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P28" i="2" l="1"/>
  <c r="L13" i="2"/>
  <c r="M13" i="2"/>
  <c r="N13" i="2"/>
  <c r="O13" i="2"/>
  <c r="P13" i="2"/>
  <c r="Q13" i="2"/>
  <c r="R13" i="2"/>
  <c r="L18" i="2"/>
  <c r="M18" i="2"/>
  <c r="N18" i="2"/>
  <c r="O18" i="2"/>
  <c r="P18" i="2"/>
  <c r="Q18" i="2"/>
  <c r="R18" i="2"/>
  <c r="L19" i="2"/>
  <c r="M19" i="2"/>
  <c r="N19" i="2"/>
  <c r="N21" i="2" s="1"/>
  <c r="N17" i="2" s="1"/>
  <c r="O19" i="2"/>
  <c r="O297" i="2" s="1"/>
  <c r="P19" i="2"/>
  <c r="Q19" i="2"/>
  <c r="R19" i="2"/>
  <c r="R21" i="2" s="1"/>
  <c r="R17" i="2" s="1"/>
  <c r="L20" i="2"/>
  <c r="L293" i="2" s="1"/>
  <c r="M20" i="2"/>
  <c r="N20" i="2"/>
  <c r="O20" i="2"/>
  <c r="O22" i="2" s="1"/>
  <c r="P20" i="2"/>
  <c r="Q20" i="2"/>
  <c r="R20" i="2"/>
  <c r="L21" i="2"/>
  <c r="L17" i="2" s="1"/>
  <c r="M21" i="2"/>
  <c r="M17" i="2" s="1"/>
  <c r="P21" i="2"/>
  <c r="P17" i="2" s="1"/>
  <c r="Q21" i="2"/>
  <c r="Q17" i="2" s="1"/>
  <c r="M22" i="2"/>
  <c r="M10" i="2" s="1"/>
  <c r="N22" i="2"/>
  <c r="Q22" i="2"/>
  <c r="R22" i="2"/>
  <c r="L73" i="2"/>
  <c r="M73" i="2"/>
  <c r="N73" i="2"/>
  <c r="O73" i="2"/>
  <c r="P73" i="2"/>
  <c r="Q73" i="2"/>
  <c r="R73" i="2"/>
  <c r="L74" i="2"/>
  <c r="M74" i="2"/>
  <c r="N74" i="2"/>
  <c r="O74" i="2"/>
  <c r="P74" i="2"/>
  <c r="Q74" i="2"/>
  <c r="R74" i="2"/>
  <c r="L75" i="2"/>
  <c r="M75" i="2"/>
  <c r="N75" i="2"/>
  <c r="O75" i="2"/>
  <c r="P75" i="2"/>
  <c r="Q75" i="2"/>
  <c r="R75" i="2"/>
  <c r="L76" i="2"/>
  <c r="M76" i="2"/>
  <c r="N76" i="2"/>
  <c r="O76" i="2"/>
  <c r="P76" i="2"/>
  <c r="Q76" i="2"/>
  <c r="R76" i="2"/>
  <c r="L77" i="2"/>
  <c r="M77" i="2"/>
  <c r="N77" i="2"/>
  <c r="O77" i="2"/>
  <c r="P77" i="2"/>
  <c r="Q77" i="2"/>
  <c r="R77" i="2"/>
  <c r="L78" i="2"/>
  <c r="M78" i="2"/>
  <c r="N78" i="2"/>
  <c r="O78" i="2"/>
  <c r="P78" i="2"/>
  <c r="Q78" i="2"/>
  <c r="R78" i="2"/>
  <c r="L79" i="2"/>
  <c r="M79" i="2"/>
  <c r="N79" i="2"/>
  <c r="O79" i="2"/>
  <c r="P79" i="2"/>
  <c r="Q79" i="2"/>
  <c r="R79" i="2"/>
  <c r="L80" i="2"/>
  <c r="M80" i="2"/>
  <c r="N80" i="2"/>
  <c r="O80" i="2"/>
  <c r="P80" i="2"/>
  <c r="Q80" i="2"/>
  <c r="R80" i="2"/>
  <c r="L81" i="2"/>
  <c r="M81" i="2"/>
  <c r="N81" i="2"/>
  <c r="O81" i="2"/>
  <c r="P81" i="2"/>
  <c r="Q81" i="2"/>
  <c r="R81" i="2"/>
  <c r="L82" i="2"/>
  <c r="M82" i="2"/>
  <c r="N82" i="2"/>
  <c r="O82" i="2"/>
  <c r="P82" i="2"/>
  <c r="Q82" i="2"/>
  <c r="R82" i="2"/>
  <c r="L83" i="2"/>
  <c r="M83" i="2"/>
  <c r="N83" i="2"/>
  <c r="O83" i="2"/>
  <c r="P83" i="2"/>
  <c r="Q83" i="2"/>
  <c r="R83" i="2"/>
  <c r="L84" i="2"/>
  <c r="M84" i="2"/>
  <c r="N84" i="2"/>
  <c r="O84" i="2"/>
  <c r="P84" i="2"/>
  <c r="Q84" i="2"/>
  <c r="R84" i="2"/>
  <c r="L85" i="2"/>
  <c r="M85" i="2"/>
  <c r="N85" i="2"/>
  <c r="O85" i="2"/>
  <c r="P85" i="2"/>
  <c r="Q85" i="2"/>
  <c r="R85" i="2"/>
  <c r="L86" i="2"/>
  <c r="M86" i="2"/>
  <c r="N86" i="2"/>
  <c r="O86" i="2"/>
  <c r="P86" i="2"/>
  <c r="Q86" i="2"/>
  <c r="R86" i="2"/>
  <c r="L87" i="2"/>
  <c r="M87" i="2"/>
  <c r="N87" i="2"/>
  <c r="O87" i="2"/>
  <c r="P87" i="2"/>
  <c r="Q87" i="2"/>
  <c r="R87" i="2"/>
  <c r="L88" i="2"/>
  <c r="M88" i="2"/>
  <c r="N88" i="2"/>
  <c r="O88" i="2"/>
  <c r="P88" i="2"/>
  <c r="Q88" i="2"/>
  <c r="R88" i="2"/>
  <c r="L89" i="2"/>
  <c r="M89" i="2"/>
  <c r="N89" i="2"/>
  <c r="O89" i="2"/>
  <c r="P89" i="2"/>
  <c r="Q89" i="2"/>
  <c r="R89" i="2"/>
  <c r="L90" i="2"/>
  <c r="M90" i="2"/>
  <c r="N90" i="2"/>
  <c r="O90" i="2"/>
  <c r="P90" i="2"/>
  <c r="Q90" i="2"/>
  <c r="R90" i="2"/>
  <c r="L91" i="2"/>
  <c r="M91" i="2"/>
  <c r="N91" i="2"/>
  <c r="O91" i="2"/>
  <c r="P91" i="2"/>
  <c r="Q91" i="2"/>
  <c r="R91" i="2"/>
  <c r="L92" i="2"/>
  <c r="M92" i="2"/>
  <c r="N92" i="2"/>
  <c r="O92" i="2"/>
  <c r="P92" i="2"/>
  <c r="Q92" i="2"/>
  <c r="R92" i="2"/>
  <c r="L93" i="2"/>
  <c r="M93" i="2"/>
  <c r="N93" i="2"/>
  <c r="O93" i="2"/>
  <c r="P93" i="2"/>
  <c r="Q93" i="2"/>
  <c r="R93" i="2"/>
  <c r="L94" i="2"/>
  <c r="M94" i="2"/>
  <c r="N94" i="2"/>
  <c r="O94" i="2"/>
  <c r="P94" i="2"/>
  <c r="Q94" i="2"/>
  <c r="R94" i="2"/>
  <c r="L95" i="2"/>
  <c r="M95" i="2"/>
  <c r="N95" i="2"/>
  <c r="O95" i="2"/>
  <c r="P95" i="2"/>
  <c r="Q95" i="2"/>
  <c r="R95" i="2"/>
  <c r="L96" i="2"/>
  <c r="M96" i="2"/>
  <c r="N96" i="2"/>
  <c r="O96" i="2"/>
  <c r="P96" i="2"/>
  <c r="Q96" i="2"/>
  <c r="R96" i="2"/>
  <c r="L97" i="2"/>
  <c r="M97" i="2"/>
  <c r="N97" i="2"/>
  <c r="O97" i="2"/>
  <c r="P97" i="2"/>
  <c r="Q97" i="2"/>
  <c r="R97" i="2"/>
  <c r="L98" i="2"/>
  <c r="M98" i="2"/>
  <c r="N98" i="2"/>
  <c r="O98" i="2"/>
  <c r="P98" i="2"/>
  <c r="Q98" i="2"/>
  <c r="R98" i="2"/>
  <c r="L99" i="2"/>
  <c r="M99" i="2"/>
  <c r="N99" i="2"/>
  <c r="O99" i="2"/>
  <c r="P99" i="2"/>
  <c r="Q99" i="2"/>
  <c r="R99" i="2"/>
  <c r="L100" i="2"/>
  <c r="M100" i="2"/>
  <c r="N100" i="2"/>
  <c r="O100" i="2"/>
  <c r="P100" i="2"/>
  <c r="Q100" i="2"/>
  <c r="R100" i="2"/>
  <c r="L101" i="2"/>
  <c r="M101" i="2"/>
  <c r="N101" i="2"/>
  <c r="O101" i="2"/>
  <c r="P101" i="2"/>
  <c r="Q101" i="2"/>
  <c r="R101" i="2"/>
  <c r="L102" i="2"/>
  <c r="M102" i="2"/>
  <c r="N102" i="2"/>
  <c r="O102" i="2"/>
  <c r="P102" i="2"/>
  <c r="Q102" i="2"/>
  <c r="R102" i="2"/>
  <c r="L104" i="2"/>
  <c r="M104" i="2"/>
  <c r="N104" i="2"/>
  <c r="O104" i="2"/>
  <c r="P104" i="2"/>
  <c r="Q104" i="2"/>
  <c r="R104" i="2"/>
  <c r="L105" i="2"/>
  <c r="M105" i="2"/>
  <c r="N105" i="2"/>
  <c r="O105" i="2"/>
  <c r="P105" i="2"/>
  <c r="Q105" i="2"/>
  <c r="R105" i="2"/>
  <c r="L106" i="2"/>
  <c r="M106" i="2"/>
  <c r="N106" i="2"/>
  <c r="O106" i="2"/>
  <c r="P106" i="2"/>
  <c r="Q106" i="2"/>
  <c r="R106" i="2"/>
  <c r="L107" i="2"/>
  <c r="M107" i="2"/>
  <c r="N107" i="2"/>
  <c r="O107" i="2"/>
  <c r="P107" i="2"/>
  <c r="Q107" i="2"/>
  <c r="R107" i="2"/>
  <c r="L108" i="2"/>
  <c r="M108" i="2"/>
  <c r="N108" i="2"/>
  <c r="O108" i="2"/>
  <c r="P108" i="2"/>
  <c r="Q108" i="2"/>
  <c r="R108" i="2"/>
  <c r="L109" i="2"/>
  <c r="M109" i="2"/>
  <c r="N109" i="2"/>
  <c r="O109" i="2"/>
  <c r="P109" i="2"/>
  <c r="Q109" i="2"/>
  <c r="R109" i="2"/>
  <c r="L110" i="2"/>
  <c r="M110" i="2"/>
  <c r="N110" i="2"/>
  <c r="O110" i="2"/>
  <c r="P110" i="2"/>
  <c r="Q110" i="2"/>
  <c r="R110" i="2"/>
  <c r="L111" i="2"/>
  <c r="M111" i="2"/>
  <c r="N111" i="2"/>
  <c r="O111" i="2"/>
  <c r="P111" i="2"/>
  <c r="Q111" i="2"/>
  <c r="R111" i="2"/>
  <c r="L112" i="2"/>
  <c r="M112" i="2"/>
  <c r="N112" i="2"/>
  <c r="O112" i="2"/>
  <c r="P112" i="2"/>
  <c r="Q112" i="2"/>
  <c r="R112" i="2"/>
  <c r="L113" i="2"/>
  <c r="M113" i="2"/>
  <c r="N113" i="2"/>
  <c r="O113" i="2"/>
  <c r="P113" i="2"/>
  <c r="Q113" i="2"/>
  <c r="R113" i="2"/>
  <c r="L114" i="2"/>
  <c r="M114" i="2"/>
  <c r="N114" i="2"/>
  <c r="O114" i="2"/>
  <c r="P114" i="2"/>
  <c r="Q114" i="2"/>
  <c r="R114" i="2"/>
  <c r="L115" i="2"/>
  <c r="M115" i="2"/>
  <c r="N115" i="2"/>
  <c r="O115" i="2"/>
  <c r="P115" i="2"/>
  <c r="Q115" i="2"/>
  <c r="R115" i="2"/>
  <c r="L116" i="2"/>
  <c r="M116" i="2"/>
  <c r="N116" i="2"/>
  <c r="O116" i="2"/>
  <c r="P116" i="2"/>
  <c r="Q116" i="2"/>
  <c r="R116" i="2"/>
  <c r="L117" i="2"/>
  <c r="M117" i="2"/>
  <c r="N117" i="2"/>
  <c r="O117" i="2"/>
  <c r="P117" i="2"/>
  <c r="Q117" i="2"/>
  <c r="R117" i="2"/>
  <c r="L118" i="2"/>
  <c r="M118" i="2"/>
  <c r="N118" i="2"/>
  <c r="O118" i="2"/>
  <c r="P118" i="2"/>
  <c r="Q118" i="2"/>
  <c r="R118" i="2"/>
  <c r="L119" i="2"/>
  <c r="M119" i="2"/>
  <c r="N119" i="2"/>
  <c r="O119" i="2"/>
  <c r="P119" i="2"/>
  <c r="Q119" i="2"/>
  <c r="R119" i="2"/>
  <c r="L120" i="2"/>
  <c r="M120" i="2"/>
  <c r="N120" i="2"/>
  <c r="O120" i="2"/>
  <c r="P120" i="2"/>
  <c r="Q120" i="2"/>
  <c r="R120" i="2"/>
  <c r="L121" i="2"/>
  <c r="M121" i="2"/>
  <c r="N121" i="2"/>
  <c r="O121" i="2"/>
  <c r="P121" i="2"/>
  <c r="Q121" i="2"/>
  <c r="R121" i="2"/>
  <c r="L122" i="2"/>
  <c r="M122" i="2"/>
  <c r="N122" i="2"/>
  <c r="O122" i="2"/>
  <c r="P122" i="2"/>
  <c r="Q122" i="2"/>
  <c r="R122" i="2"/>
  <c r="L123" i="2"/>
  <c r="M123" i="2"/>
  <c r="N123" i="2"/>
  <c r="O123" i="2"/>
  <c r="P123" i="2"/>
  <c r="Q123" i="2"/>
  <c r="R123" i="2"/>
  <c r="L124" i="2"/>
  <c r="M124" i="2"/>
  <c r="N124" i="2"/>
  <c r="O124" i="2"/>
  <c r="P124" i="2"/>
  <c r="Q124" i="2"/>
  <c r="R124" i="2"/>
  <c r="L125" i="2"/>
  <c r="M125" i="2"/>
  <c r="N125" i="2"/>
  <c r="O125" i="2"/>
  <c r="P125" i="2"/>
  <c r="Q125" i="2"/>
  <c r="R125" i="2"/>
  <c r="L126" i="2"/>
  <c r="M126" i="2"/>
  <c r="N126" i="2"/>
  <c r="O126" i="2"/>
  <c r="P126" i="2"/>
  <c r="Q126" i="2"/>
  <c r="R126" i="2"/>
  <c r="L127" i="2"/>
  <c r="M127" i="2"/>
  <c r="N127" i="2"/>
  <c r="O127" i="2"/>
  <c r="P127" i="2"/>
  <c r="Q127" i="2"/>
  <c r="R127" i="2"/>
  <c r="L128" i="2"/>
  <c r="M128" i="2"/>
  <c r="N128" i="2"/>
  <c r="O128" i="2"/>
  <c r="P128" i="2"/>
  <c r="Q128" i="2"/>
  <c r="R128" i="2"/>
  <c r="L129" i="2"/>
  <c r="M129" i="2"/>
  <c r="N129" i="2"/>
  <c r="O129" i="2"/>
  <c r="P129" i="2"/>
  <c r="Q129" i="2"/>
  <c r="R129" i="2"/>
  <c r="L130" i="2"/>
  <c r="M130" i="2"/>
  <c r="N130" i="2"/>
  <c r="O130" i="2"/>
  <c r="P130" i="2"/>
  <c r="Q130" i="2"/>
  <c r="R130" i="2"/>
  <c r="L131" i="2"/>
  <c r="M131" i="2"/>
  <c r="N131" i="2"/>
  <c r="O131" i="2"/>
  <c r="P131" i="2"/>
  <c r="Q131" i="2"/>
  <c r="R131" i="2"/>
  <c r="L132" i="2"/>
  <c r="M132" i="2"/>
  <c r="N132" i="2"/>
  <c r="O132" i="2"/>
  <c r="P132" i="2"/>
  <c r="Q132" i="2"/>
  <c r="R132" i="2"/>
  <c r="L133" i="2"/>
  <c r="M133" i="2"/>
  <c r="N133" i="2"/>
  <c r="O133" i="2"/>
  <c r="P133" i="2"/>
  <c r="Q133" i="2"/>
  <c r="R133" i="2"/>
  <c r="L135" i="2"/>
  <c r="M135" i="2"/>
  <c r="N135" i="2"/>
  <c r="O135" i="2"/>
  <c r="P135" i="2"/>
  <c r="Q135" i="2"/>
  <c r="R135" i="2"/>
  <c r="L136" i="2"/>
  <c r="M136" i="2"/>
  <c r="N136" i="2"/>
  <c r="O136" i="2"/>
  <c r="P136" i="2"/>
  <c r="Q136" i="2"/>
  <c r="R136" i="2"/>
  <c r="L137" i="2"/>
  <c r="M137" i="2"/>
  <c r="N137" i="2"/>
  <c r="O137" i="2"/>
  <c r="P137" i="2"/>
  <c r="Q137" i="2"/>
  <c r="R137" i="2"/>
  <c r="L138" i="2"/>
  <c r="M138" i="2"/>
  <c r="M231" i="2" s="1"/>
  <c r="M262" i="2" s="1"/>
  <c r="N138" i="2"/>
  <c r="O138" i="2"/>
  <c r="O231" i="2" s="1"/>
  <c r="O262" i="2" s="1"/>
  <c r="P138" i="2"/>
  <c r="Q138" i="2"/>
  <c r="Q231" i="2" s="1"/>
  <c r="Q262" i="2" s="1"/>
  <c r="Q290" i="2" s="1"/>
  <c r="Q291" i="2" s="1"/>
  <c r="R138" i="2"/>
  <c r="L139" i="2"/>
  <c r="L232" i="2" s="1"/>
  <c r="L263" i="2" s="1"/>
  <c r="M139" i="2"/>
  <c r="N139" i="2"/>
  <c r="N232" i="2" s="1"/>
  <c r="N263" i="2" s="1"/>
  <c r="O139" i="2"/>
  <c r="P139" i="2"/>
  <c r="P232" i="2" s="1"/>
  <c r="P263" i="2" s="1"/>
  <c r="Q139" i="2"/>
  <c r="R139" i="2"/>
  <c r="R232" i="2" s="1"/>
  <c r="R263" i="2" s="1"/>
  <c r="L140" i="2"/>
  <c r="M140" i="2"/>
  <c r="M233" i="2" s="1"/>
  <c r="M264" i="2" s="1"/>
  <c r="N140" i="2"/>
  <c r="O140" i="2"/>
  <c r="O233" i="2" s="1"/>
  <c r="O264" i="2" s="1"/>
  <c r="P140" i="2"/>
  <c r="Q140" i="2"/>
  <c r="Q233" i="2" s="1"/>
  <c r="Q264" i="2" s="1"/>
  <c r="R140" i="2"/>
  <c r="L141" i="2"/>
  <c r="M141" i="2"/>
  <c r="N141" i="2"/>
  <c r="O141" i="2"/>
  <c r="P141" i="2"/>
  <c r="Q141" i="2"/>
  <c r="R141" i="2"/>
  <c r="L142" i="2"/>
  <c r="M142" i="2"/>
  <c r="N142" i="2"/>
  <c r="O142" i="2"/>
  <c r="P142" i="2"/>
  <c r="Q142" i="2"/>
  <c r="R142" i="2"/>
  <c r="L143" i="2"/>
  <c r="M143" i="2"/>
  <c r="N143" i="2"/>
  <c r="O143" i="2"/>
  <c r="P143" i="2"/>
  <c r="Q143" i="2"/>
  <c r="R143" i="2"/>
  <c r="L144" i="2"/>
  <c r="M144" i="2"/>
  <c r="N144" i="2"/>
  <c r="O144" i="2"/>
  <c r="P144" i="2"/>
  <c r="Q144" i="2"/>
  <c r="R144" i="2"/>
  <c r="L145" i="2"/>
  <c r="M145" i="2"/>
  <c r="N145" i="2"/>
  <c r="O145" i="2"/>
  <c r="P145" i="2"/>
  <c r="Q145" i="2"/>
  <c r="R145" i="2"/>
  <c r="L146" i="2"/>
  <c r="M146" i="2"/>
  <c r="N146" i="2"/>
  <c r="O146" i="2"/>
  <c r="P146" i="2"/>
  <c r="Q146" i="2"/>
  <c r="R146" i="2"/>
  <c r="L147" i="2"/>
  <c r="M147" i="2"/>
  <c r="N147" i="2"/>
  <c r="O147" i="2"/>
  <c r="P147" i="2"/>
  <c r="Q147" i="2"/>
  <c r="R147" i="2"/>
  <c r="L148" i="2"/>
  <c r="M148" i="2"/>
  <c r="N148" i="2"/>
  <c r="O148" i="2"/>
  <c r="P148" i="2"/>
  <c r="Q148" i="2"/>
  <c r="R148" i="2"/>
  <c r="L149" i="2"/>
  <c r="M149" i="2"/>
  <c r="N149" i="2"/>
  <c r="O149" i="2"/>
  <c r="P149" i="2"/>
  <c r="Q149" i="2"/>
  <c r="R149" i="2"/>
  <c r="L150" i="2"/>
  <c r="M150" i="2"/>
  <c r="N150" i="2"/>
  <c r="O150" i="2"/>
  <c r="P150" i="2"/>
  <c r="Q150" i="2"/>
  <c r="R150" i="2"/>
  <c r="L151" i="2"/>
  <c r="M151" i="2"/>
  <c r="N151" i="2"/>
  <c r="O151" i="2"/>
  <c r="P151" i="2"/>
  <c r="Q151" i="2"/>
  <c r="R151" i="2"/>
  <c r="L152" i="2"/>
  <c r="M152" i="2"/>
  <c r="N152" i="2"/>
  <c r="O152" i="2"/>
  <c r="P152" i="2"/>
  <c r="Q152" i="2"/>
  <c r="R152" i="2"/>
  <c r="L153" i="2"/>
  <c r="M153" i="2"/>
  <c r="N153" i="2"/>
  <c r="O153" i="2"/>
  <c r="P153" i="2"/>
  <c r="Q153" i="2"/>
  <c r="R153" i="2"/>
  <c r="L154" i="2"/>
  <c r="M154" i="2"/>
  <c r="N154" i="2"/>
  <c r="O154" i="2"/>
  <c r="P154" i="2"/>
  <c r="Q154" i="2"/>
  <c r="R154" i="2"/>
  <c r="L155" i="2"/>
  <c r="M155" i="2"/>
  <c r="N155" i="2"/>
  <c r="O155" i="2"/>
  <c r="P155" i="2"/>
  <c r="Q155" i="2"/>
  <c r="R155" i="2"/>
  <c r="L156" i="2"/>
  <c r="M156" i="2"/>
  <c r="N156" i="2"/>
  <c r="O156" i="2"/>
  <c r="P156" i="2"/>
  <c r="Q156" i="2"/>
  <c r="R156" i="2"/>
  <c r="L157" i="2"/>
  <c r="M157" i="2"/>
  <c r="N157" i="2"/>
  <c r="O157" i="2"/>
  <c r="P157" i="2"/>
  <c r="Q157" i="2"/>
  <c r="R157" i="2"/>
  <c r="L158" i="2"/>
  <c r="M158" i="2"/>
  <c r="N158" i="2"/>
  <c r="O158" i="2"/>
  <c r="P158" i="2"/>
  <c r="Q158" i="2"/>
  <c r="R158" i="2"/>
  <c r="L159" i="2"/>
  <c r="M159" i="2"/>
  <c r="N159" i="2"/>
  <c r="O159" i="2"/>
  <c r="P159" i="2"/>
  <c r="Q159" i="2"/>
  <c r="R159" i="2"/>
  <c r="L160" i="2"/>
  <c r="M160" i="2"/>
  <c r="N160" i="2"/>
  <c r="O160" i="2"/>
  <c r="P160" i="2"/>
  <c r="Q160" i="2"/>
  <c r="R160" i="2"/>
  <c r="L161" i="2"/>
  <c r="M161" i="2"/>
  <c r="N161" i="2"/>
  <c r="O161" i="2"/>
  <c r="P161" i="2"/>
  <c r="Q161" i="2"/>
  <c r="R161" i="2"/>
  <c r="L162" i="2"/>
  <c r="M162" i="2"/>
  <c r="N162" i="2"/>
  <c r="O162" i="2"/>
  <c r="P162" i="2"/>
  <c r="Q162" i="2"/>
  <c r="R162" i="2"/>
  <c r="L163" i="2"/>
  <c r="M163" i="2"/>
  <c r="N163" i="2"/>
  <c r="O163" i="2"/>
  <c r="P163" i="2"/>
  <c r="Q163" i="2"/>
  <c r="R163" i="2"/>
  <c r="L164" i="2"/>
  <c r="M164" i="2"/>
  <c r="N164" i="2"/>
  <c r="O164" i="2"/>
  <c r="P164" i="2"/>
  <c r="Q164" i="2"/>
  <c r="R164" i="2"/>
  <c r="L166" i="2"/>
  <c r="M166" i="2"/>
  <c r="N166" i="2"/>
  <c r="O166" i="2"/>
  <c r="P166" i="2"/>
  <c r="Q166" i="2"/>
  <c r="R166" i="2"/>
  <c r="L167" i="2"/>
  <c r="M167" i="2"/>
  <c r="N167" i="2"/>
  <c r="O167" i="2"/>
  <c r="P167" i="2"/>
  <c r="Q167" i="2"/>
  <c r="R167" i="2"/>
  <c r="L168" i="2"/>
  <c r="M168" i="2"/>
  <c r="N168" i="2"/>
  <c r="O168" i="2"/>
  <c r="P168" i="2"/>
  <c r="Q168" i="2"/>
  <c r="R168" i="2"/>
  <c r="L169" i="2"/>
  <c r="M169" i="2"/>
  <c r="N169" i="2"/>
  <c r="O169" i="2"/>
  <c r="P169" i="2"/>
  <c r="Q169" i="2"/>
  <c r="R169" i="2"/>
  <c r="L170" i="2"/>
  <c r="M170" i="2"/>
  <c r="N170" i="2"/>
  <c r="O170" i="2"/>
  <c r="P170" i="2"/>
  <c r="Q170" i="2"/>
  <c r="R170" i="2"/>
  <c r="L171" i="2"/>
  <c r="M171" i="2"/>
  <c r="N171" i="2"/>
  <c r="O171" i="2"/>
  <c r="P171" i="2"/>
  <c r="Q171" i="2"/>
  <c r="R171" i="2"/>
  <c r="L172" i="2"/>
  <c r="M172" i="2"/>
  <c r="N172" i="2"/>
  <c r="O172" i="2"/>
  <c r="P172" i="2"/>
  <c r="Q172" i="2"/>
  <c r="R172" i="2"/>
  <c r="L173" i="2"/>
  <c r="M173" i="2"/>
  <c r="N173" i="2"/>
  <c r="O173" i="2"/>
  <c r="P173" i="2"/>
  <c r="Q173" i="2"/>
  <c r="R173" i="2"/>
  <c r="L174" i="2"/>
  <c r="M174" i="2"/>
  <c r="N174" i="2"/>
  <c r="O174" i="2"/>
  <c r="P174" i="2"/>
  <c r="Q174" i="2"/>
  <c r="R174" i="2"/>
  <c r="L175" i="2"/>
  <c r="M175" i="2"/>
  <c r="N175" i="2"/>
  <c r="O175" i="2"/>
  <c r="P175" i="2"/>
  <c r="Q175" i="2"/>
  <c r="R175" i="2"/>
  <c r="L176" i="2"/>
  <c r="M176" i="2"/>
  <c r="N176" i="2"/>
  <c r="O176" i="2"/>
  <c r="P176" i="2"/>
  <c r="Q176" i="2"/>
  <c r="R176" i="2"/>
  <c r="L177" i="2"/>
  <c r="M177" i="2"/>
  <c r="N177" i="2"/>
  <c r="O177" i="2"/>
  <c r="P177" i="2"/>
  <c r="Q177" i="2"/>
  <c r="R177" i="2"/>
  <c r="L178" i="2"/>
  <c r="M178" i="2"/>
  <c r="N178" i="2"/>
  <c r="O178" i="2"/>
  <c r="P178" i="2"/>
  <c r="Q178" i="2"/>
  <c r="R178" i="2"/>
  <c r="L179" i="2"/>
  <c r="M179" i="2"/>
  <c r="N179" i="2"/>
  <c r="O179" i="2"/>
  <c r="P179" i="2"/>
  <c r="Q179" i="2"/>
  <c r="R179" i="2"/>
  <c r="L180" i="2"/>
  <c r="M180" i="2"/>
  <c r="N180" i="2"/>
  <c r="O180" i="2"/>
  <c r="P180" i="2"/>
  <c r="Q180" i="2"/>
  <c r="R180" i="2"/>
  <c r="L181" i="2"/>
  <c r="M181" i="2"/>
  <c r="N181" i="2"/>
  <c r="O181" i="2"/>
  <c r="P181" i="2"/>
  <c r="Q181" i="2"/>
  <c r="R181" i="2"/>
  <c r="L182" i="2"/>
  <c r="M182" i="2"/>
  <c r="N182" i="2"/>
  <c r="O182" i="2"/>
  <c r="P182" i="2"/>
  <c r="Q182" i="2"/>
  <c r="R182" i="2"/>
  <c r="L183" i="2"/>
  <c r="M183" i="2"/>
  <c r="N183" i="2"/>
  <c r="O183" i="2"/>
  <c r="P183" i="2"/>
  <c r="Q183" i="2"/>
  <c r="R183" i="2"/>
  <c r="L184" i="2"/>
  <c r="M184" i="2"/>
  <c r="N184" i="2"/>
  <c r="O184" i="2"/>
  <c r="P184" i="2"/>
  <c r="Q184" i="2"/>
  <c r="R184" i="2"/>
  <c r="L185" i="2"/>
  <c r="M185" i="2"/>
  <c r="N185" i="2"/>
  <c r="O185" i="2"/>
  <c r="P185" i="2"/>
  <c r="Q185" i="2"/>
  <c r="R185" i="2"/>
  <c r="L186" i="2"/>
  <c r="M186" i="2"/>
  <c r="N186" i="2"/>
  <c r="O186" i="2"/>
  <c r="P186" i="2"/>
  <c r="Q186" i="2"/>
  <c r="R186" i="2"/>
  <c r="L187" i="2"/>
  <c r="M187" i="2"/>
  <c r="N187" i="2"/>
  <c r="O187" i="2"/>
  <c r="P187" i="2"/>
  <c r="Q187" i="2"/>
  <c r="R187" i="2"/>
  <c r="L188" i="2"/>
  <c r="M188" i="2"/>
  <c r="N188" i="2"/>
  <c r="O188" i="2"/>
  <c r="P188" i="2"/>
  <c r="Q188" i="2"/>
  <c r="R188" i="2"/>
  <c r="L189" i="2"/>
  <c r="M189" i="2"/>
  <c r="N189" i="2"/>
  <c r="O189" i="2"/>
  <c r="P189" i="2"/>
  <c r="Q189" i="2"/>
  <c r="R189" i="2"/>
  <c r="L190" i="2"/>
  <c r="M190" i="2"/>
  <c r="N190" i="2"/>
  <c r="O190" i="2"/>
  <c r="P190" i="2"/>
  <c r="Q190" i="2"/>
  <c r="R190" i="2"/>
  <c r="L191" i="2"/>
  <c r="M191" i="2"/>
  <c r="N191" i="2"/>
  <c r="O191" i="2"/>
  <c r="P191" i="2"/>
  <c r="Q191" i="2"/>
  <c r="R191" i="2"/>
  <c r="L192" i="2"/>
  <c r="M192" i="2"/>
  <c r="N192" i="2"/>
  <c r="O192" i="2"/>
  <c r="P192" i="2"/>
  <c r="Q192" i="2"/>
  <c r="R192" i="2"/>
  <c r="L193" i="2"/>
  <c r="M193" i="2"/>
  <c r="N193" i="2"/>
  <c r="O193" i="2"/>
  <c r="P193" i="2"/>
  <c r="Q193" i="2"/>
  <c r="R193" i="2"/>
  <c r="L194" i="2"/>
  <c r="M194" i="2"/>
  <c r="N194" i="2"/>
  <c r="O194" i="2"/>
  <c r="P194" i="2"/>
  <c r="Q194" i="2"/>
  <c r="R194" i="2"/>
  <c r="L199" i="2"/>
  <c r="M199" i="2"/>
  <c r="N199" i="2"/>
  <c r="O199" i="2"/>
  <c r="P199" i="2"/>
  <c r="Q199" i="2"/>
  <c r="R199" i="2"/>
  <c r="L200" i="2"/>
  <c r="M200" i="2"/>
  <c r="N200" i="2"/>
  <c r="O200" i="2"/>
  <c r="P200" i="2"/>
  <c r="Q200" i="2"/>
  <c r="R200" i="2"/>
  <c r="L201" i="2"/>
  <c r="M201" i="2"/>
  <c r="N201" i="2"/>
  <c r="O201" i="2"/>
  <c r="P201" i="2"/>
  <c r="Q201" i="2"/>
  <c r="R201" i="2"/>
  <c r="L231" i="2"/>
  <c r="L262" i="2" s="1"/>
  <c r="L290" i="2" s="1"/>
  <c r="L291" i="2" s="1"/>
  <c r="N231" i="2"/>
  <c r="N262" i="2" s="1"/>
  <c r="N290" i="2" s="1"/>
  <c r="N291" i="2" s="1"/>
  <c r="P231" i="2"/>
  <c r="P262" i="2" s="1"/>
  <c r="R231" i="2"/>
  <c r="R262" i="2" s="1"/>
  <c r="M232" i="2"/>
  <c r="M263" i="2" s="1"/>
  <c r="O232" i="2"/>
  <c r="O263" i="2" s="1"/>
  <c r="Q232" i="2"/>
  <c r="Q263" i="2" s="1"/>
  <c r="L233" i="2"/>
  <c r="L264" i="2" s="1"/>
  <c r="N233" i="2"/>
  <c r="N264" i="2" s="1"/>
  <c r="P233" i="2"/>
  <c r="P264" i="2" s="1"/>
  <c r="R233" i="2"/>
  <c r="R264" i="2" s="1"/>
  <c r="M293" i="2"/>
  <c r="O293" i="2"/>
  <c r="P293" i="2"/>
  <c r="Q293" i="2"/>
  <c r="L294" i="2"/>
  <c r="M294" i="2"/>
  <c r="P294" i="2"/>
  <c r="Q294" i="2"/>
  <c r="M295" i="2"/>
  <c r="N295" i="2"/>
  <c r="Q295" i="2"/>
  <c r="R295" i="2"/>
  <c r="M296" i="2"/>
  <c r="N296" i="2"/>
  <c r="O296" i="2"/>
  <c r="Q296" i="2"/>
  <c r="R296" i="2"/>
  <c r="L297" i="2"/>
  <c r="M297" i="2"/>
  <c r="P297" i="2"/>
  <c r="Q297" i="2"/>
  <c r="L298" i="2"/>
  <c r="M298" i="2"/>
  <c r="P298" i="2"/>
  <c r="Q298" i="2"/>
  <c r="M299" i="2"/>
  <c r="M27" i="2" s="1"/>
  <c r="N299" i="2"/>
  <c r="Q299" i="2"/>
  <c r="R299" i="2"/>
  <c r="M300" i="2"/>
  <c r="N300" i="2"/>
  <c r="O300" i="2"/>
  <c r="Q300" i="2"/>
  <c r="R300" i="2"/>
  <c r="M301" i="2"/>
  <c r="O301" i="2"/>
  <c r="P301" i="2"/>
  <c r="Q301" i="2"/>
  <c r="L302" i="2"/>
  <c r="M302" i="2"/>
  <c r="P302" i="2"/>
  <c r="Q302" i="2"/>
  <c r="K73" i="2"/>
  <c r="K74" i="2"/>
  <c r="K75" i="2"/>
  <c r="K106" i="2" s="1"/>
  <c r="K137" i="2" s="1"/>
  <c r="K76" i="2"/>
  <c r="K107" i="2" s="1"/>
  <c r="K138" i="2" s="1"/>
  <c r="K77" i="2"/>
  <c r="K78" i="2"/>
  <c r="K79" i="2"/>
  <c r="K110" i="2" s="1"/>
  <c r="K141" i="2" s="1"/>
  <c r="K80" i="2"/>
  <c r="K111" i="2" s="1"/>
  <c r="K142" i="2" s="1"/>
  <c r="K81" i="2"/>
  <c r="K82" i="2"/>
  <c r="K83" i="2"/>
  <c r="K114" i="2" s="1"/>
  <c r="K145" i="2" s="1"/>
  <c r="K84" i="2"/>
  <c r="K115" i="2" s="1"/>
  <c r="K146" i="2" s="1"/>
  <c r="K177" i="2" s="1"/>
  <c r="K85" i="2"/>
  <c r="K86" i="2"/>
  <c r="K87" i="2"/>
  <c r="K118" i="2" s="1"/>
  <c r="K149" i="2" s="1"/>
  <c r="K180" i="2" s="1"/>
  <c r="K88" i="2"/>
  <c r="K119" i="2" s="1"/>
  <c r="K150" i="2" s="1"/>
  <c r="K181" i="2" s="1"/>
  <c r="K89" i="2"/>
  <c r="K90" i="2"/>
  <c r="K91" i="2"/>
  <c r="K122" i="2" s="1"/>
  <c r="K153" i="2" s="1"/>
  <c r="K184" i="2" s="1"/>
  <c r="K92" i="2"/>
  <c r="K123" i="2" s="1"/>
  <c r="K154" i="2" s="1"/>
  <c r="K185" i="2" s="1"/>
  <c r="K93" i="2"/>
  <c r="K94" i="2"/>
  <c r="K95" i="2"/>
  <c r="K126" i="2" s="1"/>
  <c r="K157" i="2" s="1"/>
  <c r="K188" i="2" s="1"/>
  <c r="K96" i="2"/>
  <c r="K127" i="2" s="1"/>
  <c r="K158" i="2" s="1"/>
  <c r="K189" i="2" s="1"/>
  <c r="K97" i="2"/>
  <c r="K98" i="2"/>
  <c r="K99" i="2"/>
  <c r="K130" i="2" s="1"/>
  <c r="K161" i="2" s="1"/>
  <c r="K192" i="2" s="1"/>
  <c r="K100" i="2"/>
  <c r="K131" i="2" s="1"/>
  <c r="K162" i="2" s="1"/>
  <c r="K193" i="2" s="1"/>
  <c r="K101" i="2"/>
  <c r="K102" i="2"/>
  <c r="K104" i="2"/>
  <c r="K135" i="2" s="1"/>
  <c r="K105" i="2"/>
  <c r="K136" i="2" s="1"/>
  <c r="K108" i="2"/>
  <c r="K139" i="2" s="1"/>
  <c r="K109" i="2"/>
  <c r="K140" i="2" s="1"/>
  <c r="K112" i="2"/>
  <c r="K143" i="2" s="1"/>
  <c r="K113" i="2"/>
  <c r="K144" i="2" s="1"/>
  <c r="K116" i="2"/>
  <c r="K147" i="2" s="1"/>
  <c r="K178" i="2" s="1"/>
  <c r="K117" i="2"/>
  <c r="K148" i="2" s="1"/>
  <c r="K179" i="2" s="1"/>
  <c r="K120" i="2"/>
  <c r="K151" i="2" s="1"/>
  <c r="K182" i="2" s="1"/>
  <c r="K121" i="2"/>
  <c r="K152" i="2" s="1"/>
  <c r="K183" i="2" s="1"/>
  <c r="K124" i="2"/>
  <c r="K155" i="2" s="1"/>
  <c r="K186" i="2" s="1"/>
  <c r="K125" i="2"/>
  <c r="K156" i="2" s="1"/>
  <c r="K187" i="2" s="1"/>
  <c r="K128" i="2"/>
  <c r="K159" i="2" s="1"/>
  <c r="K190" i="2" s="1"/>
  <c r="K129" i="2"/>
  <c r="K160" i="2" s="1"/>
  <c r="K191" i="2" s="1"/>
  <c r="K132" i="2"/>
  <c r="K163" i="2" s="1"/>
  <c r="K194" i="2" s="1"/>
  <c r="K133" i="2"/>
  <c r="K164" i="2" s="1"/>
  <c r="K199" i="2"/>
  <c r="K200" i="2"/>
  <c r="K201" i="2"/>
  <c r="K13" i="2"/>
  <c r="Q28" i="2" l="1"/>
  <c r="M325" i="2"/>
  <c r="O16" i="2"/>
  <c r="R16" i="2"/>
  <c r="L301" i="2"/>
  <c r="M28" i="2"/>
  <c r="M329" i="2"/>
  <c r="Q29" i="2"/>
  <c r="Q31" i="2" s="1"/>
  <c r="Q10" i="2"/>
  <c r="R10" i="2"/>
  <c r="N10" i="2"/>
  <c r="Q27" i="2"/>
  <c r="R29" i="2"/>
  <c r="R31" i="2" s="1"/>
  <c r="M29" i="2"/>
  <c r="M31" i="2" s="1"/>
  <c r="M330" i="2"/>
  <c r="O28" i="2"/>
  <c r="O30" i="2" s="1"/>
  <c r="O26" i="2" s="1"/>
  <c r="O27" i="2"/>
  <c r="N16" i="2"/>
  <c r="P296" i="2"/>
  <c r="P300" i="2"/>
  <c r="P22" i="2"/>
  <c r="P295" i="2"/>
  <c r="L296" i="2"/>
  <c r="L300" i="2"/>
  <c r="L22" i="2"/>
  <c r="L295" i="2"/>
  <c r="L299" i="2"/>
  <c r="O295" i="2"/>
  <c r="O299" i="2"/>
  <c r="O21" i="2"/>
  <c r="O17" i="2" s="1"/>
  <c r="O294" i="2"/>
  <c r="O298" i="2"/>
  <c r="O302" i="2"/>
  <c r="R301" i="2"/>
  <c r="N301" i="2"/>
  <c r="R297" i="2"/>
  <c r="R28" i="2" s="1"/>
  <c r="N297" i="2"/>
  <c r="R293" i="2"/>
  <c r="N293" i="2"/>
  <c r="R302" i="2"/>
  <c r="N302" i="2"/>
  <c r="R298" i="2"/>
  <c r="N298" i="2"/>
  <c r="R294" i="2"/>
  <c r="N294" i="2"/>
  <c r="Q16" i="2"/>
  <c r="M16" i="2"/>
  <c r="M290" i="2"/>
  <c r="M291" i="2" s="1"/>
  <c r="R290" i="2"/>
  <c r="R291" i="2" s="1"/>
  <c r="P290" i="2"/>
  <c r="P291" i="2" s="1"/>
  <c r="O290" i="2"/>
  <c r="O291" i="2" s="1"/>
  <c r="K173" i="2"/>
  <c r="K232" i="2"/>
  <c r="K263" i="2" s="1"/>
  <c r="K169" i="2"/>
  <c r="K174" i="2"/>
  <c r="K166" i="2"/>
  <c r="K176" i="2"/>
  <c r="K20" i="2"/>
  <c r="K22" i="2" s="1"/>
  <c r="K10" i="2" s="1"/>
  <c r="K18" i="2"/>
  <c r="K19" i="2"/>
  <c r="K21" i="2" s="1"/>
  <c r="K17" i="2" s="1"/>
  <c r="K172" i="2"/>
  <c r="K168" i="2"/>
  <c r="K231" i="2"/>
  <c r="K262" i="2" s="1"/>
  <c r="K290" i="2" s="1"/>
  <c r="K291" i="2" s="1"/>
  <c r="K298" i="2"/>
  <c r="K171" i="2"/>
  <c r="K175" i="2"/>
  <c r="K167" i="2"/>
  <c r="K233" i="2"/>
  <c r="K264" i="2" s="1"/>
  <c r="K170" i="2"/>
  <c r="K297" i="2"/>
  <c r="G73" i="2"/>
  <c r="H73" i="2"/>
  <c r="I73" i="2"/>
  <c r="J73" i="2"/>
  <c r="G74" i="2"/>
  <c r="H74" i="2"/>
  <c r="I74" i="2"/>
  <c r="J74" i="2"/>
  <c r="G75" i="2"/>
  <c r="H75" i="2"/>
  <c r="I75" i="2"/>
  <c r="J75" i="2"/>
  <c r="G76" i="2"/>
  <c r="H76" i="2"/>
  <c r="I76" i="2"/>
  <c r="J76" i="2"/>
  <c r="G77" i="2"/>
  <c r="H77" i="2"/>
  <c r="I77" i="2"/>
  <c r="J77" i="2"/>
  <c r="G78" i="2"/>
  <c r="H78" i="2"/>
  <c r="I78" i="2"/>
  <c r="J78" i="2"/>
  <c r="G79" i="2"/>
  <c r="H79" i="2"/>
  <c r="I79" i="2"/>
  <c r="J79" i="2"/>
  <c r="G80" i="2"/>
  <c r="H80" i="2"/>
  <c r="I80" i="2"/>
  <c r="J80" i="2"/>
  <c r="G81" i="2"/>
  <c r="H81" i="2"/>
  <c r="I81" i="2"/>
  <c r="J81" i="2"/>
  <c r="G82" i="2"/>
  <c r="H82" i="2"/>
  <c r="I82" i="2"/>
  <c r="J82" i="2"/>
  <c r="G83" i="2"/>
  <c r="H83" i="2"/>
  <c r="I83" i="2"/>
  <c r="J83" i="2"/>
  <c r="G84" i="2"/>
  <c r="H84" i="2"/>
  <c r="I84" i="2"/>
  <c r="J84" i="2"/>
  <c r="G85" i="2"/>
  <c r="H85" i="2"/>
  <c r="I85" i="2"/>
  <c r="J85" i="2"/>
  <c r="G86" i="2"/>
  <c r="H86" i="2"/>
  <c r="I86" i="2"/>
  <c r="J86" i="2"/>
  <c r="G87" i="2"/>
  <c r="H87" i="2"/>
  <c r="I87" i="2"/>
  <c r="J87" i="2"/>
  <c r="G88" i="2"/>
  <c r="H88" i="2"/>
  <c r="I88" i="2"/>
  <c r="J88" i="2"/>
  <c r="G89" i="2"/>
  <c r="H89" i="2"/>
  <c r="I89" i="2"/>
  <c r="J89" i="2"/>
  <c r="G90" i="2"/>
  <c r="H90" i="2"/>
  <c r="I90" i="2"/>
  <c r="J90" i="2"/>
  <c r="G91" i="2"/>
  <c r="H91" i="2"/>
  <c r="I91" i="2"/>
  <c r="J91" i="2"/>
  <c r="G92" i="2"/>
  <c r="H92" i="2"/>
  <c r="I92" i="2"/>
  <c r="J92" i="2"/>
  <c r="G93" i="2"/>
  <c r="H93" i="2"/>
  <c r="I93" i="2"/>
  <c r="J93" i="2"/>
  <c r="G94" i="2"/>
  <c r="H94" i="2"/>
  <c r="I94" i="2"/>
  <c r="J94" i="2"/>
  <c r="G95" i="2"/>
  <c r="H95" i="2"/>
  <c r="I95" i="2"/>
  <c r="J95" i="2"/>
  <c r="G96" i="2"/>
  <c r="H96" i="2"/>
  <c r="I96" i="2"/>
  <c r="J96" i="2"/>
  <c r="G97" i="2"/>
  <c r="H97" i="2"/>
  <c r="I97" i="2"/>
  <c r="J97" i="2"/>
  <c r="G98" i="2"/>
  <c r="H98" i="2"/>
  <c r="I98" i="2"/>
  <c r="J98" i="2"/>
  <c r="G99" i="2"/>
  <c r="H99" i="2"/>
  <c r="I99" i="2"/>
  <c r="J99" i="2"/>
  <c r="G100" i="2"/>
  <c r="H100" i="2"/>
  <c r="I100" i="2"/>
  <c r="J100" i="2"/>
  <c r="G101" i="2"/>
  <c r="H101" i="2"/>
  <c r="I101" i="2"/>
  <c r="J101" i="2"/>
  <c r="G102" i="2"/>
  <c r="H102" i="2"/>
  <c r="I102" i="2"/>
  <c r="J102" i="2"/>
  <c r="G104" i="2"/>
  <c r="H104" i="2"/>
  <c r="I104" i="2"/>
  <c r="J104" i="2"/>
  <c r="G105" i="2"/>
  <c r="H105" i="2"/>
  <c r="I105" i="2"/>
  <c r="J105" i="2"/>
  <c r="G106" i="2"/>
  <c r="H106" i="2"/>
  <c r="I106" i="2"/>
  <c r="J106" i="2"/>
  <c r="G107" i="2"/>
  <c r="H107" i="2"/>
  <c r="I107" i="2"/>
  <c r="J107" i="2"/>
  <c r="G108" i="2"/>
  <c r="H108" i="2"/>
  <c r="I108" i="2"/>
  <c r="J108" i="2"/>
  <c r="G109" i="2"/>
  <c r="H109" i="2"/>
  <c r="I109" i="2"/>
  <c r="J109" i="2"/>
  <c r="G110" i="2"/>
  <c r="H110" i="2"/>
  <c r="I110" i="2"/>
  <c r="J110" i="2"/>
  <c r="G111" i="2"/>
  <c r="H111" i="2"/>
  <c r="I111" i="2"/>
  <c r="J111" i="2"/>
  <c r="G112" i="2"/>
  <c r="H112" i="2"/>
  <c r="I112" i="2"/>
  <c r="J112" i="2"/>
  <c r="G113" i="2"/>
  <c r="H113" i="2"/>
  <c r="I113" i="2"/>
  <c r="J113" i="2"/>
  <c r="G114" i="2"/>
  <c r="H114" i="2"/>
  <c r="I114" i="2"/>
  <c r="J114" i="2"/>
  <c r="G115" i="2"/>
  <c r="H115" i="2"/>
  <c r="I115" i="2"/>
  <c r="J115" i="2"/>
  <c r="G116" i="2"/>
  <c r="H116" i="2"/>
  <c r="I116" i="2"/>
  <c r="J116" i="2"/>
  <c r="G117" i="2"/>
  <c r="H117" i="2"/>
  <c r="I117" i="2"/>
  <c r="J117" i="2"/>
  <c r="G118" i="2"/>
  <c r="H118" i="2"/>
  <c r="I118" i="2"/>
  <c r="J118" i="2"/>
  <c r="G119" i="2"/>
  <c r="H119" i="2"/>
  <c r="I119" i="2"/>
  <c r="J119" i="2"/>
  <c r="G120" i="2"/>
  <c r="H120" i="2"/>
  <c r="I120" i="2"/>
  <c r="J120" i="2"/>
  <c r="G121" i="2"/>
  <c r="H121" i="2"/>
  <c r="I121" i="2"/>
  <c r="J121" i="2"/>
  <c r="G122" i="2"/>
  <c r="H122" i="2"/>
  <c r="I122" i="2"/>
  <c r="J122" i="2"/>
  <c r="G123" i="2"/>
  <c r="H123" i="2"/>
  <c r="I123" i="2"/>
  <c r="J123" i="2"/>
  <c r="G124" i="2"/>
  <c r="H124" i="2"/>
  <c r="I124" i="2"/>
  <c r="J124" i="2"/>
  <c r="G125" i="2"/>
  <c r="H125" i="2"/>
  <c r="I125" i="2"/>
  <c r="J125" i="2"/>
  <c r="G126" i="2"/>
  <c r="H126" i="2"/>
  <c r="I126" i="2"/>
  <c r="J126" i="2"/>
  <c r="G127" i="2"/>
  <c r="H127" i="2"/>
  <c r="I127" i="2"/>
  <c r="J127" i="2"/>
  <c r="G128" i="2"/>
  <c r="H128" i="2"/>
  <c r="I128" i="2"/>
  <c r="J128" i="2"/>
  <c r="G129" i="2"/>
  <c r="H129" i="2"/>
  <c r="I129" i="2"/>
  <c r="J129" i="2"/>
  <c r="G130" i="2"/>
  <c r="H130" i="2"/>
  <c r="I130" i="2"/>
  <c r="J130" i="2"/>
  <c r="G131" i="2"/>
  <c r="H131" i="2"/>
  <c r="I131" i="2"/>
  <c r="J131" i="2"/>
  <c r="G132" i="2"/>
  <c r="H132" i="2"/>
  <c r="I132" i="2"/>
  <c r="J132" i="2"/>
  <c r="G133" i="2"/>
  <c r="H133" i="2"/>
  <c r="I133" i="2"/>
  <c r="J133" i="2"/>
  <c r="G135" i="2"/>
  <c r="H135" i="2"/>
  <c r="I135" i="2"/>
  <c r="J135" i="2"/>
  <c r="G136" i="2"/>
  <c r="H136" i="2"/>
  <c r="I136" i="2"/>
  <c r="J136" i="2"/>
  <c r="G137" i="2"/>
  <c r="H137" i="2"/>
  <c r="I137" i="2"/>
  <c r="J137" i="2"/>
  <c r="G138" i="2"/>
  <c r="H138" i="2"/>
  <c r="I138" i="2"/>
  <c r="J138" i="2"/>
  <c r="G139" i="2"/>
  <c r="H139" i="2"/>
  <c r="I139" i="2"/>
  <c r="J139" i="2"/>
  <c r="G140" i="2"/>
  <c r="H140" i="2"/>
  <c r="I140" i="2"/>
  <c r="J140" i="2"/>
  <c r="G141" i="2"/>
  <c r="H141" i="2"/>
  <c r="I141" i="2"/>
  <c r="J141" i="2"/>
  <c r="G142" i="2"/>
  <c r="H142" i="2"/>
  <c r="I142" i="2"/>
  <c r="J142" i="2"/>
  <c r="G143" i="2"/>
  <c r="H143" i="2"/>
  <c r="I143" i="2"/>
  <c r="J143" i="2"/>
  <c r="G144" i="2"/>
  <c r="H144" i="2"/>
  <c r="I144" i="2"/>
  <c r="J144" i="2"/>
  <c r="G145" i="2"/>
  <c r="H145" i="2"/>
  <c r="I145" i="2"/>
  <c r="J145" i="2"/>
  <c r="G146" i="2"/>
  <c r="H146" i="2"/>
  <c r="I146" i="2"/>
  <c r="J146" i="2"/>
  <c r="G147" i="2"/>
  <c r="H147" i="2"/>
  <c r="I147" i="2"/>
  <c r="J147" i="2"/>
  <c r="G148" i="2"/>
  <c r="H148" i="2"/>
  <c r="I148" i="2"/>
  <c r="J148" i="2"/>
  <c r="G149" i="2"/>
  <c r="H149" i="2"/>
  <c r="I149" i="2"/>
  <c r="J149" i="2"/>
  <c r="G150" i="2"/>
  <c r="H150" i="2"/>
  <c r="I150" i="2"/>
  <c r="J150" i="2"/>
  <c r="G151" i="2"/>
  <c r="H151" i="2"/>
  <c r="I151" i="2"/>
  <c r="J151" i="2"/>
  <c r="G152" i="2"/>
  <c r="H152" i="2"/>
  <c r="I152" i="2"/>
  <c r="J152" i="2"/>
  <c r="G153" i="2"/>
  <c r="H153" i="2"/>
  <c r="I153" i="2"/>
  <c r="J153" i="2"/>
  <c r="G154" i="2"/>
  <c r="H154" i="2"/>
  <c r="I154" i="2"/>
  <c r="J154" i="2"/>
  <c r="G155" i="2"/>
  <c r="H155" i="2"/>
  <c r="I155" i="2"/>
  <c r="J155" i="2"/>
  <c r="G156" i="2"/>
  <c r="H156" i="2"/>
  <c r="I156" i="2"/>
  <c r="J156" i="2"/>
  <c r="G157" i="2"/>
  <c r="H157" i="2"/>
  <c r="I157" i="2"/>
  <c r="J157" i="2"/>
  <c r="G158" i="2"/>
  <c r="H158" i="2"/>
  <c r="I158" i="2"/>
  <c r="J158" i="2"/>
  <c r="G159" i="2"/>
  <c r="H159" i="2"/>
  <c r="I159" i="2"/>
  <c r="J159" i="2"/>
  <c r="G160" i="2"/>
  <c r="H160" i="2"/>
  <c r="I160" i="2"/>
  <c r="J160" i="2"/>
  <c r="G161" i="2"/>
  <c r="H161" i="2"/>
  <c r="I161" i="2"/>
  <c r="J161" i="2"/>
  <c r="G162" i="2"/>
  <c r="H162" i="2"/>
  <c r="I162" i="2"/>
  <c r="J162" i="2"/>
  <c r="G163" i="2"/>
  <c r="H163" i="2"/>
  <c r="I163" i="2"/>
  <c r="J163" i="2"/>
  <c r="G164" i="2"/>
  <c r="H164" i="2"/>
  <c r="I164" i="2"/>
  <c r="J164" i="2"/>
  <c r="G166" i="2"/>
  <c r="H166" i="2"/>
  <c r="I166" i="2"/>
  <c r="J166" i="2"/>
  <c r="G167" i="2"/>
  <c r="H167" i="2"/>
  <c r="I167" i="2"/>
  <c r="J167" i="2"/>
  <c r="G168" i="2"/>
  <c r="H168" i="2"/>
  <c r="I168" i="2"/>
  <c r="J168" i="2"/>
  <c r="G169" i="2"/>
  <c r="H169" i="2"/>
  <c r="I169" i="2"/>
  <c r="J169" i="2"/>
  <c r="G170" i="2"/>
  <c r="H170" i="2"/>
  <c r="I170" i="2"/>
  <c r="J170" i="2"/>
  <c r="G171" i="2"/>
  <c r="H171" i="2"/>
  <c r="I171" i="2"/>
  <c r="J171" i="2"/>
  <c r="G172" i="2"/>
  <c r="H172" i="2"/>
  <c r="I172" i="2"/>
  <c r="J172" i="2"/>
  <c r="G173" i="2"/>
  <c r="H173" i="2"/>
  <c r="I173" i="2"/>
  <c r="J173" i="2"/>
  <c r="G174" i="2"/>
  <c r="H174" i="2"/>
  <c r="I174" i="2"/>
  <c r="J174" i="2"/>
  <c r="G175" i="2"/>
  <c r="H175" i="2"/>
  <c r="I175" i="2"/>
  <c r="J175" i="2"/>
  <c r="G176" i="2"/>
  <c r="H176" i="2"/>
  <c r="I176" i="2"/>
  <c r="J176" i="2"/>
  <c r="G177" i="2"/>
  <c r="H177" i="2"/>
  <c r="I177" i="2"/>
  <c r="J177" i="2"/>
  <c r="G178" i="2"/>
  <c r="H178" i="2"/>
  <c r="I178" i="2"/>
  <c r="J178" i="2"/>
  <c r="G179" i="2"/>
  <c r="H179" i="2"/>
  <c r="I179" i="2"/>
  <c r="J179" i="2"/>
  <c r="G180" i="2"/>
  <c r="H180" i="2"/>
  <c r="I180" i="2"/>
  <c r="J180" i="2"/>
  <c r="G181" i="2"/>
  <c r="H181" i="2"/>
  <c r="I181" i="2"/>
  <c r="J181" i="2"/>
  <c r="G182" i="2"/>
  <c r="H182" i="2"/>
  <c r="I182" i="2"/>
  <c r="J182" i="2"/>
  <c r="G183" i="2"/>
  <c r="H183" i="2"/>
  <c r="I183" i="2"/>
  <c r="J183" i="2"/>
  <c r="G184" i="2"/>
  <c r="H184" i="2"/>
  <c r="I184" i="2"/>
  <c r="J184" i="2"/>
  <c r="G185" i="2"/>
  <c r="H185" i="2"/>
  <c r="I185" i="2"/>
  <c r="J185" i="2"/>
  <c r="G186" i="2"/>
  <c r="H186" i="2"/>
  <c r="I186" i="2"/>
  <c r="J186" i="2"/>
  <c r="G187" i="2"/>
  <c r="H187" i="2"/>
  <c r="I187" i="2"/>
  <c r="J187" i="2"/>
  <c r="G188" i="2"/>
  <c r="H188" i="2"/>
  <c r="I188" i="2"/>
  <c r="J188" i="2"/>
  <c r="G189" i="2"/>
  <c r="H189" i="2"/>
  <c r="I189" i="2"/>
  <c r="J189" i="2"/>
  <c r="G190" i="2"/>
  <c r="H190" i="2"/>
  <c r="I190" i="2"/>
  <c r="J190" i="2"/>
  <c r="G191" i="2"/>
  <c r="H191" i="2"/>
  <c r="I191" i="2"/>
  <c r="J191" i="2"/>
  <c r="G192" i="2"/>
  <c r="H192" i="2"/>
  <c r="I192" i="2"/>
  <c r="J192" i="2"/>
  <c r="G193" i="2"/>
  <c r="H193" i="2"/>
  <c r="I193" i="2"/>
  <c r="J193" i="2"/>
  <c r="G194" i="2"/>
  <c r="H194" i="2"/>
  <c r="I194" i="2"/>
  <c r="J194" i="2"/>
  <c r="G199" i="2"/>
  <c r="H199" i="2"/>
  <c r="I199" i="2"/>
  <c r="J199" i="2"/>
  <c r="G200" i="2"/>
  <c r="H200" i="2"/>
  <c r="I200" i="2"/>
  <c r="J200" i="2"/>
  <c r="G201" i="2"/>
  <c r="H201" i="2"/>
  <c r="I201" i="2"/>
  <c r="J201" i="2"/>
  <c r="G231" i="2"/>
  <c r="H231" i="2"/>
  <c r="I231" i="2"/>
  <c r="J231" i="2"/>
  <c r="G232" i="2"/>
  <c r="H232" i="2"/>
  <c r="I232" i="2"/>
  <c r="J232" i="2"/>
  <c r="G233" i="2"/>
  <c r="H233" i="2"/>
  <c r="I233" i="2"/>
  <c r="J233" i="2"/>
  <c r="G262" i="2"/>
  <c r="H262" i="2"/>
  <c r="I262" i="2"/>
  <c r="J262" i="2"/>
  <c r="G263" i="2"/>
  <c r="H263" i="2"/>
  <c r="I263" i="2"/>
  <c r="J263" i="2"/>
  <c r="G264" i="2"/>
  <c r="H264" i="2"/>
  <c r="I264" i="2"/>
  <c r="J264" i="2"/>
  <c r="G290" i="2"/>
  <c r="G291" i="2" s="1"/>
  <c r="H290" i="2"/>
  <c r="H291" i="2" s="1"/>
  <c r="I290" i="2"/>
  <c r="J290" i="2"/>
  <c r="I291" i="2"/>
  <c r="J291" i="2"/>
  <c r="G13" i="2"/>
  <c r="H13" i="2"/>
  <c r="I13" i="2"/>
  <c r="J13" i="2"/>
  <c r="G18" i="2"/>
  <c r="H18" i="2"/>
  <c r="I18" i="2"/>
  <c r="J18" i="2"/>
  <c r="G19" i="2"/>
  <c r="G293" i="2" s="1"/>
  <c r="H19" i="2"/>
  <c r="H294" i="2" s="1"/>
  <c r="I19" i="2"/>
  <c r="I293" i="2" s="1"/>
  <c r="J19" i="2"/>
  <c r="J293" i="2" s="1"/>
  <c r="G20" i="2"/>
  <c r="G22" i="2" s="1"/>
  <c r="G16" i="2" s="1"/>
  <c r="H20" i="2"/>
  <c r="H22" i="2" s="1"/>
  <c r="H16" i="2" s="1"/>
  <c r="I20" i="2"/>
  <c r="J20" i="2"/>
  <c r="G21" i="2"/>
  <c r="G17" i="2" s="1"/>
  <c r="H21" i="2"/>
  <c r="H17" i="2" s="1"/>
  <c r="I21" i="2"/>
  <c r="I17" i="2" s="1"/>
  <c r="J21" i="2"/>
  <c r="J17" i="2" s="1"/>
  <c r="I22" i="2"/>
  <c r="I16" i="2" s="1"/>
  <c r="J22" i="2"/>
  <c r="J16" i="2" s="1"/>
  <c r="R30" i="2" l="1"/>
  <c r="R26" i="2" s="1"/>
  <c r="R330" i="2"/>
  <c r="R326" i="2"/>
  <c r="R327" i="2"/>
  <c r="R331" i="2"/>
  <c r="L29" i="2"/>
  <c r="L31" i="2" s="1"/>
  <c r="L28" i="2"/>
  <c r="L330" i="2" s="1"/>
  <c r="L27" i="2"/>
  <c r="N27" i="2"/>
  <c r="R329" i="2"/>
  <c r="R324" i="2"/>
  <c r="L326" i="2"/>
  <c r="P29" i="2"/>
  <c r="P31" i="2" s="1"/>
  <c r="P27" i="2"/>
  <c r="Q330" i="2"/>
  <c r="Q30" i="2"/>
  <c r="Q26" i="2" s="1"/>
  <c r="Q324" i="2"/>
  <c r="Q328" i="2"/>
  <c r="Q331" i="2"/>
  <c r="Q327" i="2"/>
  <c r="L10" i="2"/>
  <c r="L16" i="2"/>
  <c r="N9" i="2"/>
  <c r="N12" i="2" s="1"/>
  <c r="Q326" i="2"/>
  <c r="M326" i="2"/>
  <c r="R27" i="2"/>
  <c r="O331" i="2"/>
  <c r="Q325" i="2"/>
  <c r="M30" i="2"/>
  <c r="M26" i="2" s="1"/>
  <c r="M328" i="2"/>
  <c r="M324" i="2"/>
  <c r="M327" i="2"/>
  <c r="M331" i="2"/>
  <c r="O10" i="2"/>
  <c r="O9" i="2" s="1"/>
  <c r="N29" i="2"/>
  <c r="N31" i="2" s="1"/>
  <c r="Q329" i="2"/>
  <c r="M9" i="2"/>
  <c r="M12" i="2" s="1"/>
  <c r="R25" i="2"/>
  <c r="Q9" i="2"/>
  <c r="Q12" i="2" s="1"/>
  <c r="R325" i="2"/>
  <c r="R328" i="2"/>
  <c r="O329" i="2"/>
  <c r="O326" i="2"/>
  <c r="P16" i="2"/>
  <c r="P10" i="2"/>
  <c r="N28" i="2"/>
  <c r="N325" i="2" s="1"/>
  <c r="M25" i="2"/>
  <c r="R9" i="2"/>
  <c r="R12" i="2" s="1"/>
  <c r="O29" i="2"/>
  <c r="K302" i="2"/>
  <c r="K16" i="2"/>
  <c r="K9" i="2" s="1"/>
  <c r="K12" i="2" s="1"/>
  <c r="K295" i="2"/>
  <c r="K300" i="2"/>
  <c r="K299" i="2"/>
  <c r="K301" i="2"/>
  <c r="K294" i="2"/>
  <c r="K293" i="2"/>
  <c r="K296" i="2"/>
  <c r="H10" i="2"/>
  <c r="H301" i="2"/>
  <c r="H299" i="2"/>
  <c r="H297" i="2"/>
  <c r="H295" i="2"/>
  <c r="H293" i="2"/>
  <c r="G10" i="2"/>
  <c r="G301" i="2"/>
  <c r="G299" i="2"/>
  <c r="G297" i="2"/>
  <c r="G294" i="2"/>
  <c r="J10" i="2"/>
  <c r="J9" i="2" s="1"/>
  <c r="J302" i="2"/>
  <c r="J301" i="2"/>
  <c r="J300" i="2"/>
  <c r="J299" i="2"/>
  <c r="J298" i="2"/>
  <c r="J297" i="2"/>
  <c r="J296" i="2"/>
  <c r="J295" i="2"/>
  <c r="J294" i="2"/>
  <c r="H302" i="2"/>
  <c r="H300" i="2"/>
  <c r="H298" i="2"/>
  <c r="H296" i="2"/>
  <c r="G302" i="2"/>
  <c r="G300" i="2"/>
  <c r="G298" i="2"/>
  <c r="G296" i="2"/>
  <c r="G295" i="2"/>
  <c r="I10" i="2"/>
  <c r="I9" i="2" s="1"/>
  <c r="I302" i="2"/>
  <c r="I301" i="2"/>
  <c r="I300" i="2"/>
  <c r="I299" i="2"/>
  <c r="I298" i="2"/>
  <c r="I297" i="2"/>
  <c r="I296" i="2"/>
  <c r="I295" i="2"/>
  <c r="I294" i="2"/>
  <c r="H9" i="2"/>
  <c r="H12" i="2" s="1"/>
  <c r="G9" i="2"/>
  <c r="G12" i="2" s="1"/>
  <c r="G11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5" i="2"/>
  <c r="F135" i="2"/>
  <c r="E136" i="2"/>
  <c r="F136" i="2"/>
  <c r="E137" i="2"/>
  <c r="F137" i="2"/>
  <c r="E138" i="2"/>
  <c r="E231" i="2" s="1"/>
  <c r="E262" i="2" s="1"/>
  <c r="F138" i="2"/>
  <c r="F231" i="2" s="1"/>
  <c r="F262" i="2" s="1"/>
  <c r="E139" i="2"/>
  <c r="F139" i="2"/>
  <c r="E140" i="2"/>
  <c r="E233" i="2" s="1"/>
  <c r="E264" i="2" s="1"/>
  <c r="F140" i="2"/>
  <c r="F233" i="2" s="1"/>
  <c r="F264" i="2" s="1"/>
  <c r="E141" i="2"/>
  <c r="F141" i="2"/>
  <c r="E142" i="2"/>
  <c r="F142" i="2"/>
  <c r="E143" i="2"/>
  <c r="F143" i="2"/>
  <c r="E144" i="2"/>
  <c r="F144" i="2"/>
  <c r="E145" i="2"/>
  <c r="F145" i="2"/>
  <c r="E146" i="2"/>
  <c r="E19" i="2" s="1"/>
  <c r="F146" i="2"/>
  <c r="F19" i="2" s="1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9" i="2"/>
  <c r="F199" i="2"/>
  <c r="E200" i="2"/>
  <c r="F200" i="2"/>
  <c r="E201" i="2"/>
  <c r="F201" i="2"/>
  <c r="E232" i="2"/>
  <c r="E263" i="2" s="1"/>
  <c r="F232" i="2"/>
  <c r="F263" i="2" s="1"/>
  <c r="E13" i="2"/>
  <c r="F13" i="2"/>
  <c r="E18" i="2"/>
  <c r="F18" i="2"/>
  <c r="E20" i="2"/>
  <c r="F20" i="2"/>
  <c r="F22" i="2" s="1"/>
  <c r="E22" i="2"/>
  <c r="P331" i="2" l="1"/>
  <c r="P330" i="2"/>
  <c r="P327" i="2"/>
  <c r="O12" i="2"/>
  <c r="O11" i="2"/>
  <c r="P9" i="2"/>
  <c r="P12" i="2" s="1"/>
  <c r="P11" i="2"/>
  <c r="P326" i="2"/>
  <c r="N328" i="2"/>
  <c r="Q25" i="2"/>
  <c r="O31" i="2"/>
  <c r="O25" i="2" s="1"/>
  <c r="O328" i="2"/>
  <c r="O324" i="2"/>
  <c r="O327" i="2"/>
  <c r="L331" i="2"/>
  <c r="O325" i="2"/>
  <c r="L9" i="2"/>
  <c r="L12" i="2" s="1"/>
  <c r="L11" i="2"/>
  <c r="Q36" i="2"/>
  <c r="Q38" i="2"/>
  <c r="Q40" i="2" s="1"/>
  <c r="Q34" i="2" s="1"/>
  <c r="Q37" i="2"/>
  <c r="Q39" i="2" s="1"/>
  <c r="Q35" i="2" s="1"/>
  <c r="R37" i="2"/>
  <c r="R39" i="2" s="1"/>
  <c r="R35" i="2" s="1"/>
  <c r="R36" i="2"/>
  <c r="R38" i="2"/>
  <c r="R40" i="2" s="1"/>
  <c r="R34" i="2" s="1"/>
  <c r="L327" i="2"/>
  <c r="N30" i="2"/>
  <c r="N26" i="2" s="1"/>
  <c r="N327" i="2"/>
  <c r="N330" i="2"/>
  <c r="N331" i="2"/>
  <c r="N326" i="2"/>
  <c r="N324" i="2"/>
  <c r="N25" i="2"/>
  <c r="M36" i="2"/>
  <c r="M38" i="2"/>
  <c r="M40" i="2" s="1"/>
  <c r="M34" i="2" s="1"/>
  <c r="M37" i="2"/>
  <c r="M39" i="2" s="1"/>
  <c r="M35" i="2" s="1"/>
  <c r="P30" i="2"/>
  <c r="P26" i="2" s="1"/>
  <c r="P328" i="2"/>
  <c r="P329" i="2"/>
  <c r="P325" i="2"/>
  <c r="P324" i="2"/>
  <c r="N329" i="2"/>
  <c r="R11" i="2"/>
  <c r="Q11" i="2"/>
  <c r="M11" i="2"/>
  <c r="N11" i="2"/>
  <c r="O330" i="2"/>
  <c r="L30" i="2"/>
  <c r="L26" i="2" s="1"/>
  <c r="L328" i="2"/>
  <c r="L329" i="2"/>
  <c r="L324" i="2"/>
  <c r="L325" i="2"/>
  <c r="K27" i="2"/>
  <c r="K29" i="2"/>
  <c r="K31" i="2" s="1"/>
  <c r="K327" i="2"/>
  <c r="K28" i="2"/>
  <c r="K326" i="2"/>
  <c r="K324" i="2"/>
  <c r="K11" i="2"/>
  <c r="J12" i="2"/>
  <c r="J11" i="2"/>
  <c r="I12" i="2"/>
  <c r="I11" i="2"/>
  <c r="I329" i="2"/>
  <c r="G329" i="2"/>
  <c r="J327" i="2"/>
  <c r="J27" i="2"/>
  <c r="J28" i="2"/>
  <c r="J29" i="2"/>
  <c r="J31" i="2" s="1"/>
  <c r="G325" i="2"/>
  <c r="H11" i="2"/>
  <c r="I327" i="2"/>
  <c r="I27" i="2"/>
  <c r="I28" i="2"/>
  <c r="I29" i="2"/>
  <c r="I31" i="2" s="1"/>
  <c r="I331" i="2"/>
  <c r="G326" i="2"/>
  <c r="I325" i="2"/>
  <c r="I330" i="2"/>
  <c r="I328" i="2"/>
  <c r="G327" i="2"/>
  <c r="G29" i="2"/>
  <c r="G31" i="2" s="1"/>
  <c r="G27" i="2"/>
  <c r="G28" i="2"/>
  <c r="G328" i="2" s="1"/>
  <c r="H327" i="2"/>
  <c r="H27" i="2"/>
  <c r="H28" i="2"/>
  <c r="H29" i="2"/>
  <c r="H31" i="2" s="1"/>
  <c r="J325" i="2"/>
  <c r="H326" i="2"/>
  <c r="F294" i="2"/>
  <c r="F298" i="2"/>
  <c r="F302" i="2"/>
  <c r="F293" i="2"/>
  <c r="F295" i="2"/>
  <c r="F297" i="2"/>
  <c r="F299" i="2"/>
  <c r="F301" i="2"/>
  <c r="F21" i="2"/>
  <c r="F17" i="2" s="1"/>
  <c r="F296" i="2"/>
  <c r="F300" i="2"/>
  <c r="F290" i="2"/>
  <c r="F291" i="2" s="1"/>
  <c r="E293" i="2"/>
  <c r="E295" i="2"/>
  <c r="E297" i="2"/>
  <c r="E299" i="2"/>
  <c r="E301" i="2"/>
  <c r="E21" i="2"/>
  <c r="E17" i="2" s="1"/>
  <c r="E296" i="2"/>
  <c r="E300" i="2"/>
  <c r="E294" i="2"/>
  <c r="E298" i="2"/>
  <c r="E302" i="2"/>
  <c r="E290" i="2"/>
  <c r="E291" i="2" s="1"/>
  <c r="F16" i="2"/>
  <c r="F10" i="2"/>
  <c r="F9" i="2" s="1"/>
  <c r="E10" i="2"/>
  <c r="E9" i="2" s="1"/>
  <c r="D104" i="2"/>
  <c r="D135" i="2" s="1"/>
  <c r="D105" i="2"/>
  <c r="D106" i="2"/>
  <c r="D107" i="2"/>
  <c r="D138" i="2" s="1"/>
  <c r="D108" i="2"/>
  <c r="D139" i="2" s="1"/>
  <c r="D109" i="2"/>
  <c r="D110" i="2"/>
  <c r="D111" i="2"/>
  <c r="D142" i="2" s="1"/>
  <c r="D112" i="2"/>
  <c r="D143" i="2" s="1"/>
  <c r="D113" i="2"/>
  <c r="D114" i="2"/>
  <c r="D115" i="2"/>
  <c r="D146" i="2" s="1"/>
  <c r="D116" i="2"/>
  <c r="D147" i="2" s="1"/>
  <c r="D178" i="2" s="1"/>
  <c r="D117" i="2"/>
  <c r="D118" i="2"/>
  <c r="D119" i="2"/>
  <c r="D150" i="2" s="1"/>
  <c r="D181" i="2" s="1"/>
  <c r="D120" i="2"/>
  <c r="D151" i="2" s="1"/>
  <c r="D182" i="2" s="1"/>
  <c r="D121" i="2"/>
  <c r="D122" i="2"/>
  <c r="D123" i="2"/>
  <c r="D154" i="2" s="1"/>
  <c r="D185" i="2" s="1"/>
  <c r="D124" i="2"/>
  <c r="D155" i="2" s="1"/>
  <c r="D186" i="2" s="1"/>
  <c r="D125" i="2"/>
  <c r="D126" i="2"/>
  <c r="D127" i="2"/>
  <c r="D158" i="2" s="1"/>
  <c r="D189" i="2" s="1"/>
  <c r="D128" i="2"/>
  <c r="D159" i="2" s="1"/>
  <c r="D190" i="2" s="1"/>
  <c r="D129" i="2"/>
  <c r="D130" i="2"/>
  <c r="D131" i="2"/>
  <c r="D162" i="2" s="1"/>
  <c r="D193" i="2" s="1"/>
  <c r="D132" i="2"/>
  <c r="D163" i="2" s="1"/>
  <c r="D194" i="2" s="1"/>
  <c r="D133" i="2"/>
  <c r="D136" i="2"/>
  <c r="D167" i="2" s="1"/>
  <c r="D137" i="2"/>
  <c r="D168" i="2" s="1"/>
  <c r="D140" i="2"/>
  <c r="D171" i="2" s="1"/>
  <c r="D141" i="2"/>
  <c r="D172" i="2" s="1"/>
  <c r="D144" i="2"/>
  <c r="D175" i="2" s="1"/>
  <c r="D145" i="2"/>
  <c r="D176" i="2" s="1"/>
  <c r="D148" i="2"/>
  <c r="D179" i="2" s="1"/>
  <c r="D149" i="2"/>
  <c r="D180" i="2" s="1"/>
  <c r="D152" i="2"/>
  <c r="D183" i="2" s="1"/>
  <c r="D153" i="2"/>
  <c r="D184" i="2" s="1"/>
  <c r="D156" i="2"/>
  <c r="D187" i="2" s="1"/>
  <c r="D157" i="2"/>
  <c r="D188" i="2" s="1"/>
  <c r="D160" i="2"/>
  <c r="D191" i="2" s="1"/>
  <c r="D161" i="2"/>
  <c r="D192" i="2" s="1"/>
  <c r="D164" i="2"/>
  <c r="D199" i="2"/>
  <c r="D200" i="2"/>
  <c r="D201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3" i="2"/>
  <c r="C38" i="2"/>
  <c r="C37" i="2"/>
  <c r="C36" i="2"/>
  <c r="C30" i="2"/>
  <c r="C29" i="2"/>
  <c r="C28" i="2"/>
  <c r="C27" i="2"/>
  <c r="C20" i="2"/>
  <c r="C19" i="2"/>
  <c r="C18" i="2"/>
  <c r="L25" i="2" l="1"/>
  <c r="O38" i="2"/>
  <c r="O40" i="2" s="1"/>
  <c r="O36" i="2"/>
  <c r="O37" i="2"/>
  <c r="O39" i="2" s="1"/>
  <c r="O35" i="2" s="1"/>
  <c r="P37" i="2"/>
  <c r="P39" i="2" s="1"/>
  <c r="P35" i="2" s="1"/>
  <c r="P38" i="2"/>
  <c r="P40" i="2" s="1"/>
  <c r="P36" i="2"/>
  <c r="L38" i="2"/>
  <c r="L40" i="2" s="1"/>
  <c r="L37" i="2"/>
  <c r="L39" i="2" s="1"/>
  <c r="L35" i="2" s="1"/>
  <c r="L36" i="2"/>
  <c r="P25" i="2"/>
  <c r="N37" i="2"/>
  <c r="N39" i="2" s="1"/>
  <c r="N35" i="2" s="1"/>
  <c r="N36" i="2"/>
  <c r="N38" i="2"/>
  <c r="N40" i="2" s="1"/>
  <c r="K37" i="2"/>
  <c r="K39" i="2" s="1"/>
  <c r="K35" i="2" s="1"/>
  <c r="K330" i="2"/>
  <c r="K325" i="2"/>
  <c r="K36" i="2" s="1"/>
  <c r="K30" i="2"/>
  <c r="K26" i="2" s="1"/>
  <c r="K328" i="2"/>
  <c r="K329" i="2"/>
  <c r="K331" i="2"/>
  <c r="G331" i="2"/>
  <c r="G330" i="2"/>
  <c r="H30" i="2"/>
  <c r="H26" i="2" s="1"/>
  <c r="H325" i="2"/>
  <c r="J331" i="2"/>
  <c r="J330" i="2"/>
  <c r="I25" i="2"/>
  <c r="J30" i="2"/>
  <c r="J26" i="2" s="1"/>
  <c r="J324" i="2"/>
  <c r="I326" i="2"/>
  <c r="J329" i="2"/>
  <c r="H331" i="2"/>
  <c r="H329" i="2"/>
  <c r="J328" i="2"/>
  <c r="I30" i="2"/>
  <c r="I26" i="2" s="1"/>
  <c r="I324" i="2"/>
  <c r="H330" i="2"/>
  <c r="J326" i="2"/>
  <c r="G30" i="2"/>
  <c r="G26" i="2" s="1"/>
  <c r="G324" i="2"/>
  <c r="H328" i="2"/>
  <c r="H324" i="2"/>
  <c r="F12" i="2"/>
  <c r="F11" i="2"/>
  <c r="E16" i="2"/>
  <c r="E27" i="2"/>
  <c r="E29" i="2"/>
  <c r="E31" i="2" s="1"/>
  <c r="E327" i="2"/>
  <c r="E28" i="2"/>
  <c r="E30" i="2" s="1"/>
  <c r="E26" i="2" s="1"/>
  <c r="E328" i="2"/>
  <c r="E330" i="2"/>
  <c r="E329" i="2"/>
  <c r="E326" i="2"/>
  <c r="F27" i="2"/>
  <c r="F29" i="2"/>
  <c r="F31" i="2" s="1"/>
  <c r="F25" i="2" s="1"/>
  <c r="F28" i="2"/>
  <c r="F30" i="2" s="1"/>
  <c r="F26" i="2" s="1"/>
  <c r="E325" i="2"/>
  <c r="E324" i="2"/>
  <c r="D174" i="2"/>
  <c r="D177" i="2"/>
  <c r="D18" i="2"/>
  <c r="D173" i="2"/>
  <c r="D232" i="2"/>
  <c r="D263" i="2" s="1"/>
  <c r="D169" i="2"/>
  <c r="D231" i="2"/>
  <c r="D262" i="2" s="1"/>
  <c r="D233" i="2"/>
  <c r="D264" i="2" s="1"/>
  <c r="D170" i="2"/>
  <c r="D166" i="2"/>
  <c r="D20" i="2"/>
  <c r="D22" i="2" s="1"/>
  <c r="D16" i="2" s="1"/>
  <c r="D19" i="2"/>
  <c r="D21" i="2" s="1"/>
  <c r="D17" i="2" s="1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L34" i="2" l="1"/>
  <c r="N34" i="2"/>
  <c r="P34" i="2"/>
  <c r="O34" i="2"/>
  <c r="K38" i="2"/>
  <c r="K40" i="2" s="1"/>
  <c r="K34" i="2" s="1"/>
  <c r="K25" i="2"/>
  <c r="G37" i="2"/>
  <c r="G39" i="2" s="1"/>
  <c r="G35" i="2" s="1"/>
  <c r="G36" i="2"/>
  <c r="G38" i="2"/>
  <c r="G40" i="2" s="1"/>
  <c r="G34" i="2" s="1"/>
  <c r="I36" i="2"/>
  <c r="I37" i="2"/>
  <c r="I39" i="2" s="1"/>
  <c r="I35" i="2" s="1"/>
  <c r="I38" i="2"/>
  <c r="I40" i="2" s="1"/>
  <c r="I34" i="2" s="1"/>
  <c r="J36" i="2"/>
  <c r="J37" i="2"/>
  <c r="J39" i="2" s="1"/>
  <c r="J35" i="2" s="1"/>
  <c r="J38" i="2"/>
  <c r="J40" i="2" s="1"/>
  <c r="H37" i="2"/>
  <c r="H39" i="2" s="1"/>
  <c r="H35" i="2" s="1"/>
  <c r="H36" i="2"/>
  <c r="H38" i="2"/>
  <c r="H40" i="2" s="1"/>
  <c r="H34" i="2" s="1"/>
  <c r="H25" i="2"/>
  <c r="G25" i="2"/>
  <c r="J25" i="2"/>
  <c r="F326" i="2"/>
  <c r="F328" i="2"/>
  <c r="F327" i="2"/>
  <c r="F330" i="2"/>
  <c r="F324" i="2"/>
  <c r="E37" i="2"/>
  <c r="E39" i="2" s="1"/>
  <c r="E35" i="2" s="1"/>
  <c r="E38" i="2"/>
  <c r="E40" i="2" s="1"/>
  <c r="E34" i="2" s="1"/>
  <c r="E36" i="2"/>
  <c r="F331" i="2"/>
  <c r="E25" i="2"/>
  <c r="E331" i="2"/>
  <c r="F325" i="2"/>
  <c r="F329" i="2"/>
  <c r="E12" i="2"/>
  <c r="D294" i="2"/>
  <c r="D295" i="2"/>
  <c r="D293" i="2"/>
  <c r="D298" i="2"/>
  <c r="D299" i="2"/>
  <c r="D296" i="2"/>
  <c r="D300" i="2"/>
  <c r="D10" i="2"/>
  <c r="D9" i="2" s="1"/>
  <c r="D302" i="2"/>
  <c r="D297" i="2"/>
  <c r="D290" i="2"/>
  <c r="D291" i="2" s="1"/>
  <c r="D301" i="2"/>
  <c r="C13" i="2"/>
  <c r="J34" i="2" l="1"/>
  <c r="E11" i="2"/>
  <c r="F36" i="2"/>
  <c r="F37" i="2"/>
  <c r="F39" i="2" s="1"/>
  <c r="F35" i="2" s="1"/>
  <c r="F38" i="2"/>
  <c r="F40" i="2" s="1"/>
  <c r="F34" i="2" s="1"/>
  <c r="D12" i="2"/>
  <c r="D11" i="2"/>
  <c r="D27" i="2"/>
  <c r="D28" i="2"/>
  <c r="D30" i="2" s="1"/>
  <c r="D26" i="2" s="1"/>
  <c r="D29" i="2"/>
  <c r="D31" i="2" s="1"/>
  <c r="D325" i="2"/>
  <c r="C105" i="2"/>
  <c r="C136" i="2" s="1"/>
  <c r="C106" i="2"/>
  <c r="C137" i="2" s="1"/>
  <c r="C107" i="2"/>
  <c r="C138" i="2" s="1"/>
  <c r="C108" i="2"/>
  <c r="C139" i="2" s="1"/>
  <c r="C109" i="2"/>
  <c r="C140" i="2" s="1"/>
  <c r="C110" i="2"/>
  <c r="C141" i="2" s="1"/>
  <c r="C111" i="2"/>
  <c r="C142" i="2" s="1"/>
  <c r="C112" i="2"/>
  <c r="C143" i="2" s="1"/>
  <c r="C113" i="2"/>
  <c r="C144" i="2" s="1"/>
  <c r="C114" i="2"/>
  <c r="C145" i="2" s="1"/>
  <c r="C115" i="2"/>
  <c r="C146" i="2" s="1"/>
  <c r="C116" i="2"/>
  <c r="C147" i="2" s="1"/>
  <c r="C117" i="2"/>
  <c r="C148" i="2" s="1"/>
  <c r="C118" i="2"/>
  <c r="C149" i="2" s="1"/>
  <c r="C119" i="2"/>
  <c r="C150" i="2" s="1"/>
  <c r="C120" i="2"/>
  <c r="C151" i="2" s="1"/>
  <c r="C121" i="2"/>
  <c r="C152" i="2" s="1"/>
  <c r="C122" i="2"/>
  <c r="C153" i="2" s="1"/>
  <c r="C123" i="2"/>
  <c r="C154" i="2" s="1"/>
  <c r="C124" i="2"/>
  <c r="C155" i="2" s="1"/>
  <c r="C125" i="2"/>
  <c r="C156" i="2" s="1"/>
  <c r="C126" i="2"/>
  <c r="C157" i="2" s="1"/>
  <c r="C127" i="2"/>
  <c r="C158" i="2" s="1"/>
  <c r="C128" i="2"/>
  <c r="C159" i="2" s="1"/>
  <c r="C129" i="2"/>
  <c r="C160" i="2" s="1"/>
  <c r="C130" i="2"/>
  <c r="C161" i="2" s="1"/>
  <c r="C131" i="2"/>
  <c r="C162" i="2" s="1"/>
  <c r="C132" i="2"/>
  <c r="C163" i="2" s="1"/>
  <c r="C133" i="2"/>
  <c r="C164" i="2" s="1"/>
  <c r="C104" i="2"/>
  <c r="C135" i="2" s="1"/>
  <c r="D331" i="2" l="1"/>
  <c r="D330" i="2"/>
  <c r="D328" i="2"/>
  <c r="D326" i="2"/>
  <c r="D327" i="2"/>
  <c r="D329" i="2"/>
  <c r="D25" i="2"/>
  <c r="D324" i="2"/>
  <c r="C232" i="2"/>
  <c r="C295" i="2"/>
  <c r="C231" i="2"/>
  <c r="C233" i="2"/>
  <c r="C200" i="2"/>
  <c r="C263" i="2" s="1"/>
  <c r="C201" i="2"/>
  <c r="C22" i="2"/>
  <c r="C192" i="2"/>
  <c r="C170" i="2"/>
  <c r="C194" i="2"/>
  <c r="C179" i="2"/>
  <c r="C190" i="2"/>
  <c r="C186" i="2"/>
  <c r="C182" i="2"/>
  <c r="C178" i="2"/>
  <c r="C174" i="2"/>
  <c r="C193" i="2"/>
  <c r="C189" i="2"/>
  <c r="C185" i="2"/>
  <c r="C181" i="2"/>
  <c r="C177" i="2"/>
  <c r="C173" i="2"/>
  <c r="C169" i="2"/>
  <c r="C166" i="2"/>
  <c r="C188" i="2"/>
  <c r="C184" i="2"/>
  <c r="C180" i="2"/>
  <c r="C176" i="2"/>
  <c r="C172" i="2"/>
  <c r="C168" i="2"/>
  <c r="C191" i="2"/>
  <c r="C187" i="2"/>
  <c r="C183" i="2"/>
  <c r="C175" i="2"/>
  <c r="C171" i="2"/>
  <c r="C167" i="2"/>
  <c r="C199" i="2"/>
  <c r="D37" i="2" l="1"/>
  <c r="D39" i="2" s="1"/>
  <c r="D35" i="2" s="1"/>
  <c r="D36" i="2"/>
  <c r="D38" i="2"/>
  <c r="D40" i="2" s="1"/>
  <c r="C264" i="2"/>
  <c r="C297" i="2"/>
  <c r="C293" i="2"/>
  <c r="C300" i="2"/>
  <c r="C299" i="2"/>
  <c r="C296" i="2"/>
  <c r="C301" i="2"/>
  <c r="C298" i="2"/>
  <c r="C294" i="2"/>
  <c r="C302" i="2"/>
  <c r="C262" i="2"/>
  <c r="C21" i="2"/>
  <c r="C10" i="2" s="1"/>
  <c r="D34" i="2" l="1"/>
  <c r="C31" i="2"/>
  <c r="C16" i="2"/>
  <c r="C17" i="2"/>
  <c r="C290" i="2"/>
  <c r="C291" i="2" s="1"/>
  <c r="C330" i="2" l="1"/>
  <c r="C329" i="2"/>
  <c r="C331" i="2"/>
  <c r="C325" i="2"/>
  <c r="C326" i="2"/>
  <c r="C327" i="2"/>
  <c r="C324" i="2"/>
  <c r="C328" i="2"/>
  <c r="C26" i="2"/>
  <c r="C9" i="2"/>
  <c r="C12" i="2" s="1"/>
  <c r="C40" i="2" l="1"/>
  <c r="C39" i="2"/>
  <c r="C35" i="2" s="1"/>
  <c r="C25" i="2"/>
  <c r="C11" i="2"/>
  <c r="C34" i="2" l="1"/>
</calcChain>
</file>

<file path=xl/sharedStrings.xml><?xml version="1.0" encoding="utf-8"?>
<sst xmlns="http://schemas.openxmlformats.org/spreadsheetml/2006/main" count="97" uniqueCount="54">
  <si>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</si>
  <si>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</si>
  <si>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</si>
  <si>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</si>
  <si>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</si>
  <si>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</si>
  <si>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</si>
  <si>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</si>
  <si>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</si>
  <si>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</si>
  <si>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</si>
  <si>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</si>
  <si>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</si>
  <si>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</si>
  <si>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</si>
  <si>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</si>
  <si>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</si>
  <si>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</si>
  <si>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</si>
  <si>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</si>
  <si>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</si>
  <si>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</si>
  <si>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</si>
  <si>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</si>
  <si>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</si>
  <si>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</si>
  <si>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</si>
  <si>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</si>
  <si>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</si>
  <si>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</si>
  <si>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</si>
  <si>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</si>
  <si>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</si>
  <si>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</si>
  <si>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</si>
  <si>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</si>
  <si>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</si>
  <si>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p12_r2_max_x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</si>
  <si>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</si>
  <si>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</si>
  <si>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</si>
  <si>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</si>
  <si>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</si>
  <si>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</si>
  <si>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</si>
  <si>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</si>
  <si>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</si>
  <si>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11</t>
  </si>
  <si>
    <t>Run 12</t>
  </si>
  <si>
    <t>Run 13</t>
  </si>
  <si>
    <t>Run 14</t>
  </si>
  <si>
    <t>Run 15</t>
  </si>
  <si>
    <t>Run 16</t>
  </si>
  <si>
    <t>Run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</si>
</sst>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  <xf numFmtId="0" fontId="6" fillId="0" borderId="0"/>
  </cellStyleXfs>
  <cellXfs count="1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164" fontId="0" fillId="0" borderId="0" xfId="0" applyNumberFormat="1"/>
    <xf numFmtId="164" fontId="0" fillId="0" borderId="4" xfId="0" applyNumberFormat="1" applyBorder="1"/>
    <xf numFmtId="0" fontId="0" fillId="0" borderId="4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2" fontId="0" fillId="0" borderId="2" xfId="0" applyNumberFormat="1" applyBorder="1" applyAlignment="1">
      <alignment horizontal="center" vertical="center"/>
    </xf>
    <xf numFmtId="0" fontId="0" fillId="0" borderId="3" xfId="0" applyBorder="1"/>
    <xf numFmtId="0" fontId="0" fillId="0" borderId="0" xfId="0" applyBorder="1"/>
    <xf numFmtId="164" fontId="1" fillId="0" borderId="0" xfId="0" applyNumberFormat="1" applyFont="1"/>
    <xf numFmtId="164" fontId="0" fillId="0" borderId="0" xfId="0" applyNumberFormat="1" applyFont="1"/>
    <xf numFmtId="0" fontId="0" fillId="0" borderId="0" xfId="0" applyAlignment="1">
      <alignment horizontal="center" vertical="center"/>
    </xf>
    <xf numFmtId="0" fontId="2" fillId="0" borderId="0" xfId="1" applyFont="1" applyFill="1" applyBorder="1" applyAlignment="1" applyProtection="1"/>
    <xf numFmtId="0" fontId="0" fillId="0" borderId="0" xfId="0"/>
    <xf numFmtId="0" fontId="2" fillId="0" borderId="0" xfId="0" applyFont="1" applyFill="1" applyBorder="1" applyAlignment="1" applyProtection="1"/>
    <xf numFmtId="2" fontId="0" fillId="0" borderId="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2" fillId="0" borderId="0" xfId="0" applyFont="1" applyFill="1" applyBorder="1" applyAlignment="1" applyProtection="1"/>
    <xf numFmtId="164" fontId="0" fillId="0" borderId="0" xfId="0" applyNumberFormat="1"/>
    <xf numFmtId="164" fontId="0" fillId="0" borderId="4" xfId="0" applyNumberFormat="1" applyBorder="1"/>
    <xf numFmtId="0" fontId="0" fillId="0" borderId="4" xfId="0" applyBorder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/>
    <xf numFmtId="164" fontId="0" fillId="0" borderId="0" xfId="0" applyNumberFormat="1" applyFont="1"/>
    <xf numFmtId="164" fontId="1" fillId="0" borderId="0" xfId="0" applyNumberFormat="1" applyFont="1"/>
    <xf numFmtId="0" fontId="0" fillId="0" borderId="0" xfId="0"/>
    <xf numFmtId="0" fontId="2" fillId="0" borderId="0" xfId="0" applyFont="1" applyFill="1" applyBorder="1" applyAlignment="1" applyProtection="1"/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2" fillId="0" borderId="0" xfId="0" applyFont="1" applyFill="1" applyBorder="1" applyAlignment="1" applyProtection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 applyProtection="1"/>
    <xf numFmtId="0" fontId="0" fillId="0" borderId="0" xfId="0"/>
    <xf numFmtId="0" fontId="2" fillId="0" borderId="0" xfId="0" applyFont="1" applyFill="1" applyBorder="1" applyAlignment="1" applyProtection="1"/>
    <xf numFmtId="164" fontId="0" fillId="0" borderId="0" xfId="0" applyNumberFormat="1"/>
    <xf numFmtId="164" fontId="0" fillId="0" borderId="4" xfId="0" applyNumberFormat="1" applyBorder="1"/>
    <xf numFmtId="0" fontId="0" fillId="0" borderId="4" xfId="0" applyBorder="1"/>
    <xf numFmtId="0" fontId="0" fillId="0" borderId="3" xfId="0" applyBorder="1"/>
    <xf numFmtId="164" fontId="0" fillId="0" borderId="0" xfId="0" applyNumberFormat="1" applyFont="1"/>
    <xf numFmtId="164" fontId="1" fillId="0" borderId="0" xfId="0" applyNumberFormat="1" applyFont="1"/>
    <xf numFmtId="0" fontId="0" fillId="0" borderId="0" xfId="0"/>
    <xf numFmtId="0" fontId="2" fillId="0" borderId="0" xfId="0" applyFont="1" applyFill="1" applyBorder="1" applyAlignment="1" applyProtection="1"/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2" fillId="0" borderId="0" xfId="0" applyFont="1" applyFill="1" applyBorder="1" applyAlignment="1" applyProtection="1"/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2" fillId="0" borderId="0" xfId="0" applyFont="1" applyFill="1" applyBorder="1" applyAlignment="1" applyProtection="1"/>
    <xf numFmtId="164" fontId="0" fillId="0" borderId="0" xfId="0" applyNumberFormat="1"/>
    <xf numFmtId="164" fontId="0" fillId="0" borderId="4" xfId="0" applyNumberFormat="1" applyBorder="1"/>
    <xf numFmtId="0" fontId="0" fillId="0" borderId="4" xfId="0" applyBorder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3" xfId="0" applyBorder="1"/>
    <xf numFmtId="164" fontId="0" fillId="0" borderId="0" xfId="0" applyNumberFormat="1" applyFont="1"/>
    <xf numFmtId="164" fontId="1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0" fillId="0" borderId="0" xfId="0"/>
    <xf numFmtId="0" fontId="2" fillId="0" borderId="0" xfId="0" applyFont="1" applyFill="1" applyBorder="1" applyAlignment="1" applyProtection="1"/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2" fillId="0" borderId="0" xfId="0" applyFont="1" applyFill="1" applyBorder="1" applyAlignment="1" applyProtection="1"/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2" fillId="0" borderId="0" xfId="0" applyFont="1" applyFill="1" applyBorder="1" applyAlignment="1" applyProtection="1"/>
    <xf numFmtId="164" fontId="0" fillId="0" borderId="0" xfId="0" applyNumberFormat="1"/>
    <xf numFmtId="164" fontId="0" fillId="0" borderId="4" xfId="0" applyNumberFormat="1" applyBorder="1"/>
    <xf numFmtId="0" fontId="0" fillId="0" borderId="4" xfId="0" applyBorder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3" xfId="0" applyBorder="1"/>
    <xf numFmtId="164" fontId="0" fillId="0" borderId="0" xfId="0" applyNumberFormat="1" applyFont="1"/>
    <xf numFmtId="164" fontId="1" fillId="0" borderId="0" xfId="0" applyNumberFormat="1" applyFont="1"/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/>
    <xf numFmtId="0" fontId="2" fillId="0" borderId="0" xfId="0" applyFont="1" applyFill="1" applyBorder="1" applyAlignment="1" applyProtection="1"/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2" fillId="0" borderId="0" xfId="0" applyFont="1" applyFill="1" applyBorder="1" applyAlignment="1" applyProtection="1"/>
    <xf numFmtId="2" fontId="0" fillId="0" borderId="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2" fillId="0" borderId="0" xfId="0" applyFont="1" applyFill="1" applyBorder="1" applyAlignment="1" applyProtection="1"/>
    <xf numFmtId="164" fontId="0" fillId="0" borderId="0" xfId="0" applyNumberFormat="1"/>
    <xf numFmtId="164" fontId="0" fillId="0" borderId="4" xfId="0" applyNumberFormat="1" applyBorder="1"/>
    <xf numFmtId="0" fontId="0" fillId="0" borderId="4" xfId="0" applyBorder="1"/>
    <xf numFmtId="0" fontId="2" fillId="0" borderId="0" xfId="0" applyFont="1" applyAlignment="1">
      <alignment horizontal="center"/>
    </xf>
    <xf numFmtId="0" fontId="0" fillId="0" borderId="3" xfId="0" applyBorder="1"/>
    <xf numFmtId="164" fontId="0" fillId="0" borderId="0" xfId="0" applyNumberFormat="1" applyFont="1"/>
    <xf numFmtId="164" fontId="1" fillId="0" borderId="0" xfId="0" applyNumberFormat="1" applyFont="1"/>
  </cellXfs>
  <cellStyles count="5">
    <cellStyle name="Normal" xfId="0" builtinId="0"/>
    <cellStyle name="Normal 2" xfId="1"/>
    <cellStyle name="Normal 3" xfId="2"/>
    <cellStyle name="Normal 3 2" xfId="4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38"/>
  <sheetViews>
    <sheetView tabSelected="1" zoomScaleNormal="100" workbookViewId="0">
      <selection activeCell="L9" sqref="L9:R38"/>
    </sheetView>
  </sheetViews>
  <sheetFormatPr defaultRowHeight="15" x14ac:dyDescent="0.25"/>
  <cols>
    <col min="1" max="1" width="4.28515625" customWidth="1"/>
    <col min="2" max="2" width="12.42578125" customWidth="1"/>
    <col min="3" max="3" width="9.140625" style="13"/>
  </cols>
  <sheetData>
    <row r="1" spans="1:18" x14ac:dyDescent="0.25">
      <c r="C1" s="19" t="s">
        <v>38</v>
      </c>
      <c r="D1" s="34" t="s">
        <v>39</v>
      </c>
      <c r="E1" s="47" t="s">
        <v>40</v>
      </c>
      <c r="F1" s="47" t="s">
        <v>41</v>
      </c>
      <c r="G1" s="64" t="s">
        <v>42</v>
      </c>
      <c r="H1" s="64" t="s">
        <v>43</v>
      </c>
      <c r="I1" s="64" t="s">
        <v>44</v>
      </c>
      <c r="J1" s="64" t="s">
        <v>45</v>
      </c>
      <c r="K1" s="83" t="s">
        <v>46</v>
      </c>
      <c r="L1" s="103" t="s">
        <v>53</v>
      </c>
      <c r="M1" s="103" t="s">
        <v>47</v>
      </c>
      <c r="N1" s="103" t="s">
        <v>48</v>
      </c>
      <c r="O1" s="103" t="s">
        <v>49</v>
      </c>
      <c r="P1" s="103" t="s">
        <v>50</v>
      </c>
      <c r="Q1" s="103" t="s">
        <v>51</v>
      </c>
      <c r="R1" s="103" t="s">
        <v>52</v>
      </c>
    </row>
    <row r="2" spans="1:18" ht="30.75" customHeight="1" x14ac:dyDescent="0.25">
      <c r="A2" s="75" t="s">
        <v>3</v>
      </c>
      <c r="B2" s="75"/>
      <c r="C2" s="13">
        <v>6815.4800000000005</v>
      </c>
      <c r="D2" s="26">
        <v>7020.3621428571423</v>
      </c>
      <c r="E2" s="42">
        <v>6634.8593333333338</v>
      </c>
      <c r="F2" s="42">
        <v>6616.3773333333338</v>
      </c>
      <c r="G2" s="61">
        <v>6815.4800000000005</v>
      </c>
      <c r="H2" s="61">
        <v>7020.3621428571423</v>
      </c>
      <c r="I2" s="61">
        <v>6634.8593333333338</v>
      </c>
      <c r="J2" s="61">
        <v>6616.3773333333338</v>
      </c>
      <c r="K2" s="80">
        <v>6815.4800000000005</v>
      </c>
      <c r="L2" s="100">
        <v>7020.3621428571423</v>
      </c>
      <c r="M2" s="100">
        <v>6634.8593333333338</v>
      </c>
      <c r="N2" s="100">
        <v>6616.3773333333338</v>
      </c>
      <c r="O2" s="100">
        <v>6815.4800000000005</v>
      </c>
      <c r="P2" s="100">
        <v>7020.3621428571423</v>
      </c>
      <c r="Q2" s="100">
        <v>6634.8593333333338</v>
      </c>
      <c r="R2" s="100">
        <v>6616.3773333333338</v>
      </c>
    </row>
    <row r="3" spans="1:18" x14ac:dyDescent="0.25">
      <c r="A3" s="75" t="s">
        <v>4</v>
      </c>
      <c r="B3" s="75"/>
      <c r="C3" s="5">
        <v>5089.5</v>
      </c>
      <c r="D3" s="27">
        <v>5693.7</v>
      </c>
      <c r="E3" s="43">
        <v>1457.4</v>
      </c>
      <c r="F3" s="43">
        <v>3483.9</v>
      </c>
      <c r="G3" s="62">
        <v>3810.7</v>
      </c>
      <c r="H3" s="62">
        <v>6095.1</v>
      </c>
      <c r="I3" s="62">
        <v>3483.9</v>
      </c>
      <c r="J3" s="62">
        <v>4682.2</v>
      </c>
      <c r="K3" s="81">
        <v>2646.3</v>
      </c>
      <c r="L3" s="101">
        <v>2685.1</v>
      </c>
      <c r="M3" s="101">
        <v>2923.7</v>
      </c>
      <c r="N3" s="101">
        <v>3019.2</v>
      </c>
      <c r="O3" s="101">
        <v>3396.5</v>
      </c>
      <c r="P3" s="101">
        <v>6795</v>
      </c>
      <c r="Q3" s="101">
        <v>1106.7</v>
      </c>
      <c r="R3" s="101">
        <v>3487.1</v>
      </c>
    </row>
    <row r="4" spans="1:18" x14ac:dyDescent="0.25">
      <c r="A4" s="75" t="s">
        <v>5</v>
      </c>
      <c r="B4" s="75"/>
      <c r="C4" s="5">
        <v>13316.6</v>
      </c>
      <c r="D4" s="27">
        <v>10269.4</v>
      </c>
      <c r="E4" s="43">
        <v>11695.5</v>
      </c>
      <c r="F4" s="43">
        <v>11290.2</v>
      </c>
      <c r="G4" s="62">
        <v>5010.3</v>
      </c>
      <c r="H4" s="62">
        <v>7321</v>
      </c>
      <c r="I4" s="62">
        <v>11290.2</v>
      </c>
      <c r="J4" s="62">
        <v>19248.699999999997</v>
      </c>
      <c r="K4" s="81">
        <v>6316.1</v>
      </c>
      <c r="L4" s="101">
        <v>3169.2</v>
      </c>
      <c r="M4" s="101">
        <v>13583.2</v>
      </c>
      <c r="N4" s="101">
        <v>14398.099999999999</v>
      </c>
      <c r="O4" s="101">
        <v>2861</v>
      </c>
      <c r="P4" s="101">
        <v>5638.5</v>
      </c>
      <c r="Q4" s="101">
        <v>8930.6</v>
      </c>
      <c r="R4" s="101">
        <v>24492.400000000001</v>
      </c>
    </row>
    <row r="5" spans="1:18" x14ac:dyDescent="0.25">
      <c r="A5" s="75" t="s">
        <v>6</v>
      </c>
      <c r="B5" s="75"/>
      <c r="C5" s="13">
        <v>0.31900000000000001</v>
      </c>
      <c r="D5" s="26">
        <v>0.29120000000000001</v>
      </c>
      <c r="E5" s="42">
        <v>0.67749999999999999</v>
      </c>
      <c r="F5" s="42">
        <v>0.3468</v>
      </c>
      <c r="G5" s="61">
        <v>0.20610000000000001</v>
      </c>
      <c r="H5" s="61">
        <v>0.26019999999999999</v>
      </c>
      <c r="I5" s="61">
        <v>0.3493</v>
      </c>
      <c r="J5" s="61">
        <v>0.43369999999999997</v>
      </c>
      <c r="K5" s="80">
        <v>0.15590000000000001</v>
      </c>
      <c r="L5" s="100">
        <v>0.16289999999999999</v>
      </c>
      <c r="M5" s="100">
        <v>0.46129999999999999</v>
      </c>
      <c r="N5" s="100">
        <v>0.23619999999999999</v>
      </c>
      <c r="O5" s="100">
        <v>0.184</v>
      </c>
      <c r="P5" s="100">
        <v>0.33660000000000001</v>
      </c>
      <c r="Q5" s="100">
        <v>0.31869999999999998</v>
      </c>
      <c r="R5" s="100">
        <v>0.60050000000000003</v>
      </c>
    </row>
    <row r="6" spans="1:18" x14ac:dyDescent="0.25">
      <c r="A6" s="75" t="s">
        <v>7</v>
      </c>
      <c r="B6" s="75"/>
      <c r="C6" s="13">
        <v>1.0354293522516753</v>
      </c>
      <c r="D6" s="26">
        <v>1.0409809500145208</v>
      </c>
      <c r="E6" s="42">
        <v>1.0510717092705171</v>
      </c>
      <c r="F6" s="42">
        <v>1.0513067546420269</v>
      </c>
      <c r="G6" s="61">
        <v>1.0354293522516753</v>
      </c>
      <c r="H6" s="61">
        <v>1.0409809500145208</v>
      </c>
      <c r="I6" s="61">
        <v>1.0510717092705171</v>
      </c>
      <c r="J6" s="61">
        <v>1.0513067546420269</v>
      </c>
      <c r="K6" s="80">
        <v>1.0354293522516753</v>
      </c>
      <c r="L6" s="100">
        <v>1.0409809500145208</v>
      </c>
      <c r="M6" s="100">
        <v>1.0510717092705171</v>
      </c>
      <c r="N6" s="100">
        <v>1.0513067546420269</v>
      </c>
      <c r="O6" s="100">
        <v>1.0354293522516753</v>
      </c>
      <c r="P6" s="100">
        <v>1.0409809500145208</v>
      </c>
      <c r="Q6" s="100">
        <v>1.0510717092705171</v>
      </c>
      <c r="R6" s="100">
        <v>1.0513067546420269</v>
      </c>
    </row>
    <row r="7" spans="1:18" x14ac:dyDescent="0.25">
      <c r="A7" s="75" t="s">
        <v>8</v>
      </c>
      <c r="B7" s="75"/>
      <c r="C7" s="14">
        <v>60</v>
      </c>
      <c r="D7" s="33">
        <v>60</v>
      </c>
      <c r="E7" s="46">
        <v>60</v>
      </c>
      <c r="F7" s="46">
        <v>60</v>
      </c>
      <c r="G7" s="63">
        <v>60</v>
      </c>
      <c r="H7" s="63">
        <v>60</v>
      </c>
      <c r="I7" s="63">
        <v>60</v>
      </c>
      <c r="J7" s="63">
        <v>60</v>
      </c>
      <c r="K7" s="82">
        <v>60</v>
      </c>
      <c r="L7" s="102">
        <v>60</v>
      </c>
      <c r="M7" s="102">
        <v>60</v>
      </c>
      <c r="N7" s="102">
        <v>60</v>
      </c>
      <c r="O7" s="102">
        <v>60</v>
      </c>
      <c r="P7" s="102">
        <v>60</v>
      </c>
      <c r="Q7" s="102">
        <v>60</v>
      </c>
      <c r="R7" s="102">
        <v>60</v>
      </c>
    </row>
    <row r="8" spans="1:18" ht="30" x14ac:dyDescent="0.25">
      <c r="A8" s="2" t="s">
        <v>0</v>
      </c>
      <c r="B8" s="1" t="s">
        <v>1</v>
      </c>
      <c r="D8" s="31"/>
      <c r="L8" s="99"/>
      <c r="M8" s="99"/>
      <c r="N8" s="99"/>
      <c r="O8" s="99"/>
      <c r="P8" s="99"/>
      <c r="Q8" s="99"/>
    </row>
    <row r="9" spans="1:18" x14ac:dyDescent="0.25">
      <c r="B9" s="8">
        <v>1</v>
      </c>
      <c r="C9" s="20">
        <v>105538.8</v>
      </c>
      <c r="D9" s="27">
        <v>100092.2</v>
      </c>
      <c r="E9" s="48">
        <v>299590</v>
      </c>
      <c r="F9" s="48">
        <v>141684.6</v>
      </c>
      <c r="G9" s="66">
        <v>97996.2</v>
      </c>
      <c r="H9" s="66">
        <v>89273.4</v>
      </c>
      <c r="I9" s="66">
        <v>237263.3</v>
      </c>
      <c r="J9" s="66">
        <v>231176.8</v>
      </c>
      <c r="K9" s="89">
        <v>84503.1</v>
      </c>
      <c r="L9" s="110">
        <v>75320.7</v>
      </c>
      <c r="M9" s="110">
        <v>271808.59999999998</v>
      </c>
      <c r="N9" s="110">
        <v>117942.8</v>
      </c>
      <c r="O9" s="110">
        <v>83810.5</v>
      </c>
      <c r="P9" s="110">
        <v>101878.2</v>
      </c>
      <c r="Q9" s="110">
        <v>180557.4</v>
      </c>
      <c r="R9" s="110">
        <v>206166.9</v>
      </c>
    </row>
    <row r="10" spans="1:18" x14ac:dyDescent="0.25">
      <c r="B10" s="16">
        <v>2</v>
      </c>
      <c r="C10" s="20">
        <v>21307.7</v>
      </c>
      <c r="D10" s="27">
        <v>19387.599999999999</v>
      </c>
      <c r="E10" s="48">
        <v>71191.600000000006</v>
      </c>
      <c r="F10" s="48">
        <v>22688.6</v>
      </c>
      <c r="G10" s="66">
        <v>14960.9</v>
      </c>
      <c r="H10" s="66">
        <v>14650.5</v>
      </c>
      <c r="I10" s="66">
        <v>32961.300000000003</v>
      </c>
      <c r="J10" s="66">
        <v>51320.4</v>
      </c>
      <c r="K10" s="89">
        <v>11615.2</v>
      </c>
      <c r="L10" s="110">
        <v>16100.8</v>
      </c>
      <c r="M10" s="110">
        <v>57443.199999999997</v>
      </c>
      <c r="N10" s="110">
        <v>19133.2</v>
      </c>
      <c r="O10" s="110">
        <v>15196.9</v>
      </c>
      <c r="P10" s="110">
        <v>22609.200000000001</v>
      </c>
      <c r="Q10" s="110">
        <v>33785.9</v>
      </c>
      <c r="R10" s="110">
        <v>73904.800000000003</v>
      </c>
    </row>
    <row r="11" spans="1:18" x14ac:dyDescent="0.25">
      <c r="B11" s="13">
        <v>3</v>
      </c>
      <c r="C11" s="20">
        <v>6308.9</v>
      </c>
      <c r="D11" s="27">
        <v>5406.1</v>
      </c>
      <c r="E11" s="48">
        <v>25341.3</v>
      </c>
      <c r="F11" s="48">
        <v>6818.8</v>
      </c>
      <c r="G11" s="66">
        <v>4066.8</v>
      </c>
      <c r="H11" s="66">
        <v>5059.8999999999996</v>
      </c>
      <c r="I11" s="66">
        <v>7564.6</v>
      </c>
      <c r="J11" s="66">
        <v>12230</v>
      </c>
      <c r="K11" s="89">
        <v>3058.8</v>
      </c>
      <c r="L11" s="110">
        <v>6269.3</v>
      </c>
      <c r="M11" s="110">
        <v>13962.7</v>
      </c>
      <c r="N11" s="110">
        <v>5642</v>
      </c>
      <c r="O11" s="110">
        <v>4590</v>
      </c>
      <c r="P11" s="110">
        <v>6519.5</v>
      </c>
      <c r="Q11" s="110">
        <v>9930.7000000000007</v>
      </c>
      <c r="R11" s="110">
        <v>20583.2</v>
      </c>
    </row>
    <row r="12" spans="1:18" x14ac:dyDescent="0.25">
      <c r="B12" s="13">
        <v>4</v>
      </c>
      <c r="C12" s="20">
        <v>3110.1</v>
      </c>
      <c r="D12" s="27">
        <v>2681.8</v>
      </c>
      <c r="E12" s="48">
        <v>9728</v>
      </c>
      <c r="F12" s="48">
        <v>3079.8</v>
      </c>
      <c r="G12" s="66">
        <v>2034.1</v>
      </c>
      <c r="H12" s="66">
        <v>3074.7</v>
      </c>
      <c r="I12" s="66">
        <v>3330.3</v>
      </c>
      <c r="J12" s="66">
        <v>5494.7</v>
      </c>
      <c r="K12" s="89">
        <v>1643.7</v>
      </c>
      <c r="L12" s="110">
        <v>2562</v>
      </c>
      <c r="M12" s="110">
        <v>4934.5</v>
      </c>
      <c r="N12" s="110">
        <v>3112.3</v>
      </c>
      <c r="O12" s="110">
        <v>2151.1999999999998</v>
      </c>
      <c r="P12" s="110">
        <v>3048.6</v>
      </c>
      <c r="Q12" s="110">
        <v>4213.3</v>
      </c>
      <c r="R12" s="110">
        <v>9119.9</v>
      </c>
    </row>
    <row r="13" spans="1:18" x14ac:dyDescent="0.25">
      <c r="B13" s="13">
        <v>5</v>
      </c>
      <c r="C13" s="20">
        <v>1654.4</v>
      </c>
      <c r="D13" s="27">
        <v>1826.7</v>
      </c>
      <c r="E13" s="48">
        <v>5207.8</v>
      </c>
      <c r="F13" s="48">
        <v>1964</v>
      </c>
      <c r="G13" s="66">
        <v>1369.2</v>
      </c>
      <c r="H13" s="66">
        <v>1958.1</v>
      </c>
      <c r="I13" s="66">
        <v>3796.2</v>
      </c>
      <c r="J13" s="66">
        <v>2287.1999999999998</v>
      </c>
      <c r="K13" s="89">
        <v>1146.8</v>
      </c>
      <c r="L13" s="110">
        <v>1761.4</v>
      </c>
      <c r="M13" s="110">
        <v>2575.9</v>
      </c>
      <c r="N13" s="110">
        <v>2229.4</v>
      </c>
      <c r="O13" s="110">
        <v>1372.9</v>
      </c>
      <c r="P13" s="110">
        <v>1337.5</v>
      </c>
      <c r="Q13" s="110">
        <v>2390.9</v>
      </c>
      <c r="R13" s="110">
        <v>6148.3</v>
      </c>
    </row>
    <row r="14" spans="1:18" x14ac:dyDescent="0.25">
      <c r="B14" s="13">
        <v>6</v>
      </c>
      <c r="C14" s="20">
        <v>1149.3</v>
      </c>
      <c r="D14" s="27">
        <v>1248</v>
      </c>
      <c r="E14" s="48">
        <v>3188.9</v>
      </c>
      <c r="F14" s="48">
        <v>1326.9</v>
      </c>
      <c r="G14" s="66">
        <v>718.6</v>
      </c>
      <c r="H14" s="66">
        <v>624.20000000000005</v>
      </c>
      <c r="I14" s="66">
        <v>1606.6</v>
      </c>
      <c r="J14" s="66">
        <v>3001.3</v>
      </c>
      <c r="K14" s="89">
        <v>859.8</v>
      </c>
      <c r="L14" s="110">
        <v>723.9</v>
      </c>
      <c r="M14" s="110">
        <v>2115.9</v>
      </c>
      <c r="N14" s="110">
        <v>1473.7</v>
      </c>
      <c r="O14" s="110">
        <v>870</v>
      </c>
      <c r="P14" s="110">
        <v>2911.2</v>
      </c>
      <c r="Q14" s="110">
        <v>1753.2</v>
      </c>
      <c r="R14" s="110">
        <v>3372</v>
      </c>
    </row>
    <row r="15" spans="1:18" x14ac:dyDescent="0.25">
      <c r="B15" s="13">
        <v>7</v>
      </c>
      <c r="C15" s="20">
        <v>812.2</v>
      </c>
      <c r="D15" s="27">
        <v>1002.5</v>
      </c>
      <c r="E15" s="48">
        <v>2147.6999999999998</v>
      </c>
      <c r="F15" s="48">
        <v>1072.5999999999999</v>
      </c>
      <c r="G15" s="66">
        <v>708.1</v>
      </c>
      <c r="H15" s="66">
        <v>938.9</v>
      </c>
      <c r="I15" s="66">
        <v>1378.1</v>
      </c>
      <c r="J15" s="66">
        <v>1866.9</v>
      </c>
      <c r="K15" s="89">
        <v>685.3</v>
      </c>
      <c r="L15" s="110">
        <v>704.2</v>
      </c>
      <c r="M15" s="110">
        <v>1437.1</v>
      </c>
      <c r="N15" s="110">
        <v>1210.5999999999999</v>
      </c>
      <c r="O15" s="110">
        <v>799.7</v>
      </c>
      <c r="P15" s="110">
        <v>0</v>
      </c>
      <c r="Q15" s="110">
        <v>1193.5999999999999</v>
      </c>
      <c r="R15" s="110">
        <v>2565.1999999999998</v>
      </c>
    </row>
    <row r="16" spans="1:18" x14ac:dyDescent="0.25">
      <c r="B16" s="13">
        <v>8</v>
      </c>
      <c r="C16" s="20">
        <v>1553.9</v>
      </c>
      <c r="D16" s="27">
        <v>713.7</v>
      </c>
      <c r="E16" s="48">
        <v>2107.8000000000002</v>
      </c>
      <c r="F16" s="48">
        <v>804.1</v>
      </c>
      <c r="G16" s="66">
        <v>507.3</v>
      </c>
      <c r="H16" s="66">
        <v>847.4</v>
      </c>
      <c r="I16" s="66">
        <v>1286.8</v>
      </c>
      <c r="J16" s="66">
        <v>1650.9</v>
      </c>
      <c r="K16" s="89">
        <v>547.4</v>
      </c>
      <c r="L16" s="110">
        <v>988.1</v>
      </c>
      <c r="M16" s="110">
        <v>1312.2</v>
      </c>
      <c r="N16" s="110">
        <v>1219.7</v>
      </c>
      <c r="O16" s="110">
        <v>675.6</v>
      </c>
      <c r="P16" s="110">
        <v>1307.3</v>
      </c>
      <c r="Q16" s="110">
        <v>1023.3</v>
      </c>
      <c r="R16" s="110">
        <v>2137</v>
      </c>
    </row>
    <row r="17" spans="2:18" x14ac:dyDescent="0.25">
      <c r="B17" s="13">
        <v>9</v>
      </c>
      <c r="C17" s="20">
        <v>700.3</v>
      </c>
      <c r="D17" s="27">
        <v>689.5</v>
      </c>
      <c r="E17" s="48">
        <v>1907.7</v>
      </c>
      <c r="F17" s="48">
        <v>787.5</v>
      </c>
      <c r="G17" s="66">
        <v>379.9</v>
      </c>
      <c r="H17" s="66">
        <v>424.3</v>
      </c>
      <c r="I17" s="66">
        <v>912.1</v>
      </c>
      <c r="J17" s="66">
        <v>1347.2</v>
      </c>
      <c r="K17" s="89">
        <v>449.8</v>
      </c>
      <c r="L17" s="110">
        <v>718.7</v>
      </c>
      <c r="M17" s="110">
        <v>1014.3</v>
      </c>
      <c r="N17" s="110">
        <v>845.3</v>
      </c>
      <c r="O17" s="110">
        <v>694.9</v>
      </c>
      <c r="P17" s="110">
        <v>854.6</v>
      </c>
      <c r="Q17" s="110">
        <v>860.6</v>
      </c>
      <c r="R17" s="110">
        <v>1626.9</v>
      </c>
    </row>
    <row r="18" spans="2:18" x14ac:dyDescent="0.25">
      <c r="B18" s="13">
        <v>10</v>
      </c>
      <c r="C18" s="20">
        <v>743.9</v>
      </c>
      <c r="D18" s="27">
        <v>612.70000000000005</v>
      </c>
      <c r="E18" s="48">
        <v>1558</v>
      </c>
      <c r="F18" s="48">
        <v>664</v>
      </c>
      <c r="G18" s="66">
        <v>358.2</v>
      </c>
      <c r="H18" s="66">
        <v>380.5</v>
      </c>
      <c r="I18" s="66">
        <v>856.3</v>
      </c>
      <c r="J18" s="66">
        <v>1156.9000000000001</v>
      </c>
      <c r="K18" s="89">
        <v>372.5</v>
      </c>
      <c r="L18" s="110">
        <v>599.70000000000005</v>
      </c>
      <c r="M18" s="110">
        <v>1050.4000000000001</v>
      </c>
      <c r="N18" s="110">
        <v>795</v>
      </c>
      <c r="O18" s="110">
        <v>473.7</v>
      </c>
      <c r="P18" s="110">
        <v>676.2</v>
      </c>
      <c r="Q18" s="110">
        <v>644.29999999999995</v>
      </c>
      <c r="R18" s="110">
        <v>1406.1</v>
      </c>
    </row>
    <row r="19" spans="2:18" x14ac:dyDescent="0.25">
      <c r="B19" s="13">
        <v>11.5</v>
      </c>
      <c r="C19" s="20">
        <v>693.3</v>
      </c>
      <c r="D19" s="27">
        <v>578.9</v>
      </c>
      <c r="E19" s="48">
        <v>1196.0999999999999</v>
      </c>
      <c r="F19" s="48">
        <v>1005.8</v>
      </c>
      <c r="G19" s="66">
        <v>443.4</v>
      </c>
      <c r="H19" s="66">
        <v>449.4</v>
      </c>
      <c r="I19" s="66">
        <v>808.6</v>
      </c>
      <c r="J19" s="66">
        <v>1195.3</v>
      </c>
      <c r="K19" s="89">
        <v>384.5</v>
      </c>
      <c r="L19" s="110">
        <v>653</v>
      </c>
      <c r="M19" s="110">
        <v>1076.5</v>
      </c>
      <c r="N19" s="110">
        <v>658</v>
      </c>
      <c r="O19" s="110">
        <v>422.8</v>
      </c>
      <c r="P19" s="110">
        <v>576.1</v>
      </c>
      <c r="Q19" s="110">
        <v>526.29999999999995</v>
      </c>
      <c r="R19" s="110">
        <v>1343.6</v>
      </c>
    </row>
    <row r="20" spans="2:18" x14ac:dyDescent="0.25">
      <c r="B20" s="13">
        <v>13</v>
      </c>
      <c r="C20" s="20">
        <v>665.5</v>
      </c>
      <c r="D20" s="27">
        <v>522.29999999999995</v>
      </c>
      <c r="E20" s="48">
        <v>1254</v>
      </c>
      <c r="F20" s="48">
        <v>646.5</v>
      </c>
      <c r="G20" s="66">
        <v>245.9</v>
      </c>
      <c r="H20" s="66">
        <v>457.8</v>
      </c>
      <c r="I20" s="66">
        <v>709.6</v>
      </c>
      <c r="J20" s="66">
        <v>950.4</v>
      </c>
      <c r="K20" s="89">
        <v>358.7</v>
      </c>
      <c r="L20" s="110">
        <v>436.4</v>
      </c>
      <c r="M20" s="110">
        <v>937.3</v>
      </c>
      <c r="N20" s="110">
        <v>863.9</v>
      </c>
      <c r="O20" s="110">
        <v>324.60000000000002</v>
      </c>
      <c r="P20" s="110">
        <v>462.4</v>
      </c>
      <c r="Q20" s="110">
        <v>572</v>
      </c>
      <c r="R20" s="110">
        <v>1265.3</v>
      </c>
    </row>
    <row r="21" spans="2:18" x14ac:dyDescent="0.25">
      <c r="B21" s="13">
        <v>14.5</v>
      </c>
      <c r="C21" s="20">
        <v>501.8</v>
      </c>
      <c r="D21" s="27">
        <v>482.4</v>
      </c>
      <c r="E21" s="48">
        <v>990.4</v>
      </c>
      <c r="F21" s="48">
        <v>541.29999999999995</v>
      </c>
      <c r="G21" s="66">
        <v>226.7</v>
      </c>
      <c r="H21" s="66">
        <v>365.6</v>
      </c>
      <c r="I21" s="66">
        <v>646.6</v>
      </c>
      <c r="J21" s="66">
        <v>809.5</v>
      </c>
      <c r="K21" s="89">
        <v>304.60000000000002</v>
      </c>
      <c r="L21" s="110">
        <v>519.1</v>
      </c>
      <c r="M21" s="110">
        <v>847.2</v>
      </c>
      <c r="N21" s="110">
        <v>680.2</v>
      </c>
      <c r="O21" s="110">
        <v>326.39999999999998</v>
      </c>
      <c r="P21" s="110">
        <v>479.1</v>
      </c>
      <c r="Q21" s="110">
        <v>520.6</v>
      </c>
      <c r="R21" s="110">
        <v>1169.7</v>
      </c>
    </row>
    <row r="22" spans="2:18" x14ac:dyDescent="0.25">
      <c r="B22" s="13">
        <v>16</v>
      </c>
      <c r="C22" s="20">
        <v>0</v>
      </c>
      <c r="D22" s="27">
        <v>412.8</v>
      </c>
      <c r="E22" s="48">
        <v>932</v>
      </c>
      <c r="F22" s="48">
        <v>529.79999999999995</v>
      </c>
      <c r="G22" s="66">
        <v>196.1</v>
      </c>
      <c r="H22" s="66">
        <v>289.3</v>
      </c>
      <c r="I22" s="66">
        <v>601.29999999999995</v>
      </c>
      <c r="J22" s="66">
        <v>707.9</v>
      </c>
      <c r="K22" s="89">
        <v>282.8</v>
      </c>
      <c r="L22" s="110">
        <v>413.1</v>
      </c>
      <c r="M22" s="110">
        <v>943.7</v>
      </c>
      <c r="N22" s="110">
        <v>597.29999999999995</v>
      </c>
      <c r="O22" s="110">
        <v>300</v>
      </c>
      <c r="P22" s="110">
        <v>409.2</v>
      </c>
      <c r="Q22" s="110">
        <v>400.4</v>
      </c>
      <c r="R22" s="110">
        <v>973.3</v>
      </c>
    </row>
    <row r="23" spans="2:18" x14ac:dyDescent="0.25">
      <c r="B23" s="13">
        <v>17.5</v>
      </c>
      <c r="C23" s="20">
        <v>395.3</v>
      </c>
      <c r="D23" s="27">
        <v>392.7</v>
      </c>
      <c r="E23" s="48">
        <v>701.2</v>
      </c>
      <c r="F23" s="48">
        <v>455.1</v>
      </c>
      <c r="G23" s="66">
        <v>146</v>
      </c>
      <c r="H23" s="66">
        <v>279</v>
      </c>
      <c r="I23" s="66">
        <v>562.9</v>
      </c>
      <c r="J23" s="66">
        <v>708.5</v>
      </c>
      <c r="K23" s="89">
        <v>209.5</v>
      </c>
      <c r="L23" s="110">
        <v>323.60000000000002</v>
      </c>
      <c r="M23" s="110">
        <v>1103</v>
      </c>
      <c r="N23" s="110">
        <v>549.70000000000005</v>
      </c>
      <c r="O23" s="110">
        <v>243.9</v>
      </c>
      <c r="P23" s="110">
        <v>257.60000000000002</v>
      </c>
      <c r="Q23" s="110">
        <v>459.7</v>
      </c>
      <c r="R23" s="110">
        <v>787</v>
      </c>
    </row>
    <row r="24" spans="2:18" x14ac:dyDescent="0.25">
      <c r="B24" s="13">
        <v>19</v>
      </c>
      <c r="C24" s="20">
        <v>329</v>
      </c>
      <c r="D24" s="27">
        <v>369.1</v>
      </c>
      <c r="E24" s="48">
        <v>690.2</v>
      </c>
      <c r="F24" s="48">
        <v>557.70000000000005</v>
      </c>
      <c r="G24" s="66">
        <v>87.4</v>
      </c>
      <c r="H24" s="66">
        <v>232.1</v>
      </c>
      <c r="I24" s="66">
        <v>520.4</v>
      </c>
      <c r="J24" s="66">
        <v>697.7</v>
      </c>
      <c r="L24" s="110">
        <v>141.9</v>
      </c>
      <c r="M24" s="110">
        <v>762.9</v>
      </c>
      <c r="N24" s="110">
        <v>456.9</v>
      </c>
      <c r="O24" s="110">
        <v>247.8</v>
      </c>
      <c r="P24" s="110">
        <v>280.7</v>
      </c>
      <c r="Q24" s="110">
        <v>372.7</v>
      </c>
      <c r="R24" s="110">
        <v>744.5</v>
      </c>
    </row>
    <row r="25" spans="2:18" x14ac:dyDescent="0.25">
      <c r="B25" s="13">
        <v>20.5</v>
      </c>
      <c r="C25" s="20">
        <v>339.2</v>
      </c>
      <c r="D25" s="27">
        <v>255.8</v>
      </c>
      <c r="E25" s="48">
        <v>617</v>
      </c>
      <c r="F25" s="48">
        <v>488.3</v>
      </c>
      <c r="G25" s="66">
        <v>149.1</v>
      </c>
      <c r="H25" s="66">
        <v>167.6</v>
      </c>
      <c r="I25" s="66">
        <v>502.8</v>
      </c>
      <c r="J25" s="66">
        <v>867.6</v>
      </c>
      <c r="L25" s="110">
        <v>179.6</v>
      </c>
      <c r="M25" s="110">
        <v>684.3</v>
      </c>
      <c r="N25" s="110">
        <v>421.9</v>
      </c>
      <c r="O25" s="110">
        <v>156</v>
      </c>
      <c r="P25" s="110">
        <v>272.7</v>
      </c>
      <c r="Q25" s="110">
        <v>416.8</v>
      </c>
      <c r="R25" s="110">
        <v>580.1</v>
      </c>
    </row>
    <row r="26" spans="2:18" x14ac:dyDescent="0.25">
      <c r="B26" s="13">
        <v>22</v>
      </c>
      <c r="C26" s="20">
        <v>224.8</v>
      </c>
      <c r="D26" s="27">
        <v>302</v>
      </c>
      <c r="E26" s="48">
        <v>538.5</v>
      </c>
      <c r="F26" s="48">
        <v>502.2</v>
      </c>
      <c r="G26" s="66">
        <v>115.6</v>
      </c>
      <c r="H26" s="66">
        <v>205.6</v>
      </c>
      <c r="I26" s="66">
        <v>464.2</v>
      </c>
      <c r="J26" s="66">
        <v>584.6</v>
      </c>
      <c r="L26" s="110">
        <v>185.9</v>
      </c>
      <c r="M26" s="110">
        <v>649</v>
      </c>
      <c r="N26" s="110">
        <v>540</v>
      </c>
      <c r="O26" s="110">
        <v>140.4</v>
      </c>
      <c r="P26" s="110">
        <v>266.60000000000002</v>
      </c>
      <c r="Q26" s="110">
        <v>402.1</v>
      </c>
      <c r="R26" s="110">
        <v>540.6</v>
      </c>
    </row>
    <row r="27" spans="2:18" x14ac:dyDescent="0.25">
      <c r="B27" s="13">
        <v>23.5</v>
      </c>
      <c r="C27" s="20">
        <v>227.5</v>
      </c>
      <c r="D27" s="27">
        <v>239.7</v>
      </c>
      <c r="E27" s="48">
        <v>507.8</v>
      </c>
      <c r="F27" s="48">
        <v>450.2</v>
      </c>
      <c r="G27" s="66">
        <v>134</v>
      </c>
      <c r="H27" s="66">
        <v>112.6</v>
      </c>
      <c r="I27" s="66">
        <v>397.7</v>
      </c>
      <c r="J27" s="66">
        <v>563.5</v>
      </c>
      <c r="L27" s="110">
        <v>210.2</v>
      </c>
      <c r="M27" s="110">
        <v>784.7</v>
      </c>
      <c r="N27" s="110">
        <v>112.8</v>
      </c>
      <c r="O27" s="110">
        <v>102.3</v>
      </c>
      <c r="P27" s="110">
        <v>238.9</v>
      </c>
      <c r="Q27" s="110">
        <v>331.7</v>
      </c>
      <c r="R27" s="110">
        <v>576</v>
      </c>
    </row>
    <row r="28" spans="2:18" x14ac:dyDescent="0.25">
      <c r="B28" s="13">
        <v>25</v>
      </c>
      <c r="C28" s="20">
        <v>257.8</v>
      </c>
      <c r="D28" s="27">
        <v>231</v>
      </c>
      <c r="E28" s="48">
        <v>468</v>
      </c>
      <c r="F28" s="48">
        <v>468.1</v>
      </c>
      <c r="G28" s="66">
        <v>103.2</v>
      </c>
      <c r="H28" s="66">
        <v>78.900000000000006</v>
      </c>
      <c r="I28" s="66">
        <v>353.3</v>
      </c>
      <c r="J28" s="66">
        <v>522</v>
      </c>
      <c r="L28" s="110">
        <v>154.5</v>
      </c>
      <c r="M28" s="110">
        <v>689.3</v>
      </c>
      <c r="N28" s="110">
        <v>411.8</v>
      </c>
      <c r="O28" s="110">
        <v>59.5</v>
      </c>
      <c r="P28" s="110">
        <v>201.2</v>
      </c>
      <c r="Q28" s="110">
        <v>296.60000000000002</v>
      </c>
      <c r="R28" s="110">
        <v>482.5</v>
      </c>
    </row>
    <row r="29" spans="2:18" x14ac:dyDescent="0.25">
      <c r="B29" s="13">
        <v>26.5</v>
      </c>
      <c r="C29" s="20">
        <v>205.5</v>
      </c>
      <c r="D29" s="27">
        <v>252.9</v>
      </c>
      <c r="E29" s="48">
        <v>422.9</v>
      </c>
      <c r="F29" s="48">
        <v>299.7</v>
      </c>
      <c r="G29" s="66">
        <v>93.4</v>
      </c>
      <c r="H29" s="66">
        <v>129</v>
      </c>
      <c r="I29" s="66">
        <v>315.89999999999998</v>
      </c>
      <c r="J29" s="66">
        <v>509.4</v>
      </c>
      <c r="L29" s="110">
        <v>113.9</v>
      </c>
      <c r="M29" s="110">
        <v>458.8</v>
      </c>
      <c r="N29" s="110">
        <v>349.1</v>
      </c>
      <c r="O29" s="110">
        <v>80.2</v>
      </c>
      <c r="P29" s="110">
        <v>203</v>
      </c>
      <c r="Q29" s="110">
        <v>322.2</v>
      </c>
      <c r="R29" s="110">
        <v>502.2</v>
      </c>
    </row>
    <row r="30" spans="2:18" x14ac:dyDescent="0.25">
      <c r="B30" s="13">
        <v>28</v>
      </c>
      <c r="C30" s="20">
        <v>264.5</v>
      </c>
      <c r="D30" s="27">
        <v>269.8</v>
      </c>
      <c r="E30" s="48">
        <v>407.7</v>
      </c>
      <c r="F30" s="48">
        <v>366.3</v>
      </c>
      <c r="G30" s="66">
        <v>37.200000000000003</v>
      </c>
      <c r="H30" s="66">
        <v>104.8</v>
      </c>
      <c r="I30" s="66">
        <v>334.5</v>
      </c>
      <c r="J30" s="66">
        <v>412.6</v>
      </c>
      <c r="L30" s="110">
        <v>100.4</v>
      </c>
      <c r="M30" s="110">
        <v>451.9</v>
      </c>
      <c r="N30" s="110">
        <v>402.9</v>
      </c>
      <c r="O30" s="110">
        <v>16.600000000000001</v>
      </c>
      <c r="P30" s="110">
        <v>186.9</v>
      </c>
      <c r="Q30" s="110">
        <v>364.8</v>
      </c>
      <c r="R30" s="110">
        <v>446.8</v>
      </c>
    </row>
    <row r="31" spans="2:18" x14ac:dyDescent="0.25">
      <c r="B31" s="13">
        <v>29.5</v>
      </c>
      <c r="C31" s="20">
        <v>155.9</v>
      </c>
      <c r="D31" s="27">
        <v>243.2</v>
      </c>
      <c r="E31" s="48">
        <v>363.8</v>
      </c>
      <c r="F31" s="48">
        <v>282.7</v>
      </c>
      <c r="G31" s="66">
        <v>48.5</v>
      </c>
      <c r="H31" s="66">
        <v>99.5</v>
      </c>
      <c r="I31" s="66">
        <v>339</v>
      </c>
      <c r="J31" s="66">
        <v>369.4</v>
      </c>
      <c r="L31" s="110">
        <v>123.2</v>
      </c>
      <c r="M31" s="110">
        <v>399</v>
      </c>
      <c r="N31" s="110">
        <v>285</v>
      </c>
      <c r="O31" s="110">
        <v>96.4</v>
      </c>
      <c r="P31" s="110">
        <v>139.19999999999999</v>
      </c>
      <c r="Q31" s="110">
        <v>341.4</v>
      </c>
      <c r="R31" s="110">
        <v>433.2</v>
      </c>
    </row>
    <row r="32" spans="2:18" x14ac:dyDescent="0.25">
      <c r="B32" s="13">
        <v>31</v>
      </c>
      <c r="C32" s="20">
        <v>169.8</v>
      </c>
      <c r="D32" s="27">
        <v>249.8</v>
      </c>
      <c r="E32" s="48">
        <v>334.1</v>
      </c>
      <c r="F32" s="48">
        <v>284.39999999999998</v>
      </c>
      <c r="G32" s="66">
        <v>40.1</v>
      </c>
      <c r="H32" s="66">
        <v>60.2</v>
      </c>
      <c r="I32" s="66">
        <v>284.60000000000002</v>
      </c>
      <c r="J32" s="66">
        <v>301.3</v>
      </c>
      <c r="L32" s="110">
        <v>46.1</v>
      </c>
      <c r="M32" s="110">
        <v>605.29999999999995</v>
      </c>
      <c r="N32" s="110">
        <v>428</v>
      </c>
      <c r="O32" s="110">
        <v>40.6</v>
      </c>
      <c r="P32" s="110">
        <v>159.1</v>
      </c>
      <c r="Q32" s="110">
        <v>409.8</v>
      </c>
      <c r="R32" s="110">
        <v>410.9</v>
      </c>
    </row>
    <row r="33" spans="2:18" x14ac:dyDescent="0.25">
      <c r="B33" s="13">
        <v>32.5</v>
      </c>
      <c r="C33" s="20">
        <v>168.6</v>
      </c>
      <c r="D33" s="27">
        <v>196</v>
      </c>
      <c r="E33" s="48">
        <v>335.7</v>
      </c>
      <c r="F33" s="48">
        <v>305</v>
      </c>
      <c r="G33" s="66">
        <v>0</v>
      </c>
      <c r="H33" s="66">
        <v>124.2</v>
      </c>
      <c r="I33" s="66">
        <v>332.6</v>
      </c>
      <c r="J33" s="66">
        <v>276.8</v>
      </c>
      <c r="L33" s="110">
        <v>99.2</v>
      </c>
      <c r="M33" s="110">
        <v>558.4</v>
      </c>
      <c r="N33" s="110">
        <v>285.60000000000002</v>
      </c>
      <c r="O33" s="110">
        <v>21.4</v>
      </c>
      <c r="P33" s="110">
        <v>127.9</v>
      </c>
      <c r="Q33" s="110">
        <v>313.5</v>
      </c>
      <c r="R33" s="110">
        <v>448.1</v>
      </c>
    </row>
    <row r="34" spans="2:18" x14ac:dyDescent="0.25">
      <c r="B34" s="13">
        <v>34</v>
      </c>
      <c r="C34" s="20">
        <v>170</v>
      </c>
      <c r="D34" s="27">
        <v>173</v>
      </c>
      <c r="E34" s="48">
        <v>320.39999999999998</v>
      </c>
      <c r="F34" s="48">
        <v>289</v>
      </c>
      <c r="G34" s="66">
        <v>10.5</v>
      </c>
      <c r="H34" s="66">
        <v>33.200000000000003</v>
      </c>
      <c r="I34" s="66">
        <v>283.8</v>
      </c>
      <c r="J34" s="66">
        <v>341.3</v>
      </c>
      <c r="L34" s="110">
        <v>43.1</v>
      </c>
      <c r="M34" s="110">
        <v>530.70000000000005</v>
      </c>
      <c r="N34" s="110">
        <v>350.9</v>
      </c>
      <c r="O34" s="110">
        <v>0</v>
      </c>
      <c r="P34" s="110">
        <v>104.9</v>
      </c>
      <c r="Q34" s="110">
        <v>276.5</v>
      </c>
      <c r="R34" s="110">
        <v>397.7</v>
      </c>
    </row>
    <row r="35" spans="2:18" x14ac:dyDescent="0.25">
      <c r="B35" s="13">
        <v>35.5</v>
      </c>
      <c r="C35" s="20">
        <v>166.5</v>
      </c>
      <c r="D35" s="27">
        <v>128.1</v>
      </c>
      <c r="E35" s="48">
        <v>319.3</v>
      </c>
      <c r="F35" s="48">
        <v>326</v>
      </c>
      <c r="G35" s="66">
        <v>34.5</v>
      </c>
      <c r="H35" s="66">
        <v>46.8</v>
      </c>
      <c r="I35" s="66">
        <v>213.7</v>
      </c>
      <c r="J35" s="66">
        <v>378.1</v>
      </c>
      <c r="L35" s="110">
        <v>35.6</v>
      </c>
      <c r="M35" s="110">
        <v>572.9</v>
      </c>
      <c r="N35" s="110">
        <v>265</v>
      </c>
      <c r="O35" s="110">
        <v>0</v>
      </c>
      <c r="P35" s="110">
        <v>156.30000000000001</v>
      </c>
      <c r="Q35" s="110">
        <v>217.3</v>
      </c>
      <c r="R35" s="110">
        <v>473.6</v>
      </c>
    </row>
    <row r="36" spans="2:18" x14ac:dyDescent="0.25">
      <c r="B36" s="13">
        <v>37</v>
      </c>
      <c r="C36" s="20">
        <v>155.30000000000001</v>
      </c>
      <c r="D36" s="27">
        <v>70.2</v>
      </c>
      <c r="E36" s="48">
        <v>281.60000000000002</v>
      </c>
      <c r="F36" s="48">
        <v>297.8</v>
      </c>
      <c r="G36" s="66">
        <v>0.6</v>
      </c>
      <c r="H36" s="66">
        <v>29.1</v>
      </c>
      <c r="I36" s="66">
        <v>281.5</v>
      </c>
      <c r="J36" s="66">
        <v>293.3</v>
      </c>
      <c r="L36" s="110">
        <v>78.2</v>
      </c>
      <c r="M36" s="110">
        <v>582.4</v>
      </c>
      <c r="N36" s="110">
        <v>302.7</v>
      </c>
      <c r="O36" s="110">
        <v>0</v>
      </c>
      <c r="P36" s="110">
        <v>211.1</v>
      </c>
      <c r="Q36" s="110">
        <v>282.10000000000002</v>
      </c>
      <c r="R36" s="110">
        <v>372.2</v>
      </c>
    </row>
    <row r="37" spans="2:18" x14ac:dyDescent="0.25">
      <c r="B37" s="13">
        <v>38.5</v>
      </c>
      <c r="C37" s="20">
        <v>160.5</v>
      </c>
      <c r="D37" s="27">
        <v>185.2</v>
      </c>
      <c r="E37" s="48">
        <v>278</v>
      </c>
      <c r="F37" s="48">
        <v>321.2</v>
      </c>
      <c r="G37" s="66">
        <v>0</v>
      </c>
      <c r="H37" s="66">
        <v>48.3</v>
      </c>
      <c r="I37" s="66">
        <v>263.5</v>
      </c>
      <c r="J37" s="66">
        <v>312.7</v>
      </c>
      <c r="L37" s="110">
        <v>25</v>
      </c>
      <c r="M37" s="110">
        <v>469.8</v>
      </c>
      <c r="N37" s="110">
        <v>304.60000000000002</v>
      </c>
      <c r="O37" s="110">
        <v>0</v>
      </c>
      <c r="P37" s="110">
        <v>53.7</v>
      </c>
      <c r="Q37" s="110">
        <v>268.8</v>
      </c>
      <c r="R37" s="110">
        <v>323.3</v>
      </c>
    </row>
    <row r="38" spans="2:18" x14ac:dyDescent="0.25">
      <c r="B38" s="13">
        <v>40</v>
      </c>
      <c r="C38" s="20">
        <v>146.69999999999999</v>
      </c>
      <c r="D38" s="27">
        <v>105.2</v>
      </c>
      <c r="E38" s="48">
        <v>267.8</v>
      </c>
      <c r="F38" s="48">
        <v>318.7</v>
      </c>
      <c r="G38" s="66">
        <v>89.9</v>
      </c>
      <c r="H38" s="66">
        <v>0</v>
      </c>
      <c r="I38" s="66">
        <v>241.1</v>
      </c>
      <c r="J38" s="66">
        <v>279.2</v>
      </c>
      <c r="L38" s="110">
        <v>11.3</v>
      </c>
      <c r="M38" s="110">
        <v>573.1</v>
      </c>
      <c r="N38" s="110">
        <v>205.4</v>
      </c>
      <c r="O38" s="110">
        <v>0</v>
      </c>
      <c r="P38" s="110">
        <v>75.400000000000006</v>
      </c>
      <c r="Q38" s="110">
        <v>356</v>
      </c>
      <c r="R38" s="110">
        <v>313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490"/>
  <sheetViews>
    <sheetView topLeftCell="A53" zoomScale="70" zoomScaleNormal="70" workbookViewId="0">
      <selection activeCell="L42" sqref="L42:R71"/>
    </sheetView>
  </sheetViews>
  <sheetFormatPr defaultRowHeight="15" x14ac:dyDescent="0.25"/>
  <cols>
    <col min="1" max="1" width="14.140625" customWidth="1"/>
    <col min="3" max="3" width="13.85546875" customWidth="1"/>
    <col min="16" max="16" width="12.5703125" customWidth="1"/>
  </cols>
  <sheetData>
    <row r="1" spans="1:18" x14ac:dyDescent="0.25">
      <c r="C1" s="19" t="s">
        <v>38</v>
      </c>
      <c r="D1" s="25" t="s">
        <v>39</v>
      </c>
      <c r="E1" s="41" t="s">
        <v>40</v>
      </c>
      <c r="F1" s="41" t="s">
        <v>41</v>
      </c>
      <c r="G1" s="60" t="s">
        <v>42</v>
      </c>
      <c r="H1" s="60" t="s">
        <v>43</v>
      </c>
      <c r="I1" s="60" t="s">
        <v>44</v>
      </c>
      <c r="J1" s="60" t="s">
        <v>45</v>
      </c>
      <c r="K1" s="87" t="s">
        <v>46</v>
      </c>
      <c r="L1" s="108" t="s">
        <v>53</v>
      </c>
      <c r="M1" s="108" t="s">
        <v>47</v>
      </c>
      <c r="N1" s="108" t="s">
        <v>48</v>
      </c>
      <c r="O1" s="108" t="s">
        <v>49</v>
      </c>
      <c r="P1" s="108" t="s">
        <v>50</v>
      </c>
      <c r="Q1" s="108" t="s">
        <v>51</v>
      </c>
      <c r="R1" s="108" t="s">
        <v>52</v>
      </c>
    </row>
    <row r="2" spans="1:18" x14ac:dyDescent="0.25">
      <c r="A2" s="75" t="s">
        <v>3</v>
      </c>
      <c r="B2" s="75"/>
      <c r="C2" s="13">
        <v>6815.4800000000005</v>
      </c>
      <c r="D2" s="21">
        <v>7020.3621428571423</v>
      </c>
      <c r="E2" s="38">
        <v>6634.8593333333338</v>
      </c>
      <c r="F2" s="38">
        <v>6616.3773333333338</v>
      </c>
      <c r="G2" s="57">
        <v>6815.4800000000005</v>
      </c>
      <c r="H2" s="57">
        <v>7020.3621428571423</v>
      </c>
      <c r="I2" s="57">
        <v>6634.8593333333338</v>
      </c>
      <c r="J2" s="57">
        <v>6616.3773333333338</v>
      </c>
      <c r="K2" s="84">
        <v>6815.4800000000005</v>
      </c>
      <c r="L2" s="104">
        <v>7020.3621428571423</v>
      </c>
      <c r="M2" s="104">
        <v>6634.8593333333338</v>
      </c>
      <c r="N2" s="104">
        <v>6616.3773333333338</v>
      </c>
      <c r="O2" s="104">
        <v>6815.4800000000005</v>
      </c>
      <c r="P2" s="104">
        <v>7020.3621428571423</v>
      </c>
      <c r="Q2" s="104">
        <v>6634.8593333333338</v>
      </c>
      <c r="R2" s="104">
        <v>6616.3773333333338</v>
      </c>
    </row>
    <row r="3" spans="1:18" x14ac:dyDescent="0.25">
      <c r="A3" s="75" t="s">
        <v>4</v>
      </c>
      <c r="B3" s="75"/>
      <c r="C3" s="5">
        <v>5089.5</v>
      </c>
      <c r="D3" s="22">
        <v>5693.7</v>
      </c>
      <c r="E3" s="39">
        <v>1457.4</v>
      </c>
      <c r="F3" s="39">
        <v>3483.9</v>
      </c>
      <c r="G3" s="58">
        <v>3810.7</v>
      </c>
      <c r="H3" s="58">
        <v>6095.1</v>
      </c>
      <c r="I3" s="58">
        <v>3483.9</v>
      </c>
      <c r="J3" s="58">
        <v>4682.2</v>
      </c>
      <c r="K3" s="85">
        <v>2646.3</v>
      </c>
      <c r="L3" s="105">
        <v>2685.1</v>
      </c>
      <c r="M3" s="105">
        <v>2923.7</v>
      </c>
      <c r="N3" s="105">
        <v>3019.2</v>
      </c>
      <c r="O3" s="105">
        <v>3396.5</v>
      </c>
      <c r="P3" s="105">
        <v>6795</v>
      </c>
      <c r="Q3" s="105">
        <v>1106.7</v>
      </c>
      <c r="R3" s="105">
        <v>3487.1</v>
      </c>
    </row>
    <row r="4" spans="1:18" x14ac:dyDescent="0.25">
      <c r="A4" s="75" t="s">
        <v>5</v>
      </c>
      <c r="B4" s="75"/>
      <c r="C4" s="5">
        <v>13316.6</v>
      </c>
      <c r="D4" s="22">
        <v>10269.4</v>
      </c>
      <c r="E4" s="39">
        <v>11695.5</v>
      </c>
      <c r="F4" s="39">
        <v>11290.2</v>
      </c>
      <c r="G4" s="58">
        <v>5010.3</v>
      </c>
      <c r="H4" s="58">
        <v>7321</v>
      </c>
      <c r="I4" s="58">
        <v>11290.2</v>
      </c>
      <c r="J4" s="58">
        <v>19248.699999999997</v>
      </c>
      <c r="K4" s="85">
        <v>6316.1</v>
      </c>
      <c r="L4" s="105">
        <v>3169.2</v>
      </c>
      <c r="M4" s="105">
        <v>13583.2</v>
      </c>
      <c r="N4" s="105">
        <v>14398.099999999999</v>
      </c>
      <c r="O4" s="105">
        <v>2861</v>
      </c>
      <c r="P4" s="105">
        <v>5638.5</v>
      </c>
      <c r="Q4" s="105">
        <v>8930.6</v>
      </c>
      <c r="R4" s="105">
        <v>24492.400000000001</v>
      </c>
    </row>
    <row r="5" spans="1:18" x14ac:dyDescent="0.25">
      <c r="A5" s="75" t="s">
        <v>6</v>
      </c>
      <c r="B5" s="75"/>
      <c r="C5" s="13">
        <v>0.31900000000000001</v>
      </c>
      <c r="D5" s="21">
        <v>0.29120000000000001</v>
      </c>
      <c r="E5" s="38">
        <v>0.67749999999999999</v>
      </c>
      <c r="F5" s="38">
        <v>0.3468</v>
      </c>
      <c r="G5" s="57">
        <v>0.20610000000000001</v>
      </c>
      <c r="H5" s="57">
        <v>0.26019999999999999</v>
      </c>
      <c r="I5" s="57">
        <v>0.3493</v>
      </c>
      <c r="J5" s="57">
        <v>0.43369999999999997</v>
      </c>
      <c r="K5" s="84">
        <v>0.15590000000000001</v>
      </c>
      <c r="L5" s="104">
        <v>0.16289999999999999</v>
      </c>
      <c r="M5" s="104">
        <v>0.46129999999999999</v>
      </c>
      <c r="N5" s="104">
        <v>0.23619999999999999</v>
      </c>
      <c r="O5" s="104">
        <v>0.184</v>
      </c>
      <c r="P5" s="104">
        <v>0.33660000000000001</v>
      </c>
      <c r="Q5" s="104">
        <v>0.31869999999999998</v>
      </c>
      <c r="R5" s="104">
        <v>0.60050000000000003</v>
      </c>
    </row>
    <row r="6" spans="1:18" x14ac:dyDescent="0.25">
      <c r="A6" s="75" t="s">
        <v>7</v>
      </c>
      <c r="B6" s="75"/>
      <c r="C6" s="13">
        <v>1.0354293522516753</v>
      </c>
      <c r="D6" s="21">
        <v>1.0409809500145208</v>
      </c>
      <c r="E6" s="38">
        <v>1.0510717092705171</v>
      </c>
      <c r="F6" s="38">
        <v>1.0513067546420269</v>
      </c>
      <c r="G6" s="57">
        <v>1.0354293522516753</v>
      </c>
      <c r="H6" s="57">
        <v>1.0409809500145208</v>
      </c>
      <c r="I6" s="57">
        <v>1.0510717092705171</v>
      </c>
      <c r="J6" s="57">
        <v>1.0513067546420269</v>
      </c>
      <c r="K6" s="84">
        <v>1.0354293522516753</v>
      </c>
      <c r="L6" s="104">
        <v>1.0409809500145208</v>
      </c>
      <c r="M6" s="104">
        <v>1.0510717092705171</v>
      </c>
      <c r="N6" s="104">
        <v>1.0513067546420269</v>
      </c>
      <c r="O6" s="104">
        <v>1.0354293522516753</v>
      </c>
      <c r="P6" s="104">
        <v>1.0409809500145208</v>
      </c>
      <c r="Q6" s="104">
        <v>1.0510717092705171</v>
      </c>
      <c r="R6" s="104">
        <v>1.0513067546420269</v>
      </c>
    </row>
    <row r="7" spans="1:18" x14ac:dyDescent="0.25">
      <c r="A7" s="75" t="s">
        <v>8</v>
      </c>
      <c r="B7" s="75"/>
      <c r="C7" s="14">
        <v>60</v>
      </c>
      <c r="D7" s="24">
        <v>60</v>
      </c>
      <c r="E7" s="40">
        <v>60</v>
      </c>
      <c r="F7" s="40">
        <v>60</v>
      </c>
      <c r="G7" s="59">
        <v>60</v>
      </c>
      <c r="H7" s="59">
        <v>60</v>
      </c>
      <c r="I7" s="59">
        <v>60</v>
      </c>
      <c r="J7" s="59">
        <v>60</v>
      </c>
      <c r="K7" s="86">
        <v>60</v>
      </c>
      <c r="L7" s="107">
        <v>60</v>
      </c>
      <c r="M7" s="107">
        <v>60</v>
      </c>
      <c r="N7" s="107">
        <v>60</v>
      </c>
      <c r="O7" s="107">
        <v>60</v>
      </c>
      <c r="P7" s="107">
        <v>60</v>
      </c>
      <c r="Q7" s="107">
        <v>60</v>
      </c>
      <c r="R7" s="107">
        <v>60</v>
      </c>
    </row>
    <row r="8" spans="1:18" x14ac:dyDescent="0.25">
      <c r="A8" s="78" t="s">
        <v>30</v>
      </c>
      <c r="B8" s="78"/>
      <c r="C8" s="12">
        <v>40</v>
      </c>
      <c r="D8" s="23">
        <v>40</v>
      </c>
      <c r="E8" s="44">
        <v>40</v>
      </c>
      <c r="F8" s="44">
        <v>40</v>
      </c>
      <c r="G8" s="70">
        <v>40</v>
      </c>
      <c r="H8" s="70">
        <v>40</v>
      </c>
      <c r="I8" s="70">
        <v>40</v>
      </c>
      <c r="J8" s="70">
        <v>40</v>
      </c>
      <c r="K8" s="93">
        <v>40</v>
      </c>
      <c r="L8" s="98">
        <v>40</v>
      </c>
      <c r="M8" s="98">
        <v>40</v>
      </c>
      <c r="N8" s="98">
        <v>40</v>
      </c>
      <c r="O8" s="98">
        <v>40</v>
      </c>
      <c r="P8" s="98">
        <v>40</v>
      </c>
      <c r="Q8" s="98">
        <v>40</v>
      </c>
      <c r="R8" s="106">
        <v>40</v>
      </c>
    </row>
    <row r="9" spans="1:18" x14ac:dyDescent="0.25">
      <c r="A9" s="79" t="s">
        <v>18</v>
      </c>
      <c r="B9" s="79"/>
      <c r="C9">
        <f>C16+C10</f>
        <v>27.551010185111281</v>
      </c>
      <c r="D9" s="26">
        <f>D16+D10</f>
        <v>28.890579627872746</v>
      </c>
      <c r="E9" s="42">
        <f>E16+E10</f>
        <v>21.933040429296017</v>
      </c>
      <c r="F9" s="42">
        <f t="shared" ref="F9:J9" si="0">F16+F10</f>
        <v>24.792653596234935</v>
      </c>
      <c r="G9" s="65">
        <f t="shared" si="0"/>
        <v>51.967157364735144</v>
      </c>
      <c r="H9" s="65">
        <f t="shared" si="0"/>
        <v>38.919853970104221</v>
      </c>
      <c r="I9" s="65">
        <f t="shared" si="0"/>
        <v>27.630713996678061</v>
      </c>
      <c r="J9" s="65">
        <f t="shared" si="0"/>
        <v>34.245657798879058</v>
      </c>
      <c r="K9" s="88">
        <f t="shared" ref="K9:R9" si="1">K16+K10</f>
        <v>56.23712720855287</v>
      </c>
      <c r="L9" s="109">
        <f t="shared" si="1"/>
        <v>87.515627011688551</v>
      </c>
      <c r="M9" s="109">
        <f t="shared" si="1"/>
        <v>23.723405764742651</v>
      </c>
      <c r="N9" s="109">
        <f t="shared" si="1"/>
        <v>37.694749887956277</v>
      </c>
      <c r="O9" s="109">
        <f t="shared" si="1"/>
        <v>84.833562016836538</v>
      </c>
      <c r="P9" s="109">
        <f t="shared" si="1"/>
        <v>23.507848184976378</v>
      </c>
      <c r="Q9" s="109">
        <f t="shared" si="1"/>
        <v>18.251787434586966</v>
      </c>
      <c r="R9" s="109">
        <f t="shared" si="1"/>
        <v>27.415020891102664</v>
      </c>
    </row>
    <row r="10" spans="1:18" x14ac:dyDescent="0.25">
      <c r="A10" s="77" t="s">
        <v>20</v>
      </c>
      <c r="B10" s="77"/>
      <c r="C10">
        <f>60*(C13-(C22/C21)*EXP(-1*C21*C8))/C2/C7</f>
        <v>7.7408776049164247</v>
      </c>
      <c r="D10" s="26">
        <f>60*(D13-(D22/D21)*EXP(-1*D21*D8))/D2/D7</f>
        <v>7.103141523560387</v>
      </c>
      <c r="E10" s="42">
        <f t="shared" ref="E10:F10" si="2">60*(E13-(E22/E21)*EXP(-1*E21*E8))/E2/E7</f>
        <v>2.2768324177969688</v>
      </c>
      <c r="F10" s="42">
        <f t="shared" si="2"/>
        <v>4.1311565038902858</v>
      </c>
      <c r="G10" s="65">
        <f t="shared" ref="G10:J10" si="3">60*(G13-(G22/G21)*EXP(-1*G21*G8))/G2/G7</f>
        <v>6.2390905514308406</v>
      </c>
      <c r="H10" s="65">
        <f t="shared" si="3"/>
        <v>7.2241330333717464</v>
      </c>
      <c r="I10" s="65">
        <f t="shared" si="3"/>
        <v>4.8105239108610842</v>
      </c>
      <c r="J10" s="65">
        <f t="shared" si="3"/>
        <v>7.0777375049900551</v>
      </c>
      <c r="K10" s="88">
        <f t="shared" ref="K10:R10" si="4">60*(K13-(K22/K21)*EXP(-1*K21*K8))/K2/K7</f>
        <v>8.2637651748612218</v>
      </c>
      <c r="L10" s="109">
        <f t="shared" si="4"/>
        <v>4.9868906422828987</v>
      </c>
      <c r="M10" s="109">
        <f t="shared" si="4"/>
        <v>1.4249191699367758</v>
      </c>
      <c r="N10" s="109">
        <f t="shared" si="4"/>
        <v>8.2294924116807557</v>
      </c>
      <c r="O10" s="109">
        <f t="shared" si="4"/>
        <v>4.9498550896663795</v>
      </c>
      <c r="P10" s="109">
        <f t="shared" si="4"/>
        <v>4.8640214921417071</v>
      </c>
      <c r="Q10" s="109">
        <f t="shared" si="4"/>
        <v>0.90675371865026499</v>
      </c>
      <c r="R10" s="109">
        <f t="shared" si="4"/>
        <v>5.9495992473350485</v>
      </c>
    </row>
    <row r="11" spans="1:18" x14ac:dyDescent="0.25">
      <c r="A11" s="77" t="s">
        <v>21</v>
      </c>
      <c r="B11" s="77"/>
      <c r="C11">
        <f>C16/C9</f>
        <v>0.71903470860391039</v>
      </c>
      <c r="D11" s="26">
        <f>D16/D9</f>
        <v>0.75413641349350113</v>
      </c>
      <c r="E11" s="42">
        <f t="shared" ref="E11:F11" si="5">E16/E9</f>
        <v>0.89619166457397326</v>
      </c>
      <c r="F11" s="42">
        <f t="shared" si="5"/>
        <v>0.83337174910080414</v>
      </c>
      <c r="G11" s="65">
        <f t="shared" ref="G11:J11" si="6">G16/G9</f>
        <v>0.87994166185305567</v>
      </c>
      <c r="H11" s="65">
        <f t="shared" si="6"/>
        <v>0.81438437464537072</v>
      </c>
      <c r="I11" s="65">
        <f t="shared" si="6"/>
        <v>0.82589939907309551</v>
      </c>
      <c r="J11" s="65">
        <f t="shared" si="6"/>
        <v>0.79332452754866556</v>
      </c>
      <c r="K11" s="88">
        <f t="shared" ref="K11:R11" si="7">K16/K9</f>
        <v>0.85305499080322122</v>
      </c>
      <c r="L11" s="109">
        <f t="shared" si="7"/>
        <v>0.94301714090882471</v>
      </c>
      <c r="M11" s="109">
        <f t="shared" si="7"/>
        <v>0.93993614643414869</v>
      </c>
      <c r="N11" s="109">
        <f t="shared" si="7"/>
        <v>0.78168067340565806</v>
      </c>
      <c r="O11" s="109">
        <f t="shared" si="7"/>
        <v>0.94165216015939524</v>
      </c>
      <c r="P11" s="109">
        <f t="shared" si="7"/>
        <v>0.79308946297984639</v>
      </c>
      <c r="Q11" s="109">
        <f t="shared" si="7"/>
        <v>0.95031973049762919</v>
      </c>
      <c r="R11" s="109">
        <f t="shared" si="7"/>
        <v>0.78298031320246253</v>
      </c>
    </row>
    <row r="12" spans="1:18" x14ac:dyDescent="0.25">
      <c r="A12" s="77" t="s">
        <v>22</v>
      </c>
      <c r="B12" s="77"/>
      <c r="C12">
        <f>C9*C17/(3*0.693)</f>
        <v>173.95619316056209</v>
      </c>
      <c r="D12" s="26">
        <f>D9*D17/(3*0.693)</f>
        <v>175.15642379518266</v>
      </c>
      <c r="E12" s="42">
        <f t="shared" ref="E12:F12" si="8">E9*E17/(3*0.693)</f>
        <v>133.8461854446293</v>
      </c>
      <c r="F12" s="42">
        <f t="shared" si="8"/>
        <v>245.47389058613089</v>
      </c>
      <c r="G12" s="65">
        <f t="shared" ref="G12:J12" si="9">G9*G17/(3*0.693)</f>
        <v>138.36180685220071</v>
      </c>
      <c r="H12" s="65">
        <f t="shared" si="9"/>
        <v>135.70990919680605</v>
      </c>
      <c r="I12" s="65">
        <f t="shared" si="9"/>
        <v>220.00293064239671</v>
      </c>
      <c r="J12" s="65">
        <f t="shared" si="9"/>
        <v>234.92323501304404</v>
      </c>
      <c r="K12" s="88">
        <f t="shared" ref="K12:R12" si="10">K9*K17/(3*0.693)</f>
        <v>193.59425817568066</v>
      </c>
      <c r="L12" s="109">
        <f t="shared" si="10"/>
        <v>258.09576266254032</v>
      </c>
      <c r="M12" s="109">
        <f t="shared" si="10"/>
        <v>303.10269019505762</v>
      </c>
      <c r="N12" s="109">
        <f t="shared" si="10"/>
        <v>352.20215209598194</v>
      </c>
      <c r="O12" s="109">
        <f t="shared" si="10"/>
        <v>205.99438987107138</v>
      </c>
      <c r="P12" s="109">
        <f t="shared" si="10"/>
        <v>125.291984633151</v>
      </c>
      <c r="Q12" s="109">
        <f t="shared" si="10"/>
        <v>268.95855332108886</v>
      </c>
      <c r="R12" s="109">
        <f t="shared" si="10"/>
        <v>194.45333973829764</v>
      </c>
    </row>
    <row r="13" spans="1:18" x14ac:dyDescent="0.25">
      <c r="A13" s="77" t="s">
        <v>29</v>
      </c>
      <c r="B13" s="77"/>
      <c r="C13" s="9">
        <f>(C3+C4)/C5</f>
        <v>57699.373040752347</v>
      </c>
      <c r="D13" s="32">
        <f>(D3+D4)/D5</f>
        <v>54818.337912087904</v>
      </c>
      <c r="E13" s="45">
        <f t="shared" ref="E13:F13" si="11">(E3+E4)/E5</f>
        <v>19413.874538745386</v>
      </c>
      <c r="F13" s="45">
        <f t="shared" si="11"/>
        <v>42601.211072664359</v>
      </c>
      <c r="G13" s="71">
        <f t="shared" ref="G13:J13" si="12">(G3+G4)/G5</f>
        <v>42799.611838913144</v>
      </c>
      <c r="H13" s="71">
        <f t="shared" si="12"/>
        <v>51560.722521137592</v>
      </c>
      <c r="I13" s="71">
        <f t="shared" si="12"/>
        <v>42296.306899513314</v>
      </c>
      <c r="J13" s="71">
        <f t="shared" si="12"/>
        <v>55178.464376296979</v>
      </c>
      <c r="K13" s="94">
        <f t="shared" ref="K13:R13" si="13">(K3+K4)/K5</f>
        <v>57488.133418858248</v>
      </c>
      <c r="L13" s="114">
        <f t="shared" si="13"/>
        <v>35937.998772252911</v>
      </c>
      <c r="M13" s="114">
        <f t="shared" si="13"/>
        <v>35783.438109690011</v>
      </c>
      <c r="N13" s="114">
        <f t="shared" si="13"/>
        <v>73739.627434377646</v>
      </c>
      <c r="O13" s="114">
        <f t="shared" si="13"/>
        <v>34008.152173913048</v>
      </c>
      <c r="P13" s="114">
        <f t="shared" si="13"/>
        <v>36938.502673796793</v>
      </c>
      <c r="Q13" s="114">
        <f t="shared" si="13"/>
        <v>31494.508942579232</v>
      </c>
      <c r="R13" s="114">
        <f t="shared" si="13"/>
        <v>46593.671940049957</v>
      </c>
    </row>
    <row r="14" spans="1:18" x14ac:dyDescent="0.25">
      <c r="A14" s="76" t="s">
        <v>33</v>
      </c>
      <c r="B14" s="10" t="s">
        <v>35</v>
      </c>
      <c r="C14" s="9">
        <v>11.5</v>
      </c>
      <c r="D14" s="32">
        <v>11.5</v>
      </c>
      <c r="E14" s="45">
        <v>11.5</v>
      </c>
      <c r="F14" s="45">
        <v>11.5</v>
      </c>
      <c r="G14" s="71">
        <v>11.5</v>
      </c>
      <c r="H14" s="71">
        <v>11.5</v>
      </c>
      <c r="I14" s="71">
        <v>11.5</v>
      </c>
      <c r="J14" s="71">
        <v>11.5</v>
      </c>
      <c r="K14" s="94">
        <v>11.5</v>
      </c>
      <c r="L14" s="114">
        <v>11.5</v>
      </c>
      <c r="M14" s="114">
        <v>11.5</v>
      </c>
      <c r="N14" s="114">
        <v>11.5</v>
      </c>
      <c r="O14" s="114">
        <v>11.5</v>
      </c>
      <c r="P14" s="114">
        <v>11.5</v>
      </c>
      <c r="Q14" s="114">
        <v>11.5</v>
      </c>
      <c r="R14" s="114">
        <v>11.5</v>
      </c>
    </row>
    <row r="15" spans="1:18" x14ac:dyDescent="0.25">
      <c r="A15" s="76"/>
      <c r="B15" s="10" t="s">
        <v>36</v>
      </c>
      <c r="C15" s="9">
        <v>40</v>
      </c>
      <c r="D15" s="32">
        <v>40</v>
      </c>
      <c r="E15" s="45">
        <v>40</v>
      </c>
      <c r="F15" s="45">
        <v>40</v>
      </c>
      <c r="G15" s="71">
        <v>40</v>
      </c>
      <c r="H15" s="71">
        <v>40</v>
      </c>
      <c r="I15" s="71">
        <v>40</v>
      </c>
      <c r="J15" s="71">
        <v>40</v>
      </c>
      <c r="K15" s="94">
        <v>40</v>
      </c>
      <c r="L15" s="114">
        <v>40</v>
      </c>
      <c r="M15" s="114">
        <v>40</v>
      </c>
      <c r="N15" s="114">
        <v>40</v>
      </c>
      <c r="O15" s="114">
        <v>40</v>
      </c>
      <c r="P15" s="114">
        <v>40</v>
      </c>
      <c r="Q15" s="114">
        <v>40</v>
      </c>
      <c r="R15" s="114">
        <v>40</v>
      </c>
    </row>
    <row r="16" spans="1:18" x14ac:dyDescent="0.25">
      <c r="A16" s="76"/>
      <c r="B16" s="10" t="s">
        <v>19</v>
      </c>
      <c r="C16">
        <f>60*C22/(C$2*(1-EXP(-1*C21*60)))</f>
        <v>19.810132580194857</v>
      </c>
      <c r="D16" s="26">
        <f>60*D22/(D$2*(1-EXP(-1*D21*60)))</f>
        <v>21.787438104312361</v>
      </c>
      <c r="E16" s="42">
        <f t="shared" ref="E16:F16" si="14">60*E22/(E$2*(1-EXP(-1*E21*60)))</f>
        <v>19.65620801149905</v>
      </c>
      <c r="F16" s="42">
        <f t="shared" si="14"/>
        <v>20.66149709234465</v>
      </c>
      <c r="G16" s="65">
        <f t="shared" ref="G16:J16" si="15">60*G22/(G$2*(1-EXP(-1*G21*60)))</f>
        <v>45.728066813304302</v>
      </c>
      <c r="H16" s="65">
        <f t="shared" si="15"/>
        <v>31.695720936732474</v>
      </c>
      <c r="I16" s="65">
        <f t="shared" si="15"/>
        <v>22.820190085816979</v>
      </c>
      <c r="J16" s="65">
        <f t="shared" si="15"/>
        <v>27.167920293889004</v>
      </c>
      <c r="K16" s="88">
        <f t="shared" ref="K16:R16" si="16">60*K22/(K$2*(1-EXP(-1*K21*60)))</f>
        <v>47.97336203369165</v>
      </c>
      <c r="L16" s="109">
        <f t="shared" si="16"/>
        <v>82.528736369405649</v>
      </c>
      <c r="M16" s="109">
        <f t="shared" si="16"/>
        <v>22.298486594805876</v>
      </c>
      <c r="N16" s="109">
        <f t="shared" si="16"/>
        <v>29.465257476275518</v>
      </c>
      <c r="O16" s="109">
        <f t="shared" si="16"/>
        <v>79.883706927170152</v>
      </c>
      <c r="P16" s="109">
        <f t="shared" si="16"/>
        <v>18.643826692834672</v>
      </c>
      <c r="Q16" s="109">
        <f t="shared" si="16"/>
        <v>17.345033715936701</v>
      </c>
      <c r="R16" s="109">
        <f t="shared" si="16"/>
        <v>21.465421643767616</v>
      </c>
    </row>
    <row r="17" spans="1:18" x14ac:dyDescent="0.25">
      <c r="A17" s="76"/>
      <c r="B17" s="11" t="s">
        <v>23</v>
      </c>
      <c r="C17" s="9">
        <f>0.693/C21</f>
        <v>13.126739206689738</v>
      </c>
      <c r="D17" s="32">
        <f>0.693/D21</f>
        <v>12.604461722840055</v>
      </c>
      <c r="E17" s="45">
        <f t="shared" ref="E17:F17" si="17">0.693/E21</f>
        <v>12.68707913234425</v>
      </c>
      <c r="F17" s="45">
        <f t="shared" si="17"/>
        <v>20.584332231627979</v>
      </c>
      <c r="G17" s="71">
        <f t="shared" ref="G17:J17" si="18">0.693/G21</f>
        <v>5.5353075102185025</v>
      </c>
      <c r="H17" s="71">
        <f t="shared" si="18"/>
        <v>7.2492795434659802</v>
      </c>
      <c r="I17" s="71">
        <f t="shared" si="18"/>
        <v>16.553538676580438</v>
      </c>
      <c r="J17" s="71">
        <f t="shared" si="18"/>
        <v>14.261819949859603</v>
      </c>
      <c r="K17" s="94">
        <f t="shared" ref="K17:R17" si="19">0.693/K21</f>
        <v>7.1568816318559776</v>
      </c>
      <c r="L17" s="114">
        <f t="shared" si="19"/>
        <v>6.1312603119869751</v>
      </c>
      <c r="M17" s="114">
        <f t="shared" si="19"/>
        <v>26.562395769162471</v>
      </c>
      <c r="N17" s="114">
        <f t="shared" si="19"/>
        <v>19.425205801444996</v>
      </c>
      <c r="O17" s="114">
        <f t="shared" si="19"/>
        <v>5.0482654077045828</v>
      </c>
      <c r="P17" s="114">
        <f t="shared" si="19"/>
        <v>11.080641409739588</v>
      </c>
      <c r="Q17" s="114">
        <f t="shared" si="19"/>
        <v>30.636168340144682</v>
      </c>
      <c r="R17" s="114">
        <f t="shared" si="19"/>
        <v>14.746240570880726</v>
      </c>
    </row>
    <row r="18" spans="1:18" x14ac:dyDescent="0.25">
      <c r="A18" s="76"/>
      <c r="B18" s="11" t="s">
        <v>24</v>
      </c>
      <c r="C18">
        <f>RSQ(C145:C164,$B145:$B164)</f>
        <v>0.86937703466865734</v>
      </c>
      <c r="D18" s="26">
        <f>RSQ(D145:D164,$B145:$B164)</f>
        <v>0.83228126795216351</v>
      </c>
      <c r="E18" s="42">
        <f t="shared" ref="E18:F18" si="20">RSQ(E145:E164,$B145:$B164)</f>
        <v>0.95203145436929715</v>
      </c>
      <c r="F18" s="42">
        <f t="shared" si="20"/>
        <v>0.76035024917001592</v>
      </c>
      <c r="G18" s="65">
        <f t="shared" ref="G18:J18" si="21">RSQ(G145:G164,$B145:$B164)</f>
        <v>0.53432661126205261</v>
      </c>
      <c r="H18" s="65">
        <f t="shared" si="21"/>
        <v>0.89252329473465963</v>
      </c>
      <c r="I18" s="65">
        <f t="shared" si="21"/>
        <v>0.9292920378524272</v>
      </c>
      <c r="J18" s="65">
        <f t="shared" si="21"/>
        <v>0.90435961392114295</v>
      </c>
      <c r="K18" s="88">
        <f t="shared" ref="K18:R18" si="22">RSQ(K145:K164,$B145:$B164)</f>
        <v>0.93293241039154928</v>
      </c>
      <c r="L18" s="109">
        <f t="shared" si="22"/>
        <v>0.88146953036691467</v>
      </c>
      <c r="M18" s="109">
        <f t="shared" si="22"/>
        <v>0.61586045003649437</v>
      </c>
      <c r="N18" s="109">
        <f t="shared" si="22"/>
        <v>0.46363806985880357</v>
      </c>
      <c r="O18" s="109">
        <f t="shared" si="22"/>
        <v>0.82855657499554225</v>
      </c>
      <c r="P18" s="109">
        <f t="shared" si="22"/>
        <v>0.83394140158498542</v>
      </c>
      <c r="Q18" s="109">
        <f t="shared" si="22"/>
        <v>0.65693412710306343</v>
      </c>
      <c r="R18" s="109">
        <f t="shared" si="22"/>
        <v>0.88737639171504978</v>
      </c>
    </row>
    <row r="19" spans="1:18" x14ac:dyDescent="0.25">
      <c r="A19" s="76"/>
      <c r="B19" s="11" t="s">
        <v>25</v>
      </c>
      <c r="C19" s="9">
        <f>SLOPE(C145:C164,$B145:$B164)</f>
        <v>-2.2923579829329643E-2</v>
      </c>
      <c r="D19" s="32">
        <f>SLOPE(D145:D164,$B145:$B164)</f>
        <v>-2.3873439478821437E-2</v>
      </c>
      <c r="E19" s="45">
        <f t="shared" ref="E19:F19" si="23">SLOPE(E145:E164,$B145:$B164)</f>
        <v>-2.3717977240025504E-2</v>
      </c>
      <c r="F19" s="45">
        <f t="shared" si="23"/>
        <v>-1.4618489962039679E-2</v>
      </c>
      <c r="G19" s="71">
        <f t="shared" ref="G19:J19" si="24">SLOPE(G145:G164,$B145:$B164)</f>
        <v>-5.4362265067991702E-2</v>
      </c>
      <c r="H19" s="71">
        <f t="shared" si="24"/>
        <v>-4.1509208232225703E-2</v>
      </c>
      <c r="I19" s="71">
        <f t="shared" si="24"/>
        <v>-1.8178098349996098E-2</v>
      </c>
      <c r="J19" s="71">
        <f t="shared" si="24"/>
        <v>-2.1099120249818165E-2</v>
      </c>
      <c r="K19" s="94">
        <f t="shared" ref="K19:R19" si="25">SLOPE(K145:K164,$B145:$B164)</f>
        <v>-4.2045107014758422E-2</v>
      </c>
      <c r="L19" s="114">
        <f t="shared" si="25"/>
        <v>-4.907830344685301E-2</v>
      </c>
      <c r="M19" s="114">
        <f t="shared" si="25"/>
        <v>-1.1328490724947564E-2</v>
      </c>
      <c r="N19" s="114">
        <f t="shared" si="25"/>
        <v>-1.5490793620367168E-2</v>
      </c>
      <c r="O19" s="114">
        <f t="shared" si="25"/>
        <v>-5.9606979784402096E-2</v>
      </c>
      <c r="P19" s="114">
        <f t="shared" si="25"/>
        <v>-2.7156537512246354E-2</v>
      </c>
      <c r="Q19" s="114">
        <f t="shared" si="25"/>
        <v>-9.8221112628186572E-3</v>
      </c>
      <c r="R19" s="114">
        <f t="shared" si="25"/>
        <v>-2.0406004680104804E-2</v>
      </c>
    </row>
    <row r="20" spans="1:18" x14ac:dyDescent="0.25">
      <c r="A20" s="76"/>
      <c r="B20" s="11" t="s">
        <v>26</v>
      </c>
      <c r="C20" s="9">
        <f>INTERCEPT(C145:C164,$B145:$B164)</f>
        <v>3.3335503231041401</v>
      </c>
      <c r="D20" s="32">
        <f>INTERCEPT(D145:D164,$B145:$B164)</f>
        <v>3.3900739650874447</v>
      </c>
      <c r="E20" s="45">
        <f t="shared" ref="E20:F20" si="26">INTERCEPT(E145:E164,$B145:$B164)</f>
        <v>3.3204780124581497</v>
      </c>
      <c r="F20" s="45">
        <f t="shared" si="26"/>
        <v>3.2958213146173443</v>
      </c>
      <c r="G20" s="71">
        <f t="shared" ref="G20:J20" si="27">INTERCEPT(G145:G164,$B145:$B164)</f>
        <v>3.7152905850295692</v>
      </c>
      <c r="H20" s="71">
        <f t="shared" si="27"/>
        <v>3.567804518425977</v>
      </c>
      <c r="I20" s="71">
        <f t="shared" si="27"/>
        <v>3.3652594419235879</v>
      </c>
      <c r="J20" s="71">
        <f t="shared" si="27"/>
        <v>3.4523347232172177</v>
      </c>
      <c r="K20" s="94">
        <f t="shared" ref="K20:R20" si="28">INTERCEPT(K145:K164,$B145:$B164)</f>
        <v>3.7350413600761341</v>
      </c>
      <c r="L20" s="114">
        <f t="shared" si="28"/>
        <v>3.9843205118027889</v>
      </c>
      <c r="M20" s="114">
        <f t="shared" si="28"/>
        <v>3.2901265830148705</v>
      </c>
      <c r="N20" s="114">
        <f t="shared" si="28"/>
        <v>3.4574477422452925</v>
      </c>
      <c r="O20" s="114">
        <f t="shared" si="28"/>
        <v>3.9576883856183827</v>
      </c>
      <c r="P20" s="114">
        <f t="shared" si="28"/>
        <v>3.3284336925645848</v>
      </c>
      <c r="Q20" s="114">
        <f t="shared" si="28"/>
        <v>3.1536249153143396</v>
      </c>
      <c r="R20" s="114">
        <f t="shared" si="28"/>
        <v>3.3475101025050438</v>
      </c>
    </row>
    <row r="21" spans="1:18" x14ac:dyDescent="0.25">
      <c r="A21" s="76"/>
      <c r="B21" s="11" t="s">
        <v>27</v>
      </c>
      <c r="C21" s="9">
        <f>ABS(C19)*2.303</f>
        <v>5.2793004346946164E-2</v>
      </c>
      <c r="D21" s="32">
        <f>ABS(D19)*2.303</f>
        <v>5.498053111972577E-2</v>
      </c>
      <c r="E21" s="45">
        <f t="shared" ref="E21:F21" si="29">ABS(E19)*2.303</f>
        <v>5.4622501583778738E-2</v>
      </c>
      <c r="F21" s="45">
        <f t="shared" si="29"/>
        <v>3.3666382382577381E-2</v>
      </c>
      <c r="G21" s="71">
        <f t="shared" ref="G21:J21" si="30">ABS(G19)*2.303</f>
        <v>0.12519629645158489</v>
      </c>
      <c r="H21" s="71">
        <f t="shared" si="30"/>
        <v>9.5595706558815788E-2</v>
      </c>
      <c r="I21" s="71">
        <f t="shared" si="30"/>
        <v>4.1864160500041013E-2</v>
      </c>
      <c r="J21" s="71">
        <f t="shared" si="30"/>
        <v>4.8591273935331233E-2</v>
      </c>
      <c r="K21" s="94">
        <f t="shared" ref="K21:R21" si="31">ABS(K19)*2.303</f>
        <v>9.6829881454988637E-2</v>
      </c>
      <c r="L21" s="114">
        <f t="shared" si="31"/>
        <v>0.11302733283810248</v>
      </c>
      <c r="M21" s="114">
        <f t="shared" si="31"/>
        <v>2.6089514139554237E-2</v>
      </c>
      <c r="N21" s="114">
        <f t="shared" si="31"/>
        <v>3.567529770770559E-2</v>
      </c>
      <c r="O21" s="114">
        <f t="shared" si="31"/>
        <v>0.13727487444347802</v>
      </c>
      <c r="P21" s="114">
        <f t="shared" si="31"/>
        <v>6.2541505890703356E-2</v>
      </c>
      <c r="Q21" s="114">
        <f t="shared" si="31"/>
        <v>2.2620322238271366E-2</v>
      </c>
      <c r="R21" s="114">
        <f t="shared" si="31"/>
        <v>4.6995028778281364E-2</v>
      </c>
    </row>
    <row r="22" spans="1:18" x14ac:dyDescent="0.25">
      <c r="A22" s="76"/>
      <c r="B22" s="11" t="s">
        <v>28</v>
      </c>
      <c r="C22" s="9">
        <f>10^C20</f>
        <v>2155.5113951625394</v>
      </c>
      <c r="D22" s="32">
        <f>10^D20</f>
        <v>2455.1270149911561</v>
      </c>
      <c r="E22" s="45">
        <f t="shared" ref="E22:F22" si="32">10^E20</f>
        <v>2091.5970106595096</v>
      </c>
      <c r="F22" s="45">
        <f t="shared" si="32"/>
        <v>1976.1564063962901</v>
      </c>
      <c r="G22" s="71">
        <f t="shared" ref="G22:J22" si="33">10^G20</f>
        <v>5191.4728250953576</v>
      </c>
      <c r="H22" s="71">
        <f t="shared" si="33"/>
        <v>3696.6175278248684</v>
      </c>
      <c r="I22" s="71">
        <f t="shared" si="33"/>
        <v>2318.7794452395442</v>
      </c>
      <c r="J22" s="71">
        <f t="shared" si="33"/>
        <v>2833.5750720155434</v>
      </c>
      <c r="K22" s="94">
        <f t="shared" ref="K22:R22" si="34">10^K20</f>
        <v>5433.0207045287043</v>
      </c>
      <c r="L22" s="114">
        <f t="shared" si="34"/>
        <v>9645.4059747697283</v>
      </c>
      <c r="M22" s="114">
        <f t="shared" si="34"/>
        <v>1950.4130002130987</v>
      </c>
      <c r="N22" s="114">
        <f t="shared" si="34"/>
        <v>2867.1323587310403</v>
      </c>
      <c r="O22" s="114">
        <f t="shared" si="34"/>
        <v>9071.6938566729605</v>
      </c>
      <c r="P22" s="114">
        <f t="shared" si="34"/>
        <v>2130.2652969760093</v>
      </c>
      <c r="Q22" s="114">
        <f t="shared" si="34"/>
        <v>1424.3768786058092</v>
      </c>
      <c r="R22" s="114">
        <f t="shared" si="34"/>
        <v>2225.9228233348472</v>
      </c>
    </row>
    <row r="23" spans="1:18" x14ac:dyDescent="0.25">
      <c r="A23" s="76" t="s">
        <v>34</v>
      </c>
      <c r="B23" s="10" t="s">
        <v>35</v>
      </c>
      <c r="C23" s="9">
        <v>4</v>
      </c>
      <c r="D23" s="32">
        <v>4</v>
      </c>
      <c r="E23" s="45">
        <v>4</v>
      </c>
      <c r="F23" s="45">
        <v>4</v>
      </c>
      <c r="G23" s="71">
        <v>4</v>
      </c>
      <c r="H23" s="71">
        <v>4</v>
      </c>
      <c r="I23" s="71">
        <v>4</v>
      </c>
      <c r="J23" s="71">
        <v>4</v>
      </c>
      <c r="K23" s="94">
        <v>4</v>
      </c>
      <c r="L23" s="114">
        <v>4</v>
      </c>
      <c r="M23" s="114">
        <v>4</v>
      </c>
      <c r="N23" s="114">
        <v>4</v>
      </c>
      <c r="O23" s="114">
        <v>4</v>
      </c>
      <c r="P23" s="114">
        <v>4</v>
      </c>
      <c r="Q23" s="114">
        <v>4</v>
      </c>
      <c r="R23" s="114">
        <v>4</v>
      </c>
    </row>
    <row r="24" spans="1:18" x14ac:dyDescent="0.25">
      <c r="A24" s="76"/>
      <c r="B24" s="10" t="s">
        <v>36</v>
      </c>
      <c r="C24" s="9">
        <v>10</v>
      </c>
      <c r="D24" s="32">
        <v>10</v>
      </c>
      <c r="E24" s="45">
        <v>10</v>
      </c>
      <c r="F24" s="45">
        <v>10</v>
      </c>
      <c r="G24" s="71">
        <v>10</v>
      </c>
      <c r="H24" s="71">
        <v>10</v>
      </c>
      <c r="I24" s="71">
        <v>10</v>
      </c>
      <c r="J24" s="71">
        <v>10</v>
      </c>
      <c r="K24" s="94">
        <v>10</v>
      </c>
      <c r="L24" s="114">
        <v>10</v>
      </c>
      <c r="M24" s="114">
        <v>10</v>
      </c>
      <c r="N24" s="114">
        <v>10</v>
      </c>
      <c r="O24" s="114">
        <v>10</v>
      </c>
      <c r="P24" s="114">
        <v>10</v>
      </c>
      <c r="Q24" s="114">
        <v>10</v>
      </c>
      <c r="R24" s="114">
        <v>10</v>
      </c>
    </row>
    <row r="25" spans="1:18" x14ac:dyDescent="0.25">
      <c r="A25" s="76"/>
      <c r="B25" s="10" t="s">
        <v>19</v>
      </c>
      <c r="C25">
        <f>60*C31/(C$2*(1-EXP(-1*C30*60)))</f>
        <v>154.65750426829058</v>
      </c>
      <c r="D25" s="26">
        <f>60*D31/(D$2*(1-EXP(-1*D30*60)))</f>
        <v>270.86233367788475</v>
      </c>
      <c r="E25" s="42">
        <f t="shared" ref="E25:F25" si="35">60*E31/(E$2*(1-EXP(-1*E30*60)))</f>
        <v>376.42869679303709</v>
      </c>
      <c r="F25" s="42">
        <f t="shared" si="35"/>
        <v>303.55657767681708</v>
      </c>
      <c r="G25" s="65">
        <f t="shared" ref="G25:J25" si="36">60*G31/(G$2*(1-EXP(-1*G30*60)))</f>
        <v>500.78804889452988</v>
      </c>
      <c r="H25" s="65">
        <f t="shared" si="36"/>
        <v>1189.5951064874778</v>
      </c>
      <c r="I25" s="65">
        <f t="shared" si="36"/>
        <v>368.97874365392994</v>
      </c>
      <c r="J25" s="65">
        <f t="shared" si="36"/>
        <v>283.89161703044527</v>
      </c>
      <c r="K25" s="88">
        <f t="shared" ref="K25:R25" si="37">60*K31/(K$2*(1-EXP(-1*K30*60)))</f>
        <v>399.81077308035606</v>
      </c>
      <c r="L25" s="109">
        <f t="shared" si="37"/>
        <v>241.47859719715586</v>
      </c>
      <c r="M25" s="109">
        <f t="shared" si="37"/>
        <v>322.79510119793645</v>
      </c>
      <c r="N25" s="109">
        <f t="shared" si="37"/>
        <v>341.31051941624594</v>
      </c>
      <c r="O25" s="109">
        <f t="shared" si="37"/>
        <v>173.21024977196521</v>
      </c>
      <c r="P25" s="109">
        <f t="shared" si="37"/>
        <v>205.12473079304775</v>
      </c>
      <c r="Q25" s="109">
        <f t="shared" si="37"/>
        <v>470.58192479961258</v>
      </c>
      <c r="R25" s="109">
        <f t="shared" si="37"/>
        <v>636.06827838931645</v>
      </c>
    </row>
    <row r="26" spans="1:18" x14ac:dyDescent="0.25">
      <c r="A26" s="76"/>
      <c r="B26" s="11" t="s">
        <v>23</v>
      </c>
      <c r="C26" s="9">
        <f>0.693/C30</f>
        <v>2.363021190566243</v>
      </c>
      <c r="D26" s="32">
        <f>0.693/D30</f>
        <v>1.7589111930667753</v>
      </c>
      <c r="E26" s="45">
        <f t="shared" ref="E26:F26" si="38">0.693/E30</f>
        <v>1.8453968434060619</v>
      </c>
      <c r="F26" s="45">
        <f t="shared" si="38"/>
        <v>1.6686799304730089</v>
      </c>
      <c r="G26" s="71">
        <f t="shared" ref="G26:J26" si="39">0.693/G30</f>
        <v>1.2334496662285859</v>
      </c>
      <c r="H26" s="71">
        <f t="shared" si="39"/>
        <v>0.98087188755901999</v>
      </c>
      <c r="I26" s="71">
        <f t="shared" si="39"/>
        <v>1.8213754456384552</v>
      </c>
      <c r="J26" s="71">
        <f t="shared" si="39"/>
        <v>2.0214551838583401</v>
      </c>
      <c r="K26" s="94">
        <f t="shared" ref="K26:R26" si="40">0.693/K30</f>
        <v>1.4878472625122143</v>
      </c>
      <c r="L26" s="114">
        <f t="shared" si="40"/>
        <v>1.7136824953677325</v>
      </c>
      <c r="M26" s="114">
        <f t="shared" si="40"/>
        <v>1.7200053682544778</v>
      </c>
      <c r="N26" s="114">
        <f t="shared" si="40"/>
        <v>2.0931135176280624</v>
      </c>
      <c r="O26" s="114">
        <f t="shared" si="40"/>
        <v>1.8005075529603738</v>
      </c>
      <c r="P26" s="114">
        <f t="shared" si="40"/>
        <v>2.285702047854504</v>
      </c>
      <c r="Q26" s="114">
        <f t="shared" si="40"/>
        <v>1.7463977532437942</v>
      </c>
      <c r="R26" s="114">
        <f t="shared" si="40"/>
        <v>1.6003253572447707</v>
      </c>
    </row>
    <row r="27" spans="1:18" x14ac:dyDescent="0.25">
      <c r="A27" s="76"/>
      <c r="B27" s="11" t="s">
        <v>24</v>
      </c>
      <c r="C27">
        <f>RSQ(C296:C302,$B296:$B302)</f>
        <v>0.61886566736381243</v>
      </c>
      <c r="D27" s="26">
        <f>RSQ(D296:D302,$B296:$B302)</f>
        <v>0.95497668021509896</v>
      </c>
      <c r="E27" s="42">
        <f t="shared" ref="E27:F27" si="41">RSQ(E296:E302,$B296:$B302)</f>
        <v>0.89120381769994828</v>
      </c>
      <c r="F27" s="42">
        <f t="shared" si="41"/>
        <v>0.96620345059484058</v>
      </c>
      <c r="G27" s="65">
        <f t="shared" ref="G27:J27" si="42">RSQ(G296:G302,$B296:$B302)</f>
        <v>0.91866836804074792</v>
      </c>
      <c r="H27" s="65">
        <f t="shared" si="42"/>
        <v>0.74027661040903781</v>
      </c>
      <c r="I27" s="65">
        <f t="shared" si="42"/>
        <v>0.91075636436088969</v>
      </c>
      <c r="J27" s="65">
        <f t="shared" si="42"/>
        <v>0.87548922827471243</v>
      </c>
      <c r="K27" s="88">
        <f t="shared" ref="K27:R27" si="43">RSQ(K296:K302,$B296:$B302)</f>
        <v>0.99847969124876712</v>
      </c>
      <c r="L27" s="109">
        <f t="shared" si="43"/>
        <v>0.35232522184825377</v>
      </c>
      <c r="M27" s="109">
        <f t="shared" si="43"/>
        <v>0.93332687136627146</v>
      </c>
      <c r="N27" s="109">
        <f t="shared" si="43"/>
        <v>0.95233111450145358</v>
      </c>
      <c r="O27" s="109">
        <f t="shared" si="43"/>
        <v>0.73992579663508229</v>
      </c>
      <c r="P27" s="109">
        <f t="shared" si="43"/>
        <v>0.70628404378383902</v>
      </c>
      <c r="Q27" s="109">
        <f t="shared" si="43"/>
        <v>0.98072591733467096</v>
      </c>
      <c r="R27" s="109">
        <f t="shared" si="43"/>
        <v>0.97735395055059071</v>
      </c>
    </row>
    <row r="28" spans="1:18" x14ac:dyDescent="0.25">
      <c r="A28" s="76"/>
      <c r="B28" s="11" t="s">
        <v>25</v>
      </c>
      <c r="C28" s="9">
        <f>SLOPE(C296:C302,$B296:$B302)</f>
        <v>-0.12734200408555665</v>
      </c>
      <c r="D28" s="32">
        <f>SLOPE(D296:D302,$B296:$B302)</f>
        <v>-0.17107848041985801</v>
      </c>
      <c r="E28" s="45">
        <f t="shared" ref="E28:F28" si="44">SLOPE(E296:E302,$B296:$B302)</f>
        <v>-0.1630607829305421</v>
      </c>
      <c r="F28" s="45">
        <f t="shared" si="44"/>
        <v>-0.18032928221174571</v>
      </c>
      <c r="G28" s="71">
        <f t="shared" ref="G28:J28" si="45">SLOPE(G296:G302,$B296:$B302)</f>
        <v>-0.24395957317286893</v>
      </c>
      <c r="H28" s="71">
        <f t="shared" si="45"/>
        <v>-0.30677997597850137</v>
      </c>
      <c r="I28" s="71">
        <f t="shared" si="45"/>
        <v>-0.16521132687053625</v>
      </c>
      <c r="J28" s="71">
        <f t="shared" si="45"/>
        <v>-0.14885902814278312</v>
      </c>
      <c r="K28" s="94">
        <f t="shared" ref="K28:R28" si="46">SLOPE(K296:K302,$B296:$B302)</f>
        <v>-0.20224646822635342</v>
      </c>
      <c r="L28" s="114">
        <f t="shared" si="46"/>
        <v>-0.17559370240213135</v>
      </c>
      <c r="M28" s="114">
        <f t="shared" si="46"/>
        <v>-0.17494820635863445</v>
      </c>
      <c r="N28" s="114">
        <f t="shared" si="46"/>
        <v>-0.14376279717706847</v>
      </c>
      <c r="O28" s="114">
        <f t="shared" si="46"/>
        <v>-0.16712612707932697</v>
      </c>
      <c r="P28" s="114">
        <f>SLOPE(P296:P302,$B296:$B302)</f>
        <v>-0.13164964103077093</v>
      </c>
      <c r="Q28" s="114">
        <f t="shared" si="46"/>
        <v>-0.17230430670471475</v>
      </c>
      <c r="R28" s="114">
        <f t="shared" si="46"/>
        <v>-0.1880316728976999</v>
      </c>
    </row>
    <row r="29" spans="1:18" x14ac:dyDescent="0.25">
      <c r="A29" s="76"/>
      <c r="B29" s="11" t="s">
        <v>26</v>
      </c>
      <c r="C29" s="9">
        <f>INTERCEPT(C296:C302,$B296:$B302)</f>
        <v>4.2447161850326918</v>
      </c>
      <c r="D29" s="32">
        <f>INTERCEPT(D296:D302,$B296:$B302)</f>
        <v>4.5009568811362151</v>
      </c>
      <c r="E29" s="45">
        <f t="shared" ref="E29:F29" si="47">INTERCEPT(E296:E302,$B296:$B302)</f>
        <v>4.6193631934697637</v>
      </c>
      <c r="F29" s="45">
        <f t="shared" si="47"/>
        <v>4.5247086626707942</v>
      </c>
      <c r="G29" s="71">
        <f t="shared" ref="G29:J29" si="48">INTERCEPT(G296:G302,$B296:$B302)</f>
        <v>4.7549991533789013</v>
      </c>
      <c r="H29" s="71">
        <f t="shared" si="48"/>
        <v>5.1436074342546618</v>
      </c>
      <c r="I29" s="71">
        <f t="shared" si="48"/>
        <v>4.6106818171037247</v>
      </c>
      <c r="J29" s="71">
        <f t="shared" si="48"/>
        <v>4.495621582796848</v>
      </c>
      <c r="K29" s="94">
        <f t="shared" ref="K29:R29" si="49">INTERCEPT(K296:K302,$B296:$B302)</f>
        <v>4.6571996895148668</v>
      </c>
      <c r="L29" s="114">
        <f t="shared" si="49"/>
        <v>4.4510869095117052</v>
      </c>
      <c r="M29" s="114">
        <f t="shared" si="49"/>
        <v>4.5526074045183709</v>
      </c>
      <c r="N29" s="114">
        <f t="shared" si="49"/>
        <v>4.5756186874730798</v>
      </c>
      <c r="O29" s="114">
        <f t="shared" si="49"/>
        <v>4.2939187852322034</v>
      </c>
      <c r="P29" s="114">
        <f t="shared" si="49"/>
        <v>4.3802262838771133</v>
      </c>
      <c r="Q29" s="114">
        <f t="shared" si="49"/>
        <v>4.7163157111230092</v>
      </c>
      <c r="R29" s="114">
        <f t="shared" si="49"/>
        <v>4.8459727520128242</v>
      </c>
    </row>
    <row r="30" spans="1:18" x14ac:dyDescent="0.25">
      <c r="A30" s="76"/>
      <c r="B30" s="11" t="s">
        <v>27</v>
      </c>
      <c r="C30" s="9">
        <f>ABS(C28)*2.303</f>
        <v>0.29326863540903697</v>
      </c>
      <c r="D30" s="32">
        <f>ABS(D28)*2.303</f>
        <v>0.39399374040693302</v>
      </c>
      <c r="E30" s="45">
        <f t="shared" ref="E30:F30" si="50">ABS(E28)*2.303</f>
        <v>0.37552898308903843</v>
      </c>
      <c r="F30" s="45">
        <f t="shared" si="50"/>
        <v>0.41529833693365037</v>
      </c>
      <c r="G30" s="71">
        <f t="shared" ref="G30:J30" si="51">ABS(G28)*2.303</f>
        <v>0.56183889701711709</v>
      </c>
      <c r="H30" s="71">
        <f t="shared" si="51"/>
        <v>0.70651428467848865</v>
      </c>
      <c r="I30" s="71">
        <f t="shared" si="51"/>
        <v>0.38048168578284497</v>
      </c>
      <c r="J30" s="71">
        <f t="shared" si="51"/>
        <v>0.3428223418128295</v>
      </c>
      <c r="K30" s="94">
        <f t="shared" ref="K30:R30" si="52">ABS(K28)*2.303</f>
        <v>0.46577361632529191</v>
      </c>
      <c r="L30" s="114">
        <f t="shared" si="52"/>
        <v>0.40439229663210846</v>
      </c>
      <c r="M30" s="114">
        <f t="shared" si="52"/>
        <v>0.40290571924393515</v>
      </c>
      <c r="N30" s="114">
        <f t="shared" si="52"/>
        <v>0.33108572189878865</v>
      </c>
      <c r="O30" s="114">
        <f t="shared" si="52"/>
        <v>0.38489147066369001</v>
      </c>
      <c r="P30" s="114">
        <f t="shared" si="52"/>
        <v>0.30318912329386544</v>
      </c>
      <c r="Q30" s="114">
        <f t="shared" si="52"/>
        <v>0.39681681834095806</v>
      </c>
      <c r="R30" s="114">
        <f t="shared" si="52"/>
        <v>0.43303694268340287</v>
      </c>
    </row>
    <row r="31" spans="1:18" x14ac:dyDescent="0.25">
      <c r="A31" s="76"/>
      <c r="B31" s="11" t="s">
        <v>28</v>
      </c>
      <c r="C31" s="9">
        <f>10^C29</f>
        <v>17567.751719140957</v>
      </c>
      <c r="D31" s="32">
        <f>10^D29</f>
        <v>31692.527886253825</v>
      </c>
      <c r="E31" s="45">
        <f t="shared" ref="E31:F31" si="53">10^E29</f>
        <v>41625.857530707108</v>
      </c>
      <c r="F31" s="45">
        <f t="shared" si="53"/>
        <v>33474.080998247533</v>
      </c>
      <c r="G31" s="71">
        <f t="shared" ref="G31:J31" si="54">10^G29</f>
        <v>56885.182191328051</v>
      </c>
      <c r="H31" s="71">
        <f t="shared" si="54"/>
        <v>139189.80751521332</v>
      </c>
      <c r="I31" s="71">
        <f t="shared" si="54"/>
        <v>40802.034347263019</v>
      </c>
      <c r="J31" s="71">
        <f t="shared" si="54"/>
        <v>31305.567630878162</v>
      </c>
      <c r="K31" s="94">
        <f t="shared" ref="K31:R31" si="55">10^K29</f>
        <v>45415.038795195287</v>
      </c>
      <c r="L31" s="114">
        <f t="shared" si="55"/>
        <v>28254.453367066501</v>
      </c>
      <c r="M31" s="114">
        <f t="shared" si="55"/>
        <v>35695.001497824836</v>
      </c>
      <c r="N31" s="114">
        <f t="shared" si="55"/>
        <v>37637.319649455065</v>
      </c>
      <c r="O31" s="114">
        <f t="shared" si="55"/>
        <v>19675.183216758385</v>
      </c>
      <c r="P31" s="114">
        <f t="shared" si="55"/>
        <v>24000.83127518143</v>
      </c>
      <c r="Q31" s="114">
        <f t="shared" si="55"/>
        <v>52037.414595200004</v>
      </c>
      <c r="R31" s="114">
        <f t="shared" si="55"/>
        <v>70141.128992759055</v>
      </c>
    </row>
    <row r="32" spans="1:18" x14ac:dyDescent="0.25">
      <c r="A32" s="76" t="s">
        <v>31</v>
      </c>
      <c r="B32" s="10" t="s">
        <v>35</v>
      </c>
      <c r="C32" s="9">
        <v>1</v>
      </c>
      <c r="D32" s="32">
        <v>1</v>
      </c>
      <c r="E32" s="45">
        <v>1</v>
      </c>
      <c r="F32" s="45">
        <v>1</v>
      </c>
      <c r="G32" s="71">
        <v>1</v>
      </c>
      <c r="H32" s="71">
        <v>1</v>
      </c>
      <c r="I32" s="71">
        <v>1</v>
      </c>
      <c r="J32" s="71">
        <v>1</v>
      </c>
      <c r="K32" s="94">
        <v>1</v>
      </c>
      <c r="L32" s="114">
        <v>1</v>
      </c>
      <c r="M32" s="114">
        <v>1</v>
      </c>
      <c r="N32" s="114">
        <v>1</v>
      </c>
      <c r="O32" s="114">
        <v>1</v>
      </c>
      <c r="P32" s="114">
        <v>1</v>
      </c>
      <c r="Q32" s="114">
        <v>1</v>
      </c>
      <c r="R32" s="114">
        <v>1</v>
      </c>
    </row>
    <row r="33" spans="1:18" x14ac:dyDescent="0.25">
      <c r="A33" s="76"/>
      <c r="B33" s="10" t="s">
        <v>36</v>
      </c>
      <c r="C33" s="9">
        <v>3</v>
      </c>
      <c r="D33" s="32">
        <v>3</v>
      </c>
      <c r="E33" s="45">
        <v>3</v>
      </c>
      <c r="F33" s="45">
        <v>3</v>
      </c>
      <c r="G33" s="71">
        <v>3</v>
      </c>
      <c r="H33" s="71">
        <v>3</v>
      </c>
      <c r="I33" s="71">
        <v>3</v>
      </c>
      <c r="J33" s="71">
        <v>3</v>
      </c>
      <c r="K33" s="94">
        <v>3</v>
      </c>
      <c r="L33" s="114">
        <v>3</v>
      </c>
      <c r="M33" s="114">
        <v>3</v>
      </c>
      <c r="N33" s="114">
        <v>3</v>
      </c>
      <c r="O33" s="114">
        <v>3</v>
      </c>
      <c r="P33" s="114">
        <v>3</v>
      </c>
      <c r="Q33" s="114">
        <v>3</v>
      </c>
      <c r="R33" s="114">
        <v>3</v>
      </c>
    </row>
    <row r="34" spans="1:18" x14ac:dyDescent="0.25">
      <c r="A34" s="76"/>
      <c r="B34" s="10" t="s">
        <v>19</v>
      </c>
      <c r="C34">
        <f>60*C40/(C$2*(1-EXP(-1*C39*60)))</f>
        <v>15179.419145032787</v>
      </c>
      <c r="D34" s="26">
        <f>60*D40/(D$2*(1-EXP(-1*D39*60)))</f>
        <v>19348.720375876543</v>
      </c>
      <c r="E34" s="42">
        <f t="shared" ref="E34:F34" si="56">60*E40/(E$2*(1-EXP(-1*E39*60)))</f>
        <v>15931.580121109799</v>
      </c>
      <c r="F34" s="42">
        <f t="shared" si="56"/>
        <v>23101.065864843313</v>
      </c>
      <c r="G34" s="65">
        <f t="shared" ref="G34:J34" si="57">60*G40/(G$2*(1-EXP(-1*G39*60)))</f>
        <v>33810.93785141503</v>
      </c>
      <c r="H34" s="65">
        <f t="shared" si="57"/>
        <v>54320.691168170262</v>
      </c>
      <c r="I34" s="65">
        <f t="shared" si="57"/>
        <v>59774.914383886804</v>
      </c>
      <c r="J34" s="65">
        <f t="shared" si="57"/>
        <v>29393.374718133397</v>
      </c>
      <c r="K34" s="88">
        <f t="shared" ref="K34:R34" si="58">60*K40/(K$2*(1-EXP(-1*K39*60)))</f>
        <v>48642.218839456626</v>
      </c>
      <c r="L34" s="109">
        <f t="shared" si="58"/>
        <v>15269.662310246675</v>
      </c>
      <c r="M34" s="109">
        <f t="shared" si="58"/>
        <v>30265.335654611594</v>
      </c>
      <c r="N34" s="109">
        <f t="shared" si="58"/>
        <v>33704.755090966566</v>
      </c>
      <c r="O34" s="109">
        <f t="shared" si="58"/>
        <v>21910.449404704774</v>
      </c>
      <c r="P34" s="109">
        <f t="shared" si="58"/>
        <v>15073.874319597862</v>
      </c>
      <c r="Q34" s="109">
        <f t="shared" si="58"/>
        <v>29516.013382054694</v>
      </c>
      <c r="R34" s="109">
        <f t="shared" si="58"/>
        <v>14644.189965568925</v>
      </c>
    </row>
    <row r="35" spans="1:18" x14ac:dyDescent="0.25">
      <c r="A35" s="76"/>
      <c r="B35" s="11" t="s">
        <v>23</v>
      </c>
      <c r="C35" s="9">
        <f>0.693/C39</f>
        <v>0.4121633326001477</v>
      </c>
      <c r="D35" s="32">
        <f>0.693/D39</f>
        <v>0.36528988889482511</v>
      </c>
      <c r="E35" s="45">
        <f t="shared" ref="E35:F35" si="59">0.693/E39</f>
        <v>0.47889361061066121</v>
      </c>
      <c r="F35" s="45">
        <f t="shared" si="59"/>
        <v>0.36657768243486594</v>
      </c>
      <c r="G35" s="71">
        <f t="shared" ref="G35:J35" si="60">0.693/G39</f>
        <v>0.32396085230673644</v>
      </c>
      <c r="H35" s="71">
        <f t="shared" si="60"/>
        <v>0.23310218911913344</v>
      </c>
      <c r="I35" s="71">
        <f t="shared" si="60"/>
        <v>0.30873092991699619</v>
      </c>
      <c r="J35" s="71">
        <f t="shared" si="60"/>
        <v>0.39474841315298742</v>
      </c>
      <c r="K35" s="94">
        <f t="shared" ref="K35:R35" si="61">0.693/K39</f>
        <v>0.29766946736616695</v>
      </c>
      <c r="L35" s="114">
        <f t="shared" si="61"/>
        <v>0.47664217542242615</v>
      </c>
      <c r="M35" s="114">
        <f t="shared" si="61"/>
        <v>0.40478466818410336</v>
      </c>
      <c r="N35" s="114">
        <f t="shared" si="61"/>
        <v>0.34183643527853036</v>
      </c>
      <c r="O35" s="114">
        <f t="shared" si="61"/>
        <v>0.39608347607932071</v>
      </c>
      <c r="P35" s="114">
        <f t="shared" si="61"/>
        <v>0.39352264111227342</v>
      </c>
      <c r="Q35" s="114">
        <f t="shared" si="61"/>
        <v>0.38713872154214596</v>
      </c>
      <c r="R35" s="114">
        <f t="shared" si="61"/>
        <v>0.45561020068817965</v>
      </c>
    </row>
    <row r="36" spans="1:18" x14ac:dyDescent="0.25">
      <c r="A36" s="76"/>
      <c r="B36" s="11" t="s">
        <v>24</v>
      </c>
      <c r="C36">
        <f>RSQ(C324:C326,$B324:$B326)</f>
        <v>0.99958590942576009</v>
      </c>
      <c r="D36" s="26">
        <f>RSQ(D324:D326,$B324:$B326)</f>
        <v>0.99977043562400525</v>
      </c>
      <c r="E36" s="42">
        <f t="shared" ref="E36:F36" si="62">RSQ(E324:E326,$B324:$B326)</f>
        <v>0.99693793123864993</v>
      </c>
      <c r="F36" s="42">
        <f t="shared" si="62"/>
        <v>0.99769952255719108</v>
      </c>
      <c r="G36" s="65">
        <f t="shared" ref="G36:J36" si="63">RSQ(G324:G326,$B324:$B326)</f>
        <v>0.99997361558325626</v>
      </c>
      <c r="H36" s="65">
        <f t="shared" si="63"/>
        <v>0.99413409906116157</v>
      </c>
      <c r="I36" s="65">
        <f t="shared" si="63"/>
        <v>0.99964674914964535</v>
      </c>
      <c r="J36" s="65">
        <f t="shared" si="63"/>
        <v>0.99799995075554071</v>
      </c>
      <c r="K36" s="88">
        <f t="shared" ref="K36:R36" si="64">RSQ(K324:K326,$B324:$B326)</f>
        <v>0.99976240483189616</v>
      </c>
      <c r="L36" s="109">
        <f t="shared" si="64"/>
        <v>0.99023764481583842</v>
      </c>
      <c r="M36" s="109">
        <f t="shared" si="64"/>
        <v>0.99967179977855047</v>
      </c>
      <c r="N36" s="109">
        <f t="shared" si="64"/>
        <v>0.99990847314117137</v>
      </c>
      <c r="O36" s="109">
        <f t="shared" si="64"/>
        <v>0.99845508284047102</v>
      </c>
      <c r="P36" s="109">
        <f t="shared" si="64"/>
        <v>0.99932903401526363</v>
      </c>
      <c r="Q36" s="109">
        <f t="shared" si="64"/>
        <v>0.99939789848874061</v>
      </c>
      <c r="R36" s="109">
        <f t="shared" si="64"/>
        <v>0.98196153047027535</v>
      </c>
    </row>
    <row r="37" spans="1:18" x14ac:dyDescent="0.25">
      <c r="A37" s="76"/>
      <c r="B37" s="11" t="s">
        <v>25</v>
      </c>
      <c r="C37" s="9">
        <f>SLOPE(C324:C326,$B324:$B326)</f>
        <v>-0.73007914654860206</v>
      </c>
      <c r="D37" s="32">
        <f>SLOPE(D324:D326,$B324:$B326)</f>
        <v>-0.82376179371880309</v>
      </c>
      <c r="E37" s="45">
        <f t="shared" ref="E37:F37" si="65">SLOPE(E324:E326,$B324:$B326)</f>
        <v>-0.62834802435479498</v>
      </c>
      <c r="F37" s="45">
        <f t="shared" si="65"/>
        <v>-0.82086790473615356</v>
      </c>
      <c r="G37" s="71">
        <f t="shared" ref="G37:J37" si="66">SLOPE(G324:G326,$B324:$B326)</f>
        <v>-0.9288525201755875</v>
      </c>
      <c r="H37" s="71">
        <f t="shared" si="66"/>
        <v>-1.2909010217383843</v>
      </c>
      <c r="I37" s="71">
        <f t="shared" si="66"/>
        <v>-0.97467349379035362</v>
      </c>
      <c r="J37" s="71">
        <f t="shared" si="66"/>
        <v>-0.76228768521160095</v>
      </c>
      <c r="K37" s="94">
        <f t="shared" ref="K37:R37" si="67">SLOPE(K324:K326,$B324:$B326)</f>
        <v>-1.0108925741221151</v>
      </c>
      <c r="L37" s="114">
        <f t="shared" si="67"/>
        <v>-0.63131604717240775</v>
      </c>
      <c r="M37" s="114">
        <f t="shared" si="67"/>
        <v>-0.7433874792077928</v>
      </c>
      <c r="N37" s="114">
        <f t="shared" si="67"/>
        <v>-0.88028022483372403</v>
      </c>
      <c r="O37" s="114">
        <f t="shared" si="67"/>
        <v>-0.75971827222371191</v>
      </c>
      <c r="P37" s="114">
        <f t="shared" si="67"/>
        <v>-0.76466211258602579</v>
      </c>
      <c r="Q37" s="114">
        <f t="shared" si="67"/>
        <v>-0.77727139487540153</v>
      </c>
      <c r="R37" s="114">
        <f t="shared" si="67"/>
        <v>-0.66045899246511386</v>
      </c>
    </row>
    <row r="38" spans="1:18" x14ac:dyDescent="0.25">
      <c r="A38" s="76"/>
      <c r="B38" s="11" t="s">
        <v>26</v>
      </c>
      <c r="C38" s="9">
        <f>INTERCEPT(C324:C326,$B324:$B326)</f>
        <v>6.2366003505004812</v>
      </c>
      <c r="D38" s="32">
        <f>INTERCEPT(D324:D326,$B324:$B326)</f>
        <v>6.3548605135663312</v>
      </c>
      <c r="E38" s="45">
        <f t="shared" ref="E38:F38" si="68">INTERCEPT(E324:E326,$B324:$B326)</f>
        <v>6.2459393213706402</v>
      </c>
      <c r="F38" s="45">
        <f t="shared" si="68"/>
        <v>6.4061010331261148</v>
      </c>
      <c r="G38" s="71">
        <f t="shared" ref="G38:J38" si="69">INTERCEPT(G324:G326,$B324:$B326)</f>
        <v>6.5844024147557807</v>
      </c>
      <c r="H38" s="71">
        <f t="shared" si="69"/>
        <v>6.8031735524529102</v>
      </c>
      <c r="I38" s="71">
        <f t="shared" si="69"/>
        <v>6.8201994321153485</v>
      </c>
      <c r="J38" s="71">
        <f t="shared" si="69"/>
        <v>6.5107184660108688</v>
      </c>
      <c r="K38" s="94">
        <f t="shared" ref="K38:R38" si="70">INTERCEPT(K324:K326,$B324:$B326)</f>
        <v>6.7423585745954373</v>
      </c>
      <c r="L38" s="114">
        <f t="shared" si="70"/>
        <v>6.2520376979555525</v>
      </c>
      <c r="M38" s="114">
        <f t="shared" si="70"/>
        <v>6.5246259641445752</v>
      </c>
      <c r="N38" s="114">
        <f t="shared" si="70"/>
        <v>6.5701601905390703</v>
      </c>
      <c r="O38" s="114">
        <f t="shared" si="70"/>
        <v>6.3959964827718991</v>
      </c>
      <c r="P38" s="114">
        <f t="shared" si="70"/>
        <v>6.2464331552124346</v>
      </c>
      <c r="Q38" s="114">
        <f t="shared" si="70"/>
        <v>6.5137381679453688</v>
      </c>
      <c r="R38" s="114">
        <f t="shared" si="70"/>
        <v>6.2081343687167623</v>
      </c>
    </row>
    <row r="39" spans="1:18" x14ac:dyDescent="0.25">
      <c r="A39" s="76"/>
      <c r="B39" s="11" t="s">
        <v>27</v>
      </c>
      <c r="C39" s="9">
        <f>ABS(C37)*2.303</f>
        <v>1.6813722745014306</v>
      </c>
      <c r="D39" s="32">
        <f>ABS(D37)*2.303</f>
        <v>1.8971234109344035</v>
      </c>
      <c r="E39" s="45">
        <f t="shared" ref="E39:F39" si="71">ABS(E37)*2.303</f>
        <v>1.4470855000890928</v>
      </c>
      <c r="F39" s="45">
        <f t="shared" si="71"/>
        <v>1.8904587846073615</v>
      </c>
      <c r="G39" s="71">
        <f t="shared" ref="G39:J39" si="72">ABS(G37)*2.303</f>
        <v>2.1391473539643782</v>
      </c>
      <c r="H39" s="71">
        <f t="shared" si="72"/>
        <v>2.9729450530634991</v>
      </c>
      <c r="I39" s="71">
        <f t="shared" si="72"/>
        <v>2.2446730561991841</v>
      </c>
      <c r="J39" s="71">
        <f t="shared" si="72"/>
        <v>1.7555485390423169</v>
      </c>
      <c r="K39" s="94">
        <f t="shared" ref="K39:R39" si="73">ABS(K37)*2.303</f>
        <v>2.3280855982032311</v>
      </c>
      <c r="L39" s="114">
        <f t="shared" si="73"/>
        <v>1.453920856638055</v>
      </c>
      <c r="M39" s="114">
        <f t="shared" si="73"/>
        <v>1.7120213646155469</v>
      </c>
      <c r="N39" s="114">
        <f t="shared" si="73"/>
        <v>2.0272853577920662</v>
      </c>
      <c r="O39" s="114">
        <f t="shared" si="73"/>
        <v>1.7496311809312084</v>
      </c>
      <c r="P39" s="114">
        <f t="shared" si="73"/>
        <v>1.7610168452856174</v>
      </c>
      <c r="Q39" s="114">
        <f t="shared" si="73"/>
        <v>1.7900560223980497</v>
      </c>
      <c r="R39" s="114">
        <f t="shared" si="73"/>
        <v>1.5210370596471572</v>
      </c>
    </row>
    <row r="40" spans="1:18" x14ac:dyDescent="0.25">
      <c r="A40" s="76"/>
      <c r="B40" s="11" t="s">
        <v>28</v>
      </c>
      <c r="C40" s="9">
        <f>10^C38</f>
        <v>1724250.4599098011</v>
      </c>
      <c r="D40" s="32">
        <f>10^D38</f>
        <v>2263917.0673255385</v>
      </c>
      <c r="E40" s="45">
        <f t="shared" ref="E40:F40" si="74">10^E38</f>
        <v>1761729.8843548859</v>
      </c>
      <c r="F40" s="45">
        <f t="shared" si="74"/>
        <v>2547422.8093998283</v>
      </c>
      <c r="G40" s="71">
        <f t="shared" ref="G40:J40" si="75">10^G38</f>
        <v>3840629.5117927026</v>
      </c>
      <c r="H40" s="71">
        <f t="shared" si="75"/>
        <v>6355848.7308476139</v>
      </c>
      <c r="I40" s="71">
        <f t="shared" si="75"/>
        <v>6609969.143318872</v>
      </c>
      <c r="J40" s="71">
        <f t="shared" si="75"/>
        <v>3241294.3039205144</v>
      </c>
      <c r="K40" s="94">
        <f t="shared" ref="K40:R40" si="76">10^K38</f>
        <v>5525334.4942656644</v>
      </c>
      <c r="L40" s="114">
        <f t="shared" si="76"/>
        <v>1786642.6536178046</v>
      </c>
      <c r="M40" s="114">
        <f t="shared" si="76"/>
        <v>3346770.7457410977</v>
      </c>
      <c r="N40" s="114">
        <f t="shared" si="76"/>
        <v>3716722.9601570414</v>
      </c>
      <c r="O40" s="114">
        <f t="shared" si="76"/>
        <v>2488837.161812955</v>
      </c>
      <c r="P40" s="114">
        <f t="shared" si="76"/>
        <v>1763734.2769915215</v>
      </c>
      <c r="Q40" s="114">
        <f t="shared" si="76"/>
        <v>3263909.9478452862</v>
      </c>
      <c r="R40" s="114">
        <f t="shared" si="76"/>
        <v>1614858.109220295</v>
      </c>
    </row>
    <row r="41" spans="1:18" ht="45" x14ac:dyDescent="0.25">
      <c r="A41" s="2" t="s">
        <v>0</v>
      </c>
      <c r="B41" s="4" t="s">
        <v>1</v>
      </c>
      <c r="C41" s="4" t="s">
        <v>2</v>
      </c>
    </row>
    <row r="42" spans="1:18" x14ac:dyDescent="0.25">
      <c r="B42" s="8">
        <v>1</v>
      </c>
      <c r="C42" s="20">
        <v>105538.8</v>
      </c>
      <c r="D42" s="27">
        <v>100092.2</v>
      </c>
      <c r="E42" s="50">
        <v>299590</v>
      </c>
      <c r="F42" s="50">
        <v>141684.6</v>
      </c>
      <c r="G42" s="66">
        <v>97996.2</v>
      </c>
      <c r="H42" s="66">
        <v>89273.4</v>
      </c>
      <c r="I42" s="66">
        <v>237263.3</v>
      </c>
      <c r="J42" s="66">
        <v>231176.8</v>
      </c>
      <c r="K42" s="89">
        <v>84503.1</v>
      </c>
      <c r="L42" s="110">
        <v>75320.7</v>
      </c>
      <c r="M42" s="110">
        <v>271808.59999999998</v>
      </c>
      <c r="N42" s="110">
        <v>117942.8</v>
      </c>
      <c r="O42" s="110">
        <v>83810.5</v>
      </c>
      <c r="P42" s="110">
        <v>101878.2</v>
      </c>
      <c r="Q42" s="110">
        <v>180557.4</v>
      </c>
      <c r="R42" s="110">
        <v>206166.9</v>
      </c>
    </row>
    <row r="43" spans="1:18" x14ac:dyDescent="0.25">
      <c r="B43" s="16">
        <v>2</v>
      </c>
      <c r="C43" s="20">
        <v>21307.7</v>
      </c>
      <c r="D43" s="27">
        <v>19387.599999999999</v>
      </c>
      <c r="E43" s="50">
        <v>71191.600000000006</v>
      </c>
      <c r="F43" s="50">
        <v>22688.6</v>
      </c>
      <c r="G43" s="66">
        <v>14960.9</v>
      </c>
      <c r="H43" s="66">
        <v>14650.5</v>
      </c>
      <c r="I43" s="66">
        <v>32961.300000000003</v>
      </c>
      <c r="J43" s="66">
        <v>51320.4</v>
      </c>
      <c r="K43" s="89">
        <v>11615.2</v>
      </c>
      <c r="L43" s="110">
        <v>16100.8</v>
      </c>
      <c r="M43" s="110">
        <v>57443.199999999997</v>
      </c>
      <c r="N43" s="110">
        <v>19133.2</v>
      </c>
      <c r="O43" s="110">
        <v>15196.9</v>
      </c>
      <c r="P43" s="110">
        <v>22609.200000000001</v>
      </c>
      <c r="Q43" s="110">
        <v>33785.9</v>
      </c>
      <c r="R43" s="110">
        <v>73904.800000000003</v>
      </c>
    </row>
    <row r="44" spans="1:18" x14ac:dyDescent="0.25">
      <c r="B44" s="13">
        <v>3</v>
      </c>
      <c r="C44" s="20">
        <v>6308.9</v>
      </c>
      <c r="D44" s="27">
        <v>5406.1</v>
      </c>
      <c r="E44" s="50">
        <v>25341.3</v>
      </c>
      <c r="F44" s="50">
        <v>6818.8</v>
      </c>
      <c r="G44" s="66">
        <v>4066.8</v>
      </c>
      <c r="H44" s="66">
        <v>5059.8999999999996</v>
      </c>
      <c r="I44" s="66">
        <v>7564.6</v>
      </c>
      <c r="J44" s="66">
        <v>12230</v>
      </c>
      <c r="K44" s="89">
        <v>3058.8</v>
      </c>
      <c r="L44" s="110">
        <v>6269.3</v>
      </c>
      <c r="M44" s="110">
        <v>13962.7</v>
      </c>
      <c r="N44" s="110">
        <v>5642</v>
      </c>
      <c r="O44" s="110">
        <v>4590</v>
      </c>
      <c r="P44" s="110">
        <v>6519.5</v>
      </c>
      <c r="Q44" s="110">
        <v>9930.7000000000007</v>
      </c>
      <c r="R44" s="110">
        <v>20583.2</v>
      </c>
    </row>
    <row r="45" spans="1:18" x14ac:dyDescent="0.25">
      <c r="B45" s="13">
        <v>4</v>
      </c>
      <c r="C45" s="20">
        <v>3110.1</v>
      </c>
      <c r="D45" s="27">
        <v>2681.8</v>
      </c>
      <c r="E45" s="50">
        <v>9728</v>
      </c>
      <c r="F45" s="50">
        <v>3079.8</v>
      </c>
      <c r="G45" s="66">
        <v>2034.1</v>
      </c>
      <c r="H45" s="66">
        <v>3074.7</v>
      </c>
      <c r="I45" s="66">
        <v>3330.3</v>
      </c>
      <c r="J45" s="66">
        <v>5494.7</v>
      </c>
      <c r="K45" s="89">
        <v>1643.7</v>
      </c>
      <c r="L45" s="110">
        <v>2562</v>
      </c>
      <c r="M45" s="110">
        <v>4934.5</v>
      </c>
      <c r="N45" s="110">
        <v>3112.3</v>
      </c>
      <c r="O45" s="110">
        <v>2151.1999999999998</v>
      </c>
      <c r="P45" s="110">
        <v>3048.6</v>
      </c>
      <c r="Q45" s="110">
        <v>4213.3</v>
      </c>
      <c r="R45" s="110">
        <v>9119.9</v>
      </c>
    </row>
    <row r="46" spans="1:18" x14ac:dyDescent="0.25">
      <c r="B46" s="13">
        <v>5</v>
      </c>
      <c r="C46" s="20">
        <v>1654.4</v>
      </c>
      <c r="D46" s="27">
        <v>1826.7</v>
      </c>
      <c r="E46" s="50">
        <v>5207.8</v>
      </c>
      <c r="F46" s="50">
        <v>1964</v>
      </c>
      <c r="G46" s="66">
        <v>1369.2</v>
      </c>
      <c r="H46" s="66">
        <v>1958.1</v>
      </c>
      <c r="I46" s="66">
        <v>3796.2</v>
      </c>
      <c r="J46" s="66">
        <v>2287.1999999999998</v>
      </c>
      <c r="K46" s="89">
        <v>1146.8</v>
      </c>
      <c r="L46" s="110">
        <v>1761.4</v>
      </c>
      <c r="M46" s="110">
        <v>2575.9</v>
      </c>
      <c r="N46" s="110">
        <v>2229.4</v>
      </c>
      <c r="O46" s="110">
        <v>1372.9</v>
      </c>
      <c r="P46" s="110">
        <v>1337.5</v>
      </c>
      <c r="Q46" s="110">
        <v>2390.9</v>
      </c>
      <c r="R46" s="110">
        <v>6148.3</v>
      </c>
    </row>
    <row r="47" spans="1:18" x14ac:dyDescent="0.25">
      <c r="B47" s="13">
        <v>6</v>
      </c>
      <c r="C47" s="20">
        <v>1149.3</v>
      </c>
      <c r="D47" s="27">
        <v>1248</v>
      </c>
      <c r="E47" s="50">
        <v>3188.9</v>
      </c>
      <c r="F47" s="50">
        <v>1326.9</v>
      </c>
      <c r="G47" s="66">
        <v>718.6</v>
      </c>
      <c r="H47" s="66">
        <v>624.20000000000005</v>
      </c>
      <c r="I47" s="66">
        <v>1606.6</v>
      </c>
      <c r="J47" s="66">
        <v>3001.3</v>
      </c>
      <c r="K47" s="89">
        <v>859.8</v>
      </c>
      <c r="L47" s="110">
        <v>723.9</v>
      </c>
      <c r="M47" s="110">
        <v>2115.9</v>
      </c>
      <c r="N47" s="110">
        <v>1473.7</v>
      </c>
      <c r="O47" s="110">
        <v>870</v>
      </c>
      <c r="P47" s="110">
        <v>2911.2</v>
      </c>
      <c r="Q47" s="110">
        <v>1753.2</v>
      </c>
      <c r="R47" s="110">
        <v>3372</v>
      </c>
    </row>
    <row r="48" spans="1:18" x14ac:dyDescent="0.25">
      <c r="B48" s="13">
        <v>7</v>
      </c>
      <c r="C48" s="20">
        <v>812.2</v>
      </c>
      <c r="D48" s="27">
        <v>1002.5</v>
      </c>
      <c r="E48" s="50">
        <v>2147.6999999999998</v>
      </c>
      <c r="F48" s="50">
        <v>1072.5999999999999</v>
      </c>
      <c r="G48" s="66">
        <v>708.1</v>
      </c>
      <c r="H48" s="66">
        <v>938.9</v>
      </c>
      <c r="I48" s="66">
        <v>1378.1</v>
      </c>
      <c r="J48" s="66">
        <v>1866.9</v>
      </c>
      <c r="K48" s="89">
        <v>685.3</v>
      </c>
      <c r="L48" s="110">
        <v>704.2</v>
      </c>
      <c r="M48" s="110">
        <v>1437.1</v>
      </c>
      <c r="N48" s="110">
        <v>1210.5999999999999</v>
      </c>
      <c r="O48" s="110">
        <v>799.7</v>
      </c>
      <c r="P48" s="110">
        <v>0</v>
      </c>
      <c r="Q48" s="110">
        <v>1193.5999999999999</v>
      </c>
      <c r="R48" s="110">
        <v>2565.1999999999998</v>
      </c>
    </row>
    <row r="49" spans="2:18" x14ac:dyDescent="0.25">
      <c r="B49" s="13">
        <v>8</v>
      </c>
      <c r="C49" s="20">
        <v>1553.9</v>
      </c>
      <c r="D49" s="27">
        <v>713.7</v>
      </c>
      <c r="E49" s="50">
        <v>2107.8000000000002</v>
      </c>
      <c r="F49" s="50">
        <v>804.1</v>
      </c>
      <c r="G49" s="66">
        <v>507.3</v>
      </c>
      <c r="H49" s="66">
        <v>847.4</v>
      </c>
      <c r="I49" s="66">
        <v>1286.8</v>
      </c>
      <c r="J49" s="66">
        <v>1650.9</v>
      </c>
      <c r="K49" s="89">
        <v>547.4</v>
      </c>
      <c r="L49" s="110">
        <v>988.1</v>
      </c>
      <c r="M49" s="110">
        <v>1312.2</v>
      </c>
      <c r="N49" s="110">
        <v>1219.7</v>
      </c>
      <c r="O49" s="110">
        <v>675.6</v>
      </c>
      <c r="P49" s="110">
        <v>1307.3</v>
      </c>
      <c r="Q49" s="110">
        <v>1023.3</v>
      </c>
      <c r="R49" s="110">
        <v>2137</v>
      </c>
    </row>
    <row r="50" spans="2:18" x14ac:dyDescent="0.25">
      <c r="B50" s="13">
        <v>9</v>
      </c>
      <c r="C50" s="20">
        <v>700.3</v>
      </c>
      <c r="D50" s="27">
        <v>689.5</v>
      </c>
      <c r="E50" s="50">
        <v>1907.7</v>
      </c>
      <c r="F50" s="50">
        <v>787.5</v>
      </c>
      <c r="G50" s="66">
        <v>379.9</v>
      </c>
      <c r="H50" s="66">
        <v>424.3</v>
      </c>
      <c r="I50" s="66">
        <v>912.1</v>
      </c>
      <c r="J50" s="66">
        <v>1347.2</v>
      </c>
      <c r="K50" s="89">
        <v>449.8</v>
      </c>
      <c r="L50" s="110">
        <v>718.7</v>
      </c>
      <c r="M50" s="110">
        <v>1014.3</v>
      </c>
      <c r="N50" s="110">
        <v>845.3</v>
      </c>
      <c r="O50" s="110">
        <v>694.9</v>
      </c>
      <c r="P50" s="110">
        <v>854.6</v>
      </c>
      <c r="Q50" s="110">
        <v>860.6</v>
      </c>
      <c r="R50" s="110">
        <v>1626.9</v>
      </c>
    </row>
    <row r="51" spans="2:18" x14ac:dyDescent="0.25">
      <c r="B51" s="13">
        <v>10</v>
      </c>
      <c r="C51" s="20">
        <v>743.9</v>
      </c>
      <c r="D51" s="27">
        <v>612.70000000000005</v>
      </c>
      <c r="E51" s="50">
        <v>1558</v>
      </c>
      <c r="F51" s="50">
        <v>664</v>
      </c>
      <c r="G51" s="66">
        <v>358.2</v>
      </c>
      <c r="H51" s="66">
        <v>380.5</v>
      </c>
      <c r="I51" s="66">
        <v>856.3</v>
      </c>
      <c r="J51" s="66">
        <v>1156.9000000000001</v>
      </c>
      <c r="K51" s="89">
        <v>372.5</v>
      </c>
      <c r="L51" s="110">
        <v>599.70000000000005</v>
      </c>
      <c r="M51" s="110">
        <v>1050.4000000000001</v>
      </c>
      <c r="N51" s="110">
        <v>795</v>
      </c>
      <c r="O51" s="110">
        <v>473.7</v>
      </c>
      <c r="P51" s="110">
        <v>676.2</v>
      </c>
      <c r="Q51" s="110">
        <v>644.29999999999995</v>
      </c>
      <c r="R51" s="110">
        <v>1406.1</v>
      </c>
    </row>
    <row r="52" spans="2:18" x14ac:dyDescent="0.25">
      <c r="B52" s="13">
        <v>11.5</v>
      </c>
      <c r="C52" s="20">
        <v>693.3</v>
      </c>
      <c r="D52" s="27">
        <v>578.9</v>
      </c>
      <c r="E52" s="50">
        <v>1196.0999999999999</v>
      </c>
      <c r="F52" s="50">
        <v>1005.8</v>
      </c>
      <c r="G52" s="66">
        <v>443.4</v>
      </c>
      <c r="H52" s="66">
        <v>449.4</v>
      </c>
      <c r="I52" s="66">
        <v>808.6</v>
      </c>
      <c r="J52" s="66">
        <v>1195.3</v>
      </c>
      <c r="K52" s="89">
        <v>384.5</v>
      </c>
      <c r="L52" s="110">
        <v>653</v>
      </c>
      <c r="M52" s="110">
        <v>1076.5</v>
      </c>
      <c r="N52" s="110">
        <v>658</v>
      </c>
      <c r="O52" s="110">
        <v>422.8</v>
      </c>
      <c r="P52" s="110">
        <v>576.1</v>
      </c>
      <c r="Q52" s="110">
        <v>526.29999999999995</v>
      </c>
      <c r="R52" s="110">
        <v>1343.6</v>
      </c>
    </row>
    <row r="53" spans="2:18" x14ac:dyDescent="0.25">
      <c r="B53" s="13">
        <v>13</v>
      </c>
      <c r="C53" s="20">
        <v>665.5</v>
      </c>
      <c r="D53" s="27">
        <v>522.29999999999995</v>
      </c>
      <c r="E53" s="50">
        <v>1254</v>
      </c>
      <c r="F53" s="50">
        <v>646.5</v>
      </c>
      <c r="G53" s="66">
        <v>245.9</v>
      </c>
      <c r="H53" s="66">
        <v>457.8</v>
      </c>
      <c r="I53" s="66">
        <v>709.6</v>
      </c>
      <c r="J53" s="66">
        <v>950.4</v>
      </c>
      <c r="K53" s="89">
        <v>358.7</v>
      </c>
      <c r="L53" s="110">
        <v>436.4</v>
      </c>
      <c r="M53" s="110">
        <v>937.3</v>
      </c>
      <c r="N53" s="110">
        <v>863.9</v>
      </c>
      <c r="O53" s="110">
        <v>324.60000000000002</v>
      </c>
      <c r="P53" s="110">
        <v>462.4</v>
      </c>
      <c r="Q53" s="110">
        <v>572</v>
      </c>
      <c r="R53" s="110">
        <v>1265.3</v>
      </c>
    </row>
    <row r="54" spans="2:18" x14ac:dyDescent="0.25">
      <c r="B54" s="13">
        <v>14.5</v>
      </c>
      <c r="C54" s="20">
        <v>501.8</v>
      </c>
      <c r="D54" s="27">
        <v>482.4</v>
      </c>
      <c r="E54" s="50">
        <v>990.4</v>
      </c>
      <c r="F54" s="50">
        <v>541.29999999999995</v>
      </c>
      <c r="G54" s="66">
        <v>226.7</v>
      </c>
      <c r="H54" s="66">
        <v>365.6</v>
      </c>
      <c r="I54" s="66">
        <v>646.6</v>
      </c>
      <c r="J54" s="66">
        <v>809.5</v>
      </c>
      <c r="K54" s="89">
        <v>304.60000000000002</v>
      </c>
      <c r="L54" s="110">
        <v>519.1</v>
      </c>
      <c r="M54" s="110">
        <v>847.2</v>
      </c>
      <c r="N54" s="110">
        <v>680.2</v>
      </c>
      <c r="O54" s="110">
        <v>326.39999999999998</v>
      </c>
      <c r="P54" s="110">
        <v>479.1</v>
      </c>
      <c r="Q54" s="110">
        <v>520.6</v>
      </c>
      <c r="R54" s="110">
        <v>1169.7</v>
      </c>
    </row>
    <row r="55" spans="2:18" x14ac:dyDescent="0.25">
      <c r="B55" s="13">
        <v>16</v>
      </c>
      <c r="C55" s="20">
        <v>0</v>
      </c>
      <c r="D55" s="27">
        <v>412.8</v>
      </c>
      <c r="E55" s="50">
        <v>932</v>
      </c>
      <c r="F55" s="50">
        <v>529.79999999999995</v>
      </c>
      <c r="G55" s="66">
        <v>196.1</v>
      </c>
      <c r="H55" s="66">
        <v>289.3</v>
      </c>
      <c r="I55" s="66">
        <v>601.29999999999995</v>
      </c>
      <c r="J55" s="66">
        <v>707.9</v>
      </c>
      <c r="K55" s="89">
        <v>282.8</v>
      </c>
      <c r="L55" s="110">
        <v>413.1</v>
      </c>
      <c r="M55" s="110">
        <v>943.7</v>
      </c>
      <c r="N55" s="110">
        <v>597.29999999999995</v>
      </c>
      <c r="O55" s="110">
        <v>300</v>
      </c>
      <c r="P55" s="110">
        <v>409.2</v>
      </c>
      <c r="Q55" s="110">
        <v>400.4</v>
      </c>
      <c r="R55" s="110">
        <v>973.3</v>
      </c>
    </row>
    <row r="56" spans="2:18" x14ac:dyDescent="0.25">
      <c r="B56" s="13">
        <v>17.5</v>
      </c>
      <c r="C56" s="20">
        <v>395.3</v>
      </c>
      <c r="D56" s="27">
        <v>392.7</v>
      </c>
      <c r="E56" s="50">
        <v>701.2</v>
      </c>
      <c r="F56" s="50">
        <v>455.1</v>
      </c>
      <c r="G56" s="66">
        <v>146</v>
      </c>
      <c r="H56" s="66">
        <v>279</v>
      </c>
      <c r="I56" s="66">
        <v>562.9</v>
      </c>
      <c r="J56" s="66">
        <v>708.5</v>
      </c>
      <c r="K56" s="89">
        <v>209.5</v>
      </c>
      <c r="L56" s="110">
        <v>323.60000000000002</v>
      </c>
      <c r="M56" s="110">
        <v>1103</v>
      </c>
      <c r="N56" s="110">
        <v>549.70000000000005</v>
      </c>
      <c r="O56" s="110">
        <v>243.9</v>
      </c>
      <c r="P56" s="110">
        <v>257.60000000000002</v>
      </c>
      <c r="Q56" s="110">
        <v>459.7</v>
      </c>
      <c r="R56" s="110">
        <v>787</v>
      </c>
    </row>
    <row r="57" spans="2:18" x14ac:dyDescent="0.25">
      <c r="B57" s="13">
        <v>19</v>
      </c>
      <c r="C57" s="20">
        <v>329</v>
      </c>
      <c r="D57" s="27">
        <v>369.1</v>
      </c>
      <c r="E57" s="50">
        <v>690.2</v>
      </c>
      <c r="F57" s="50">
        <v>557.70000000000005</v>
      </c>
      <c r="G57" s="66">
        <v>87.4</v>
      </c>
      <c r="H57" s="66">
        <v>232.1</v>
      </c>
      <c r="I57" s="66">
        <v>520.4</v>
      </c>
      <c r="J57" s="66">
        <v>697.7</v>
      </c>
      <c r="K57" s="89"/>
      <c r="L57" s="110">
        <v>141.9</v>
      </c>
      <c r="M57" s="110">
        <v>762.9</v>
      </c>
      <c r="N57" s="110">
        <v>456.9</v>
      </c>
      <c r="O57" s="110">
        <v>247.8</v>
      </c>
      <c r="P57" s="110">
        <v>280.7</v>
      </c>
      <c r="Q57" s="110">
        <v>372.7</v>
      </c>
      <c r="R57" s="110">
        <v>744.5</v>
      </c>
    </row>
    <row r="58" spans="2:18" x14ac:dyDescent="0.25">
      <c r="B58" s="13">
        <v>20.5</v>
      </c>
      <c r="C58" s="20">
        <v>339.2</v>
      </c>
      <c r="D58" s="27">
        <v>255.8</v>
      </c>
      <c r="E58" s="50">
        <v>617</v>
      </c>
      <c r="F58" s="50">
        <v>488.3</v>
      </c>
      <c r="G58" s="66">
        <v>149.1</v>
      </c>
      <c r="H58" s="66">
        <v>167.6</v>
      </c>
      <c r="I58" s="66">
        <v>502.8</v>
      </c>
      <c r="J58" s="66">
        <v>867.6</v>
      </c>
      <c r="K58" s="89"/>
      <c r="L58" s="110">
        <v>179.6</v>
      </c>
      <c r="M58" s="110">
        <v>684.3</v>
      </c>
      <c r="N58" s="110">
        <v>421.9</v>
      </c>
      <c r="O58" s="110">
        <v>156</v>
      </c>
      <c r="P58" s="110">
        <v>272.7</v>
      </c>
      <c r="Q58" s="110">
        <v>416.8</v>
      </c>
      <c r="R58" s="110">
        <v>580.1</v>
      </c>
    </row>
    <row r="59" spans="2:18" x14ac:dyDescent="0.25">
      <c r="B59" s="13">
        <v>22</v>
      </c>
      <c r="C59" s="20">
        <v>224.8</v>
      </c>
      <c r="D59" s="27">
        <v>302</v>
      </c>
      <c r="E59" s="50">
        <v>538.5</v>
      </c>
      <c r="F59" s="50">
        <v>502.2</v>
      </c>
      <c r="G59" s="66">
        <v>115.6</v>
      </c>
      <c r="H59" s="66">
        <v>205.6</v>
      </c>
      <c r="I59" s="66">
        <v>464.2</v>
      </c>
      <c r="J59" s="66">
        <v>584.6</v>
      </c>
      <c r="K59" s="89"/>
      <c r="L59" s="110">
        <v>185.9</v>
      </c>
      <c r="M59" s="110">
        <v>649</v>
      </c>
      <c r="N59" s="110">
        <v>540</v>
      </c>
      <c r="O59" s="110">
        <v>140.4</v>
      </c>
      <c r="P59" s="110">
        <v>266.60000000000002</v>
      </c>
      <c r="Q59" s="110">
        <v>402.1</v>
      </c>
      <c r="R59" s="110">
        <v>540.6</v>
      </c>
    </row>
    <row r="60" spans="2:18" x14ac:dyDescent="0.25">
      <c r="B60" s="13">
        <v>23.5</v>
      </c>
      <c r="C60" s="20">
        <v>227.5</v>
      </c>
      <c r="D60" s="27">
        <v>239.7</v>
      </c>
      <c r="E60" s="50">
        <v>507.8</v>
      </c>
      <c r="F60" s="50">
        <v>450.2</v>
      </c>
      <c r="G60" s="66">
        <v>134</v>
      </c>
      <c r="H60" s="66">
        <v>112.6</v>
      </c>
      <c r="I60" s="66">
        <v>397.7</v>
      </c>
      <c r="J60" s="66">
        <v>563.5</v>
      </c>
      <c r="K60" s="89"/>
      <c r="L60" s="110">
        <v>210.2</v>
      </c>
      <c r="M60" s="110">
        <v>784.7</v>
      </c>
      <c r="N60" s="110">
        <v>112.8</v>
      </c>
      <c r="O60" s="110">
        <v>102.3</v>
      </c>
      <c r="P60" s="110">
        <v>238.9</v>
      </c>
      <c r="Q60" s="110">
        <v>331.7</v>
      </c>
      <c r="R60" s="110">
        <v>576</v>
      </c>
    </row>
    <row r="61" spans="2:18" x14ac:dyDescent="0.25">
      <c r="B61" s="13">
        <v>25</v>
      </c>
      <c r="C61" s="20">
        <v>257.8</v>
      </c>
      <c r="D61" s="27">
        <v>231</v>
      </c>
      <c r="E61" s="50">
        <v>468</v>
      </c>
      <c r="F61" s="50">
        <v>468.1</v>
      </c>
      <c r="G61" s="66">
        <v>103.2</v>
      </c>
      <c r="H61" s="66">
        <v>78.900000000000006</v>
      </c>
      <c r="I61" s="66">
        <v>353.3</v>
      </c>
      <c r="J61" s="66">
        <v>522</v>
      </c>
      <c r="K61" s="89"/>
      <c r="L61" s="110">
        <v>154.5</v>
      </c>
      <c r="M61" s="110">
        <v>689.3</v>
      </c>
      <c r="N61" s="110">
        <v>411.8</v>
      </c>
      <c r="O61" s="110">
        <v>59.5</v>
      </c>
      <c r="P61" s="110">
        <v>201.2</v>
      </c>
      <c r="Q61" s="110">
        <v>296.60000000000002</v>
      </c>
      <c r="R61" s="110">
        <v>482.5</v>
      </c>
    </row>
    <row r="62" spans="2:18" x14ac:dyDescent="0.25">
      <c r="B62" s="13">
        <v>26.5</v>
      </c>
      <c r="C62" s="20">
        <v>205.5</v>
      </c>
      <c r="D62" s="27">
        <v>252.9</v>
      </c>
      <c r="E62" s="50">
        <v>422.9</v>
      </c>
      <c r="F62" s="50">
        <v>299.7</v>
      </c>
      <c r="G62" s="66">
        <v>93.4</v>
      </c>
      <c r="H62" s="66">
        <v>129</v>
      </c>
      <c r="I62" s="66">
        <v>315.89999999999998</v>
      </c>
      <c r="J62" s="66">
        <v>509.4</v>
      </c>
      <c r="K62" s="89"/>
      <c r="L62" s="110">
        <v>113.9</v>
      </c>
      <c r="M62" s="110">
        <v>458.8</v>
      </c>
      <c r="N62" s="110">
        <v>349.1</v>
      </c>
      <c r="O62" s="110">
        <v>80.2</v>
      </c>
      <c r="P62" s="110">
        <v>203</v>
      </c>
      <c r="Q62" s="110">
        <v>322.2</v>
      </c>
      <c r="R62" s="110">
        <v>502.2</v>
      </c>
    </row>
    <row r="63" spans="2:18" x14ac:dyDescent="0.25">
      <c r="B63" s="13">
        <v>28</v>
      </c>
      <c r="C63" s="20">
        <v>264.5</v>
      </c>
      <c r="D63" s="27">
        <v>269.8</v>
      </c>
      <c r="E63" s="50">
        <v>407.7</v>
      </c>
      <c r="F63" s="50">
        <v>366.3</v>
      </c>
      <c r="G63" s="66">
        <v>37.200000000000003</v>
      </c>
      <c r="H63" s="66">
        <v>104.8</v>
      </c>
      <c r="I63" s="66">
        <v>334.5</v>
      </c>
      <c r="J63" s="66">
        <v>412.6</v>
      </c>
      <c r="K63" s="89"/>
      <c r="L63" s="110">
        <v>100.4</v>
      </c>
      <c r="M63" s="110">
        <v>451.9</v>
      </c>
      <c r="N63" s="110">
        <v>402.9</v>
      </c>
      <c r="O63" s="110">
        <v>16.600000000000001</v>
      </c>
      <c r="P63" s="110">
        <v>186.9</v>
      </c>
      <c r="Q63" s="110">
        <v>364.8</v>
      </c>
      <c r="R63" s="110">
        <v>446.8</v>
      </c>
    </row>
    <row r="64" spans="2:18" x14ac:dyDescent="0.25">
      <c r="B64" s="13">
        <v>29.5</v>
      </c>
      <c r="C64" s="20">
        <v>155.9</v>
      </c>
      <c r="D64" s="27">
        <v>243.2</v>
      </c>
      <c r="E64" s="50">
        <v>363.8</v>
      </c>
      <c r="F64" s="50">
        <v>282.7</v>
      </c>
      <c r="G64" s="66">
        <v>48.5</v>
      </c>
      <c r="H64" s="66">
        <v>99.5</v>
      </c>
      <c r="I64" s="66">
        <v>339</v>
      </c>
      <c r="J64" s="66">
        <v>369.4</v>
      </c>
      <c r="K64" s="89"/>
      <c r="L64" s="110">
        <v>123.2</v>
      </c>
      <c r="M64" s="110">
        <v>399</v>
      </c>
      <c r="N64" s="110">
        <v>285</v>
      </c>
      <c r="O64" s="110">
        <v>96.4</v>
      </c>
      <c r="P64" s="110">
        <v>139.19999999999999</v>
      </c>
      <c r="Q64" s="110">
        <v>341.4</v>
      </c>
      <c r="R64" s="110">
        <v>433.2</v>
      </c>
    </row>
    <row r="65" spans="1:22" x14ac:dyDescent="0.25">
      <c r="B65" s="13">
        <v>31</v>
      </c>
      <c r="C65" s="20">
        <v>169.8</v>
      </c>
      <c r="D65" s="27">
        <v>249.8</v>
      </c>
      <c r="E65" s="50">
        <v>334.1</v>
      </c>
      <c r="F65" s="50">
        <v>284.39999999999998</v>
      </c>
      <c r="G65" s="66">
        <v>40.1</v>
      </c>
      <c r="H65" s="66">
        <v>60.2</v>
      </c>
      <c r="I65" s="66">
        <v>284.60000000000002</v>
      </c>
      <c r="J65" s="66">
        <v>301.3</v>
      </c>
      <c r="K65" s="89"/>
      <c r="L65" s="110">
        <v>46.1</v>
      </c>
      <c r="M65" s="110">
        <v>605.29999999999995</v>
      </c>
      <c r="N65" s="110">
        <v>428</v>
      </c>
      <c r="O65" s="110">
        <v>40.6</v>
      </c>
      <c r="P65" s="110">
        <v>159.1</v>
      </c>
      <c r="Q65" s="110">
        <v>409.8</v>
      </c>
      <c r="R65" s="110">
        <v>410.9</v>
      </c>
    </row>
    <row r="66" spans="1:22" x14ac:dyDescent="0.25">
      <c r="B66" s="13">
        <v>32.5</v>
      </c>
      <c r="C66" s="20">
        <v>168.6</v>
      </c>
      <c r="D66" s="27">
        <v>196</v>
      </c>
      <c r="E66" s="50">
        <v>335.7</v>
      </c>
      <c r="F66" s="50">
        <v>305</v>
      </c>
      <c r="G66" s="66">
        <v>0</v>
      </c>
      <c r="H66" s="66">
        <v>124.2</v>
      </c>
      <c r="I66" s="66">
        <v>332.6</v>
      </c>
      <c r="J66" s="66">
        <v>276.8</v>
      </c>
      <c r="K66" s="89"/>
      <c r="L66" s="110">
        <v>99.2</v>
      </c>
      <c r="M66" s="110">
        <v>558.4</v>
      </c>
      <c r="N66" s="110">
        <v>285.60000000000002</v>
      </c>
      <c r="O66" s="110">
        <v>21.4</v>
      </c>
      <c r="P66" s="110">
        <v>127.9</v>
      </c>
      <c r="Q66" s="110">
        <v>313.5</v>
      </c>
      <c r="R66" s="110">
        <v>448.1</v>
      </c>
    </row>
    <row r="67" spans="1:22" x14ac:dyDescent="0.25">
      <c r="B67" s="13">
        <v>34</v>
      </c>
      <c r="C67" s="20">
        <v>170</v>
      </c>
      <c r="D67" s="27">
        <v>173</v>
      </c>
      <c r="E67" s="50">
        <v>320.39999999999998</v>
      </c>
      <c r="F67" s="50">
        <v>289</v>
      </c>
      <c r="G67" s="66">
        <v>10.5</v>
      </c>
      <c r="H67" s="66">
        <v>33.200000000000003</v>
      </c>
      <c r="I67" s="66">
        <v>283.8</v>
      </c>
      <c r="J67" s="66">
        <v>341.3</v>
      </c>
      <c r="K67" s="89"/>
      <c r="L67" s="110">
        <v>43.1</v>
      </c>
      <c r="M67" s="110">
        <v>530.70000000000005</v>
      </c>
      <c r="N67" s="110">
        <v>350.9</v>
      </c>
      <c r="O67" s="110">
        <v>0</v>
      </c>
      <c r="P67" s="110">
        <v>104.9</v>
      </c>
      <c r="Q67" s="110">
        <v>276.5</v>
      </c>
      <c r="R67" s="110">
        <v>397.7</v>
      </c>
    </row>
    <row r="68" spans="1:22" x14ac:dyDescent="0.25">
      <c r="B68" s="13">
        <v>35.5</v>
      </c>
      <c r="C68" s="20">
        <v>166.5</v>
      </c>
      <c r="D68" s="27">
        <v>128.1</v>
      </c>
      <c r="E68" s="50">
        <v>319.3</v>
      </c>
      <c r="F68" s="50">
        <v>326</v>
      </c>
      <c r="G68" s="66">
        <v>34.5</v>
      </c>
      <c r="H68" s="66">
        <v>46.8</v>
      </c>
      <c r="I68" s="66">
        <v>213.7</v>
      </c>
      <c r="J68" s="66">
        <v>378.1</v>
      </c>
      <c r="K68" s="89"/>
      <c r="L68" s="110">
        <v>35.6</v>
      </c>
      <c r="M68" s="110">
        <v>572.9</v>
      </c>
      <c r="N68" s="110">
        <v>265</v>
      </c>
      <c r="O68" s="110">
        <v>0</v>
      </c>
      <c r="P68" s="110">
        <v>156.30000000000001</v>
      </c>
      <c r="Q68" s="110">
        <v>217.3</v>
      </c>
      <c r="R68" s="110">
        <v>473.6</v>
      </c>
    </row>
    <row r="69" spans="1:22" x14ac:dyDescent="0.25">
      <c r="B69" s="13">
        <v>37</v>
      </c>
      <c r="C69" s="20">
        <v>155.30000000000001</v>
      </c>
      <c r="D69" s="27">
        <v>70.2</v>
      </c>
      <c r="E69" s="50">
        <v>281.60000000000002</v>
      </c>
      <c r="F69" s="50">
        <v>297.8</v>
      </c>
      <c r="G69" s="66">
        <v>0.6</v>
      </c>
      <c r="H69" s="66">
        <v>29.1</v>
      </c>
      <c r="I69" s="66">
        <v>281.5</v>
      </c>
      <c r="J69" s="66">
        <v>293.3</v>
      </c>
      <c r="K69" s="89"/>
      <c r="L69" s="110">
        <v>78.2</v>
      </c>
      <c r="M69" s="110">
        <v>582.4</v>
      </c>
      <c r="N69" s="110">
        <v>302.7</v>
      </c>
      <c r="O69" s="110">
        <v>0</v>
      </c>
      <c r="P69" s="110">
        <v>211.1</v>
      </c>
      <c r="Q69" s="110">
        <v>282.10000000000002</v>
      </c>
      <c r="R69" s="110">
        <v>372.2</v>
      </c>
    </row>
    <row r="70" spans="1:22" x14ac:dyDescent="0.25">
      <c r="B70" s="13">
        <v>38.5</v>
      </c>
      <c r="C70" s="20">
        <v>160.5</v>
      </c>
      <c r="D70" s="27">
        <v>185.2</v>
      </c>
      <c r="E70" s="50">
        <v>278</v>
      </c>
      <c r="F70" s="50">
        <v>321.2</v>
      </c>
      <c r="G70" s="66">
        <v>0</v>
      </c>
      <c r="H70" s="66">
        <v>48.3</v>
      </c>
      <c r="I70" s="66">
        <v>263.5</v>
      </c>
      <c r="J70" s="66">
        <v>312.7</v>
      </c>
      <c r="K70" s="89"/>
      <c r="L70" s="110">
        <v>25</v>
      </c>
      <c r="M70" s="110">
        <v>469.8</v>
      </c>
      <c r="N70" s="110">
        <v>304.60000000000002</v>
      </c>
      <c r="O70" s="110">
        <v>0</v>
      </c>
      <c r="P70" s="110">
        <v>53.7</v>
      </c>
      <c r="Q70" s="110">
        <v>268.8</v>
      </c>
      <c r="R70" s="110">
        <v>323.3</v>
      </c>
    </row>
    <row r="71" spans="1:22" x14ac:dyDescent="0.25">
      <c r="B71" s="13">
        <v>40</v>
      </c>
      <c r="C71" s="20">
        <v>146.69999999999999</v>
      </c>
      <c r="D71" s="27">
        <v>105.2</v>
      </c>
      <c r="E71" s="50">
        <v>267.8</v>
      </c>
      <c r="F71" s="50">
        <v>318.7</v>
      </c>
      <c r="G71" s="66">
        <v>89.9</v>
      </c>
      <c r="H71" s="66">
        <v>0</v>
      </c>
      <c r="I71" s="66">
        <v>241.1</v>
      </c>
      <c r="J71" s="66">
        <v>279.2</v>
      </c>
      <c r="K71" s="89"/>
      <c r="L71" s="110">
        <v>11.3</v>
      </c>
      <c r="M71" s="110">
        <v>573.1</v>
      </c>
      <c r="N71" s="110">
        <v>205.4</v>
      </c>
      <c r="O71" s="110">
        <v>0</v>
      </c>
      <c r="P71" s="110">
        <v>75.400000000000006</v>
      </c>
      <c r="Q71" s="110">
        <v>356</v>
      </c>
      <c r="R71" s="110">
        <v>313</v>
      </c>
    </row>
    <row r="72" spans="1:22" x14ac:dyDescent="0.25">
      <c r="A72" t="s">
        <v>10</v>
      </c>
      <c r="B72" s="3">
        <v>0</v>
      </c>
    </row>
    <row r="73" spans="1:22" x14ac:dyDescent="0.25">
      <c r="B73" s="8">
        <v>1</v>
      </c>
      <c r="C73" s="13">
        <f>C42*C$6</f>
        <v>109277.97132141911</v>
      </c>
      <c r="D73" s="26">
        <f>D42*D$6</f>
        <v>104194.07344504342</v>
      </c>
      <c r="E73" s="49">
        <f t="shared" ref="E73:F73" si="77">E42*E$6</f>
        <v>314890.57338035421</v>
      </c>
      <c r="F73" s="49">
        <f t="shared" si="77"/>
        <v>148953.97700875375</v>
      </c>
      <c r="G73" s="65">
        <f t="shared" ref="G73:J73" si="78">G42*G$6</f>
        <v>101468.14188912562</v>
      </c>
      <c r="H73" s="65">
        <f t="shared" si="78"/>
        <v>92931.908743026317</v>
      </c>
      <c r="I73" s="65">
        <f t="shared" si="78"/>
        <v>249380.74227816347</v>
      </c>
      <c r="J73" s="65">
        <f t="shared" si="78"/>
        <v>243037.73135652891</v>
      </c>
      <c r="K73" s="88">
        <f t="shared" ref="K73:V73" si="79">K42*K$6</f>
        <v>87496.990096258553</v>
      </c>
      <c r="L73" s="109">
        <f t="shared" si="79"/>
        <v>78407.413841758724</v>
      </c>
      <c r="M73" s="109">
        <f t="shared" si="79"/>
        <v>285690.32979642623</v>
      </c>
      <c r="N73" s="109">
        <f t="shared" si="79"/>
        <v>123994.06230139366</v>
      </c>
      <c r="O73" s="109">
        <f t="shared" si="79"/>
        <v>86779.851726889028</v>
      </c>
      <c r="P73" s="109">
        <f t="shared" si="79"/>
        <v>106053.26542176935</v>
      </c>
      <c r="Q73" s="109">
        <f t="shared" si="79"/>
        <v>189778.77503944046</v>
      </c>
      <c r="R73" s="109">
        <f t="shared" si="79"/>
        <v>216744.65455360731</v>
      </c>
      <c r="S73" s="109"/>
      <c r="T73" s="109"/>
      <c r="U73" s="109"/>
      <c r="V73" s="109"/>
    </row>
    <row r="74" spans="1:22" x14ac:dyDescent="0.25">
      <c r="B74" s="16">
        <v>2</v>
      </c>
      <c r="C74" s="13">
        <f t="shared" ref="C74:D102" si="80">C43*C$6</f>
        <v>22062.618008973022</v>
      </c>
      <c r="D74" s="26">
        <f t="shared" si="80"/>
        <v>20182.122266501523</v>
      </c>
      <c r="E74" s="49">
        <f t="shared" ref="E74:F74" si="81">E43*E$6</f>
        <v>74827.47669770295</v>
      </c>
      <c r="F74" s="49">
        <f t="shared" si="81"/>
        <v>23852.678433371089</v>
      </c>
      <c r="G74" s="65">
        <f t="shared" ref="G74:J74" si="82">G43*G$6</f>
        <v>15490.954996102089</v>
      </c>
      <c r="H74" s="65">
        <f t="shared" si="82"/>
        <v>15250.891408187737</v>
      </c>
      <c r="I74" s="65">
        <f t="shared" si="82"/>
        <v>34644.689930778295</v>
      </c>
      <c r="J74" s="65">
        <f t="shared" si="82"/>
        <v>53953.483170930682</v>
      </c>
      <c r="K74" s="88">
        <f t="shared" ref="K74:V74" si="83">K43*K$6</f>
        <v>12026.719012273659</v>
      </c>
      <c r="L74" s="109">
        <f t="shared" si="83"/>
        <v>16760.626079993795</v>
      </c>
      <c r="M74" s="109">
        <f t="shared" si="83"/>
        <v>60376.922409968167</v>
      </c>
      <c r="N74" s="109">
        <f t="shared" si="83"/>
        <v>20114.86239791683</v>
      </c>
      <c r="O74" s="109">
        <f t="shared" si="83"/>
        <v>15735.316323233485</v>
      </c>
      <c r="P74" s="109">
        <f t="shared" si="83"/>
        <v>23535.746495068306</v>
      </c>
      <c r="Q74" s="109">
        <f t="shared" si="83"/>
        <v>35511.403662242767</v>
      </c>
      <c r="R74" s="109">
        <f t="shared" si="83"/>
        <v>77696.615440468071</v>
      </c>
      <c r="S74" s="109"/>
      <c r="T74" s="109"/>
      <c r="U74" s="109"/>
      <c r="V74" s="109"/>
    </row>
    <row r="75" spans="1:22" x14ac:dyDescent="0.25">
      <c r="B75" s="13">
        <v>3</v>
      </c>
      <c r="C75" s="13">
        <f t="shared" si="80"/>
        <v>6532.4202404205944</v>
      </c>
      <c r="D75" s="26">
        <f t="shared" si="80"/>
        <v>5627.6471138735014</v>
      </c>
      <c r="E75" s="49">
        <f t="shared" ref="E75:F75" si="84">E44*E$6</f>
        <v>26635.523506136953</v>
      </c>
      <c r="F75" s="49">
        <f t="shared" si="84"/>
        <v>7168.6504985530537</v>
      </c>
      <c r="G75" s="65">
        <f t="shared" ref="G75:J75" si="85">G44*G$6</f>
        <v>4210.8840897371138</v>
      </c>
      <c r="H75" s="65">
        <f t="shared" si="85"/>
        <v>5267.2595089784736</v>
      </c>
      <c r="I75" s="65">
        <f t="shared" si="85"/>
        <v>7950.9370519477534</v>
      </c>
      <c r="J75" s="65">
        <f t="shared" si="85"/>
        <v>12857.48160927199</v>
      </c>
      <c r="K75" s="88">
        <f t="shared" ref="K75:V75" si="86">K44*K$6</f>
        <v>3167.1713026674247</v>
      </c>
      <c r="L75" s="109">
        <f t="shared" si="86"/>
        <v>6526.2218699260357</v>
      </c>
      <c r="M75" s="109">
        <f t="shared" si="86"/>
        <v>14675.798955031449</v>
      </c>
      <c r="N75" s="109">
        <f t="shared" si="86"/>
        <v>5931.4727096903162</v>
      </c>
      <c r="O75" s="109">
        <f t="shared" si="86"/>
        <v>4752.62072683519</v>
      </c>
      <c r="P75" s="109">
        <f t="shared" si="86"/>
        <v>6786.6753036196687</v>
      </c>
      <c r="Q75" s="109">
        <f t="shared" si="86"/>
        <v>10437.877823252724</v>
      </c>
      <c r="R75" s="109">
        <f t="shared" si="86"/>
        <v>21639.257192147768</v>
      </c>
      <c r="S75" s="109"/>
      <c r="T75" s="109"/>
      <c r="U75" s="109"/>
      <c r="V75" s="109"/>
    </row>
    <row r="76" spans="1:22" x14ac:dyDescent="0.25">
      <c r="B76" s="13">
        <v>4</v>
      </c>
      <c r="C76" s="13">
        <f t="shared" si="80"/>
        <v>3220.2888284379355</v>
      </c>
      <c r="D76" s="26">
        <f t="shared" si="80"/>
        <v>2791.702711748942</v>
      </c>
      <c r="E76" s="49">
        <f t="shared" ref="E76:F76" si="87">E45*E$6</f>
        <v>10224.825587783591</v>
      </c>
      <c r="F76" s="49">
        <f t="shared" si="87"/>
        <v>3237.8145429465148</v>
      </c>
      <c r="G76" s="65">
        <f t="shared" ref="G76:J76" si="88">G45*G$6</f>
        <v>2106.1668454151327</v>
      </c>
      <c r="H76" s="65">
        <f t="shared" si="88"/>
        <v>3200.704127009647</v>
      </c>
      <c r="I76" s="65">
        <f t="shared" si="88"/>
        <v>3500.3841133836031</v>
      </c>
      <c r="J76" s="65">
        <f t="shared" si="88"/>
        <v>5776.6152247315449</v>
      </c>
      <c r="K76" s="88">
        <f t="shared" ref="K76:V76" si="89">K45*K$6</f>
        <v>1701.9352262960788</v>
      </c>
      <c r="L76" s="109">
        <f t="shared" si="89"/>
        <v>2666.9931939372022</v>
      </c>
      <c r="M76" s="109">
        <f t="shared" si="89"/>
        <v>5186.5133493953663</v>
      </c>
      <c r="N76" s="109">
        <f t="shared" si="89"/>
        <v>3271.9820124723806</v>
      </c>
      <c r="O76" s="109">
        <f t="shared" si="89"/>
        <v>2227.4156225638039</v>
      </c>
      <c r="P76" s="109">
        <f t="shared" si="89"/>
        <v>3173.534524214268</v>
      </c>
      <c r="Q76" s="109">
        <f t="shared" si="89"/>
        <v>4428.4804326694693</v>
      </c>
      <c r="R76" s="109">
        <f t="shared" si="89"/>
        <v>9587.8124716598213</v>
      </c>
      <c r="S76" s="109"/>
      <c r="T76" s="109"/>
      <c r="U76" s="109"/>
      <c r="V76" s="109"/>
    </row>
    <row r="77" spans="1:22" x14ac:dyDescent="0.25">
      <c r="B77" s="13">
        <v>5</v>
      </c>
      <c r="C77" s="13">
        <f t="shared" si="80"/>
        <v>1713.0143203651717</v>
      </c>
      <c r="D77" s="26">
        <f t="shared" si="80"/>
        <v>1901.5599013915253</v>
      </c>
      <c r="E77" s="49">
        <f t="shared" ref="E77:F77" si="90">E46*E$6</f>
        <v>5473.771247538999</v>
      </c>
      <c r="F77" s="49">
        <f t="shared" si="90"/>
        <v>2064.766466116941</v>
      </c>
      <c r="G77" s="65">
        <f t="shared" ref="G77:J77" si="91">G46*G$6</f>
        <v>1417.7098691029939</v>
      </c>
      <c r="H77" s="65">
        <f t="shared" si="91"/>
        <v>2038.3447982234331</v>
      </c>
      <c r="I77" s="65">
        <f t="shared" si="91"/>
        <v>3990.0784227327367</v>
      </c>
      <c r="J77" s="65">
        <f t="shared" si="91"/>
        <v>2404.5488092172436</v>
      </c>
      <c r="K77" s="88">
        <f t="shared" ref="K77:V77" si="92">K46*K$6</f>
        <v>1187.4303811622212</v>
      </c>
      <c r="L77" s="109">
        <f t="shared" si="92"/>
        <v>1833.5838453555771</v>
      </c>
      <c r="M77" s="109">
        <f t="shared" si="92"/>
        <v>2707.4556159099252</v>
      </c>
      <c r="N77" s="109">
        <f t="shared" si="92"/>
        <v>2343.783278798935</v>
      </c>
      <c r="O77" s="109">
        <f t="shared" si="92"/>
        <v>1421.5409577063251</v>
      </c>
      <c r="P77" s="109">
        <f t="shared" si="92"/>
        <v>1392.3120206444216</v>
      </c>
      <c r="Q77" s="109">
        <f t="shared" si="92"/>
        <v>2513.0073496948794</v>
      </c>
      <c r="R77" s="109">
        <f t="shared" si="92"/>
        <v>6463.7493195655743</v>
      </c>
      <c r="S77" s="109"/>
      <c r="T77" s="109"/>
      <c r="U77" s="109"/>
      <c r="V77" s="109"/>
    </row>
    <row r="78" spans="1:22" x14ac:dyDescent="0.25">
      <c r="B78" s="13">
        <v>6</v>
      </c>
      <c r="C78" s="13">
        <f t="shared" si="80"/>
        <v>1190.0189545428505</v>
      </c>
      <c r="D78" s="26">
        <f t="shared" si="80"/>
        <v>1299.1442256181219</v>
      </c>
      <c r="E78" s="49">
        <f t="shared" ref="E78:F78" si="93">E47*E$6</f>
        <v>3351.7625736927521</v>
      </c>
      <c r="F78" s="49">
        <f t="shared" si="93"/>
        <v>1394.9789327345056</v>
      </c>
      <c r="G78" s="65">
        <f t="shared" ref="G78:J78" si="94">G47*G$6</f>
        <v>744.05953252805386</v>
      </c>
      <c r="H78" s="65">
        <f t="shared" si="94"/>
        <v>649.780308999064</v>
      </c>
      <c r="I78" s="65">
        <f t="shared" si="94"/>
        <v>1688.6518081140127</v>
      </c>
      <c r="J78" s="65">
        <f t="shared" si="94"/>
        <v>3155.2869627071154</v>
      </c>
      <c r="K78" s="88">
        <f t="shared" ref="K78:V78" si="95">K47*K$6</f>
        <v>890.26215706599044</v>
      </c>
      <c r="L78" s="109">
        <f t="shared" si="95"/>
        <v>753.56610971551163</v>
      </c>
      <c r="M78" s="109">
        <f t="shared" si="95"/>
        <v>2223.9626296454871</v>
      </c>
      <c r="N78" s="109">
        <f t="shared" si="95"/>
        <v>1549.3107643159551</v>
      </c>
      <c r="O78" s="109">
        <f t="shared" si="95"/>
        <v>900.82353645895751</v>
      </c>
      <c r="P78" s="109">
        <f t="shared" si="95"/>
        <v>3030.5037416822729</v>
      </c>
      <c r="Q78" s="109">
        <f t="shared" si="95"/>
        <v>1842.7389206930707</v>
      </c>
      <c r="R78" s="109">
        <f t="shared" si="95"/>
        <v>3545.0063766529147</v>
      </c>
      <c r="S78" s="109"/>
      <c r="T78" s="109"/>
      <c r="U78" s="109"/>
      <c r="V78" s="109"/>
    </row>
    <row r="79" spans="1:22" x14ac:dyDescent="0.25">
      <c r="B79" s="13">
        <v>7</v>
      </c>
      <c r="C79" s="13">
        <f t="shared" si="80"/>
        <v>840.97571989881078</v>
      </c>
      <c r="D79" s="26">
        <f t="shared" si="80"/>
        <v>1043.5834023895572</v>
      </c>
      <c r="E79" s="49">
        <f t="shared" ref="E79:F79" si="96">E48*E$6</f>
        <v>2257.3867100002894</v>
      </c>
      <c r="F79" s="49">
        <f t="shared" si="96"/>
        <v>1127.6316250290381</v>
      </c>
      <c r="G79" s="65">
        <f t="shared" ref="G79:J79" si="97">G48*G$6</f>
        <v>733.1875243294113</v>
      </c>
      <c r="H79" s="65">
        <f t="shared" si="97"/>
        <v>977.37701396863361</v>
      </c>
      <c r="I79" s="65">
        <f t="shared" si="97"/>
        <v>1448.4819225456995</v>
      </c>
      <c r="J79" s="65">
        <f t="shared" si="97"/>
        <v>1962.6845802412001</v>
      </c>
      <c r="K79" s="88">
        <f t="shared" ref="K79:V79" si="98">K48*K$6</f>
        <v>709.579735098073</v>
      </c>
      <c r="L79" s="109">
        <f t="shared" si="98"/>
        <v>733.05878500022561</v>
      </c>
      <c r="M79" s="109">
        <f t="shared" si="98"/>
        <v>1510.4951533926601</v>
      </c>
      <c r="N79" s="109">
        <f t="shared" si="98"/>
        <v>1272.7119571696378</v>
      </c>
      <c r="O79" s="109">
        <f t="shared" si="98"/>
        <v>828.03285299566483</v>
      </c>
      <c r="P79" s="109">
        <f t="shared" si="98"/>
        <v>0</v>
      </c>
      <c r="Q79" s="109">
        <f t="shared" si="98"/>
        <v>1254.559192185289</v>
      </c>
      <c r="R79" s="109">
        <f t="shared" si="98"/>
        <v>2696.8120870077273</v>
      </c>
      <c r="S79" s="109"/>
      <c r="T79" s="109"/>
      <c r="U79" s="109"/>
      <c r="V79" s="109"/>
    </row>
    <row r="80" spans="1:22" x14ac:dyDescent="0.25">
      <c r="B80" s="13">
        <v>8</v>
      </c>
      <c r="C80" s="13">
        <f t="shared" si="80"/>
        <v>1608.9536704638783</v>
      </c>
      <c r="D80" s="26">
        <f t="shared" si="80"/>
        <v>742.94810402536359</v>
      </c>
      <c r="E80" s="49">
        <f t="shared" ref="E80:F80" si="99">E49*E$6</f>
        <v>2215.448948800396</v>
      </c>
      <c r="F80" s="49">
        <f t="shared" si="99"/>
        <v>845.35576140765386</v>
      </c>
      <c r="G80" s="65">
        <f t="shared" ref="G80:J80" si="100">G49*G$6</f>
        <v>525.27331039727494</v>
      </c>
      <c r="H80" s="65">
        <f t="shared" si="100"/>
        <v>882.1272570423049</v>
      </c>
      <c r="I80" s="65">
        <f t="shared" si="100"/>
        <v>1352.5190754893013</v>
      </c>
      <c r="J80" s="65">
        <f t="shared" si="100"/>
        <v>1735.6023212385223</v>
      </c>
      <c r="K80" s="88">
        <f t="shared" ref="K80:V80" si="101">K49*K$6</f>
        <v>566.79402742256707</v>
      </c>
      <c r="L80" s="109">
        <f t="shared" si="101"/>
        <v>1028.5932767093482</v>
      </c>
      <c r="M80" s="109">
        <f t="shared" si="101"/>
        <v>1379.2162969047727</v>
      </c>
      <c r="N80" s="109">
        <f t="shared" si="101"/>
        <v>1282.2788486368804</v>
      </c>
      <c r="O80" s="109">
        <f t="shared" si="101"/>
        <v>699.53607038123187</v>
      </c>
      <c r="P80" s="109">
        <f t="shared" si="101"/>
        <v>1360.8743959539831</v>
      </c>
      <c r="Q80" s="109">
        <f t="shared" si="101"/>
        <v>1075.5616800965201</v>
      </c>
      <c r="R80" s="109">
        <f t="shared" si="101"/>
        <v>2246.6425346700116</v>
      </c>
      <c r="S80" s="109"/>
      <c r="T80" s="109"/>
      <c r="U80" s="109"/>
      <c r="V80" s="109"/>
    </row>
    <row r="81" spans="2:22" x14ac:dyDescent="0.25">
      <c r="B81" s="13">
        <v>9</v>
      </c>
      <c r="C81" s="13">
        <f t="shared" si="80"/>
        <v>725.11117538184817</v>
      </c>
      <c r="D81" s="26">
        <f t="shared" si="80"/>
        <v>717.7563650350121</v>
      </c>
      <c r="E81" s="49">
        <f t="shared" ref="E81:F81" si="102">E50*E$6</f>
        <v>2005.1294997753655</v>
      </c>
      <c r="F81" s="49">
        <f t="shared" si="102"/>
        <v>827.90406928059622</v>
      </c>
      <c r="G81" s="65">
        <f t="shared" ref="G81:J81" si="103">G50*G$6</f>
        <v>393.35961092041146</v>
      </c>
      <c r="H81" s="65">
        <f t="shared" si="103"/>
        <v>441.68821709116122</v>
      </c>
      <c r="I81" s="65">
        <f t="shared" si="103"/>
        <v>958.68250602563865</v>
      </c>
      <c r="J81" s="65">
        <f t="shared" si="103"/>
        <v>1416.3204598537388</v>
      </c>
      <c r="K81" s="88">
        <f t="shared" ref="K81:V81" si="104">K50*K$6</f>
        <v>465.73612264280359</v>
      </c>
      <c r="L81" s="109">
        <f t="shared" si="104"/>
        <v>748.15300877543621</v>
      </c>
      <c r="M81" s="109">
        <f t="shared" si="104"/>
        <v>1066.1020347130855</v>
      </c>
      <c r="N81" s="109">
        <f t="shared" si="104"/>
        <v>888.66959969890536</v>
      </c>
      <c r="O81" s="109">
        <f t="shared" si="104"/>
        <v>719.5198568796892</v>
      </c>
      <c r="P81" s="109">
        <f t="shared" si="104"/>
        <v>889.62231988240956</v>
      </c>
      <c r="Q81" s="109">
        <f t="shared" si="104"/>
        <v>904.55231299820707</v>
      </c>
      <c r="R81" s="109">
        <f t="shared" si="104"/>
        <v>1710.3709591271138</v>
      </c>
      <c r="S81" s="109"/>
      <c r="T81" s="109"/>
      <c r="U81" s="109"/>
      <c r="V81" s="109"/>
    </row>
    <row r="82" spans="2:22" x14ac:dyDescent="0.25">
      <c r="B82" s="13">
        <v>10</v>
      </c>
      <c r="C82" s="13">
        <f t="shared" si="80"/>
        <v>770.25589514002127</v>
      </c>
      <c r="D82" s="26">
        <f t="shared" si="80"/>
        <v>637.80902807389703</v>
      </c>
      <c r="E82" s="49">
        <f t="shared" ref="E82:F82" si="105">E51*E$6</f>
        <v>1637.5697230434655</v>
      </c>
      <c r="F82" s="49">
        <f t="shared" si="105"/>
        <v>698.06768508230584</v>
      </c>
      <c r="G82" s="65">
        <f t="shared" ref="G82:J82" si="106">G51*G$6</f>
        <v>370.89079397655007</v>
      </c>
      <c r="H82" s="65">
        <f t="shared" si="106"/>
        <v>396.09325148052517</v>
      </c>
      <c r="I82" s="65">
        <f t="shared" si="106"/>
        <v>900.03270464834372</v>
      </c>
      <c r="J82" s="65">
        <f t="shared" si="106"/>
        <v>1216.2567844453611</v>
      </c>
      <c r="K82" s="88">
        <f t="shared" ref="K82:V82" si="107">K51*K$6</f>
        <v>385.69743371374904</v>
      </c>
      <c r="L82" s="109">
        <f t="shared" si="107"/>
        <v>624.27627572370818</v>
      </c>
      <c r="M82" s="109">
        <f t="shared" si="107"/>
        <v>1104.0457234177513</v>
      </c>
      <c r="N82" s="109">
        <f t="shared" si="107"/>
        <v>835.78886994041147</v>
      </c>
      <c r="O82" s="109">
        <f t="shared" si="107"/>
        <v>490.48288416161859</v>
      </c>
      <c r="P82" s="109">
        <f t="shared" si="107"/>
        <v>703.91131839981904</v>
      </c>
      <c r="Q82" s="109">
        <f t="shared" si="107"/>
        <v>677.20550228299408</v>
      </c>
      <c r="R82" s="109">
        <f t="shared" si="107"/>
        <v>1478.2424277021539</v>
      </c>
      <c r="S82" s="109"/>
      <c r="T82" s="109"/>
      <c r="U82" s="109"/>
      <c r="V82" s="109"/>
    </row>
    <row r="83" spans="2:22" x14ac:dyDescent="0.25">
      <c r="B83" s="13">
        <v>11.5</v>
      </c>
      <c r="C83" s="13">
        <f t="shared" si="80"/>
        <v>717.86316991608646</v>
      </c>
      <c r="D83" s="26">
        <f t="shared" si="80"/>
        <v>602.62387196340615</v>
      </c>
      <c r="E83" s="49">
        <f t="shared" ref="E83:F83" si="108">E52*E$6</f>
        <v>1257.1868714584655</v>
      </c>
      <c r="F83" s="49">
        <f t="shared" si="108"/>
        <v>1057.4043338189506</v>
      </c>
      <c r="G83" s="65">
        <f t="shared" ref="G83:J83" si="109">G52*G$6</f>
        <v>459.10937478839281</v>
      </c>
      <c r="H83" s="65">
        <f t="shared" si="109"/>
        <v>467.81683893652564</v>
      </c>
      <c r="I83" s="65">
        <f t="shared" si="109"/>
        <v>849.89658411614016</v>
      </c>
      <c r="J83" s="65">
        <f t="shared" si="109"/>
        <v>1256.6269638236147</v>
      </c>
      <c r="K83" s="88">
        <f t="shared" ref="K83:V83" si="110">K52*K$6</f>
        <v>398.12258594076917</v>
      </c>
      <c r="L83" s="109">
        <f t="shared" si="110"/>
        <v>679.76056035948216</v>
      </c>
      <c r="M83" s="109">
        <f t="shared" si="110"/>
        <v>1131.4786950297116</v>
      </c>
      <c r="N83" s="109">
        <f t="shared" si="110"/>
        <v>691.75984455445371</v>
      </c>
      <c r="O83" s="109">
        <f t="shared" si="110"/>
        <v>437.77953013200835</v>
      </c>
      <c r="P83" s="109">
        <f t="shared" si="110"/>
        <v>599.70912530336545</v>
      </c>
      <c r="Q83" s="109">
        <f t="shared" si="110"/>
        <v>553.17904058907311</v>
      </c>
      <c r="R83" s="109">
        <f t="shared" si="110"/>
        <v>1412.5357555370274</v>
      </c>
      <c r="S83" s="109"/>
      <c r="T83" s="109"/>
      <c r="U83" s="109"/>
      <c r="V83" s="109"/>
    </row>
    <row r="84" spans="2:22" x14ac:dyDescent="0.25">
      <c r="B84" s="13">
        <v>13</v>
      </c>
      <c r="C84" s="13">
        <f t="shared" si="80"/>
        <v>689.07823392348996</v>
      </c>
      <c r="D84" s="26">
        <f t="shared" si="80"/>
        <v>543.70435019258423</v>
      </c>
      <c r="E84" s="49">
        <f t="shared" ref="E84:F84" si="111">E53*E$6</f>
        <v>1318.0439234252285</v>
      </c>
      <c r="F84" s="49">
        <f t="shared" si="111"/>
        <v>679.6698168760704</v>
      </c>
      <c r="G84" s="65">
        <f t="shared" ref="G84:J84" si="112">G53*G$6</f>
        <v>254.61207771868698</v>
      </c>
      <c r="H84" s="65">
        <f t="shared" si="112"/>
        <v>476.56107891664766</v>
      </c>
      <c r="I84" s="65">
        <f t="shared" si="112"/>
        <v>745.84048489835891</v>
      </c>
      <c r="J84" s="65">
        <f t="shared" si="112"/>
        <v>999.16193961178237</v>
      </c>
      <c r="K84" s="88">
        <f t="shared" ref="K84:V84" si="113">K53*K$6</f>
        <v>371.40850865267595</v>
      </c>
      <c r="L84" s="109">
        <f t="shared" si="113"/>
        <v>454.28408658633685</v>
      </c>
      <c r="M84" s="109">
        <f t="shared" si="113"/>
        <v>985.1695130992556</v>
      </c>
      <c r="N84" s="109">
        <f t="shared" si="113"/>
        <v>908.22390533524708</v>
      </c>
      <c r="O84" s="109">
        <f t="shared" si="113"/>
        <v>336.10036774089383</v>
      </c>
      <c r="P84" s="109">
        <f t="shared" si="113"/>
        <v>481.34959128671443</v>
      </c>
      <c r="Q84" s="109">
        <f t="shared" si="113"/>
        <v>601.21301770273578</v>
      </c>
      <c r="R84" s="109">
        <f t="shared" si="113"/>
        <v>1330.2184366485567</v>
      </c>
      <c r="S84" s="109"/>
      <c r="T84" s="109"/>
      <c r="U84" s="109"/>
      <c r="V84" s="109"/>
    </row>
    <row r="85" spans="2:22" x14ac:dyDescent="0.25">
      <c r="B85" s="13">
        <v>14.5</v>
      </c>
      <c r="C85" s="13">
        <f t="shared" si="80"/>
        <v>519.57844895989069</v>
      </c>
      <c r="D85" s="26">
        <f t="shared" si="80"/>
        <v>502.16921028700483</v>
      </c>
      <c r="E85" s="49">
        <f t="shared" ref="E85:F85" si="114">E54*E$6</f>
        <v>1040.9814208615201</v>
      </c>
      <c r="F85" s="49">
        <f t="shared" si="114"/>
        <v>569.07234628772915</v>
      </c>
      <c r="G85" s="65">
        <f t="shared" ref="G85:J85" si="115">G54*G$6</f>
        <v>234.73183415545478</v>
      </c>
      <c r="H85" s="65">
        <f t="shared" si="115"/>
        <v>380.58263532530884</v>
      </c>
      <c r="I85" s="65">
        <f t="shared" si="115"/>
        <v>679.62296721431642</v>
      </c>
      <c r="J85" s="65">
        <f t="shared" si="115"/>
        <v>851.03281788272079</v>
      </c>
      <c r="K85" s="88">
        <f t="shared" ref="K85:V85" si="116">K54*K$6</f>
        <v>315.39178069586035</v>
      </c>
      <c r="L85" s="109">
        <f t="shared" si="116"/>
        <v>540.37321115253781</v>
      </c>
      <c r="M85" s="109">
        <f t="shared" si="116"/>
        <v>890.46795209398215</v>
      </c>
      <c r="N85" s="109">
        <f t="shared" si="116"/>
        <v>715.09885450750676</v>
      </c>
      <c r="O85" s="109">
        <f t="shared" si="116"/>
        <v>337.96414057494678</v>
      </c>
      <c r="P85" s="109">
        <f t="shared" si="116"/>
        <v>498.73397315195695</v>
      </c>
      <c r="Q85" s="109">
        <f t="shared" si="116"/>
        <v>547.18793184623121</v>
      </c>
      <c r="R85" s="109">
        <f t="shared" si="116"/>
        <v>1229.713510904779</v>
      </c>
      <c r="S85" s="109"/>
      <c r="T85" s="109"/>
      <c r="U85" s="109"/>
      <c r="V85" s="109"/>
    </row>
    <row r="86" spans="2:22" x14ac:dyDescent="0.25">
      <c r="B86" s="13">
        <v>16</v>
      </c>
      <c r="C86" s="13">
        <f t="shared" si="80"/>
        <v>0</v>
      </c>
      <c r="D86" s="26">
        <f t="shared" si="80"/>
        <v>429.71693616599424</v>
      </c>
      <c r="E86" s="49">
        <f t="shared" ref="E86:F86" si="117">E55*E$6</f>
        <v>979.59883304012192</v>
      </c>
      <c r="F86" s="49">
        <f t="shared" si="117"/>
        <v>556.98231860934584</v>
      </c>
      <c r="G86" s="65">
        <f t="shared" ref="G86:J86" si="118">G55*G$6</f>
        <v>203.04769597655351</v>
      </c>
      <c r="H86" s="65">
        <f t="shared" si="118"/>
        <v>301.15578883920091</v>
      </c>
      <c r="I86" s="65">
        <f t="shared" si="118"/>
        <v>632.00941878436186</v>
      </c>
      <c r="J86" s="65">
        <f t="shared" si="118"/>
        <v>744.22005161109087</v>
      </c>
      <c r="K86" s="88">
        <f t="shared" ref="K86:V86" si="119">K55*K$6</f>
        <v>292.8194208167738</v>
      </c>
      <c r="L86" s="109">
        <f t="shared" si="119"/>
        <v>430.02923045099857</v>
      </c>
      <c r="M86" s="109">
        <f t="shared" si="119"/>
        <v>991.89637203858706</v>
      </c>
      <c r="N86" s="109">
        <f t="shared" si="119"/>
        <v>627.94552454768268</v>
      </c>
      <c r="O86" s="109">
        <f t="shared" si="119"/>
        <v>310.62880567550258</v>
      </c>
      <c r="P86" s="109">
        <f t="shared" si="119"/>
        <v>425.96940474594192</v>
      </c>
      <c r="Q86" s="109">
        <f t="shared" si="119"/>
        <v>420.84911239191501</v>
      </c>
      <c r="R86" s="109">
        <f t="shared" si="119"/>
        <v>1023.2368642930847</v>
      </c>
      <c r="S86" s="109"/>
      <c r="T86" s="109"/>
      <c r="U86" s="109"/>
      <c r="V86" s="109"/>
    </row>
    <row r="87" spans="2:22" x14ac:dyDescent="0.25">
      <c r="B87" s="13">
        <v>17.5</v>
      </c>
      <c r="C87" s="13">
        <f t="shared" si="80"/>
        <v>409.30522294508728</v>
      </c>
      <c r="D87" s="26">
        <f t="shared" si="80"/>
        <v>408.79321907070232</v>
      </c>
      <c r="E87" s="49">
        <f t="shared" ref="E87:F87" si="120">E56*E$6</f>
        <v>737.01148254048667</v>
      </c>
      <c r="F87" s="49">
        <f t="shared" si="120"/>
        <v>478.44970403758646</v>
      </c>
      <c r="G87" s="65">
        <f t="shared" ref="G87:J87" si="121">G56*G$6</f>
        <v>151.17268542874459</v>
      </c>
      <c r="H87" s="65">
        <f t="shared" si="121"/>
        <v>290.4336850540513</v>
      </c>
      <c r="I87" s="65">
        <f t="shared" si="121"/>
        <v>591.64826514837409</v>
      </c>
      <c r="J87" s="65">
        <f t="shared" si="121"/>
        <v>744.85083566387607</v>
      </c>
      <c r="K87" s="88">
        <f t="shared" ref="K87:V87" si="122">K56*K$6</f>
        <v>216.92244929672597</v>
      </c>
      <c r="L87" s="109">
        <f t="shared" si="122"/>
        <v>336.86143542469898</v>
      </c>
      <c r="M87" s="109">
        <f t="shared" si="122"/>
        <v>1159.3320953253804</v>
      </c>
      <c r="N87" s="109">
        <f t="shared" si="122"/>
        <v>577.90332302672221</v>
      </c>
      <c r="O87" s="109">
        <f t="shared" si="122"/>
        <v>252.54121901418361</v>
      </c>
      <c r="P87" s="109">
        <f t="shared" si="122"/>
        <v>268.1566927237406</v>
      </c>
      <c r="Q87" s="109">
        <f t="shared" si="122"/>
        <v>483.17766475165666</v>
      </c>
      <c r="R87" s="109">
        <f t="shared" si="122"/>
        <v>827.37841590327525</v>
      </c>
      <c r="S87" s="109"/>
      <c r="T87" s="109"/>
      <c r="U87" s="109"/>
      <c r="V87" s="109"/>
    </row>
    <row r="88" spans="2:22" x14ac:dyDescent="0.25">
      <c r="B88" s="13">
        <v>19</v>
      </c>
      <c r="C88" s="13">
        <f t="shared" si="80"/>
        <v>340.65625689080116</v>
      </c>
      <c r="D88" s="26">
        <f t="shared" si="80"/>
        <v>384.22606865035965</v>
      </c>
      <c r="E88" s="49">
        <f t="shared" ref="E88:F88" si="123">E57*E$6</f>
        <v>725.44969373851097</v>
      </c>
      <c r="F88" s="49">
        <f t="shared" si="123"/>
        <v>586.31377706385842</v>
      </c>
      <c r="G88" s="65">
        <f t="shared" ref="G88:J88" si="124">G57*G$6</f>
        <v>90.496525386796435</v>
      </c>
      <c r="H88" s="65">
        <f t="shared" si="124"/>
        <v>241.61167849837028</v>
      </c>
      <c r="I88" s="65">
        <f t="shared" si="124"/>
        <v>546.9777175043771</v>
      </c>
      <c r="J88" s="65">
        <f t="shared" si="124"/>
        <v>733.4967227137422</v>
      </c>
      <c r="K88" s="88">
        <f t="shared" ref="K88:V88" si="125">K57*K$6</f>
        <v>0</v>
      </c>
      <c r="L88" s="109">
        <f t="shared" si="125"/>
        <v>147.71519680706052</v>
      </c>
      <c r="M88" s="109">
        <f t="shared" si="125"/>
        <v>801.86260700247749</v>
      </c>
      <c r="N88" s="109">
        <f t="shared" si="125"/>
        <v>480.34205619594206</v>
      </c>
      <c r="O88" s="109">
        <f t="shared" si="125"/>
        <v>256.57939348796515</v>
      </c>
      <c r="P88" s="109">
        <f t="shared" si="125"/>
        <v>292.20335266907597</v>
      </c>
      <c r="Q88" s="109">
        <f t="shared" si="125"/>
        <v>391.73442604512172</v>
      </c>
      <c r="R88" s="109">
        <f t="shared" si="125"/>
        <v>782.69787883098911</v>
      </c>
      <c r="S88" s="109"/>
      <c r="T88" s="109"/>
      <c r="U88" s="109"/>
      <c r="V88" s="109"/>
    </row>
    <row r="89" spans="2:22" x14ac:dyDescent="0.25">
      <c r="B89" s="13">
        <v>20.5</v>
      </c>
      <c r="C89" s="13">
        <f t="shared" si="80"/>
        <v>351.21763628376823</v>
      </c>
      <c r="D89" s="26">
        <f t="shared" si="80"/>
        <v>266.28292701371447</v>
      </c>
      <c r="E89" s="49">
        <f t="shared" ref="E89:F89" si="126">E58*E$6</f>
        <v>648.51124461990901</v>
      </c>
      <c r="F89" s="49">
        <f t="shared" si="126"/>
        <v>513.35308829170174</v>
      </c>
      <c r="G89" s="65">
        <f t="shared" ref="G89:J89" si="127">G58*G$6</f>
        <v>154.38251642072478</v>
      </c>
      <c r="H89" s="65">
        <f t="shared" si="127"/>
        <v>174.46840722243368</v>
      </c>
      <c r="I89" s="65">
        <f t="shared" si="127"/>
        <v>528.47885542121605</v>
      </c>
      <c r="J89" s="65">
        <f t="shared" si="127"/>
        <v>912.11374032742265</v>
      </c>
      <c r="K89" s="88">
        <f t="shared" ref="K89:V89" si="128">K58*K$6</f>
        <v>0</v>
      </c>
      <c r="L89" s="109">
        <f t="shared" si="128"/>
        <v>186.96017862260794</v>
      </c>
      <c r="M89" s="109">
        <f t="shared" si="128"/>
        <v>719.24837065381473</v>
      </c>
      <c r="N89" s="109">
        <f t="shared" si="128"/>
        <v>443.54631978347112</v>
      </c>
      <c r="O89" s="109">
        <f t="shared" si="128"/>
        <v>161.52697895126136</v>
      </c>
      <c r="P89" s="109">
        <f t="shared" si="128"/>
        <v>283.8755050689598</v>
      </c>
      <c r="Q89" s="109">
        <f t="shared" si="128"/>
        <v>438.0866884239515</v>
      </c>
      <c r="R89" s="109">
        <f t="shared" si="128"/>
        <v>609.86304836783984</v>
      </c>
      <c r="S89" s="109"/>
      <c r="T89" s="109"/>
      <c r="U89" s="109"/>
      <c r="V89" s="109"/>
    </row>
    <row r="90" spans="2:22" x14ac:dyDescent="0.25">
      <c r="B90" s="13">
        <v>22</v>
      </c>
      <c r="C90" s="13">
        <f t="shared" si="80"/>
        <v>232.76451838617663</v>
      </c>
      <c r="D90" s="26">
        <f t="shared" si="80"/>
        <v>314.37624690438531</v>
      </c>
      <c r="E90" s="49">
        <f t="shared" ref="E90:F90" si="129">E59*E$6</f>
        <v>566.00211544217348</v>
      </c>
      <c r="F90" s="49">
        <f t="shared" si="129"/>
        <v>527.96625218122597</v>
      </c>
      <c r="G90" s="65">
        <f t="shared" ref="G90:J90" si="130">G59*G$6</f>
        <v>119.69563312029366</v>
      </c>
      <c r="H90" s="65">
        <f t="shared" si="130"/>
        <v>214.02568332298549</v>
      </c>
      <c r="I90" s="65">
        <f t="shared" si="130"/>
        <v>487.90748744337401</v>
      </c>
      <c r="J90" s="65">
        <f t="shared" si="130"/>
        <v>614.59392876372897</v>
      </c>
      <c r="K90" s="88">
        <f t="shared" ref="K90:V90" si="131">K59*K$6</f>
        <v>0</v>
      </c>
      <c r="L90" s="109">
        <f t="shared" si="131"/>
        <v>193.51835860769944</v>
      </c>
      <c r="M90" s="109">
        <f t="shared" si="131"/>
        <v>682.14553931656553</v>
      </c>
      <c r="N90" s="109">
        <f t="shared" si="131"/>
        <v>567.7056475066945</v>
      </c>
      <c r="O90" s="109">
        <f t="shared" si="131"/>
        <v>145.37428105613523</v>
      </c>
      <c r="P90" s="109">
        <f t="shared" si="131"/>
        <v>277.52552127387128</v>
      </c>
      <c r="Q90" s="109">
        <f t="shared" si="131"/>
        <v>422.63593429767496</v>
      </c>
      <c r="R90" s="109">
        <f t="shared" si="131"/>
        <v>568.33643155947982</v>
      </c>
      <c r="S90" s="109"/>
      <c r="T90" s="109"/>
      <c r="U90" s="109"/>
      <c r="V90" s="109"/>
    </row>
    <row r="91" spans="2:22" x14ac:dyDescent="0.25">
      <c r="B91" s="13">
        <v>23.5</v>
      </c>
      <c r="C91" s="13">
        <f t="shared" si="80"/>
        <v>235.56017763725615</v>
      </c>
      <c r="D91" s="26">
        <f t="shared" si="80"/>
        <v>249.52313371848064</v>
      </c>
      <c r="E91" s="49">
        <f t="shared" ref="E91:F91" si="132">E60*E$6</f>
        <v>533.73421396756862</v>
      </c>
      <c r="F91" s="49">
        <f t="shared" si="132"/>
        <v>473.29830093984054</v>
      </c>
      <c r="G91" s="65">
        <f t="shared" ref="G91:J91" si="133">G60*G$6</f>
        <v>138.74753320172448</v>
      </c>
      <c r="H91" s="65">
        <f t="shared" si="133"/>
        <v>117.21445497163504</v>
      </c>
      <c r="I91" s="65">
        <f t="shared" si="133"/>
        <v>418.01121877688462</v>
      </c>
      <c r="J91" s="65">
        <f t="shared" si="133"/>
        <v>592.4113562407822</v>
      </c>
      <c r="K91" s="88">
        <f t="shared" ref="K91:V91" si="134">K60*K$6</f>
        <v>0</v>
      </c>
      <c r="L91" s="109">
        <f t="shared" si="134"/>
        <v>218.81419569305228</v>
      </c>
      <c r="M91" s="109">
        <f t="shared" si="134"/>
        <v>824.77597026457477</v>
      </c>
      <c r="N91" s="109">
        <f t="shared" si="134"/>
        <v>118.58740192362063</v>
      </c>
      <c r="O91" s="109">
        <f t="shared" si="134"/>
        <v>105.92442273534638</v>
      </c>
      <c r="P91" s="109">
        <f t="shared" si="134"/>
        <v>248.69034895846903</v>
      </c>
      <c r="Q91" s="109">
        <f t="shared" si="134"/>
        <v>348.64048596503051</v>
      </c>
      <c r="R91" s="109">
        <f t="shared" si="134"/>
        <v>605.55269067380755</v>
      </c>
      <c r="S91" s="109"/>
      <c r="T91" s="109"/>
      <c r="U91" s="109"/>
      <c r="V91" s="109"/>
    </row>
    <row r="92" spans="2:22" x14ac:dyDescent="0.25">
      <c r="B92" s="13">
        <v>25</v>
      </c>
      <c r="C92" s="13">
        <f t="shared" si="80"/>
        <v>266.93368701048189</v>
      </c>
      <c r="D92" s="26">
        <f t="shared" si="80"/>
        <v>240.46659945335432</v>
      </c>
      <c r="E92" s="49">
        <f t="shared" ref="E92:F92" si="135">E61*E$6</f>
        <v>491.90155993860196</v>
      </c>
      <c r="F92" s="49">
        <f t="shared" si="135"/>
        <v>492.11669184793283</v>
      </c>
      <c r="G92" s="65">
        <f t="shared" ref="G92:J92" si="136">G61*G$6</f>
        <v>106.8563091523729</v>
      </c>
      <c r="H92" s="65">
        <f t="shared" si="136"/>
        <v>82.133396956145702</v>
      </c>
      <c r="I92" s="65">
        <f t="shared" si="136"/>
        <v>371.34363488527367</v>
      </c>
      <c r="J92" s="65">
        <f t="shared" si="136"/>
        <v>548.7821259231381</v>
      </c>
      <c r="K92" s="88">
        <f t="shared" ref="K92:V92" si="137">K61*K$6</f>
        <v>0</v>
      </c>
      <c r="L92" s="109">
        <f t="shared" si="137"/>
        <v>160.83155677724346</v>
      </c>
      <c r="M92" s="109">
        <f t="shared" si="137"/>
        <v>724.50372920016741</v>
      </c>
      <c r="N92" s="109">
        <f t="shared" si="137"/>
        <v>432.92812156158669</v>
      </c>
      <c r="O92" s="109">
        <f t="shared" si="137"/>
        <v>61.608046458974684</v>
      </c>
      <c r="P92" s="109">
        <f t="shared" si="137"/>
        <v>209.44536714292158</v>
      </c>
      <c r="Q92" s="109">
        <f t="shared" si="137"/>
        <v>311.74786896963536</v>
      </c>
      <c r="R92" s="109">
        <f t="shared" si="137"/>
        <v>507.25550911477802</v>
      </c>
      <c r="S92" s="109"/>
      <c r="T92" s="109"/>
      <c r="U92" s="109"/>
      <c r="V92" s="109"/>
    </row>
    <row r="93" spans="2:22" x14ac:dyDescent="0.25">
      <c r="B93" s="13">
        <v>26.5</v>
      </c>
      <c r="C93" s="13">
        <f t="shared" si="80"/>
        <v>212.78073188771927</v>
      </c>
      <c r="D93" s="26">
        <f t="shared" si="80"/>
        <v>263.26408225867232</v>
      </c>
      <c r="E93" s="49">
        <f t="shared" ref="E93:F93" si="138">E62*E$6</f>
        <v>444.49822585050163</v>
      </c>
      <c r="F93" s="49">
        <f t="shared" si="138"/>
        <v>315.07663436621544</v>
      </c>
      <c r="G93" s="65">
        <f t="shared" ref="G93:J93" si="139">G62*G$6</f>
        <v>96.709101500306474</v>
      </c>
      <c r="H93" s="65">
        <f t="shared" si="139"/>
        <v>134.2865425518732</v>
      </c>
      <c r="I93" s="65">
        <f t="shared" si="139"/>
        <v>332.0335529585563</v>
      </c>
      <c r="J93" s="65">
        <f t="shared" si="139"/>
        <v>535.53566081464851</v>
      </c>
      <c r="K93" s="88">
        <f t="shared" ref="K93:V93" si="140">K62*K$6</f>
        <v>0</v>
      </c>
      <c r="L93" s="109">
        <f t="shared" si="140"/>
        <v>118.56773020665393</v>
      </c>
      <c r="M93" s="109">
        <f t="shared" si="140"/>
        <v>482.23170021331322</v>
      </c>
      <c r="N93" s="109">
        <f t="shared" si="140"/>
        <v>367.01118804553164</v>
      </c>
      <c r="O93" s="109">
        <f t="shared" si="140"/>
        <v>83.041434050584357</v>
      </c>
      <c r="P93" s="109">
        <f t="shared" si="140"/>
        <v>211.31913285294772</v>
      </c>
      <c r="Q93" s="109">
        <f t="shared" si="140"/>
        <v>338.65530472696059</v>
      </c>
      <c r="R93" s="109">
        <f t="shared" si="140"/>
        <v>527.96625218122597</v>
      </c>
      <c r="S93" s="109"/>
      <c r="T93" s="109"/>
      <c r="U93" s="109"/>
      <c r="V93" s="109"/>
    </row>
    <row r="94" spans="2:22" x14ac:dyDescent="0.25">
      <c r="B94" s="13">
        <v>28</v>
      </c>
      <c r="C94" s="13">
        <f t="shared" si="80"/>
        <v>273.87106367056811</v>
      </c>
      <c r="D94" s="26">
        <f t="shared" si="80"/>
        <v>280.85666031391776</v>
      </c>
      <c r="E94" s="49">
        <f t="shared" ref="E94:F94" si="141">E63*E$6</f>
        <v>428.52193586958981</v>
      </c>
      <c r="F94" s="49">
        <f t="shared" si="141"/>
        <v>385.09366422537448</v>
      </c>
      <c r="G94" s="65">
        <f t="shared" ref="G94:J94" si="142">G63*G$6</f>
        <v>38.517971903762323</v>
      </c>
      <c r="H94" s="65">
        <f t="shared" si="142"/>
        <v>109.09480356152179</v>
      </c>
      <c r="I94" s="65">
        <f t="shared" si="142"/>
        <v>351.58348675098796</v>
      </c>
      <c r="J94" s="65">
        <f t="shared" si="142"/>
        <v>433.76916696530031</v>
      </c>
      <c r="K94" s="88">
        <f t="shared" ref="K94:V94" si="143">K63*K$6</f>
        <v>0</v>
      </c>
      <c r="L94" s="109">
        <f t="shared" si="143"/>
        <v>104.5144873814579</v>
      </c>
      <c r="M94" s="109">
        <f t="shared" si="143"/>
        <v>474.97930541934664</v>
      </c>
      <c r="N94" s="109">
        <f t="shared" si="143"/>
        <v>423.57149144527261</v>
      </c>
      <c r="O94" s="109">
        <f t="shared" si="143"/>
        <v>17.18812724737781</v>
      </c>
      <c r="P94" s="109">
        <f t="shared" si="143"/>
        <v>194.55933955771394</v>
      </c>
      <c r="Q94" s="109">
        <f t="shared" si="143"/>
        <v>383.43095954188465</v>
      </c>
      <c r="R94" s="109">
        <f t="shared" si="143"/>
        <v>469.72385797405764</v>
      </c>
      <c r="S94" s="109"/>
      <c r="T94" s="109"/>
      <c r="U94" s="109"/>
      <c r="V94" s="109"/>
    </row>
    <row r="95" spans="2:22" x14ac:dyDescent="0.25">
      <c r="B95" s="13">
        <v>29.5</v>
      </c>
      <c r="C95" s="13">
        <f t="shared" si="80"/>
        <v>161.42343601603619</v>
      </c>
      <c r="D95" s="26">
        <f t="shared" si="80"/>
        <v>253.16656704353144</v>
      </c>
      <c r="E95" s="49">
        <f t="shared" ref="E95:F95" si="144">E64*E$6</f>
        <v>382.37988783261414</v>
      </c>
      <c r="F95" s="49">
        <f t="shared" si="144"/>
        <v>297.20441953730102</v>
      </c>
      <c r="G95" s="65">
        <f t="shared" ref="G95:J95" si="145">G64*G$6</f>
        <v>50.218323584206253</v>
      </c>
      <c r="H95" s="65">
        <f t="shared" si="145"/>
        <v>103.57760452644483</v>
      </c>
      <c r="I95" s="65">
        <f t="shared" si="145"/>
        <v>356.3133094427053</v>
      </c>
      <c r="J95" s="65">
        <f t="shared" si="145"/>
        <v>388.35271516476473</v>
      </c>
      <c r="K95" s="88">
        <f t="shared" ref="K95:V95" si="146">K64*K$6</f>
        <v>0</v>
      </c>
      <c r="L95" s="109">
        <f t="shared" si="146"/>
        <v>128.24885304178898</v>
      </c>
      <c r="M95" s="109">
        <f t="shared" si="146"/>
        <v>419.37761199893629</v>
      </c>
      <c r="N95" s="109">
        <f t="shared" si="146"/>
        <v>299.62242507297771</v>
      </c>
      <c r="O95" s="109">
        <f t="shared" si="146"/>
        <v>99.815389557061508</v>
      </c>
      <c r="P95" s="109">
        <f t="shared" si="146"/>
        <v>144.90454824202129</v>
      </c>
      <c r="Q95" s="109">
        <f t="shared" si="146"/>
        <v>358.83588154495453</v>
      </c>
      <c r="R95" s="109">
        <f t="shared" si="146"/>
        <v>455.42608611092606</v>
      </c>
      <c r="S95" s="109"/>
      <c r="T95" s="109"/>
      <c r="U95" s="109"/>
      <c r="V95" s="109"/>
    </row>
    <row r="96" spans="2:22" x14ac:dyDescent="0.25">
      <c r="B96" s="13">
        <v>31</v>
      </c>
      <c r="C96" s="13">
        <f t="shared" si="80"/>
        <v>175.81590401233447</v>
      </c>
      <c r="D96" s="26">
        <f t="shared" si="80"/>
        <v>260.0370413136273</v>
      </c>
      <c r="E96" s="49">
        <f t="shared" ref="E96:F96" si="147">E65*E$6</f>
        <v>351.16305806727979</v>
      </c>
      <c r="F96" s="49">
        <f t="shared" si="147"/>
        <v>298.99164102019245</v>
      </c>
      <c r="G96" s="65">
        <f t="shared" ref="G96:J96" si="148">G65*G$6</f>
        <v>41.520717025292178</v>
      </c>
      <c r="H96" s="65">
        <f t="shared" si="148"/>
        <v>62.667053190874157</v>
      </c>
      <c r="I96" s="65">
        <f t="shared" si="148"/>
        <v>299.13500845838917</v>
      </c>
      <c r="J96" s="65">
        <f t="shared" si="148"/>
        <v>316.75872517364274</v>
      </c>
      <c r="K96" s="88">
        <f t="shared" ref="K96:V96" si="149">K65*K$6</f>
        <v>0</v>
      </c>
      <c r="L96" s="109">
        <f t="shared" si="149"/>
        <v>47.989221795669415</v>
      </c>
      <c r="M96" s="109">
        <f t="shared" si="149"/>
        <v>636.21370562144398</v>
      </c>
      <c r="N96" s="109">
        <f t="shared" si="149"/>
        <v>449.95929098678755</v>
      </c>
      <c r="O96" s="109">
        <f t="shared" si="149"/>
        <v>42.03843170141802</v>
      </c>
      <c r="P96" s="109">
        <f t="shared" si="149"/>
        <v>165.62006914731026</v>
      </c>
      <c r="Q96" s="109">
        <f t="shared" si="149"/>
        <v>430.72918645905793</v>
      </c>
      <c r="R96" s="109">
        <f t="shared" si="149"/>
        <v>431.98194548240883</v>
      </c>
      <c r="S96" s="109"/>
      <c r="T96" s="109"/>
      <c r="U96" s="109"/>
      <c r="V96" s="109"/>
    </row>
    <row r="97" spans="1:22" x14ac:dyDescent="0.25">
      <c r="B97" s="13">
        <v>32.5</v>
      </c>
      <c r="C97" s="13">
        <f t="shared" si="80"/>
        <v>174.57338878963245</v>
      </c>
      <c r="D97" s="26">
        <f t="shared" si="80"/>
        <v>204.03226620284607</v>
      </c>
      <c r="E97" s="49">
        <f t="shared" ref="E97:F97" si="150">E66*E$6</f>
        <v>352.84477280211257</v>
      </c>
      <c r="F97" s="49">
        <f t="shared" si="150"/>
        <v>320.6485601658182</v>
      </c>
      <c r="G97" s="65">
        <f t="shared" ref="G97:J97" si="151">G66*G$6</f>
        <v>0</v>
      </c>
      <c r="H97" s="65">
        <f t="shared" si="151"/>
        <v>129.2898339918035</v>
      </c>
      <c r="I97" s="65">
        <f t="shared" si="151"/>
        <v>349.58645050337401</v>
      </c>
      <c r="J97" s="65">
        <f t="shared" si="151"/>
        <v>291.00170968491307</v>
      </c>
      <c r="K97" s="88">
        <f t="shared" ref="K97:V97" si="152">K66*K$6</f>
        <v>0</v>
      </c>
      <c r="L97" s="109">
        <f t="shared" si="152"/>
        <v>103.26531024144047</v>
      </c>
      <c r="M97" s="109">
        <f t="shared" si="152"/>
        <v>586.91844245665675</v>
      </c>
      <c r="N97" s="109">
        <f t="shared" si="152"/>
        <v>300.25320912576291</v>
      </c>
      <c r="O97" s="109">
        <f t="shared" si="152"/>
        <v>22.158188138185849</v>
      </c>
      <c r="P97" s="109">
        <f t="shared" si="152"/>
        <v>133.14146350685724</v>
      </c>
      <c r="Q97" s="109">
        <f t="shared" si="152"/>
        <v>329.51098085630713</v>
      </c>
      <c r="R97" s="109">
        <f t="shared" si="152"/>
        <v>471.09055675509228</v>
      </c>
      <c r="S97" s="109"/>
      <c r="T97" s="109"/>
      <c r="U97" s="109"/>
      <c r="V97" s="109"/>
    </row>
    <row r="98" spans="1:22" x14ac:dyDescent="0.25">
      <c r="B98" s="13">
        <v>34</v>
      </c>
      <c r="C98" s="13">
        <f t="shared" si="80"/>
        <v>176.0229898827848</v>
      </c>
      <c r="D98" s="26">
        <f t="shared" si="80"/>
        <v>180.08970435251211</v>
      </c>
      <c r="E98" s="49">
        <f t="shared" ref="E98:F98" si="153">E67*E$6</f>
        <v>336.76337565027364</v>
      </c>
      <c r="F98" s="49">
        <f t="shared" si="153"/>
        <v>303.82765209154576</v>
      </c>
      <c r="G98" s="65">
        <f t="shared" ref="G98:J98" si="154">G67*G$6</f>
        <v>10.872008198642591</v>
      </c>
      <c r="H98" s="65">
        <f t="shared" si="154"/>
        <v>34.560567540482097</v>
      </c>
      <c r="I98" s="65">
        <f t="shared" si="154"/>
        <v>298.29415109097278</v>
      </c>
      <c r="J98" s="65">
        <f t="shared" si="154"/>
        <v>358.81099535932378</v>
      </c>
      <c r="K98" s="88">
        <f t="shared" ref="K98:V98" si="155">K67*K$6</f>
        <v>0</v>
      </c>
      <c r="L98" s="109">
        <f t="shared" si="155"/>
        <v>44.866278945625851</v>
      </c>
      <c r="M98" s="109">
        <f t="shared" si="155"/>
        <v>557.80375610986346</v>
      </c>
      <c r="N98" s="109">
        <f t="shared" si="155"/>
        <v>368.90354020388725</v>
      </c>
      <c r="O98" s="109">
        <f t="shared" si="155"/>
        <v>0</v>
      </c>
      <c r="P98" s="109">
        <f t="shared" si="155"/>
        <v>109.19890165652325</v>
      </c>
      <c r="Q98" s="109">
        <f t="shared" si="155"/>
        <v>290.62132761329798</v>
      </c>
      <c r="R98" s="109">
        <f t="shared" si="155"/>
        <v>418.1046963211341</v>
      </c>
      <c r="S98" s="109"/>
      <c r="T98" s="109"/>
      <c r="U98" s="109"/>
      <c r="V98" s="109"/>
    </row>
    <row r="99" spans="1:22" x14ac:dyDescent="0.25">
      <c r="B99" s="13">
        <v>35.5</v>
      </c>
      <c r="C99" s="13">
        <f t="shared" si="80"/>
        <v>172.39898714990395</v>
      </c>
      <c r="D99" s="26">
        <f t="shared" si="80"/>
        <v>133.3496596968601</v>
      </c>
      <c r="E99" s="49">
        <f t="shared" ref="E99:F99" si="156">E68*E$6</f>
        <v>335.60719677007609</v>
      </c>
      <c r="F99" s="49">
        <f t="shared" si="156"/>
        <v>342.72600201330079</v>
      </c>
      <c r="G99" s="65">
        <f t="shared" ref="G99:J99" si="157">G68*G$6</f>
        <v>35.722312652682795</v>
      </c>
      <c r="H99" s="65">
        <f t="shared" si="157"/>
        <v>48.717908460679574</v>
      </c>
      <c r="I99" s="65">
        <f t="shared" si="157"/>
        <v>224.61402427110949</v>
      </c>
      <c r="J99" s="65">
        <f t="shared" si="157"/>
        <v>397.49908393015039</v>
      </c>
      <c r="K99" s="88">
        <f t="shared" ref="K99:V99" si="158">K68*K$6</f>
        <v>0</v>
      </c>
      <c r="L99" s="109">
        <f t="shared" si="158"/>
        <v>37.058921820516943</v>
      </c>
      <c r="M99" s="109">
        <f t="shared" si="158"/>
        <v>602.15898224107923</v>
      </c>
      <c r="N99" s="109">
        <f t="shared" si="158"/>
        <v>278.59628998013716</v>
      </c>
      <c r="O99" s="109">
        <f t="shared" si="158"/>
        <v>0</v>
      </c>
      <c r="P99" s="109">
        <f t="shared" si="158"/>
        <v>162.70532248726963</v>
      </c>
      <c r="Q99" s="109">
        <f t="shared" si="158"/>
        <v>228.39788242448338</v>
      </c>
      <c r="R99" s="109">
        <f t="shared" si="158"/>
        <v>497.898878998464</v>
      </c>
      <c r="S99" s="109"/>
      <c r="T99" s="109"/>
      <c r="U99" s="109"/>
      <c r="V99" s="109"/>
    </row>
    <row r="100" spans="1:22" x14ac:dyDescent="0.25">
      <c r="B100" s="13">
        <v>37</v>
      </c>
      <c r="C100" s="13">
        <f t="shared" si="80"/>
        <v>160.80217840468518</v>
      </c>
      <c r="D100" s="26">
        <f t="shared" si="80"/>
        <v>73.076862691019372</v>
      </c>
      <c r="E100" s="49">
        <f t="shared" ref="E100:F100" si="159">E69*E$6</f>
        <v>295.98179333057766</v>
      </c>
      <c r="F100" s="49">
        <f t="shared" si="159"/>
        <v>313.07915153239566</v>
      </c>
      <c r="G100" s="65">
        <f t="shared" ref="G100:J100" si="160">G69*G$6</f>
        <v>0.62125761135100521</v>
      </c>
      <c r="H100" s="65">
        <f t="shared" si="160"/>
        <v>30.292545645422557</v>
      </c>
      <c r="I100" s="65">
        <f t="shared" si="160"/>
        <v>295.87668615965055</v>
      </c>
      <c r="J100" s="65">
        <f t="shared" si="160"/>
        <v>308.34827113650653</v>
      </c>
      <c r="K100" s="88">
        <f t="shared" ref="K100:V100" si="161">K69*K$6</f>
        <v>0</v>
      </c>
      <c r="L100" s="109">
        <f t="shared" si="161"/>
        <v>81.40471029113553</v>
      </c>
      <c r="M100" s="109">
        <f t="shared" si="161"/>
        <v>612.14416347914914</v>
      </c>
      <c r="N100" s="109">
        <f t="shared" si="161"/>
        <v>318.23055463014157</v>
      </c>
      <c r="O100" s="109">
        <f t="shared" si="161"/>
        <v>0</v>
      </c>
      <c r="P100" s="109">
        <f t="shared" si="161"/>
        <v>219.75107854806535</v>
      </c>
      <c r="Q100" s="109">
        <f t="shared" si="161"/>
        <v>296.50732918521288</v>
      </c>
      <c r="R100" s="109">
        <f t="shared" si="161"/>
        <v>391.29637407776244</v>
      </c>
      <c r="S100" s="109"/>
      <c r="T100" s="109"/>
      <c r="U100" s="109"/>
      <c r="V100" s="109"/>
    </row>
    <row r="101" spans="1:22" x14ac:dyDescent="0.25">
      <c r="B101" s="13">
        <v>38.5</v>
      </c>
      <c r="C101" s="13">
        <f t="shared" si="80"/>
        <v>166.18641103639388</v>
      </c>
      <c r="D101" s="26">
        <f t="shared" si="80"/>
        <v>192.78967194268924</v>
      </c>
      <c r="E101" s="49">
        <f t="shared" ref="E101:F101" si="162">E70*E$6</f>
        <v>292.19793517720376</v>
      </c>
      <c r="F101" s="49">
        <f t="shared" si="162"/>
        <v>337.67972959101905</v>
      </c>
      <c r="G101" s="65">
        <f t="shared" ref="G101:J101" si="163">G70*G$6</f>
        <v>0</v>
      </c>
      <c r="H101" s="65">
        <f t="shared" si="163"/>
        <v>50.279379885701353</v>
      </c>
      <c r="I101" s="65">
        <f t="shared" si="163"/>
        <v>276.95739539278122</v>
      </c>
      <c r="J101" s="65">
        <f t="shared" si="163"/>
        <v>328.74362217656181</v>
      </c>
      <c r="K101" s="88">
        <f t="shared" ref="K101:V101" si="164">K70*K$6</f>
        <v>0</v>
      </c>
      <c r="L101" s="109">
        <f t="shared" si="164"/>
        <v>26.02452375036302</v>
      </c>
      <c r="M101" s="109">
        <f t="shared" si="164"/>
        <v>493.79348901528891</v>
      </c>
      <c r="N101" s="109">
        <f t="shared" si="164"/>
        <v>320.22803746396141</v>
      </c>
      <c r="O101" s="109">
        <f t="shared" si="164"/>
        <v>0</v>
      </c>
      <c r="P101" s="109">
        <f t="shared" si="164"/>
        <v>55.90067701577977</v>
      </c>
      <c r="Q101" s="109">
        <f t="shared" si="164"/>
        <v>282.52807545191502</v>
      </c>
      <c r="R101" s="109">
        <f t="shared" si="164"/>
        <v>339.88747377576732</v>
      </c>
      <c r="S101" s="109"/>
      <c r="T101" s="109"/>
      <c r="U101" s="109"/>
      <c r="V101" s="109"/>
    </row>
    <row r="102" spans="1:22" x14ac:dyDescent="0.25">
      <c r="B102" s="13">
        <v>40</v>
      </c>
      <c r="C102" s="13">
        <f t="shared" si="80"/>
        <v>151.89748597532076</v>
      </c>
      <c r="D102" s="26">
        <f t="shared" si="80"/>
        <v>109.51119594152759</v>
      </c>
      <c r="E102" s="49">
        <f t="shared" ref="E102:F102" si="165">E71*E$6</f>
        <v>281.47700374264446</v>
      </c>
      <c r="F102" s="49">
        <f t="shared" si="165"/>
        <v>335.05146270441395</v>
      </c>
      <c r="G102" s="65">
        <f t="shared" ref="G102:J102" si="166">G71*G$6</f>
        <v>93.08509876742562</v>
      </c>
      <c r="H102" s="65">
        <f t="shared" si="166"/>
        <v>0</v>
      </c>
      <c r="I102" s="65">
        <f t="shared" si="166"/>
        <v>253.41338910512167</v>
      </c>
      <c r="J102" s="65">
        <f t="shared" si="166"/>
        <v>293.52484589605393</v>
      </c>
      <c r="K102" s="88">
        <f t="shared" ref="K102:V102" si="167">K71*K$6</f>
        <v>0</v>
      </c>
      <c r="L102" s="109">
        <f t="shared" si="167"/>
        <v>11.763084735164087</v>
      </c>
      <c r="M102" s="109">
        <f t="shared" si="167"/>
        <v>602.36919658293334</v>
      </c>
      <c r="N102" s="109">
        <f t="shared" si="167"/>
        <v>215.93840740347235</v>
      </c>
      <c r="O102" s="109">
        <f t="shared" si="167"/>
        <v>0</v>
      </c>
      <c r="P102" s="109">
        <f t="shared" si="167"/>
        <v>78.489963631094881</v>
      </c>
      <c r="Q102" s="109">
        <f t="shared" si="167"/>
        <v>374.18152850030407</v>
      </c>
      <c r="R102" s="109">
        <f t="shared" si="167"/>
        <v>329.05901420295442</v>
      </c>
      <c r="S102" s="109"/>
      <c r="T102" s="109"/>
      <c r="U102" s="109"/>
      <c r="V102" s="109"/>
    </row>
    <row r="103" spans="1:22" x14ac:dyDescent="0.25">
      <c r="A103" t="s">
        <v>9</v>
      </c>
      <c r="B103" s="3">
        <v>0</v>
      </c>
      <c r="E103" s="49"/>
      <c r="F103" s="49"/>
      <c r="G103" s="65"/>
      <c r="H103" s="65"/>
      <c r="I103" s="65"/>
      <c r="J103" s="65"/>
      <c r="K103" s="88"/>
      <c r="L103" s="109"/>
      <c r="M103" s="109"/>
      <c r="N103" s="109"/>
      <c r="O103" s="109"/>
      <c r="P103" s="109"/>
      <c r="Q103" s="109"/>
      <c r="R103" s="109"/>
      <c r="S103" s="109"/>
      <c r="T103" s="109"/>
      <c r="U103" s="109"/>
      <c r="V103" s="109"/>
    </row>
    <row r="104" spans="1:22" x14ac:dyDescent="0.25">
      <c r="B104" s="8">
        <v>1</v>
      </c>
      <c r="C104">
        <f>C73/C$5/($B73-$B72)</f>
        <v>342564.1734213765</v>
      </c>
      <c r="D104" s="26">
        <f>D73/D$5/($B73-$B72)</f>
        <v>357809.31814918754</v>
      </c>
      <c r="E104" s="49">
        <f t="shared" ref="E104:F104" si="168">E73/E$5/($B73-$B72)</f>
        <v>464783.13414074422</v>
      </c>
      <c r="F104" s="49">
        <f t="shared" si="168"/>
        <v>429509.73762616422</v>
      </c>
      <c r="G104" s="65">
        <f t="shared" ref="G104:J104" si="169">G73/G$5/($B73-$B72)</f>
        <v>492324.80295548576</v>
      </c>
      <c r="H104" s="65">
        <f t="shared" si="169"/>
        <v>357155.68310156156</v>
      </c>
      <c r="I104" s="65">
        <f t="shared" si="169"/>
        <v>713944.295099237</v>
      </c>
      <c r="J104" s="65">
        <f t="shared" si="169"/>
        <v>560382.13363276212</v>
      </c>
      <c r="K104" s="88">
        <f t="shared" ref="K104:V104" si="170">K73/K$5/($B73-$B72)</f>
        <v>561237.90953340952</v>
      </c>
      <c r="L104" s="109">
        <f t="shared" si="170"/>
        <v>481322.36858047103</v>
      </c>
      <c r="M104" s="109">
        <f t="shared" si="170"/>
        <v>619315.69433432957</v>
      </c>
      <c r="N104" s="109">
        <f t="shared" si="170"/>
        <v>524953.69306263188</v>
      </c>
      <c r="O104" s="109">
        <f t="shared" si="170"/>
        <v>471629.62895048386</v>
      </c>
      <c r="P104" s="109">
        <f t="shared" si="170"/>
        <v>315072.08978541102</v>
      </c>
      <c r="Q104" s="109">
        <f t="shared" si="170"/>
        <v>595477.80056303879</v>
      </c>
      <c r="R104" s="109">
        <f t="shared" si="170"/>
        <v>360940.30733323446</v>
      </c>
      <c r="S104" s="109"/>
      <c r="T104" s="109"/>
      <c r="U104" s="109"/>
      <c r="V104" s="109"/>
    </row>
    <row r="105" spans="1:22" x14ac:dyDescent="0.25">
      <c r="B105" s="16">
        <v>2</v>
      </c>
      <c r="C105">
        <f t="shared" ref="C105:D133" si="171">C74/C$5/($B74-$B73)</f>
        <v>69161.811940354295</v>
      </c>
      <c r="D105" s="26">
        <f t="shared" si="171"/>
        <v>69306.738552546434</v>
      </c>
      <c r="E105" s="49">
        <f t="shared" ref="E105:F105" si="172">E74/E$5/($B74-$B73)</f>
        <v>110446.46007041026</v>
      </c>
      <c r="F105" s="49">
        <f t="shared" si="172"/>
        <v>68779.349577194604</v>
      </c>
      <c r="G105" s="65">
        <f t="shared" ref="G105:J105" si="173">G74/G$5/($B74-$B73)</f>
        <v>75162.324095594799</v>
      </c>
      <c r="H105" s="65">
        <f t="shared" si="173"/>
        <v>58612.18834814657</v>
      </c>
      <c r="I105" s="65">
        <f t="shared" si="173"/>
        <v>99183.194763178632</v>
      </c>
      <c r="J105" s="65">
        <f t="shared" si="173"/>
        <v>124402.77420090082</v>
      </c>
      <c r="K105" s="88">
        <f t="shared" ref="K105:V105" si="174">K74/K$5/($B74-$B73)</f>
        <v>77143.803799061308</v>
      </c>
      <c r="L105" s="109">
        <f t="shared" si="174"/>
        <v>102889.04898707058</v>
      </c>
      <c r="M105" s="109">
        <f t="shared" si="174"/>
        <v>130884.28877079595</v>
      </c>
      <c r="N105" s="109">
        <f t="shared" si="174"/>
        <v>85160.298043678369</v>
      </c>
      <c r="O105" s="109">
        <f t="shared" si="174"/>
        <v>85518.023495834161</v>
      </c>
      <c r="P105" s="109">
        <f t="shared" si="174"/>
        <v>69922.003847499422</v>
      </c>
      <c r="Q105" s="109">
        <f t="shared" si="174"/>
        <v>111425.80377233376</v>
      </c>
      <c r="R105" s="109">
        <f t="shared" si="174"/>
        <v>129386.53695331901</v>
      </c>
      <c r="S105" s="109"/>
      <c r="T105" s="109"/>
      <c r="U105" s="109"/>
      <c r="V105" s="109"/>
    </row>
    <row r="106" spans="1:22" x14ac:dyDescent="0.25">
      <c r="B106" s="13">
        <v>3</v>
      </c>
      <c r="C106">
        <f t="shared" si="171"/>
        <v>20477.806396302803</v>
      </c>
      <c r="D106" s="26">
        <f t="shared" si="171"/>
        <v>19325.711242697464</v>
      </c>
      <c r="E106" s="49">
        <f t="shared" ref="E106:F106" si="175">E75/E$5/($B75-$B74)</f>
        <v>39314.425839316536</v>
      </c>
      <c r="F106" s="49">
        <f t="shared" si="175"/>
        <v>20670.849188445944</v>
      </c>
      <c r="G106" s="65">
        <f t="shared" ref="G106:J106" si="176">G75/G$5/($B75-$B74)</f>
        <v>20431.266810951547</v>
      </c>
      <c r="H106" s="65">
        <f t="shared" si="176"/>
        <v>20243.118789310047</v>
      </c>
      <c r="I106" s="65">
        <f t="shared" si="176"/>
        <v>22762.487981528066</v>
      </c>
      <c r="J106" s="65">
        <f t="shared" si="176"/>
        <v>29646.026306829586</v>
      </c>
      <c r="K106" s="88">
        <f t="shared" ref="K106:V106" si="177">K75/K$5/($B75-$B74)</f>
        <v>20315.402839431845</v>
      </c>
      <c r="L106" s="109">
        <f t="shared" si="177"/>
        <v>40062.749354978732</v>
      </c>
      <c r="M106" s="109">
        <f t="shared" si="177"/>
        <v>31814.001636747125</v>
      </c>
      <c r="N106" s="109">
        <f t="shared" si="177"/>
        <v>25112.077517740545</v>
      </c>
      <c r="O106" s="109">
        <f t="shared" si="177"/>
        <v>25829.460471930382</v>
      </c>
      <c r="P106" s="109">
        <f t="shared" si="177"/>
        <v>20162.434057099432</v>
      </c>
      <c r="Q106" s="109">
        <f t="shared" si="177"/>
        <v>32751.420844846954</v>
      </c>
      <c r="R106" s="109">
        <f t="shared" si="177"/>
        <v>36035.399154284372</v>
      </c>
      <c r="S106" s="109"/>
      <c r="T106" s="109"/>
      <c r="U106" s="109"/>
      <c r="V106" s="109"/>
    </row>
    <row r="107" spans="1:22" x14ac:dyDescent="0.25">
      <c r="B107" s="13">
        <v>4</v>
      </c>
      <c r="C107">
        <f t="shared" si="171"/>
        <v>10094.949305448074</v>
      </c>
      <c r="D107" s="26">
        <f t="shared" si="171"/>
        <v>9586.8911804565305</v>
      </c>
      <c r="E107" s="49">
        <f t="shared" ref="E107:F107" si="178">E76/E$5/($B76-$B75)</f>
        <v>15091.993487503456</v>
      </c>
      <c r="F107" s="49">
        <f t="shared" si="178"/>
        <v>9336.2587743555796</v>
      </c>
      <c r="G107" s="65">
        <f t="shared" ref="G107:J107" si="179">G76/G$5/($B76-$B75)</f>
        <v>10219.150147574637</v>
      </c>
      <c r="H107" s="65">
        <f t="shared" si="179"/>
        <v>12300.93822832301</v>
      </c>
      <c r="I107" s="65">
        <f t="shared" si="179"/>
        <v>10021.139746302901</v>
      </c>
      <c r="J107" s="65">
        <f t="shared" si="179"/>
        <v>13319.380273764227</v>
      </c>
      <c r="K107" s="88">
        <f t="shared" ref="K107:V107" si="180">K76/K$5/($B76-$B75)</f>
        <v>10916.839168031294</v>
      </c>
      <c r="L107" s="109">
        <f t="shared" si="180"/>
        <v>16371.965585863734</v>
      </c>
      <c r="M107" s="109">
        <f t="shared" si="180"/>
        <v>11243.254605235999</v>
      </c>
      <c r="N107" s="109">
        <f t="shared" si="180"/>
        <v>13852.591077359783</v>
      </c>
      <c r="O107" s="109">
        <f t="shared" si="180"/>
        <v>12105.519687846761</v>
      </c>
      <c r="P107" s="109">
        <f t="shared" si="180"/>
        <v>9428.2071426448838</v>
      </c>
      <c r="Q107" s="109">
        <f t="shared" si="180"/>
        <v>13895.451624315876</v>
      </c>
      <c r="R107" s="109">
        <f t="shared" si="180"/>
        <v>15966.3821343211</v>
      </c>
      <c r="S107" s="109"/>
      <c r="T107" s="109"/>
      <c r="U107" s="109"/>
      <c r="V107" s="109"/>
    </row>
    <row r="108" spans="1:22" x14ac:dyDescent="0.25">
      <c r="B108" s="13">
        <v>5</v>
      </c>
      <c r="C108">
        <f t="shared" si="171"/>
        <v>5369.9508475397233</v>
      </c>
      <c r="D108" s="26">
        <f t="shared" si="171"/>
        <v>6530.0820789544132</v>
      </c>
      <c r="E108" s="49">
        <f t="shared" ref="E108:F108" si="181">E77/E$5/($B77-$B76)</f>
        <v>8079.3671550391127</v>
      </c>
      <c r="F108" s="49">
        <f t="shared" si="181"/>
        <v>5953.7672033360468</v>
      </c>
      <c r="G108" s="65">
        <f t="shared" ref="G108:J108" si="182">G77/G$5/($B77-$B76)</f>
        <v>6878.7475453808538</v>
      </c>
      <c r="H108" s="65">
        <f t="shared" si="182"/>
        <v>7833.7617149248008</v>
      </c>
      <c r="I108" s="65">
        <f t="shared" si="182"/>
        <v>11423.070205361399</v>
      </c>
      <c r="J108" s="65">
        <f t="shared" si="182"/>
        <v>5544.2674872428952</v>
      </c>
      <c r="K108" s="88">
        <f t="shared" ref="K108:V108" si="183">K77/K$5/($B77-$B76)</f>
        <v>7616.6156585132849</v>
      </c>
      <c r="L108" s="109">
        <f t="shared" si="183"/>
        <v>11255.886097947066</v>
      </c>
      <c r="M108" s="109">
        <f t="shared" si="183"/>
        <v>5869.1862473659776</v>
      </c>
      <c r="N108" s="109">
        <f t="shared" si="183"/>
        <v>9922.8758628236028</v>
      </c>
      <c r="O108" s="109">
        <f t="shared" si="183"/>
        <v>7725.7660744908972</v>
      </c>
      <c r="P108" s="109">
        <f t="shared" si="183"/>
        <v>4136.399348319731</v>
      </c>
      <c r="Q108" s="109">
        <f t="shared" si="183"/>
        <v>7885.1815177122044</v>
      </c>
      <c r="R108" s="109">
        <f t="shared" si="183"/>
        <v>10763.945577960989</v>
      </c>
      <c r="S108" s="109"/>
      <c r="T108" s="109"/>
      <c r="U108" s="109"/>
      <c r="V108" s="109"/>
    </row>
    <row r="109" spans="1:22" x14ac:dyDescent="0.25">
      <c r="B109" s="13">
        <v>6</v>
      </c>
      <c r="C109">
        <f t="shared" si="171"/>
        <v>3730.466942140597</v>
      </c>
      <c r="D109" s="26">
        <f t="shared" si="171"/>
        <v>4461.3469286336604</v>
      </c>
      <c r="E109" s="49">
        <f t="shared" ref="E109:F109" si="184">E78/E$5/($B78-$B77)</f>
        <v>4947.2510312808154</v>
      </c>
      <c r="F109" s="49">
        <f t="shared" si="184"/>
        <v>4022.4306018872712</v>
      </c>
      <c r="G109" s="65">
        <f t="shared" ref="G109:J109" si="185">G78/G$5/($B78-$B77)</f>
        <v>3610.1869603496061</v>
      </c>
      <c r="H109" s="65">
        <f t="shared" si="185"/>
        <v>2497.2340853153883</v>
      </c>
      <c r="I109" s="65">
        <f t="shared" si="185"/>
        <v>4834.3882282107434</v>
      </c>
      <c r="J109" s="65">
        <f t="shared" si="185"/>
        <v>7275.2754500971078</v>
      </c>
      <c r="K109" s="88">
        <f t="shared" ref="K109:V109" si="186">K78/K$5/($B78-$B77)</f>
        <v>5710.4692563565768</v>
      </c>
      <c r="L109" s="109">
        <f t="shared" si="186"/>
        <v>4625.9429694015453</v>
      </c>
      <c r="M109" s="109">
        <f t="shared" si="186"/>
        <v>4821.0765871352423</v>
      </c>
      <c r="N109" s="109">
        <f t="shared" si="186"/>
        <v>6559.3173764435023</v>
      </c>
      <c r="O109" s="109">
        <f t="shared" si="186"/>
        <v>4895.7800894508564</v>
      </c>
      <c r="P109" s="109">
        <f t="shared" si="186"/>
        <v>9003.2790899651591</v>
      </c>
      <c r="Q109" s="109">
        <f t="shared" si="186"/>
        <v>5782.0487000096355</v>
      </c>
      <c r="R109" s="109">
        <f t="shared" si="186"/>
        <v>5903.4244407209235</v>
      </c>
      <c r="S109" s="109"/>
      <c r="T109" s="109"/>
      <c r="U109" s="109"/>
      <c r="V109" s="109"/>
    </row>
    <row r="110" spans="1:22" x14ac:dyDescent="0.25">
      <c r="B110" s="13">
        <v>7</v>
      </c>
      <c r="C110">
        <f t="shared" si="171"/>
        <v>2636.2875231937642</v>
      </c>
      <c r="D110" s="26">
        <f t="shared" si="171"/>
        <v>3583.7342115026004</v>
      </c>
      <c r="E110" s="49">
        <f t="shared" ref="E110:F110" si="187">E79/E$5/($B79-$B78)</f>
        <v>3331.9361033214605</v>
      </c>
      <c r="F110" s="49">
        <f t="shared" si="187"/>
        <v>3251.5329441437084</v>
      </c>
      <c r="G110" s="65">
        <f t="shared" ref="G110:J110" si="188">G79/G$5/($B79-$B78)</f>
        <v>3557.4358288666244</v>
      </c>
      <c r="H110" s="65">
        <f t="shared" si="188"/>
        <v>3756.2529360823737</v>
      </c>
      <c r="I110" s="65">
        <f t="shared" si="188"/>
        <v>4146.8134055130249</v>
      </c>
      <c r="J110" s="65">
        <f t="shared" si="188"/>
        <v>4525.4428873442475</v>
      </c>
      <c r="K110" s="88">
        <f t="shared" ref="K110:V110" si="189">K79/K$5/($B79-$B78)</f>
        <v>4551.5056773449196</v>
      </c>
      <c r="L110" s="109">
        <f t="shared" si="189"/>
        <v>4500.0539287920546</v>
      </c>
      <c r="M110" s="109">
        <f t="shared" si="189"/>
        <v>3274.4312885164973</v>
      </c>
      <c r="N110" s="109">
        <f t="shared" si="189"/>
        <v>5388.2809363659517</v>
      </c>
      <c r="O110" s="109">
        <f t="shared" si="189"/>
        <v>4500.178548889483</v>
      </c>
      <c r="P110" s="109">
        <f t="shared" si="189"/>
        <v>0</v>
      </c>
      <c r="Q110" s="109">
        <f t="shared" si="189"/>
        <v>3936.4894640266366</v>
      </c>
      <c r="R110" s="109">
        <f t="shared" si="189"/>
        <v>4490.9443580478392</v>
      </c>
      <c r="S110" s="109"/>
      <c r="T110" s="109"/>
      <c r="U110" s="109"/>
      <c r="V110" s="109"/>
    </row>
    <row r="111" spans="1:22" x14ac:dyDescent="0.25">
      <c r="B111" s="13">
        <v>8</v>
      </c>
      <c r="C111">
        <f t="shared" si="171"/>
        <v>5043.741913679869</v>
      </c>
      <c r="D111" s="26">
        <f t="shared" si="171"/>
        <v>2551.3327748123747</v>
      </c>
      <c r="E111" s="49">
        <f t="shared" ref="E111:F111" si="190">E80/E$5/($B80-$B79)</f>
        <v>3270.0353487828725</v>
      </c>
      <c r="F111" s="49">
        <f t="shared" si="190"/>
        <v>2437.5887007141114</v>
      </c>
      <c r="G111" s="65">
        <f t="shared" ref="G111:J111" si="191">G80/G$5/($B80-$B79)</f>
        <v>2548.6332382206451</v>
      </c>
      <c r="H111" s="65">
        <f t="shared" si="191"/>
        <v>3390.1893045438314</v>
      </c>
      <c r="I111" s="65">
        <f t="shared" si="191"/>
        <v>3872.084384452623</v>
      </c>
      <c r="J111" s="65">
        <f t="shared" si="191"/>
        <v>4001.84994521218</v>
      </c>
      <c r="K111" s="88">
        <f t="shared" ref="K111:V111" si="192">K80/K$5/($B80-$B79)</f>
        <v>3635.6255767964531</v>
      </c>
      <c r="L111" s="109">
        <f t="shared" si="192"/>
        <v>6314.2619810273063</v>
      </c>
      <c r="M111" s="109">
        <f t="shared" si="192"/>
        <v>2989.8467307712394</v>
      </c>
      <c r="N111" s="109">
        <f t="shared" si="192"/>
        <v>5428.7842872010178</v>
      </c>
      <c r="O111" s="109">
        <f t="shared" si="192"/>
        <v>3801.8264694632167</v>
      </c>
      <c r="P111" s="109">
        <f t="shared" si="192"/>
        <v>4043.0017705109422</v>
      </c>
      <c r="Q111" s="109">
        <f t="shared" si="192"/>
        <v>3374.8405399953567</v>
      </c>
      <c r="R111" s="109">
        <f t="shared" si="192"/>
        <v>3741.2864857119257</v>
      </c>
      <c r="S111" s="109"/>
      <c r="T111" s="109"/>
      <c r="U111" s="109"/>
      <c r="V111" s="109"/>
    </row>
    <row r="112" spans="1:22" x14ac:dyDescent="0.25">
      <c r="B112" s="13">
        <v>9</v>
      </c>
      <c r="C112">
        <f t="shared" si="171"/>
        <v>2273.0757848960757</v>
      </c>
      <c r="D112" s="26">
        <f t="shared" si="171"/>
        <v>2464.8226821257281</v>
      </c>
      <c r="E112" s="49">
        <f t="shared" ref="E112:F112" si="193">E81/E$5/($B81-$B80)</f>
        <v>2959.6007376758162</v>
      </c>
      <c r="F112" s="49">
        <f t="shared" si="193"/>
        <v>2387.2666357571979</v>
      </c>
      <c r="G112" s="65">
        <f t="shared" ref="G112:J112" si="194">G81/G$5/($B81-$B80)</f>
        <v>1908.5861762271297</v>
      </c>
      <c r="H112" s="65">
        <f t="shared" si="194"/>
        <v>1697.4950695279065</v>
      </c>
      <c r="I112" s="65">
        <f t="shared" si="194"/>
        <v>2744.5820384358394</v>
      </c>
      <c r="J112" s="65">
        <f t="shared" si="194"/>
        <v>3265.6685724088975</v>
      </c>
      <c r="K112" s="88">
        <f t="shared" ref="K112:V112" si="195">K81/K$5/($B81-$B80)</f>
        <v>2987.4029675612801</v>
      </c>
      <c r="L112" s="109">
        <f t="shared" si="195"/>
        <v>4592.7133749259438</v>
      </c>
      <c r="M112" s="109">
        <f t="shared" si="195"/>
        <v>2311.0818008087699</v>
      </c>
      <c r="N112" s="109">
        <f t="shared" si="195"/>
        <v>3762.3607099868982</v>
      </c>
      <c r="O112" s="109">
        <f t="shared" si="195"/>
        <v>3910.4340047809196</v>
      </c>
      <c r="P112" s="109">
        <f t="shared" si="195"/>
        <v>2642.9658938871348</v>
      </c>
      <c r="Q112" s="109">
        <f t="shared" si="195"/>
        <v>2838.2563947229592</v>
      </c>
      <c r="R112" s="109">
        <f t="shared" si="195"/>
        <v>2848.2447279385742</v>
      </c>
      <c r="S112" s="109"/>
      <c r="T112" s="109"/>
      <c r="U112" s="109"/>
      <c r="V112" s="109"/>
    </row>
    <row r="113" spans="2:22" x14ac:dyDescent="0.25">
      <c r="B113" s="13">
        <v>10</v>
      </c>
      <c r="C113">
        <f t="shared" si="171"/>
        <v>2414.5952825705995</v>
      </c>
      <c r="D113" s="26">
        <f t="shared" si="171"/>
        <v>2190.2782557482728</v>
      </c>
      <c r="E113" s="49">
        <f t="shared" ref="E113:F113" si="196">E82/E$5/($B82-$B81)</f>
        <v>2417.077081982975</v>
      </c>
      <c r="F113" s="49">
        <f t="shared" si="196"/>
        <v>2012.8825982765452</v>
      </c>
      <c r="G113" s="65">
        <f t="shared" ref="G113:J113" si="197">G82/G$5/($B82-$B81)</f>
        <v>1799.5671711623002</v>
      </c>
      <c r="H113" s="65">
        <f t="shared" si="197"/>
        <v>1522.2646098406042</v>
      </c>
      <c r="I113" s="65">
        <f t="shared" si="197"/>
        <v>2576.6753640090001</v>
      </c>
      <c r="J113" s="65">
        <f t="shared" si="197"/>
        <v>2804.3734942249507</v>
      </c>
      <c r="K113" s="88">
        <f t="shared" ref="K113:V113" si="198">K82/K$5/($B82-$B81)</f>
        <v>2474.0053477469469</v>
      </c>
      <c r="L113" s="109">
        <f t="shared" si="198"/>
        <v>3832.2668859650598</v>
      </c>
      <c r="M113" s="109">
        <f t="shared" si="198"/>
        <v>2393.3356241442693</v>
      </c>
      <c r="N113" s="109">
        <f t="shared" si="198"/>
        <v>3538.4795509754931</v>
      </c>
      <c r="O113" s="109">
        <f t="shared" si="198"/>
        <v>2665.6678487044487</v>
      </c>
      <c r="P113" s="109">
        <f t="shared" si="198"/>
        <v>2091.2398051093851</v>
      </c>
      <c r="Q113" s="109">
        <f t="shared" si="198"/>
        <v>2124.8995992563355</v>
      </c>
      <c r="R113" s="109">
        <f t="shared" si="198"/>
        <v>2461.6859745248189</v>
      </c>
      <c r="S113" s="109"/>
      <c r="T113" s="109"/>
      <c r="U113" s="109"/>
      <c r="V113" s="109"/>
    </row>
    <row r="114" spans="2:22" x14ac:dyDescent="0.25">
      <c r="B114" s="13">
        <v>11.5</v>
      </c>
      <c r="C114">
        <f t="shared" si="171"/>
        <v>1500.2365097514869</v>
      </c>
      <c r="D114" s="26">
        <f t="shared" si="171"/>
        <v>1379.6334065096296</v>
      </c>
      <c r="E114" s="49">
        <f t="shared" ref="E114:F114" si="199">E83/E$5/($B83-$B82)</f>
        <v>1237.0842523576537</v>
      </c>
      <c r="F114" s="49">
        <f t="shared" si="199"/>
        <v>2032.6880696250491</v>
      </c>
      <c r="G114" s="65">
        <f t="shared" ref="G114:J114" si="200">G83/G$5/($B83-$B82)</f>
        <v>1485.0699491780458</v>
      </c>
      <c r="H114" s="65">
        <f t="shared" si="200"/>
        <v>1198.6083498245598</v>
      </c>
      <c r="I114" s="65">
        <f t="shared" si="200"/>
        <v>1622.0948260638231</v>
      </c>
      <c r="J114" s="65">
        <f t="shared" si="200"/>
        <v>1931.6377892915452</v>
      </c>
      <c r="K114" s="88">
        <f t="shared" ref="K114:V114" si="201">K83/K$5/($B83-$B82)</f>
        <v>1702.4698992549463</v>
      </c>
      <c r="L114" s="109">
        <f t="shared" si="201"/>
        <v>2781.913486226651</v>
      </c>
      <c r="M114" s="109">
        <f t="shared" si="201"/>
        <v>1635.202969910704</v>
      </c>
      <c r="N114" s="109">
        <f t="shared" si="201"/>
        <v>1952.4692197416136</v>
      </c>
      <c r="O114" s="109">
        <f t="shared" si="201"/>
        <v>1586.1577178695954</v>
      </c>
      <c r="P114" s="109">
        <f t="shared" si="201"/>
        <v>1187.7780259523972</v>
      </c>
      <c r="Q114" s="109">
        <f t="shared" si="201"/>
        <v>1157.1572860350866</v>
      </c>
      <c r="R114" s="109">
        <f t="shared" si="201"/>
        <v>1568.1773583536244</v>
      </c>
      <c r="S114" s="109"/>
      <c r="T114" s="109"/>
      <c r="U114" s="109"/>
      <c r="V114" s="109"/>
    </row>
    <row r="115" spans="2:22" x14ac:dyDescent="0.25">
      <c r="B115" s="13">
        <v>13</v>
      </c>
      <c r="C115">
        <f t="shared" si="171"/>
        <v>1440.0799037063532</v>
      </c>
      <c r="D115" s="26">
        <f t="shared" si="171"/>
        <v>1244.7443914665389</v>
      </c>
      <c r="E115" s="49">
        <f t="shared" ref="E115:F115" si="202">E84/E$5/($B84-$B83)</f>
        <v>1296.9681903323283</v>
      </c>
      <c r="F115" s="49">
        <f t="shared" si="202"/>
        <v>1306.5548190620345</v>
      </c>
      <c r="G115" s="65">
        <f t="shared" ref="G115:J115" si="203">G84/G$5/($B84-$B83)</f>
        <v>823.58750677239834</v>
      </c>
      <c r="H115" s="65">
        <f t="shared" si="203"/>
        <v>1221.012244213804</v>
      </c>
      <c r="I115" s="65">
        <f t="shared" si="203"/>
        <v>1423.4955337310028</v>
      </c>
      <c r="J115" s="65">
        <f t="shared" si="203"/>
        <v>1535.8726302540656</v>
      </c>
      <c r="K115" s="88">
        <f t="shared" ref="K115:V115" si="204">K84/K$5/($B84-$B83)</f>
        <v>1588.2339476274362</v>
      </c>
      <c r="L115" s="109">
        <f t="shared" si="204"/>
        <v>1859.1532088657125</v>
      </c>
      <c r="M115" s="109">
        <f t="shared" si="204"/>
        <v>1423.7582384554601</v>
      </c>
      <c r="N115" s="109">
        <f t="shared" si="204"/>
        <v>2563.431852484468</v>
      </c>
      <c r="O115" s="109">
        <f t="shared" si="204"/>
        <v>1217.7549555829487</v>
      </c>
      <c r="P115" s="109">
        <f t="shared" si="204"/>
        <v>953.35629092238935</v>
      </c>
      <c r="Q115" s="109">
        <f t="shared" si="204"/>
        <v>1257.6362675509588</v>
      </c>
      <c r="R115" s="109">
        <f t="shared" si="204"/>
        <v>1476.7898269759162</v>
      </c>
      <c r="S115" s="109"/>
      <c r="T115" s="109"/>
      <c r="U115" s="109"/>
      <c r="V115" s="109"/>
    </row>
    <row r="116" spans="2:22" x14ac:dyDescent="0.25">
      <c r="B116" s="13">
        <v>14.5</v>
      </c>
      <c r="C116">
        <f t="shared" si="171"/>
        <v>1085.8483781815896</v>
      </c>
      <c r="D116" s="26">
        <f t="shared" si="171"/>
        <v>1149.6547854555972</v>
      </c>
      <c r="E116" s="49">
        <f t="shared" ref="E116:F116" si="205">E85/E$5/($B85-$B84)</f>
        <v>1024.3359614873507</v>
      </c>
      <c r="F116" s="49">
        <f t="shared" si="205"/>
        <v>1093.9491470352348</v>
      </c>
      <c r="G116" s="65">
        <f t="shared" ref="G116:J116" si="206">G85/G$5/($B85-$B84)</f>
        <v>759.28136553600109</v>
      </c>
      <c r="H116" s="65">
        <f t="shared" si="206"/>
        <v>975.10283198900561</v>
      </c>
      <c r="I116" s="65">
        <f t="shared" si="206"/>
        <v>1297.1141658828446</v>
      </c>
      <c r="J116" s="65">
        <f t="shared" si="206"/>
        <v>1308.174341530583</v>
      </c>
      <c r="K116" s="88">
        <f t="shared" ref="K116:V116" si="207">K85/K$5/($B85-$B84)</f>
        <v>1348.6926692147117</v>
      </c>
      <c r="L116" s="109">
        <f t="shared" si="207"/>
        <v>2211.4721143954894</v>
      </c>
      <c r="M116" s="109">
        <f t="shared" si="207"/>
        <v>1286.8963828224325</v>
      </c>
      <c r="N116" s="109">
        <f t="shared" si="207"/>
        <v>2018.3428013195223</v>
      </c>
      <c r="O116" s="109">
        <f t="shared" si="207"/>
        <v>1224.5077557063289</v>
      </c>
      <c r="P116" s="109">
        <f t="shared" si="207"/>
        <v>987.78762755388573</v>
      </c>
      <c r="Q116" s="109">
        <f t="shared" si="207"/>
        <v>1144.6248966556452</v>
      </c>
      <c r="R116" s="109">
        <f t="shared" si="207"/>
        <v>1365.2106698915115</v>
      </c>
      <c r="S116" s="109"/>
      <c r="T116" s="109"/>
      <c r="U116" s="109"/>
      <c r="V116" s="109"/>
    </row>
    <row r="117" spans="2:22" x14ac:dyDescent="0.25">
      <c r="B117" s="13">
        <v>16</v>
      </c>
      <c r="C117">
        <f t="shared" si="171"/>
        <v>0</v>
      </c>
      <c r="D117" s="26">
        <f t="shared" si="171"/>
        <v>983.78419451921752</v>
      </c>
      <c r="E117" s="49">
        <f t="shared" ref="E117:F117" si="208">E86/E$5/($B86-$B85)</f>
        <v>963.93489106039067</v>
      </c>
      <c r="F117" s="49">
        <f t="shared" si="208"/>
        <v>1070.7080326977045</v>
      </c>
      <c r="G117" s="65">
        <f t="shared" ref="G117:J117" si="209">G86/G$5/($B86-$B85)</f>
        <v>656.79345294049324</v>
      </c>
      <c r="H117" s="65">
        <f t="shared" si="209"/>
        <v>771.60079128670486</v>
      </c>
      <c r="I117" s="65">
        <f t="shared" si="209"/>
        <v>1206.2399442396447</v>
      </c>
      <c r="J117" s="65">
        <f t="shared" si="209"/>
        <v>1143.9859374546013</v>
      </c>
      <c r="K117" s="88">
        <f t="shared" ref="K117:V117" si="210">K86/K$5/($B86-$B85)</f>
        <v>1252.1677178395287</v>
      </c>
      <c r="L117" s="109">
        <f t="shared" si="210"/>
        <v>1759.8904458809029</v>
      </c>
      <c r="M117" s="109">
        <f t="shared" si="210"/>
        <v>1433.4798353039771</v>
      </c>
      <c r="N117" s="109">
        <f t="shared" si="210"/>
        <v>1772.3554178596744</v>
      </c>
      <c r="O117" s="109">
        <f t="shared" si="210"/>
        <v>1125.4666872300818</v>
      </c>
      <c r="P117" s="109">
        <f t="shared" si="210"/>
        <v>843.67083530588616</v>
      </c>
      <c r="Q117" s="109">
        <f t="shared" si="210"/>
        <v>880.34538728567111</v>
      </c>
      <c r="R117" s="109">
        <f t="shared" si="210"/>
        <v>1135.9831965507462</v>
      </c>
      <c r="S117" s="109"/>
      <c r="T117" s="109"/>
      <c r="U117" s="109"/>
      <c r="V117" s="109"/>
    </row>
    <row r="118" spans="2:22" x14ac:dyDescent="0.25">
      <c r="B118" s="13">
        <v>17.5</v>
      </c>
      <c r="C118">
        <f t="shared" si="171"/>
        <v>855.39231545472785</v>
      </c>
      <c r="D118" s="26">
        <f t="shared" si="171"/>
        <v>935.88191179190096</v>
      </c>
      <c r="E118" s="49">
        <f t="shared" ref="E118:F118" si="211">E87/E$5/($B87-$B86)</f>
        <v>725.2265510853498</v>
      </c>
      <c r="F118" s="49">
        <f t="shared" si="211"/>
        <v>919.74183782696355</v>
      </c>
      <c r="G118" s="65">
        <f t="shared" ref="G118:J118" si="212">G87/G$5/($B87-$B86)</f>
        <v>488.99461565176966</v>
      </c>
      <c r="H118" s="65">
        <f t="shared" si="212"/>
        <v>744.1293493570364</v>
      </c>
      <c r="I118" s="65">
        <f t="shared" si="212"/>
        <v>1129.2074914560055</v>
      </c>
      <c r="J118" s="65">
        <f t="shared" si="212"/>
        <v>1144.9555540141052</v>
      </c>
      <c r="K118" s="88">
        <f t="shared" ref="K118:V118" si="213">K87/K$5/($B87-$B86)</f>
        <v>927.61363821563373</v>
      </c>
      <c r="L118" s="109">
        <f t="shared" si="213"/>
        <v>1378.6021502954736</v>
      </c>
      <c r="M118" s="109">
        <f t="shared" si="213"/>
        <v>1675.4564568615945</v>
      </c>
      <c r="N118" s="109">
        <f t="shared" si="213"/>
        <v>1631.1129636656005</v>
      </c>
      <c r="O118" s="109">
        <f t="shared" si="213"/>
        <v>915.00441671805663</v>
      </c>
      <c r="P118" s="109">
        <f t="shared" si="213"/>
        <v>531.10852193254232</v>
      </c>
      <c r="Q118" s="109">
        <f t="shared" si="213"/>
        <v>1010.7262101279294</v>
      </c>
      <c r="R118" s="109">
        <f t="shared" si="213"/>
        <v>918.54389775550953</v>
      </c>
      <c r="S118" s="109"/>
      <c r="T118" s="109"/>
      <c r="U118" s="109"/>
      <c r="V118" s="109"/>
    </row>
    <row r="119" spans="2:22" x14ac:dyDescent="0.25">
      <c r="B119" s="13">
        <v>19</v>
      </c>
      <c r="C119">
        <f t="shared" si="171"/>
        <v>711.92530175716013</v>
      </c>
      <c r="D119" s="26">
        <f t="shared" si="171"/>
        <v>879.63843555485266</v>
      </c>
      <c r="E119" s="49">
        <f t="shared" ref="E119:F119" si="214">E88/E$5/($B88-$B87)</f>
        <v>713.84963713506613</v>
      </c>
      <c r="F119" s="49">
        <f t="shared" si="214"/>
        <v>1127.0929970470172</v>
      </c>
      <c r="G119" s="65">
        <f t="shared" ref="G119:J119" si="215">G88/G$5/($B88-$B87)</f>
        <v>292.72691375318271</v>
      </c>
      <c r="H119" s="65">
        <f t="shared" si="215"/>
        <v>619.04093901709018</v>
      </c>
      <c r="I119" s="65">
        <f t="shared" si="215"/>
        <v>1043.9502194949462</v>
      </c>
      <c r="J119" s="65">
        <f t="shared" si="215"/>
        <v>1127.5024559430362</v>
      </c>
      <c r="K119" s="88">
        <f t="shared" ref="K119:V119" si="216">K88/K$5/($B88-$B87)</f>
        <v>0</v>
      </c>
      <c r="L119" s="109">
        <f t="shared" si="216"/>
        <v>604.52300719075322</v>
      </c>
      <c r="M119" s="109">
        <f t="shared" si="216"/>
        <v>1158.8447243333731</v>
      </c>
      <c r="N119" s="109">
        <f t="shared" si="216"/>
        <v>1355.7495235561448</v>
      </c>
      <c r="O119" s="109">
        <f t="shared" si="216"/>
        <v>929.6354836520477</v>
      </c>
      <c r="P119" s="109">
        <f t="shared" si="216"/>
        <v>578.73510134497121</v>
      </c>
      <c r="Q119" s="109">
        <f t="shared" si="216"/>
        <v>819.44237223119296</v>
      </c>
      <c r="R119" s="109">
        <f t="shared" si="216"/>
        <v>868.94019298472278</v>
      </c>
      <c r="S119" s="109"/>
      <c r="T119" s="109"/>
      <c r="U119" s="109"/>
      <c r="V119" s="109"/>
    </row>
    <row r="120" spans="2:22" x14ac:dyDescent="0.25">
      <c r="B120" s="13">
        <v>20.5</v>
      </c>
      <c r="C120">
        <f t="shared" si="171"/>
        <v>733.99715001832431</v>
      </c>
      <c r="D120" s="26">
        <f t="shared" si="171"/>
        <v>609.62208565410822</v>
      </c>
      <c r="E120" s="49">
        <f t="shared" ref="E120:F120" si="217">E89/E$5/($B89-$B88)</f>
        <v>638.14144612045163</v>
      </c>
      <c r="F120" s="49">
        <f t="shared" si="217"/>
        <v>986.83792443618177</v>
      </c>
      <c r="G120" s="65">
        <f t="shared" ref="G120:J120" si="218">G89/G$5/($B89-$B88)</f>
        <v>499.37737803889627</v>
      </c>
      <c r="H120" s="65">
        <f t="shared" si="218"/>
        <v>447.01103567110863</v>
      </c>
      <c r="I120" s="65">
        <f t="shared" si="218"/>
        <v>1008.6436786357784</v>
      </c>
      <c r="J120" s="65">
        <f t="shared" si="218"/>
        <v>1402.0655450425375</v>
      </c>
      <c r="K120" s="88">
        <f t="shared" ref="K120:V120" si="219">K89/K$5/($B89-$B88)</f>
        <v>0</v>
      </c>
      <c r="L120" s="109">
        <f t="shared" si="219"/>
        <v>765.13271382282767</v>
      </c>
      <c r="M120" s="109">
        <f t="shared" si="219"/>
        <v>1039.4513630375241</v>
      </c>
      <c r="N120" s="109">
        <f t="shared" si="219"/>
        <v>1251.8947778252079</v>
      </c>
      <c r="O120" s="109">
        <f t="shared" si="219"/>
        <v>585.24267735964258</v>
      </c>
      <c r="P120" s="109">
        <f t="shared" si="219"/>
        <v>562.24104786880525</v>
      </c>
      <c r="Q120" s="109">
        <f t="shared" si="219"/>
        <v>916.40349006160761</v>
      </c>
      <c r="R120" s="109">
        <f t="shared" si="219"/>
        <v>677.06139147137367</v>
      </c>
      <c r="S120" s="109"/>
      <c r="T120" s="109"/>
      <c r="U120" s="109"/>
      <c r="V120" s="109"/>
    </row>
    <row r="121" spans="2:22" x14ac:dyDescent="0.25">
      <c r="B121" s="13">
        <v>22</v>
      </c>
      <c r="C121">
        <f t="shared" si="171"/>
        <v>486.44622442252171</v>
      </c>
      <c r="D121" s="26">
        <f t="shared" si="171"/>
        <v>719.72583998256698</v>
      </c>
      <c r="E121" s="49">
        <f t="shared" ref="E121:F121" si="220">E90/E$5/($B90-$B89)</f>
        <v>556.95165111160975</v>
      </c>
      <c r="F121" s="49">
        <f t="shared" si="220"/>
        <v>1014.9293582876317</v>
      </c>
      <c r="G121" s="65">
        <f t="shared" ref="G121:J121" si="221">G90/G$5/($B90-$B89)</f>
        <v>387.17655869414085</v>
      </c>
      <c r="H121" s="65">
        <f t="shared" si="221"/>
        <v>548.36198647959384</v>
      </c>
      <c r="I121" s="65">
        <f t="shared" si="221"/>
        <v>931.2100151605573</v>
      </c>
      <c r="J121" s="65">
        <f t="shared" si="221"/>
        <v>944.72973447656443</v>
      </c>
      <c r="K121" s="88">
        <f t="shared" ref="K121:V121" si="222">K90/K$5/($B90-$B89)</f>
        <v>0</v>
      </c>
      <c r="L121" s="109">
        <f t="shared" si="222"/>
        <v>791.97200166850598</v>
      </c>
      <c r="M121" s="109">
        <f t="shared" si="222"/>
        <v>985.83068041992283</v>
      </c>
      <c r="N121" s="109">
        <f t="shared" si="222"/>
        <v>1602.3303627058833</v>
      </c>
      <c r="O121" s="109">
        <f t="shared" si="222"/>
        <v>526.71840962367844</v>
      </c>
      <c r="P121" s="109">
        <f t="shared" si="222"/>
        <v>549.66433209322884</v>
      </c>
      <c r="Q121" s="109">
        <f t="shared" si="222"/>
        <v>884.08311745146955</v>
      </c>
      <c r="R121" s="109">
        <f t="shared" si="222"/>
        <v>630.95912468440713</v>
      </c>
      <c r="S121" s="109"/>
      <c r="T121" s="109"/>
      <c r="U121" s="109"/>
      <c r="V121" s="109"/>
    </row>
    <row r="122" spans="2:22" x14ac:dyDescent="0.25">
      <c r="B122" s="13">
        <v>23.5</v>
      </c>
      <c r="C122">
        <f t="shared" si="171"/>
        <v>492.28877249165339</v>
      </c>
      <c r="D122" s="26">
        <f t="shared" si="171"/>
        <v>571.25259550934209</v>
      </c>
      <c r="E122" s="49">
        <f t="shared" ref="E122:F122" si="223">E91/E$5/($B91-$B90)</f>
        <v>525.199718541273</v>
      </c>
      <c r="F122" s="49">
        <f t="shared" si="223"/>
        <v>909.83910215271146</v>
      </c>
      <c r="G122" s="65">
        <f t="shared" ref="G122:J122" si="224">G91/G$5/($B91-$B90)</f>
        <v>448.80327737902144</v>
      </c>
      <c r="H122" s="65">
        <f t="shared" si="224"/>
        <v>300.31887002724835</v>
      </c>
      <c r="I122" s="65">
        <f t="shared" si="224"/>
        <v>797.80746020972356</v>
      </c>
      <c r="J122" s="65">
        <f t="shared" si="224"/>
        <v>910.63155213401308</v>
      </c>
      <c r="K122" s="88">
        <f t="shared" ref="K122:V122" si="225">K91/K$5/($B91-$B90)</f>
        <v>0</v>
      </c>
      <c r="L122" s="109">
        <f t="shared" si="225"/>
        <v>895.494969073265</v>
      </c>
      <c r="M122" s="109">
        <f t="shared" si="225"/>
        <v>1191.9589135986341</v>
      </c>
      <c r="N122" s="109">
        <f t="shared" si="225"/>
        <v>334.70900909856232</v>
      </c>
      <c r="O122" s="109">
        <f t="shared" si="225"/>
        <v>383.7841403454579</v>
      </c>
      <c r="P122" s="109">
        <f t="shared" si="225"/>
        <v>492.55367193200442</v>
      </c>
      <c r="Q122" s="109">
        <f t="shared" si="225"/>
        <v>729.29711529135136</v>
      </c>
      <c r="R122" s="109">
        <f t="shared" si="225"/>
        <v>672.27609289348595</v>
      </c>
      <c r="S122" s="109"/>
      <c r="T122" s="109"/>
      <c r="U122" s="109"/>
      <c r="V122" s="109"/>
    </row>
    <row r="123" spans="2:22" x14ac:dyDescent="0.25">
      <c r="B123" s="13">
        <v>25</v>
      </c>
      <c r="C123">
        <f t="shared" si="171"/>
        <v>557.85514526746476</v>
      </c>
      <c r="D123" s="26">
        <f t="shared" si="171"/>
        <v>550.51877164229461</v>
      </c>
      <c r="E123" s="49">
        <f t="shared" ref="E123:F123" si="226">E92/E$5/($B92-$B91)</f>
        <v>484.03597533933771</v>
      </c>
      <c r="F123" s="49">
        <f t="shared" si="226"/>
        <v>946.01440186069374</v>
      </c>
      <c r="G123" s="65">
        <f t="shared" ref="G123:J123" si="227">G92/G$5/($B92-$B91)</f>
        <v>345.64550914563443</v>
      </c>
      <c r="H123" s="65">
        <f t="shared" si="227"/>
        <v>210.4365794418286</v>
      </c>
      <c r="I123" s="65">
        <f t="shared" si="227"/>
        <v>708.73868667864053</v>
      </c>
      <c r="J123" s="65">
        <f t="shared" si="227"/>
        <v>843.5664067683316</v>
      </c>
      <c r="K123" s="88">
        <f t="shared" ref="K123:V123" si="228">K92/K$5/($B92-$B91)</f>
        <v>0</v>
      </c>
      <c r="L123" s="109">
        <f t="shared" si="228"/>
        <v>658.20158288210962</v>
      </c>
      <c r="M123" s="109">
        <f t="shared" si="228"/>
        <v>1047.046360575428</v>
      </c>
      <c r="N123" s="109">
        <f t="shared" si="228"/>
        <v>1221.9252654857089</v>
      </c>
      <c r="O123" s="109">
        <f t="shared" si="228"/>
        <v>223.21755963396626</v>
      </c>
      <c r="P123" s="109">
        <f t="shared" si="228"/>
        <v>414.82544492557253</v>
      </c>
      <c r="Q123" s="109">
        <f t="shared" si="228"/>
        <v>652.12398069163339</v>
      </c>
      <c r="R123" s="109">
        <f t="shared" si="228"/>
        <v>563.14794239775517</v>
      </c>
      <c r="S123" s="109"/>
      <c r="T123" s="109"/>
      <c r="U123" s="109"/>
      <c r="V123" s="109"/>
    </row>
    <row r="124" spans="2:22" x14ac:dyDescent="0.25">
      <c r="B124" s="13">
        <v>26.5</v>
      </c>
      <c r="C124">
        <f t="shared" si="171"/>
        <v>444.68282526169128</v>
      </c>
      <c r="D124" s="26">
        <f t="shared" si="171"/>
        <v>602.71081103175891</v>
      </c>
      <c r="E124" s="49">
        <f t="shared" ref="E124:F124" si="229">E93/E$5/($B93-$B92)</f>
        <v>437.39062814317504</v>
      </c>
      <c r="F124" s="49">
        <f t="shared" si="229"/>
        <v>605.68364930068321</v>
      </c>
      <c r="G124" s="65">
        <f t="shared" ref="G124:J124" si="230">G93/G$5/($B93-$B92)</f>
        <v>312.82258288955677</v>
      </c>
      <c r="H124" s="65">
        <f t="shared" si="230"/>
        <v>344.0598066919631</v>
      </c>
      <c r="I124" s="65">
        <f t="shared" si="230"/>
        <v>633.71228735290822</v>
      </c>
      <c r="J124" s="65">
        <f t="shared" si="230"/>
        <v>823.20445901875109</v>
      </c>
      <c r="K124" s="88">
        <f t="shared" ref="K124:V124" si="231">K93/K$5/($B93-$B92)</f>
        <v>0</v>
      </c>
      <c r="L124" s="109">
        <f t="shared" si="231"/>
        <v>485.23728343218312</v>
      </c>
      <c r="M124" s="109">
        <f t="shared" si="231"/>
        <v>696.91697407805941</v>
      </c>
      <c r="N124" s="109">
        <f t="shared" si="231"/>
        <v>1035.8769067048593</v>
      </c>
      <c r="O124" s="109">
        <f t="shared" si="231"/>
        <v>300.87476105284185</v>
      </c>
      <c r="P124" s="109">
        <f t="shared" si="231"/>
        <v>418.53660695770986</v>
      </c>
      <c r="Q124" s="109">
        <f t="shared" si="231"/>
        <v>708.40979965894905</v>
      </c>
      <c r="R124" s="109">
        <f t="shared" si="231"/>
        <v>586.1407184915081</v>
      </c>
      <c r="S124" s="109"/>
      <c r="T124" s="109"/>
      <c r="U124" s="109"/>
      <c r="V124" s="109"/>
    </row>
    <row r="125" spans="2:22" x14ac:dyDescent="0.25">
      <c r="B125" s="13">
        <v>28</v>
      </c>
      <c r="C125">
        <f t="shared" si="171"/>
        <v>572.3533201056805</v>
      </c>
      <c r="D125" s="26">
        <f t="shared" si="171"/>
        <v>642.98685969303517</v>
      </c>
      <c r="E125" s="49">
        <f t="shared" ref="E125:F125" si="232">E94/E$5/($B94-$B93)</f>
        <v>421.66980159369228</v>
      </c>
      <c r="F125" s="49">
        <f t="shared" si="232"/>
        <v>740.28001581194633</v>
      </c>
      <c r="G125" s="65">
        <f t="shared" ref="G125:J125" si="233">G94/G$5/($B94-$B93)</f>
        <v>124.59314864551941</v>
      </c>
      <c r="H125" s="65">
        <f t="shared" si="233"/>
        <v>279.51525380866457</v>
      </c>
      <c r="I125" s="65">
        <f t="shared" si="233"/>
        <v>671.02488166998376</v>
      </c>
      <c r="J125" s="65">
        <f t="shared" si="233"/>
        <v>666.77298741879997</v>
      </c>
      <c r="K125" s="88">
        <f t="shared" ref="K125:V125" si="234">K94/K$5/($B94-$B93)</f>
        <v>0</v>
      </c>
      <c r="L125" s="109">
        <f t="shared" si="234"/>
        <v>427.72452376287248</v>
      </c>
      <c r="M125" s="109">
        <f t="shared" si="234"/>
        <v>686.43587747575202</v>
      </c>
      <c r="N125" s="109">
        <f t="shared" si="234"/>
        <v>1195.5164872855564</v>
      </c>
      <c r="O125" s="109">
        <f t="shared" si="234"/>
        <v>62.275823360064528</v>
      </c>
      <c r="P125" s="109">
        <f t="shared" si="234"/>
        <v>385.34232433692597</v>
      </c>
      <c r="Q125" s="109">
        <f t="shared" si="234"/>
        <v>802.07292028424774</v>
      </c>
      <c r="R125" s="109">
        <f t="shared" si="234"/>
        <v>521.48083039029427</v>
      </c>
      <c r="S125" s="109"/>
      <c r="T125" s="109"/>
      <c r="U125" s="109"/>
      <c r="V125" s="109"/>
    </row>
    <row r="126" spans="2:22" x14ac:dyDescent="0.25">
      <c r="B126" s="13">
        <v>29.5</v>
      </c>
      <c r="C126">
        <f t="shared" si="171"/>
        <v>337.35305332504953</v>
      </c>
      <c r="D126" s="26">
        <f t="shared" si="171"/>
        <v>579.59378901907382</v>
      </c>
      <c r="E126" s="49">
        <f t="shared" ref="E126:F126" si="235">E95/E$5/($B95-$B94)</f>
        <v>376.26557228301516</v>
      </c>
      <c r="F126" s="49">
        <f t="shared" si="235"/>
        <v>571.32721941042098</v>
      </c>
      <c r="G126" s="65">
        <f t="shared" ref="G126:J126" si="236">G95/G$5/($B95-$B94)</f>
        <v>162.43999218569061</v>
      </c>
      <c r="H126" s="65">
        <f t="shared" si="236"/>
        <v>265.37946330116534</v>
      </c>
      <c r="I126" s="65">
        <f t="shared" si="236"/>
        <v>680.05212223056651</v>
      </c>
      <c r="J126" s="65">
        <f t="shared" si="236"/>
        <v>596.96059513452428</v>
      </c>
      <c r="K126" s="88">
        <f t="shared" ref="K126:V126" si="237">K95/K$5/($B95-$B94)</f>
        <v>0</v>
      </c>
      <c r="L126" s="109">
        <f t="shared" si="237"/>
        <v>524.85718453770812</v>
      </c>
      <c r="M126" s="109">
        <f t="shared" si="237"/>
        <v>606.08080352472905</v>
      </c>
      <c r="N126" s="109">
        <f t="shared" si="237"/>
        <v>845.67435809477195</v>
      </c>
      <c r="O126" s="109">
        <f t="shared" si="237"/>
        <v>361.64996216326631</v>
      </c>
      <c r="P126" s="109">
        <f t="shared" si="237"/>
        <v>286.99653048528677</v>
      </c>
      <c r="Q126" s="109">
        <f t="shared" si="237"/>
        <v>750.6241638844358</v>
      </c>
      <c r="R126" s="109">
        <f t="shared" si="237"/>
        <v>505.60764486364252</v>
      </c>
      <c r="S126" s="109"/>
      <c r="T126" s="109"/>
      <c r="U126" s="109"/>
      <c r="V126" s="109"/>
    </row>
    <row r="127" spans="2:22" x14ac:dyDescent="0.25">
      <c r="B127" s="13">
        <v>31</v>
      </c>
      <c r="C127">
        <f t="shared" si="171"/>
        <v>367.43135634761643</v>
      </c>
      <c r="D127" s="26">
        <f t="shared" si="171"/>
        <v>595.32289678028224</v>
      </c>
      <c r="E127" s="49">
        <f t="shared" ref="E127:F127" si="238">E96/E$5/($B96-$B95)</f>
        <v>345.54790461724951</v>
      </c>
      <c r="F127" s="49">
        <f t="shared" si="238"/>
        <v>574.76286239944727</v>
      </c>
      <c r="G127" s="65">
        <f t="shared" ref="G127:J127" si="239">G96/G$5/($B96-$B95)</f>
        <v>134.30605539476687</v>
      </c>
      <c r="H127" s="65">
        <f t="shared" si="239"/>
        <v>160.56124312291612</v>
      </c>
      <c r="I127" s="65">
        <f t="shared" si="239"/>
        <v>570.92281412041064</v>
      </c>
      <c r="J127" s="65">
        <f t="shared" si="239"/>
        <v>486.90911563083972</v>
      </c>
      <c r="K127" s="88">
        <f t="shared" ref="K127:V127" si="240">K96/K$5/($B96-$B95)</f>
        <v>0</v>
      </c>
      <c r="L127" s="109">
        <f t="shared" si="240"/>
        <v>196.39542375964564</v>
      </c>
      <c r="M127" s="109">
        <f t="shared" si="240"/>
        <v>919.45040193864304</v>
      </c>
      <c r="N127" s="109">
        <f t="shared" si="240"/>
        <v>1269.9951763668855</v>
      </c>
      <c r="O127" s="109">
        <f t="shared" si="240"/>
        <v>152.31315833847108</v>
      </c>
      <c r="P127" s="109">
        <f t="shared" si="240"/>
        <v>328.02548850724946</v>
      </c>
      <c r="Q127" s="109">
        <f t="shared" si="240"/>
        <v>901.0128364377324</v>
      </c>
      <c r="R127" s="109">
        <f t="shared" si="240"/>
        <v>479.5802891839121</v>
      </c>
      <c r="S127" s="109"/>
      <c r="T127" s="109"/>
      <c r="U127" s="109"/>
      <c r="V127" s="109"/>
    </row>
    <row r="128" spans="2:22" x14ac:dyDescent="0.25">
      <c r="B128" s="13">
        <v>32.5</v>
      </c>
      <c r="C128">
        <f t="shared" si="171"/>
        <v>364.83466831689117</v>
      </c>
      <c r="D128" s="26">
        <f t="shared" si="171"/>
        <v>467.10683654497728</v>
      </c>
      <c r="E128" s="49">
        <f t="shared" ref="E128:F128" si="241">E97/E$5/($B97-$B96)</f>
        <v>347.20272846456345</v>
      </c>
      <c r="F128" s="49">
        <f t="shared" si="241"/>
        <v>616.39477156058865</v>
      </c>
      <c r="G128" s="65">
        <f t="shared" ref="G128:J128" si="242">G97/G$5/($B97-$B96)</f>
        <v>0</v>
      </c>
      <c r="H128" s="65">
        <f t="shared" si="242"/>
        <v>331.25758132668079</v>
      </c>
      <c r="I128" s="65">
        <f t="shared" si="242"/>
        <v>667.21338009995998</v>
      </c>
      <c r="J128" s="65">
        <f t="shared" si="242"/>
        <v>447.3164394511</v>
      </c>
      <c r="K128" s="88">
        <f t="shared" ref="K128:V128" si="243">K97/K$5/($B97-$B96)</f>
        <v>0</v>
      </c>
      <c r="L128" s="109">
        <f t="shared" si="243"/>
        <v>422.61227845893382</v>
      </c>
      <c r="M128" s="109">
        <f t="shared" si="243"/>
        <v>848.20932503310462</v>
      </c>
      <c r="N128" s="109">
        <f t="shared" si="243"/>
        <v>847.45472516444522</v>
      </c>
      <c r="O128" s="109">
        <f t="shared" si="243"/>
        <v>80.283290355745834</v>
      </c>
      <c r="P128" s="109">
        <f t="shared" si="243"/>
        <v>263.69867995020246</v>
      </c>
      <c r="Q128" s="109">
        <f t="shared" si="243"/>
        <v>689.28141586927552</v>
      </c>
      <c r="R128" s="109">
        <f t="shared" si="243"/>
        <v>522.99812018328305</v>
      </c>
      <c r="S128" s="109"/>
      <c r="T128" s="109"/>
      <c r="U128" s="109"/>
      <c r="V128" s="109"/>
    </row>
    <row r="129" spans="1:22" x14ac:dyDescent="0.25">
      <c r="B129" s="13">
        <v>34</v>
      </c>
      <c r="C129">
        <f t="shared" si="171"/>
        <v>367.86413768607059</v>
      </c>
      <c r="D129" s="26">
        <f t="shared" si="171"/>
        <v>412.29327919531164</v>
      </c>
      <c r="E129" s="49">
        <f t="shared" ref="E129:F129" si="244">E98/E$5/($B98-$B97)</f>
        <v>331.3784754246235</v>
      </c>
      <c r="F129" s="49">
        <f t="shared" si="244"/>
        <v>584.05930813445934</v>
      </c>
      <c r="G129" s="65">
        <f t="shared" ref="G129:J129" si="245">G98/G$5/($B98-$B97)</f>
        <v>35.167420988654669</v>
      </c>
      <c r="H129" s="65">
        <f t="shared" si="245"/>
        <v>88.548725443202912</v>
      </c>
      <c r="I129" s="65">
        <f t="shared" si="245"/>
        <v>569.31797135408488</v>
      </c>
      <c r="J129" s="65">
        <f t="shared" si="245"/>
        <v>551.55021959776161</v>
      </c>
      <c r="K129" s="88">
        <f t="shared" ref="K129:V129" si="246">K98/K$5/($B98-$B97)</f>
        <v>0</v>
      </c>
      <c r="L129" s="109">
        <f t="shared" si="246"/>
        <v>183.61481049979886</v>
      </c>
      <c r="M129" s="109">
        <f t="shared" si="246"/>
        <v>806.13303867311731</v>
      </c>
      <c r="N129" s="109">
        <f t="shared" si="246"/>
        <v>1041.2180079138789</v>
      </c>
      <c r="O129" s="109">
        <f t="shared" si="246"/>
        <v>0</v>
      </c>
      <c r="P129" s="109">
        <f t="shared" si="246"/>
        <v>216.27827620622546</v>
      </c>
      <c r="Q129" s="109">
        <f t="shared" si="246"/>
        <v>607.93081814307709</v>
      </c>
      <c r="R129" s="109">
        <f t="shared" si="246"/>
        <v>464.173962055103</v>
      </c>
      <c r="S129" s="109"/>
      <c r="T129" s="109"/>
      <c r="U129" s="109"/>
      <c r="V129" s="109"/>
    </row>
    <row r="130" spans="1:22" x14ac:dyDescent="0.25">
      <c r="B130" s="13">
        <v>35.5</v>
      </c>
      <c r="C130">
        <f t="shared" si="171"/>
        <v>360.29046426312215</v>
      </c>
      <c r="D130" s="26">
        <f t="shared" si="171"/>
        <v>305.28768245618153</v>
      </c>
      <c r="E130" s="49">
        <f t="shared" ref="E130:F130" si="247">E99/E$5/($B99-$B98)</f>
        <v>330.2407840295952</v>
      </c>
      <c r="F130" s="49">
        <f t="shared" si="247"/>
        <v>658.83506730738327</v>
      </c>
      <c r="G130" s="65">
        <f t="shared" ref="G130:J130" si="248">G99/G$5/($B99-$B98)</f>
        <v>115.55009753415105</v>
      </c>
      <c r="H130" s="65">
        <f t="shared" si="248"/>
        <v>124.82169731150289</v>
      </c>
      <c r="I130" s="65">
        <f t="shared" si="248"/>
        <v>428.69362395478475</v>
      </c>
      <c r="J130" s="65">
        <f t="shared" si="248"/>
        <v>611.02003524732982</v>
      </c>
      <c r="K130" s="88">
        <f t="shared" ref="K130:V130" si="249">K99/K$5/($B99-$B98)</f>
        <v>0</v>
      </c>
      <c r="L130" s="109">
        <f t="shared" si="249"/>
        <v>151.66327735018189</v>
      </c>
      <c r="M130" s="109">
        <f t="shared" si="249"/>
        <v>870.23481789302593</v>
      </c>
      <c r="N130" s="109">
        <f t="shared" si="249"/>
        <v>786.32878910566512</v>
      </c>
      <c r="O130" s="109">
        <f t="shared" si="249"/>
        <v>0</v>
      </c>
      <c r="P130" s="109">
        <f t="shared" si="249"/>
        <v>322.25256979059145</v>
      </c>
      <c r="Q130" s="109">
        <f t="shared" si="249"/>
        <v>477.7698617811597</v>
      </c>
      <c r="R130" s="109">
        <f t="shared" si="249"/>
        <v>552.76034304575512</v>
      </c>
      <c r="S130" s="109"/>
      <c r="T130" s="109"/>
      <c r="U130" s="109"/>
      <c r="V130" s="109"/>
    </row>
    <row r="131" spans="1:22" x14ac:dyDescent="0.25">
      <c r="B131" s="13">
        <v>37</v>
      </c>
      <c r="C131">
        <f t="shared" si="171"/>
        <v>336.05470930968687</v>
      </c>
      <c r="D131" s="26">
        <f t="shared" si="171"/>
        <v>167.3005098237623</v>
      </c>
      <c r="E131" s="49">
        <f t="shared" ref="E131:F131" si="250">E100/E$5/($B100-$B99)</f>
        <v>291.24899712725966</v>
      </c>
      <c r="F131" s="49">
        <f t="shared" si="250"/>
        <v>601.84381301883059</v>
      </c>
      <c r="G131" s="65">
        <f t="shared" ref="G131:J131" si="251">G100/G$5/($B100-$B99)</f>
        <v>2.0095669136374097</v>
      </c>
      <c r="H131" s="65">
        <f t="shared" si="251"/>
        <v>77.613491277024238</v>
      </c>
      <c r="I131" s="65">
        <f t="shared" si="251"/>
        <v>564.70404840089805</v>
      </c>
      <c r="J131" s="65">
        <f t="shared" si="251"/>
        <v>473.98089483745531</v>
      </c>
      <c r="K131" s="88">
        <f t="shared" ref="K131:V131" si="252">K100/K$5/($B100-$B99)</f>
        <v>0</v>
      </c>
      <c r="L131" s="109">
        <f t="shared" si="252"/>
        <v>333.14798564000631</v>
      </c>
      <c r="M131" s="109">
        <f t="shared" si="252"/>
        <v>884.66531321504317</v>
      </c>
      <c r="N131" s="109">
        <f t="shared" si="252"/>
        <v>898.1951866501314</v>
      </c>
      <c r="O131" s="109">
        <f t="shared" si="252"/>
        <v>0</v>
      </c>
      <c r="P131" s="109">
        <f t="shared" si="252"/>
        <v>435.23683610232791</v>
      </c>
      <c r="Q131" s="109">
        <f t="shared" si="252"/>
        <v>620.24334104217735</v>
      </c>
      <c r="R131" s="109">
        <f t="shared" si="252"/>
        <v>434.41173919263105</v>
      </c>
      <c r="S131" s="109"/>
      <c r="T131" s="109"/>
      <c r="U131" s="109"/>
      <c r="V131" s="109"/>
    </row>
    <row r="132" spans="1:22" x14ac:dyDescent="0.25">
      <c r="B132" s="13">
        <v>38.5</v>
      </c>
      <c r="C132">
        <f t="shared" si="171"/>
        <v>347.30702410949607</v>
      </c>
      <c r="D132" s="26">
        <f t="shared" si="171"/>
        <v>441.36829657209074</v>
      </c>
      <c r="E132" s="49">
        <f t="shared" ref="E132:F132" si="253">E101/E$5/($B101-$B100)</f>
        <v>287.52564347080323</v>
      </c>
      <c r="F132" s="49">
        <f t="shared" si="253"/>
        <v>649.13442827954452</v>
      </c>
      <c r="G132" s="65">
        <f t="shared" ref="G132:J132" si="254">G101/G$5/($B101-$B100)</f>
        <v>0</v>
      </c>
      <c r="H132" s="65">
        <f t="shared" si="254"/>
        <v>128.82239273815361</v>
      </c>
      <c r="I132" s="65">
        <f t="shared" si="254"/>
        <v>528.59508615856714</v>
      </c>
      <c r="J132" s="65">
        <f t="shared" si="254"/>
        <v>505.33183026141245</v>
      </c>
      <c r="K132" s="88">
        <f t="shared" ref="K132:V132" si="255">K101/K$5/($B101-$B100)</f>
        <v>0</v>
      </c>
      <c r="L132" s="109">
        <f t="shared" si="255"/>
        <v>106.50511049872324</v>
      </c>
      <c r="M132" s="109">
        <f t="shared" si="255"/>
        <v>713.62596866144804</v>
      </c>
      <c r="N132" s="109">
        <f t="shared" si="255"/>
        <v>903.83301570409651</v>
      </c>
      <c r="O132" s="109">
        <f t="shared" si="255"/>
        <v>0</v>
      </c>
      <c r="P132" s="109">
        <f t="shared" si="255"/>
        <v>110.71633395876366</v>
      </c>
      <c r="Q132" s="109">
        <f t="shared" si="255"/>
        <v>591.00109915681423</v>
      </c>
      <c r="R132" s="109">
        <f t="shared" si="255"/>
        <v>377.33830005636111</v>
      </c>
      <c r="S132" s="109"/>
      <c r="T132" s="109"/>
      <c r="U132" s="109"/>
      <c r="V132" s="109"/>
    </row>
    <row r="133" spans="1:22" x14ac:dyDescent="0.25">
      <c r="B133" s="13">
        <v>40</v>
      </c>
      <c r="C133">
        <f t="shared" si="171"/>
        <v>317.44511175615622</v>
      </c>
      <c r="D133" s="26">
        <f t="shared" si="171"/>
        <v>250.71244492107962</v>
      </c>
      <c r="E133" s="49">
        <f t="shared" ref="E133:F133" si="256">E102/E$5/($B102-$B101)</f>
        <v>276.97614144417656</v>
      </c>
      <c r="F133" s="49">
        <f t="shared" si="256"/>
        <v>644.08201211921175</v>
      </c>
      <c r="G133" s="65">
        <f t="shared" ref="G133:J133" si="257">G102/G$5/($B102-$B101)</f>
        <v>301.10010922667192</v>
      </c>
      <c r="H133" s="65">
        <f t="shared" si="257"/>
        <v>0</v>
      </c>
      <c r="I133" s="65">
        <f t="shared" si="257"/>
        <v>483.65948870144416</v>
      </c>
      <c r="J133" s="65">
        <f t="shared" si="257"/>
        <v>451.19490568911527</v>
      </c>
      <c r="K133" s="88">
        <f t="shared" ref="K133:V133" si="258">K102/K$5/($B102-$B101)</f>
        <v>0</v>
      </c>
      <c r="L133" s="109">
        <f t="shared" si="258"/>
        <v>48.140309945422906</v>
      </c>
      <c r="M133" s="109">
        <f t="shared" si="258"/>
        <v>870.53861779454201</v>
      </c>
      <c r="N133" s="109">
        <f t="shared" si="258"/>
        <v>609.47899351812691</v>
      </c>
      <c r="O133" s="109">
        <f t="shared" si="258"/>
        <v>0</v>
      </c>
      <c r="P133" s="109">
        <f t="shared" si="258"/>
        <v>155.4564540128637</v>
      </c>
      <c r="Q133" s="109">
        <f t="shared" si="258"/>
        <v>782.72467001423308</v>
      </c>
      <c r="R133" s="109">
        <f t="shared" si="258"/>
        <v>365.31669631191158</v>
      </c>
      <c r="S133" s="109"/>
      <c r="T133" s="109"/>
      <c r="U133" s="109"/>
      <c r="V133" s="109"/>
    </row>
    <row r="134" spans="1:22" x14ac:dyDescent="0.25">
      <c r="A134" t="s">
        <v>11</v>
      </c>
      <c r="B134" s="3">
        <v>0</v>
      </c>
      <c r="D134" s="26"/>
      <c r="E134" s="49"/>
      <c r="F134" s="49"/>
      <c r="G134" s="65"/>
      <c r="H134" s="65"/>
      <c r="I134" s="65"/>
      <c r="J134" s="65"/>
      <c r="K134" s="88"/>
      <c r="L134" s="109"/>
      <c r="M134" s="109"/>
      <c r="N134" s="109"/>
      <c r="O134" s="109"/>
      <c r="P134" s="109"/>
      <c r="Q134" s="109"/>
      <c r="R134" s="109"/>
      <c r="S134" s="109"/>
      <c r="T134" s="109"/>
      <c r="U134" s="109"/>
      <c r="V134" s="109"/>
    </row>
    <row r="135" spans="1:22" x14ac:dyDescent="0.25">
      <c r="B135" s="8">
        <v>1</v>
      </c>
      <c r="C135" s="13">
        <f t="shared" ref="C135:D163" si="259">IF(C104&gt;0,LOG10(C104),"")</f>
        <v>5.5347419409441558</v>
      </c>
      <c r="D135" s="26">
        <f t="shared" si="259"/>
        <v>5.5536516463713186</v>
      </c>
      <c r="E135" s="49">
        <f t="shared" ref="E135:F135" si="260">IF(E104&gt;0,LOG10(E104),"")</f>
        <v>5.6672503601686248</v>
      </c>
      <c r="F135" s="49">
        <f t="shared" si="260"/>
        <v>5.6329730143823271</v>
      </c>
      <c r="G135" s="65">
        <f t="shared" ref="G135:J135" si="261">IF(G104&gt;0,LOG10(G104),"")</f>
        <v>5.6922517157552068</v>
      </c>
      <c r="H135" s="65">
        <f t="shared" si="261"/>
        <v>5.5528575650583818</v>
      </c>
      <c r="I135" s="65">
        <f t="shared" si="261"/>
        <v>5.8536643276378202</v>
      </c>
      <c r="J135" s="65">
        <f t="shared" si="261"/>
        <v>5.7484842804531482</v>
      </c>
      <c r="K135" s="88">
        <f t="shared" ref="K135:V135" si="262">IF(K104&gt;0,LOG10(K104),"")</f>
        <v>5.7491469983241075</v>
      </c>
      <c r="L135" s="109">
        <f t="shared" si="262"/>
        <v>5.6824360451914453</v>
      </c>
      <c r="M135" s="109">
        <f t="shared" si="262"/>
        <v>5.7919120857845314</v>
      </c>
      <c r="N135" s="109">
        <f t="shared" si="262"/>
        <v>5.7201209953405279</v>
      </c>
      <c r="O135" s="109">
        <f t="shared" si="262"/>
        <v>5.6736010807434525</v>
      </c>
      <c r="P135" s="109">
        <f t="shared" si="262"/>
        <v>5.4984099335166183</v>
      </c>
      <c r="Q135" s="109">
        <f t="shared" si="262"/>
        <v>5.7748655756043856</v>
      </c>
      <c r="R135" s="109">
        <f t="shared" si="262"/>
        <v>5.5574353837911072</v>
      </c>
      <c r="S135" s="109"/>
      <c r="T135" s="109"/>
      <c r="U135" s="109"/>
      <c r="V135" s="109"/>
    </row>
    <row r="136" spans="1:22" x14ac:dyDescent="0.25">
      <c r="B136" s="16">
        <v>2</v>
      </c>
      <c r="C136" s="13">
        <f t="shared" si="259"/>
        <v>4.8398663626439511</v>
      </c>
      <c r="D136" s="26">
        <f t="shared" si="259"/>
        <v>4.8407754622295949</v>
      </c>
      <c r="E136" s="49">
        <f t="shared" ref="E136:F136" si="263">IF(E105&gt;0,LOG10(E105),"")</f>
        <v>5.0431518008183716</v>
      </c>
      <c r="F136" s="49">
        <f t="shared" si="263"/>
        <v>4.8374580645309075</v>
      </c>
      <c r="G136" s="65">
        <f t="shared" ref="G136:J136" si="264">IF(G105&gt;0,LOG10(G105),"")</f>
        <v>4.8760002004637082</v>
      </c>
      <c r="H136" s="65">
        <f t="shared" si="264"/>
        <v>4.7679879365289048</v>
      </c>
      <c r="I136" s="65">
        <f t="shared" si="264"/>
        <v>4.9964380931230039</v>
      </c>
      <c r="J136" s="65">
        <f t="shared" si="264"/>
        <v>5.0948300652961906</v>
      </c>
      <c r="K136" s="88">
        <f t="shared" ref="K136:V136" si="265">IF(K105&gt;0,LOG10(K105),"")</f>
        <v>4.8873010492074194</v>
      </c>
      <c r="L136" s="109">
        <f t="shared" si="265"/>
        <v>5.012369153017258</v>
      </c>
      <c r="M136" s="109">
        <f t="shared" si="265"/>
        <v>5.1168875173707544</v>
      </c>
      <c r="N136" s="109">
        <f t="shared" si="265"/>
        <v>4.9302371727110756</v>
      </c>
      <c r="O136" s="109">
        <f t="shared" si="265"/>
        <v>4.9320576548437041</v>
      </c>
      <c r="P136" s="109">
        <f t="shared" si="265"/>
        <v>4.8446138659570295</v>
      </c>
      <c r="Q136" s="109">
        <f t="shared" si="265"/>
        <v>5.0469857755617165</v>
      </c>
      <c r="R136" s="109">
        <f t="shared" si="265"/>
        <v>5.111889089075591</v>
      </c>
      <c r="S136" s="109"/>
      <c r="T136" s="109"/>
      <c r="U136" s="109"/>
      <c r="V136" s="109"/>
    </row>
    <row r="137" spans="1:22" x14ac:dyDescent="0.25">
      <c r="B137" s="13">
        <v>3</v>
      </c>
      <c r="C137" s="13">
        <f t="shared" si="259"/>
        <v>4.3112834327234779</v>
      </c>
      <c r="D137" s="26">
        <f t="shared" si="259"/>
        <v>4.2861354861916423</v>
      </c>
      <c r="E137" s="49">
        <f t="shared" ref="E137:F137" si="266">IF(E106&gt;0,LOG10(E106),"")</f>
        <v>4.5945519374704906</v>
      </c>
      <c r="F137" s="49">
        <f t="shared" si="266"/>
        <v>4.3153583184405777</v>
      </c>
      <c r="G137" s="65">
        <f t="shared" ref="G137:J137" si="267">IF(G106&gt;0,LOG10(G106),"")</f>
        <v>4.3102952952643276</v>
      </c>
      <c r="H137" s="65">
        <f t="shared" si="267"/>
        <v>4.3062774236145334</v>
      </c>
      <c r="I137" s="65">
        <f t="shared" si="267"/>
        <v>4.3572197294978725</v>
      </c>
      <c r="J137" s="65">
        <f t="shared" si="267"/>
        <v>4.4719664896507121</v>
      </c>
      <c r="K137" s="88">
        <f t="shared" ref="K137:V137" si="268">IF(K106&gt;0,LOG10(K106),"")</f>
        <v>4.3078254384865877</v>
      </c>
      <c r="L137" s="109">
        <f t="shared" si="268"/>
        <v>4.6027407499681479</v>
      </c>
      <c r="M137" s="109">
        <f t="shared" si="268"/>
        <v>4.5026182990808152</v>
      </c>
      <c r="N137" s="109">
        <f t="shared" si="268"/>
        <v>4.3998826433050402</v>
      </c>
      <c r="O137" s="109">
        <f t="shared" si="268"/>
        <v>4.4121153346862618</v>
      </c>
      <c r="P137" s="109">
        <f t="shared" si="268"/>
        <v>4.3045429600034817</v>
      </c>
      <c r="Q137" s="109">
        <f t="shared" si="268"/>
        <v>4.5152301456008246</v>
      </c>
      <c r="R137" s="109">
        <f t="shared" si="268"/>
        <v>4.5567293369835848</v>
      </c>
      <c r="S137" s="109"/>
      <c r="T137" s="109"/>
      <c r="U137" s="109"/>
      <c r="V137" s="109"/>
    </row>
    <row r="138" spans="1:22" x14ac:dyDescent="0.25">
      <c r="B138" s="13">
        <v>4</v>
      </c>
      <c r="C138" s="13">
        <f t="shared" si="259"/>
        <v>4.0041041423564838</v>
      </c>
      <c r="D138" s="26">
        <f t="shared" si="259"/>
        <v>3.9816777977796018</v>
      </c>
      <c r="E138" s="49">
        <f t="shared" ref="E138:F138" si="269">IF(E107&gt;0,LOG10(E107),"")</f>
        <v>4.1787466091222578</v>
      </c>
      <c r="F138" s="49">
        <f t="shared" si="269"/>
        <v>3.970172880603422</v>
      </c>
      <c r="G138" s="65">
        <f t="shared" ref="G138:J138" si="270">IF(G107&gt;0,LOG10(G107),"")</f>
        <v>4.0094147801856366</v>
      </c>
      <c r="H138" s="65">
        <f t="shared" si="270"/>
        <v>4.0899382376055522</v>
      </c>
      <c r="I138" s="65">
        <f t="shared" si="270"/>
        <v>4.0009171184754049</v>
      </c>
      <c r="J138" s="65">
        <f t="shared" si="270"/>
        <v>4.1244840183818967</v>
      </c>
      <c r="K138" s="88">
        <f t="shared" ref="K138:V138" si="271">IF(K107&gt;0,LOG10(K107),"")</f>
        <v>4.0380969121240673</v>
      </c>
      <c r="L138" s="109">
        <f t="shared" si="271"/>
        <v>4.2141008230801713</v>
      </c>
      <c r="M138" s="109">
        <f t="shared" si="271"/>
        <v>4.0508920454409632</v>
      </c>
      <c r="N138" s="109">
        <f t="shared" si="271"/>
        <v>4.1415310142201207</v>
      </c>
      <c r="O138" s="109">
        <f t="shared" si="271"/>
        <v>4.0829834383642458</v>
      </c>
      <c r="P138" s="109">
        <f t="shared" si="271"/>
        <v>3.9744291156341474</v>
      </c>
      <c r="Q138" s="109">
        <f t="shared" si="271"/>
        <v>4.1428726666053555</v>
      </c>
      <c r="R138" s="109">
        <f t="shared" si="271"/>
        <v>4.2032065193256738</v>
      </c>
      <c r="S138" s="109"/>
      <c r="T138" s="109"/>
      <c r="U138" s="109"/>
      <c r="V138" s="109"/>
    </row>
    <row r="139" spans="1:22" x14ac:dyDescent="0.25">
      <c r="B139" s="13">
        <v>5</v>
      </c>
      <c r="C139" s="13">
        <f t="shared" si="259"/>
        <v>3.7299703105152044</v>
      </c>
      <c r="D139" s="26">
        <f t="shared" si="259"/>
        <v>3.8149186401131985</v>
      </c>
      <c r="E139" s="49">
        <f t="shared" ref="E139:F139" si="272">IF(E108&gt;0,LOG10(E108),"")</f>
        <v>3.9073773444579918</v>
      </c>
      <c r="F139" s="49">
        <f t="shared" si="272"/>
        <v>3.7747918494099464</v>
      </c>
      <c r="G139" s="65">
        <f t="shared" ref="G139:J139" si="273">IF(G108&gt;0,LOG10(G108),"")</f>
        <v>3.8375093708451637</v>
      </c>
      <c r="H139" s="65">
        <f t="shared" si="273"/>
        <v>3.893970357170085</v>
      </c>
      <c r="I139" s="65">
        <f t="shared" si="273"/>
        <v>4.0577828459451863</v>
      </c>
      <c r="J139" s="65">
        <f t="shared" si="273"/>
        <v>3.7438441749643587</v>
      </c>
      <c r="K139" s="88">
        <f t="shared" ref="K139:V139" si="274">IF(K108&gt;0,LOG10(K108),"")</f>
        <v>3.8817620412441425</v>
      </c>
      <c r="L139" s="109">
        <f t="shared" si="274"/>
        <v>4.0513796896787015</v>
      </c>
      <c r="M139" s="109">
        <f t="shared" si="274"/>
        <v>3.7685778912344654</v>
      </c>
      <c r="N139" s="109">
        <f t="shared" si="274"/>
        <v>3.9966375582779827</v>
      </c>
      <c r="O139" s="109">
        <f t="shared" si="274"/>
        <v>3.887941554171757</v>
      </c>
      <c r="P139" s="109">
        <f t="shared" si="274"/>
        <v>3.6166224610334741</v>
      </c>
      <c r="Q139" s="109">
        <f t="shared" si="274"/>
        <v>3.8968116952848848</v>
      </c>
      <c r="R139" s="109">
        <f t="shared" si="274"/>
        <v>4.0319714933233239</v>
      </c>
      <c r="S139" s="109"/>
      <c r="T139" s="109"/>
      <c r="U139" s="109"/>
      <c r="V139" s="109"/>
    </row>
    <row r="140" spans="1:22" x14ac:dyDescent="0.25">
      <c r="B140" s="13">
        <v>6</v>
      </c>
      <c r="C140" s="13">
        <f t="shared" si="259"/>
        <v>3.5717631958040963</v>
      </c>
      <c r="D140" s="26">
        <f t="shared" si="259"/>
        <v>3.6494659966854188</v>
      </c>
      <c r="E140" s="49">
        <f t="shared" ref="E140:F140" si="275">IF(E109&gt;0,LOG10(E109),"")</f>
        <v>3.6943639477068202</v>
      </c>
      <c r="F140" s="49">
        <f t="shared" si="275"/>
        <v>3.6044885600482819</v>
      </c>
      <c r="G140" s="65">
        <f t="shared" ref="G140:J140" si="276">IF(G109&gt;0,LOG10(G109),"")</f>
        <v>3.5575296932479548</v>
      </c>
      <c r="H140" s="65">
        <f t="shared" si="276"/>
        <v>3.3974592540837598</v>
      </c>
      <c r="I140" s="65">
        <f t="shared" si="276"/>
        <v>3.6843415237297803</v>
      </c>
      <c r="J140" s="65">
        <f t="shared" si="276"/>
        <v>3.8618494408459298</v>
      </c>
      <c r="K140" s="88">
        <f t="shared" ref="K140:V140" si="277">IF(K109&gt;0,LOG10(K109),"")</f>
        <v>3.7566717977506836</v>
      </c>
      <c r="L140" s="109">
        <f t="shared" si="277"/>
        <v>3.6652002742999521</v>
      </c>
      <c r="M140" s="109">
        <f t="shared" si="277"/>
        <v>3.6831440306960386</v>
      </c>
      <c r="N140" s="109">
        <f t="shared" si="277"/>
        <v>3.8168586450053184</v>
      </c>
      <c r="O140" s="109">
        <f t="shared" si="277"/>
        <v>3.689821901767619</v>
      </c>
      <c r="P140" s="109">
        <f t="shared" si="277"/>
        <v>3.9544007129183871</v>
      </c>
      <c r="Q140" s="109">
        <f t="shared" si="277"/>
        <v>3.76208174524823</v>
      </c>
      <c r="R140" s="109">
        <f t="shared" si="277"/>
        <v>3.7711040089769683</v>
      </c>
      <c r="S140" s="109"/>
      <c r="T140" s="109"/>
      <c r="U140" s="109"/>
      <c r="V140" s="109"/>
    </row>
    <row r="141" spans="1:22" x14ac:dyDescent="0.25">
      <c r="B141" s="13">
        <v>7</v>
      </c>
      <c r="C141" s="13">
        <f t="shared" si="259"/>
        <v>3.4209927742553741</v>
      </c>
      <c r="D141" s="26">
        <f t="shared" si="259"/>
        <v>3.5543357926312336</v>
      </c>
      <c r="E141" s="49">
        <f t="shared" ref="E141:F141" si="278">IF(E110&gt;0,LOG10(E110),"")</f>
        <v>3.522696664331094</v>
      </c>
      <c r="F141" s="49">
        <f t="shared" si="278"/>
        <v>3.512088158586065</v>
      </c>
      <c r="G141" s="65">
        <f t="shared" ref="G141:J141" si="279">IF(G110&gt;0,LOG10(G110),"")</f>
        <v>3.5511370747660251</v>
      </c>
      <c r="H141" s="65">
        <f t="shared" si="279"/>
        <v>3.5747548288140694</v>
      </c>
      <c r="I141" s="65">
        <f t="shared" si="279"/>
        <v>3.6177144938209187</v>
      </c>
      <c r="J141" s="65">
        <f t="shared" si="279"/>
        <v>3.6556610883185594</v>
      </c>
      <c r="K141" s="88">
        <f t="shared" ref="K141:V141" si="280">IF(K110&gt;0,LOG10(K110),"")</f>
        <v>3.6581550887870899</v>
      </c>
      <c r="L141" s="109">
        <f t="shared" si="280"/>
        <v>3.6532177184056693</v>
      </c>
      <c r="M141" s="109">
        <f t="shared" si="280"/>
        <v>3.5151358815166232</v>
      </c>
      <c r="N141" s="109">
        <f t="shared" si="280"/>
        <v>3.7314502310622255</v>
      </c>
      <c r="O141" s="109">
        <f t="shared" si="280"/>
        <v>3.6532297451662634</v>
      </c>
      <c r="P141" s="109" t="str">
        <f t="shared" si="280"/>
        <v/>
      </c>
      <c r="Q141" s="109">
        <f t="shared" si="280"/>
        <v>3.5951090933949019</v>
      </c>
      <c r="R141" s="109">
        <f t="shared" si="280"/>
        <v>3.6523376742694649</v>
      </c>
      <c r="S141" s="109"/>
      <c r="T141" s="109"/>
      <c r="U141" s="109"/>
      <c r="V141" s="109"/>
    </row>
    <row r="142" spans="1:22" x14ac:dyDescent="0.25">
      <c r="B142" s="13">
        <v>8</v>
      </c>
      <c r="C142" s="13">
        <f t="shared" si="259"/>
        <v>3.7027528557891638</v>
      </c>
      <c r="D142" s="26">
        <f t="shared" si="259"/>
        <v>3.4067671080959423</v>
      </c>
      <c r="E142" s="49">
        <f t="shared" ref="E142:F142" si="281">IF(E111&gt;0,LOG10(E111),"")</f>
        <v>3.5145524473692671</v>
      </c>
      <c r="F142" s="49">
        <f t="shared" si="281"/>
        <v>3.3869604280751009</v>
      </c>
      <c r="G142" s="65">
        <f t="shared" ref="G142:J142" si="282">IF(G111&gt;0,LOG10(G111),"")</f>
        <v>3.4063073426967283</v>
      </c>
      <c r="H142" s="65">
        <f t="shared" si="282"/>
        <v>3.5302239494194168</v>
      </c>
      <c r="I142" s="65">
        <f t="shared" si="282"/>
        <v>3.5879448133323266</v>
      </c>
      <c r="J142" s="65">
        <f t="shared" si="282"/>
        <v>3.6022608001452454</v>
      </c>
      <c r="K142" s="88">
        <f t="shared" ref="K142:V142" si="283">IF(K111&gt;0,LOG10(K111),"")</f>
        <v>3.5605791500438002</v>
      </c>
      <c r="L142" s="109">
        <f t="shared" si="283"/>
        <v>3.8003225969661076</v>
      </c>
      <c r="M142" s="109">
        <f t="shared" si="283"/>
        <v>3.4756489255530552</v>
      </c>
      <c r="N142" s="109">
        <f t="shared" si="283"/>
        <v>3.7347025853028533</v>
      </c>
      <c r="O142" s="109">
        <f t="shared" si="283"/>
        <v>3.5799922900479717</v>
      </c>
      <c r="P142" s="109">
        <f t="shared" si="283"/>
        <v>3.6067039315199132</v>
      </c>
      <c r="Q142" s="109">
        <f t="shared" si="283"/>
        <v>3.5282532573933683</v>
      </c>
      <c r="R142" s="109">
        <f t="shared" si="283"/>
        <v>3.5730209651883329</v>
      </c>
      <c r="S142" s="109"/>
      <c r="T142" s="109"/>
      <c r="U142" s="109"/>
      <c r="V142" s="109"/>
    </row>
    <row r="143" spans="1:22" x14ac:dyDescent="0.25">
      <c r="B143" s="13">
        <v>9</v>
      </c>
      <c r="C143" s="13">
        <f t="shared" si="259"/>
        <v>3.3566139154493473</v>
      </c>
      <c r="D143" s="26">
        <f t="shared" si="259"/>
        <v>3.391785681850882</v>
      </c>
      <c r="E143" s="49">
        <f t="shared" ref="E143:F143" si="284">IF(E112&gt;0,LOG10(E112),"")</f>
        <v>3.4712331268968737</v>
      </c>
      <c r="F143" s="49">
        <f t="shared" si="284"/>
        <v>3.3779009284206536</v>
      </c>
      <c r="G143" s="65">
        <f t="shared" ref="G143:J143" si="285">IF(G112&gt;0,LOG10(G112),"")</f>
        <v>3.2807117739340446</v>
      </c>
      <c r="H143" s="65">
        <f t="shared" si="285"/>
        <v>3.2298085215210617</v>
      </c>
      <c r="I143" s="65">
        <f t="shared" si="285"/>
        <v>3.438476216829236</v>
      </c>
      <c r="J143" s="65">
        <f t="shared" si="285"/>
        <v>3.5139721067700007</v>
      </c>
      <c r="K143" s="88">
        <f t="shared" ref="K143:V143" si="286">IF(K112&gt;0,LOG10(K112),"")</f>
        <v>3.475293808069309</v>
      </c>
      <c r="L143" s="109">
        <f t="shared" si="286"/>
        <v>3.6620693425282518</v>
      </c>
      <c r="M143" s="109">
        <f t="shared" si="286"/>
        <v>3.3638153176172056</v>
      </c>
      <c r="N143" s="109">
        <f t="shared" si="286"/>
        <v>3.5754604304613435</v>
      </c>
      <c r="O143" s="109">
        <f t="shared" si="286"/>
        <v>3.5922249608284518</v>
      </c>
      <c r="P143" s="109">
        <f t="shared" si="286"/>
        <v>3.422091558821386</v>
      </c>
      <c r="Q143" s="109">
        <f t="shared" si="286"/>
        <v>3.4530516250128453</v>
      </c>
      <c r="R143" s="109">
        <f t="shared" si="286"/>
        <v>3.4545773021793811</v>
      </c>
      <c r="S143" s="109"/>
      <c r="T143" s="109"/>
      <c r="U143" s="109"/>
      <c r="V143" s="109"/>
    </row>
    <row r="144" spans="1:22" x14ac:dyDescent="0.25">
      <c r="B144" s="13">
        <v>10</v>
      </c>
      <c r="C144" s="13">
        <f t="shared" si="259"/>
        <v>3.3828443478097379</v>
      </c>
      <c r="D144" s="26">
        <f t="shared" si="259"/>
        <v>3.3404992916709677</v>
      </c>
      <c r="E144" s="49">
        <f t="shared" ref="E144:F144" si="287">IF(E113&gt;0,LOG10(E113),"")</f>
        <v>3.3832905005301432</v>
      </c>
      <c r="F144" s="49">
        <f t="shared" si="287"/>
        <v>3.3038184453270332</v>
      </c>
      <c r="G144" s="65">
        <f t="shared" ref="G144:J144" si="288">IF(G113&gt;0,LOG10(G113),"")</f>
        <v>3.2551680618923369</v>
      </c>
      <c r="H144" s="65">
        <f t="shared" si="288"/>
        <v>3.1824901508610375</v>
      </c>
      <c r="I144" s="65">
        <f t="shared" si="288"/>
        <v>3.4110597051241767</v>
      </c>
      <c r="J144" s="65">
        <f t="shared" si="288"/>
        <v>3.4478358536879465</v>
      </c>
      <c r="K144" s="88">
        <f t="shared" ref="K144:V144" si="289">IF(K113&gt;0,LOG10(K113),"")</f>
        <v>3.3934006340540073</v>
      </c>
      <c r="L144" s="109">
        <f t="shared" si="289"/>
        <v>3.5834557465092831</v>
      </c>
      <c r="M144" s="109">
        <f t="shared" si="289"/>
        <v>3.3790036052131973</v>
      </c>
      <c r="N144" s="109">
        <f t="shared" si="289"/>
        <v>3.5488166901421625</v>
      </c>
      <c r="O144" s="109">
        <f t="shared" si="289"/>
        <v>3.4258060338769574</v>
      </c>
      <c r="P144" s="109">
        <f t="shared" si="289"/>
        <v>3.3204038367699584</v>
      </c>
      <c r="Q144" s="109">
        <f t="shared" si="289"/>
        <v>3.3273384146126546</v>
      </c>
      <c r="R144" s="109">
        <f t="shared" si="289"/>
        <v>3.391232651264136</v>
      </c>
      <c r="S144" s="109"/>
      <c r="T144" s="109"/>
      <c r="U144" s="109"/>
      <c r="V144" s="109"/>
    </row>
    <row r="145" spans="2:22" x14ac:dyDescent="0.25">
      <c r="B145" s="13">
        <v>11.5</v>
      </c>
      <c r="C145" s="13">
        <f t="shared" si="259"/>
        <v>3.1761597302444464</v>
      </c>
      <c r="D145" s="26">
        <f t="shared" si="259"/>
        <v>3.1397637018501361</v>
      </c>
      <c r="E145" s="49">
        <f t="shared" ref="E145:F145" si="290">IF(E114&gt;0,LOG10(E114),"")</f>
        <v>3.0923992785199732</v>
      </c>
      <c r="F145" s="49">
        <f t="shared" si="290"/>
        <v>3.3080707381882428</v>
      </c>
      <c r="G145" s="65">
        <f t="shared" ref="G145:J145" si="291">IF(G114&gt;0,LOG10(G114),"")</f>
        <v>3.1717469101021125</v>
      </c>
      <c r="H145" s="65">
        <f t="shared" si="291"/>
        <v>3.0786772987818747</v>
      </c>
      <c r="I145" s="65">
        <f t="shared" si="291"/>
        <v>3.2100762390443687</v>
      </c>
      <c r="J145" s="65">
        <f t="shared" si="291"/>
        <v>3.2859256930630876</v>
      </c>
      <c r="K145" s="88">
        <f t="shared" ref="K145:V145" si="292">IF(K114&gt;0,LOG10(K114),"")</f>
        <v>3.2310794420514641</v>
      </c>
      <c r="L145" s="109">
        <f t="shared" si="292"/>
        <v>3.4443436198908968</v>
      </c>
      <c r="M145" s="109">
        <f t="shared" si="292"/>
        <v>3.2135716672355992</v>
      </c>
      <c r="N145" s="109">
        <f t="shared" si="292"/>
        <v>3.2905841960439663</v>
      </c>
      <c r="O145" s="109">
        <f t="shared" si="292"/>
        <v>3.2003463687287081</v>
      </c>
      <c r="P145" s="109">
        <f t="shared" si="292"/>
        <v>3.0747352865110535</v>
      </c>
      <c r="Q145" s="109">
        <f t="shared" si="292"/>
        <v>3.0633923942279049</v>
      </c>
      <c r="R145" s="109">
        <f t="shared" si="292"/>
        <v>3.1953951791382087</v>
      </c>
      <c r="S145" s="109"/>
      <c r="T145" s="109"/>
      <c r="U145" s="109"/>
      <c r="V145" s="109"/>
    </row>
    <row r="146" spans="2:22" x14ac:dyDescent="0.25">
      <c r="B146" s="13">
        <v>13</v>
      </c>
      <c r="C146" s="13">
        <f t="shared" si="259"/>
        <v>3.1583865898563688</v>
      </c>
      <c r="D146" s="26">
        <f t="shared" si="259"/>
        <v>3.0950801781203259</v>
      </c>
      <c r="E146" s="49">
        <f t="shared" ref="E146:F146" si="293">IF(E115&gt;0,LOG10(E115),"")</f>
        <v>3.1129293246326144</v>
      </c>
      <c r="F146" s="49">
        <f t="shared" si="293"/>
        <v>3.1161276361197472</v>
      </c>
      <c r="G146" s="65">
        <f t="shared" ref="G146:J146" si="294">IF(G115&gt;0,LOG10(G115),"")</f>
        <v>2.9157097500623603</v>
      </c>
      <c r="H146" s="65">
        <f t="shared" si="294"/>
        <v>3.0867200190372888</v>
      </c>
      <c r="I146" s="65">
        <f t="shared" si="294"/>
        <v>3.153356108870383</v>
      </c>
      <c r="J146" s="65">
        <f t="shared" si="294"/>
        <v>3.1863552011958634</v>
      </c>
      <c r="K146" s="88">
        <f t="shared" ref="K146:V146" si="295">IF(K115&gt;0,LOG10(K115),"")</f>
        <v>3.2009144745899807</v>
      </c>
      <c r="L146" s="109">
        <f t="shared" si="295"/>
        <v>3.2693151805321268</v>
      </c>
      <c r="M146" s="109">
        <f t="shared" si="295"/>
        <v>3.153436250102359</v>
      </c>
      <c r="N146" s="109">
        <f t="shared" si="295"/>
        <v>3.4088217764347579</v>
      </c>
      <c r="O146" s="109">
        <f t="shared" si="295"/>
        <v>3.0855599055835325</v>
      </c>
      <c r="P146" s="109">
        <f t="shared" si="295"/>
        <v>2.9792552366969995</v>
      </c>
      <c r="Q146" s="109">
        <f t="shared" si="295"/>
        <v>3.0995550530036513</v>
      </c>
      <c r="R146" s="109">
        <f t="shared" si="295"/>
        <v>3.1693186920083258</v>
      </c>
      <c r="S146" s="109"/>
      <c r="T146" s="109"/>
      <c r="U146" s="109"/>
      <c r="V146" s="109"/>
    </row>
    <row r="147" spans="2:22" x14ac:dyDescent="0.25">
      <c r="B147" s="13">
        <v>14.5</v>
      </c>
      <c r="C147" s="13">
        <f t="shared" si="259"/>
        <v>3.0357691870242665</v>
      </c>
      <c r="D147" s="26">
        <f t="shared" si="259"/>
        <v>3.0605674514154275</v>
      </c>
      <c r="E147" s="49">
        <f t="shared" ref="E147:F147" si="296">IF(E116&gt;0,LOG10(E116),"")</f>
        <v>3.0104424198139594</v>
      </c>
      <c r="F147" s="49">
        <f t="shared" si="296"/>
        <v>3.0389971339943957</v>
      </c>
      <c r="G147" s="65">
        <f t="shared" ref="G147:J147" si="297">IF(G116&gt;0,LOG10(G116),"")</f>
        <v>2.8804027414501605</v>
      </c>
      <c r="H147" s="65">
        <f t="shared" si="297"/>
        <v>2.9890504177605584</v>
      </c>
      <c r="I147" s="65">
        <f t="shared" si="297"/>
        <v>3.1129782023222505</v>
      </c>
      <c r="J147" s="65">
        <f t="shared" si="297"/>
        <v>3.1166656266481376</v>
      </c>
      <c r="K147" s="88">
        <f t="shared" ref="K147:V147" si="298">IF(K116&gt;0,LOG10(K116),"")</f>
        <v>3.129912996914038</v>
      </c>
      <c r="L147" s="109">
        <f t="shared" si="298"/>
        <v>3.3446814674946719</v>
      </c>
      <c r="M147" s="109">
        <f t="shared" si="298"/>
        <v>3.1095435801755218</v>
      </c>
      <c r="N147" s="109">
        <f t="shared" si="298"/>
        <v>3.3049949300267145</v>
      </c>
      <c r="O147" s="109">
        <f t="shared" si="298"/>
        <v>3.0879615401751428</v>
      </c>
      <c r="P147" s="109">
        <f t="shared" si="298"/>
        <v>2.9946635821426724</v>
      </c>
      <c r="Q147" s="109">
        <f t="shared" si="298"/>
        <v>3.0586631879838442</v>
      </c>
      <c r="R147" s="109">
        <f t="shared" si="298"/>
        <v>3.1351996738762304</v>
      </c>
      <c r="S147" s="109"/>
      <c r="T147" s="109"/>
      <c r="U147" s="109"/>
      <c r="V147" s="109"/>
    </row>
    <row r="148" spans="2:22" x14ac:dyDescent="0.25">
      <c r="B148" s="13">
        <v>16</v>
      </c>
      <c r="C148" s="13" t="str">
        <f t="shared" si="259"/>
        <v/>
      </c>
      <c r="D148" s="26">
        <f t="shared" si="259"/>
        <v>2.9928998409024872</v>
      </c>
      <c r="E148" s="49">
        <f t="shared" ref="E148:F148" si="299">IF(E117&gt;0,LOG10(E117),"")</f>
        <v>2.9840477004918977</v>
      </c>
      <c r="F148" s="49">
        <f t="shared" si="299"/>
        <v>3.0296710608645467</v>
      </c>
      <c r="G148" s="65">
        <f t="shared" ref="G148:J148" si="300">IF(G117&gt;0,LOG10(G117),"")</f>
        <v>2.8174288149914268</v>
      </c>
      <c r="H148" s="65">
        <f t="shared" si="300"/>
        <v>2.8873926643467476</v>
      </c>
      <c r="I148" s="65">
        <f t="shared" si="300"/>
        <v>3.0814337058922123</v>
      </c>
      <c r="J148" s="65">
        <f t="shared" si="300"/>
        <v>3.0584206858875951</v>
      </c>
      <c r="K148" s="88">
        <f t="shared" ref="K148:V148" si="301">IF(K117&gt;0,LOG10(K117),"")</f>
        <v>3.097662503038876</v>
      </c>
      <c r="L148" s="109">
        <f t="shared" si="301"/>
        <v>3.2454856335924087</v>
      </c>
      <c r="M148" s="109">
        <f t="shared" si="301"/>
        <v>3.1563915881246332</v>
      </c>
      <c r="N148" s="109">
        <f t="shared" si="301"/>
        <v>3.2485508171770832</v>
      </c>
      <c r="O148" s="109">
        <f t="shared" si="301"/>
        <v>3.0513326448129821</v>
      </c>
      <c r="P148" s="109">
        <f t="shared" si="301"/>
        <v>2.9261730363246494</v>
      </c>
      <c r="Q148" s="109">
        <f t="shared" si="301"/>
        <v>2.9446530930179082</v>
      </c>
      <c r="R148" s="109">
        <f t="shared" si="301"/>
        <v>3.0553719073439605</v>
      </c>
      <c r="S148" s="109"/>
      <c r="T148" s="109"/>
      <c r="U148" s="109"/>
      <c r="V148" s="109"/>
    </row>
    <row r="149" spans="2:22" x14ac:dyDescent="0.25">
      <c r="B149" s="13">
        <v>17.5</v>
      </c>
      <c r="C149" s="13">
        <f t="shared" si="259"/>
        <v>2.9321653443886455</v>
      </c>
      <c r="D149" s="26">
        <f t="shared" si="259"/>
        <v>2.9712210535537507</v>
      </c>
      <c r="E149" s="49">
        <f t="shared" ref="E149:F149" si="302">IF(E118&gt;0,LOG10(E118),"")</f>
        <v>2.8604736955596741</v>
      </c>
      <c r="F149" s="49">
        <f t="shared" si="302"/>
        <v>2.9636659424097274</v>
      </c>
      <c r="G149" s="65">
        <f t="shared" ref="G149:J149" si="303">IF(G118&gt;0,LOG10(G118),"")</f>
        <v>2.6893040771080803</v>
      </c>
      <c r="H149" s="65">
        <f t="shared" si="303"/>
        <v>2.871648433972362</v>
      </c>
      <c r="I149" s="65">
        <f t="shared" si="303"/>
        <v>3.0527737507069155</v>
      </c>
      <c r="J149" s="65">
        <f t="shared" si="303"/>
        <v>3.0587886281422243</v>
      </c>
      <c r="K149" s="88">
        <f t="shared" ref="K149:V149" si="304">IF(K118&gt;0,LOG10(K118),"")</f>
        <v>2.9673671252163283</v>
      </c>
      <c r="L149" s="109">
        <f t="shared" si="304"/>
        <v>3.1394389515560572</v>
      </c>
      <c r="M149" s="109">
        <f t="shared" si="304"/>
        <v>3.2241331455162836</v>
      </c>
      <c r="N149" s="109">
        <f t="shared" si="304"/>
        <v>3.2124840393957417</v>
      </c>
      <c r="O149" s="109">
        <f t="shared" si="304"/>
        <v>2.96142319040705</v>
      </c>
      <c r="P149" s="109">
        <f t="shared" si="304"/>
        <v>2.7251832699723018</v>
      </c>
      <c r="Q149" s="109">
        <f t="shared" si="304"/>
        <v>3.0046335279609369</v>
      </c>
      <c r="R149" s="109">
        <f t="shared" si="304"/>
        <v>2.9630999163276468</v>
      </c>
      <c r="S149" s="109"/>
      <c r="T149" s="109"/>
      <c r="U149" s="109"/>
      <c r="V149" s="109"/>
    </row>
    <row r="150" spans="2:22" x14ac:dyDescent="0.25">
      <c r="B150" s="13">
        <v>19</v>
      </c>
      <c r="C150" s="13">
        <f t="shared" si="259"/>
        <v>2.8524344279956488</v>
      </c>
      <c r="D150" s="26">
        <f t="shared" si="259"/>
        <v>2.9443041974789894</v>
      </c>
      <c r="E150" s="49">
        <f t="shared" ref="E150:F150" si="305">IF(E119&gt;0,LOG10(E119),"")</f>
        <v>2.8536067430933847</v>
      </c>
      <c r="F150" s="49">
        <f t="shared" si="305"/>
        <v>3.0519597513948953</v>
      </c>
      <c r="G150" s="65">
        <f t="shared" ref="G150:J150" si="306">IF(G119&gt;0,LOG10(G119),"")</f>
        <v>2.4664626539580463</v>
      </c>
      <c r="H150" s="65">
        <f t="shared" si="306"/>
        <v>2.7917193711546822</v>
      </c>
      <c r="I150" s="65">
        <f t="shared" si="306"/>
        <v>3.0186797899362618</v>
      </c>
      <c r="J150" s="65">
        <f t="shared" si="306"/>
        <v>3.052117496537889</v>
      </c>
      <c r="K150" s="88" t="str">
        <f t="shared" ref="K150:V150" si="307">IF(K119&gt;0,LOG10(K119),"")</f>
        <v/>
      </c>
      <c r="L150" s="109">
        <f t="shared" si="307"/>
        <v>2.7814128340732966</v>
      </c>
      <c r="M150" s="109">
        <f t="shared" si="307"/>
        <v>3.0640252479714642</v>
      </c>
      <c r="N150" s="109">
        <f t="shared" si="307"/>
        <v>3.132179460485716</v>
      </c>
      <c r="O150" s="109">
        <f t="shared" si="307"/>
        <v>2.968312692133364</v>
      </c>
      <c r="P150" s="109">
        <f t="shared" si="307"/>
        <v>2.7624798239189658</v>
      </c>
      <c r="Q150" s="109">
        <f t="shared" si="307"/>
        <v>2.9135184169644668</v>
      </c>
      <c r="R150" s="109">
        <f t="shared" si="307"/>
        <v>2.9389898860567771</v>
      </c>
      <c r="S150" s="109"/>
      <c r="T150" s="109"/>
      <c r="U150" s="109"/>
      <c r="V150" s="109"/>
    </row>
    <row r="151" spans="2:22" x14ac:dyDescent="0.25">
      <c r="B151" s="13">
        <v>20.5</v>
      </c>
      <c r="C151" s="13">
        <f t="shared" si="259"/>
        <v>2.8656943736303511</v>
      </c>
      <c r="D151" s="26">
        <f t="shared" si="259"/>
        <v>2.7850606924259678</v>
      </c>
      <c r="E151" s="49">
        <f t="shared" ref="E151:F151" si="308">IF(E120&gt;0,LOG10(E120),"")</f>
        <v>2.8049169521711583</v>
      </c>
      <c r="F151" s="49">
        <f t="shared" si="308"/>
        <v>2.9942458311874578</v>
      </c>
      <c r="G151" s="65">
        <f t="shared" ref="G151:J151" si="309">IF(G120&gt;0,LOG10(G120),"")</f>
        <v>2.6984288647766377</v>
      </c>
      <c r="H151" s="65">
        <f t="shared" si="309"/>
        <v>2.6503182449930223</v>
      </c>
      <c r="I151" s="65">
        <f t="shared" si="309"/>
        <v>3.0037377710606332</v>
      </c>
      <c r="J151" s="65">
        <f t="shared" si="309"/>
        <v>3.1467683169009009</v>
      </c>
      <c r="K151" s="88" t="str">
        <f t="shared" ref="K151:V151" si="310">IF(K120&gt;0,LOG10(K120),"")</f>
        <v/>
      </c>
      <c r="L151" s="109">
        <f t="shared" si="310"/>
        <v>2.8837367709471082</v>
      </c>
      <c r="M151" s="109">
        <f t="shared" si="310"/>
        <v>3.016804173072404</v>
      </c>
      <c r="N151" s="109">
        <f t="shared" si="310"/>
        <v>3.0975678278118921</v>
      </c>
      <c r="O151" s="109">
        <f t="shared" si="310"/>
        <v>2.7673359884477811</v>
      </c>
      <c r="P151" s="109">
        <f t="shared" si="310"/>
        <v>2.7499225492261568</v>
      </c>
      <c r="Q151" s="109">
        <f t="shared" si="310"/>
        <v>2.9620867345020954</v>
      </c>
      <c r="R151" s="109">
        <f t="shared" si="310"/>
        <v>2.8306280494361791</v>
      </c>
      <c r="S151" s="109"/>
      <c r="T151" s="109"/>
      <c r="U151" s="109"/>
      <c r="V151" s="109"/>
    </row>
    <row r="152" spans="2:22" x14ac:dyDescent="0.25">
      <c r="B152" s="13">
        <v>22</v>
      </c>
      <c r="C152" s="13">
        <f t="shared" si="259"/>
        <v>2.6870348369426984</v>
      </c>
      <c r="D152" s="26">
        <f t="shared" si="259"/>
        <v>2.8571670952404831</v>
      </c>
      <c r="E152" s="49">
        <f t="shared" ref="E152:F152" si="311">IF(E121&gt;0,LOG10(E121),"")</f>
        <v>2.745817495771917</v>
      </c>
      <c r="F152" s="49">
        <f t="shared" si="311"/>
        <v>3.0064358152802382</v>
      </c>
      <c r="G152" s="65">
        <f t="shared" ref="G152:J152" si="312">IF(G121&gt;0,LOG10(G121),"")</f>
        <v>2.5879090554081534</v>
      </c>
      <c r="H152" s="65">
        <f t="shared" si="312"/>
        <v>2.7390673410220026</v>
      </c>
      <c r="I152" s="65">
        <f t="shared" si="312"/>
        <v>2.9690476381666118</v>
      </c>
      <c r="J152" s="65">
        <f t="shared" si="312"/>
        <v>2.9753075845801629</v>
      </c>
      <c r="K152" s="88" t="str">
        <f t="shared" ref="K152:V152" si="313">IF(K121&gt;0,LOG10(K121),"")</f>
        <v/>
      </c>
      <c r="L152" s="109">
        <f t="shared" si="313"/>
        <v>2.8987098283877213</v>
      </c>
      <c r="M152" s="109">
        <f t="shared" si="313"/>
        <v>2.9938023298764622</v>
      </c>
      <c r="N152" s="109">
        <f t="shared" si="313"/>
        <v>3.2047520622529797</v>
      </c>
      <c r="O152" s="109">
        <f t="shared" si="313"/>
        <v>2.7215784978871058</v>
      </c>
      <c r="P152" s="109">
        <f t="shared" si="313"/>
        <v>2.7400975563623673</v>
      </c>
      <c r="Q152" s="109">
        <f t="shared" si="313"/>
        <v>2.9464930973135384</v>
      </c>
      <c r="R152" s="109">
        <f t="shared" si="313"/>
        <v>2.8000012253312887</v>
      </c>
      <c r="S152" s="109"/>
      <c r="T152" s="109"/>
      <c r="U152" s="109"/>
      <c r="V152" s="109"/>
    </row>
    <row r="153" spans="2:22" x14ac:dyDescent="0.25">
      <c r="B153" s="13">
        <v>23.5</v>
      </c>
      <c r="C153" s="13">
        <f t="shared" si="259"/>
        <v>2.6922199310388062</v>
      </c>
      <c r="D153" s="26">
        <f t="shared" si="259"/>
        <v>2.7568281863169863</v>
      </c>
      <c r="E153" s="49">
        <f t="shared" ref="E153:F153" si="314">IF(E122&gt;0,LOG10(E122),"")</f>
        <v>2.7203244846756198</v>
      </c>
      <c r="F153" s="49">
        <f t="shared" si="314"/>
        <v>2.9589645975678356</v>
      </c>
      <c r="G153" s="65">
        <f t="shared" ref="G153:J153" si="315">IF(G122&gt;0,LOG10(G122),"")</f>
        <v>2.6520560196884508</v>
      </c>
      <c r="H153" s="65">
        <f t="shared" si="315"/>
        <v>2.4775826212140921</v>
      </c>
      <c r="I153" s="65">
        <f t="shared" si="315"/>
        <v>2.9018980930326936</v>
      </c>
      <c r="J153" s="65">
        <f t="shared" si="315"/>
        <v>2.9593426939408705</v>
      </c>
      <c r="K153" s="88" t="str">
        <f t="shared" ref="K153:V153" si="316">IF(K122&gt;0,LOG10(K122),"")</f>
        <v/>
      </c>
      <c r="L153" s="109">
        <f t="shared" si="316"/>
        <v>2.9520631503080459</v>
      </c>
      <c r="M153" s="109">
        <f t="shared" si="316"/>
        <v>3.0762612856853231</v>
      </c>
      <c r="N153" s="109">
        <f t="shared" si="316"/>
        <v>2.5246674020773345</v>
      </c>
      <c r="O153" s="109">
        <f t="shared" si="316"/>
        <v>2.5840870238054796</v>
      </c>
      <c r="P153" s="109">
        <f t="shared" si="316"/>
        <v>2.6924535610344047</v>
      </c>
      <c r="Q153" s="109">
        <f t="shared" si="316"/>
        <v>2.8629044957301093</v>
      </c>
      <c r="R153" s="109">
        <f t="shared" si="316"/>
        <v>2.8275476673917943</v>
      </c>
      <c r="S153" s="109"/>
      <c r="T153" s="109"/>
      <c r="U153" s="109"/>
      <c r="V153" s="109"/>
    </row>
    <row r="154" spans="2:22" x14ac:dyDescent="0.25">
      <c r="B154" s="13">
        <v>25</v>
      </c>
      <c r="C154" s="13">
        <f t="shared" si="259"/>
        <v>2.7465214430630591</v>
      </c>
      <c r="D154" s="26">
        <f t="shared" si="259"/>
        <v>2.7407721321754765</v>
      </c>
      <c r="E154" s="49">
        <f t="shared" ref="E154:F154" si="317">IF(E123&gt;0,LOG10(E123),"")</f>
        <v>2.6848776412120405</v>
      </c>
      <c r="F154" s="49">
        <f t="shared" si="317"/>
        <v>2.9758977480307767</v>
      </c>
      <c r="G154" s="65">
        <f t="shared" ref="G154:J154" si="318">IF(G123&gt;0,LOG10(G123),"")</f>
        <v>2.5386309186148357</v>
      </c>
      <c r="H154" s="65">
        <f t="shared" si="318"/>
        <v>2.3231212339081848</v>
      </c>
      <c r="I154" s="65">
        <f t="shared" si="318"/>
        <v>2.8504861394815588</v>
      </c>
      <c r="J154" s="65">
        <f t="shared" si="318"/>
        <v>2.9261192765610073</v>
      </c>
      <c r="K154" s="88" t="str">
        <f t="shared" ref="K154:V154" si="319">IF(K123&gt;0,LOG10(K123),"")</f>
        <v/>
      </c>
      <c r="L154" s="109">
        <f t="shared" si="319"/>
        <v>2.8183589223766763</v>
      </c>
      <c r="M154" s="109">
        <f t="shared" si="319"/>
        <v>3.0199659115702797</v>
      </c>
      <c r="N154" s="109">
        <f t="shared" si="319"/>
        <v>3.0870446447120234</v>
      </c>
      <c r="O154" s="109">
        <f t="shared" si="319"/>
        <v>2.3487283558218692</v>
      </c>
      <c r="P154" s="109">
        <f t="shared" si="319"/>
        <v>2.6178653876684166</v>
      </c>
      <c r="Q154" s="109">
        <f t="shared" si="319"/>
        <v>2.8143301709029904</v>
      </c>
      <c r="R154" s="109">
        <f t="shared" si="319"/>
        <v>2.7506225016483934</v>
      </c>
      <c r="S154" s="109"/>
      <c r="T154" s="109"/>
      <c r="U154" s="109"/>
      <c r="V154" s="109"/>
    </row>
    <row r="155" spans="2:22" x14ac:dyDescent="0.25">
      <c r="B155" s="13">
        <v>26.5</v>
      </c>
      <c r="C155" s="13">
        <f t="shared" si="259"/>
        <v>2.6480503562577629</v>
      </c>
      <c r="D155" s="26">
        <f t="shared" si="259"/>
        <v>2.7801089816277371</v>
      </c>
      <c r="E155" s="49">
        <f t="shared" ref="E155:F155" si="320">IF(E124&gt;0,LOG10(E124),"")</f>
        <v>2.640869473284817</v>
      </c>
      <c r="F155" s="49">
        <f t="shared" si="320"/>
        <v>2.7822458498489788</v>
      </c>
      <c r="G155" s="65">
        <f t="shared" ref="G155:J155" si="321">IF(G124&gt;0,LOG10(G124),"")</f>
        <v>2.4952980975537362</v>
      </c>
      <c r="H155" s="65">
        <f t="shared" si="321"/>
        <v>2.5366339409980134</v>
      </c>
      <c r="I155" s="65">
        <f t="shared" si="321"/>
        <v>2.801892127951862</v>
      </c>
      <c r="J155" s="65">
        <f t="shared" si="321"/>
        <v>2.9155077141863415</v>
      </c>
      <c r="K155" s="88" t="str">
        <f t="shared" ref="K155:V155" si="322">IF(K124&gt;0,LOG10(K124),"")</f>
        <v/>
      </c>
      <c r="L155" s="109">
        <f t="shared" si="322"/>
        <v>2.685954162694923</v>
      </c>
      <c r="M155" s="109">
        <f t="shared" si="322"/>
        <v>2.8431810423053232</v>
      </c>
      <c r="N155" s="109">
        <f t="shared" si="322"/>
        <v>3.0153081512441897</v>
      </c>
      <c r="O155" s="109">
        <f t="shared" si="322"/>
        <v>2.4783857583774829</v>
      </c>
      <c r="P155" s="109">
        <f t="shared" si="322"/>
        <v>2.6217334491977398</v>
      </c>
      <c r="Q155" s="109">
        <f t="shared" si="322"/>
        <v>2.8502845602938263</v>
      </c>
      <c r="R155" s="109">
        <f t="shared" si="322"/>
        <v>2.7680018923454859</v>
      </c>
      <c r="S155" s="109"/>
      <c r="T155" s="109"/>
      <c r="U155" s="109"/>
      <c r="V155" s="109"/>
    </row>
    <row r="156" spans="2:22" x14ac:dyDescent="0.25">
      <c r="B156" s="13">
        <v>28</v>
      </c>
      <c r="C156" s="13">
        <f t="shared" si="259"/>
        <v>2.7576642064168793</v>
      </c>
      <c r="D156" s="26">
        <f t="shared" si="259"/>
        <v>2.8082020976192181</v>
      </c>
      <c r="E156" s="49">
        <f t="shared" ref="E156:F156" si="323">IF(E125&gt;0,LOG10(E125),"")</f>
        <v>2.6249724995900734</v>
      </c>
      <c r="F156" s="49">
        <f t="shared" si="323"/>
        <v>2.8693960255678794</v>
      </c>
      <c r="G156" s="65">
        <f t="shared" ref="G156:J156" si="324">IF(G125&gt;0,LOG10(G125),"")</f>
        <v>2.0954941612055404</v>
      </c>
      <c r="H156" s="65">
        <f t="shared" si="324"/>
        <v>2.4464055133464724</v>
      </c>
      <c r="I156" s="65">
        <f t="shared" si="324"/>
        <v>2.826738624150555</v>
      </c>
      <c r="J156" s="65">
        <f t="shared" si="324"/>
        <v>2.8239779971958781</v>
      </c>
      <c r="K156" s="88" t="str">
        <f t="shared" ref="K156:V156" si="325">IF(K125&gt;0,LOG10(K125),"")</f>
        <v/>
      </c>
      <c r="L156" s="109">
        <f t="shared" si="325"/>
        <v>2.631164151424823</v>
      </c>
      <c r="M156" s="109">
        <f t="shared" si="325"/>
        <v>2.8365999744072949</v>
      </c>
      <c r="N156" s="109">
        <f t="shared" si="325"/>
        <v>3.0775555698183887</v>
      </c>
      <c r="O156" s="109">
        <f t="shared" si="325"/>
        <v>1.7943194781333744</v>
      </c>
      <c r="P156" s="109">
        <f t="shared" si="325"/>
        <v>2.5858467126633591</v>
      </c>
      <c r="Q156" s="109">
        <f t="shared" si="325"/>
        <v>2.9042138538670059</v>
      </c>
      <c r="R156" s="109">
        <f t="shared" si="325"/>
        <v>2.7172383484121534</v>
      </c>
      <c r="S156" s="109"/>
      <c r="T156" s="109"/>
      <c r="U156" s="109"/>
      <c r="V156" s="109"/>
    </row>
    <row r="157" spans="2:22" x14ac:dyDescent="0.25">
      <c r="B157" s="13">
        <v>29.5</v>
      </c>
      <c r="C157" s="13">
        <f t="shared" si="259"/>
        <v>2.5280846452345167</v>
      </c>
      <c r="D157" s="26">
        <f t="shared" si="259"/>
        <v>2.7631237228840297</v>
      </c>
      <c r="E157" s="49">
        <f t="shared" ref="E157:F157" si="326">IF(E126&gt;0,LOG10(E126),"")</f>
        <v>2.5754944828653814</v>
      </c>
      <c r="F157" s="49">
        <f t="shared" si="326"/>
        <v>2.7568849153928539</v>
      </c>
      <c r="G157" s="65">
        <f t="shared" ref="G157:J157" si="327">IF(G126&gt;0,LOG10(G126),"")</f>
        <v>2.2106929599259066</v>
      </c>
      <c r="H157" s="65">
        <f t="shared" si="327"/>
        <v>2.4238673114444902</v>
      </c>
      <c r="I157" s="65">
        <f t="shared" si="327"/>
        <v>2.8325422002497951</v>
      </c>
      <c r="J157" s="65">
        <f t="shared" si="327"/>
        <v>2.7759456646629679</v>
      </c>
      <c r="K157" s="88" t="str">
        <f t="shared" ref="K157:V157" si="328">IF(K126&gt;0,LOG10(K126),"")</f>
        <v/>
      </c>
      <c r="L157" s="109">
        <f t="shared" si="328"/>
        <v>2.7200411464442293</v>
      </c>
      <c r="M157" s="109">
        <f t="shared" si="328"/>
        <v>2.7825305287628415</v>
      </c>
      <c r="N157" s="109">
        <f t="shared" si="328"/>
        <v>2.9272031624385213</v>
      </c>
      <c r="O157" s="109">
        <f t="shared" si="328"/>
        <v>2.5582884239961503</v>
      </c>
      <c r="P157" s="109">
        <f t="shared" si="328"/>
        <v>2.4578766465590705</v>
      </c>
      <c r="Q157" s="109">
        <f t="shared" si="328"/>
        <v>2.8754225409893421</v>
      </c>
      <c r="R157" s="109">
        <f t="shared" si="328"/>
        <v>2.7038136319218649</v>
      </c>
      <c r="S157" s="109"/>
      <c r="T157" s="109"/>
      <c r="U157" s="109"/>
      <c r="V157" s="109"/>
    </row>
    <row r="158" spans="2:22" x14ac:dyDescent="0.25">
      <c r="B158" s="13">
        <v>31</v>
      </c>
      <c r="C158" s="13">
        <f t="shared" si="259"/>
        <v>2.5651762159536085</v>
      </c>
      <c r="D158" s="26">
        <f t="shared" si="259"/>
        <v>2.7747525863214491</v>
      </c>
      <c r="E158" s="49">
        <f t="shared" ref="E158:F158" si="329">IF(E127&gt;0,LOG10(E127),"")</f>
        <v>2.5385082637760479</v>
      </c>
      <c r="F158" s="49">
        <f t="shared" si="329"/>
        <v>2.759488698961063</v>
      </c>
      <c r="G158" s="65">
        <f t="shared" ref="G158:J158" si="330">IF(G127&gt;0,LOG10(G127),"")</f>
        <v>2.1280955939438253</v>
      </c>
      <c r="H158" s="65">
        <f t="shared" si="330"/>
        <v>2.205640721956589</v>
      </c>
      <c r="I158" s="65">
        <f t="shared" si="330"/>
        <v>2.7565773977949788</v>
      </c>
      <c r="J158" s="65">
        <f t="shared" si="330"/>
        <v>2.6874479052321023</v>
      </c>
      <c r="K158" s="88" t="str">
        <f t="shared" ref="K158:V158" si="331">IF(K127&gt;0,LOG10(K127),"")</f>
        <v/>
      </c>
      <c r="L158" s="109">
        <f t="shared" si="331"/>
        <v>2.2931313640054709</v>
      </c>
      <c r="M158" s="109">
        <f t="shared" si="331"/>
        <v>2.9635283069886453</v>
      </c>
      <c r="N158" s="109">
        <f t="shared" si="331"/>
        <v>3.1038020714431833</v>
      </c>
      <c r="O158" s="109">
        <f t="shared" si="331"/>
        <v>2.1827374236705137</v>
      </c>
      <c r="P158" s="109">
        <f t="shared" si="331"/>
        <v>2.5159075909311084</v>
      </c>
      <c r="Q158" s="109">
        <f t="shared" si="331"/>
        <v>2.9547309782758036</v>
      </c>
      <c r="R158" s="109">
        <f t="shared" si="331"/>
        <v>2.6808613252304534</v>
      </c>
      <c r="S158" s="109"/>
      <c r="T158" s="109"/>
      <c r="U158" s="109"/>
      <c r="V158" s="109"/>
    </row>
    <row r="159" spans="2:22" x14ac:dyDescent="0.25">
      <c r="B159" s="13">
        <v>32.5</v>
      </c>
      <c r="C159" s="13">
        <f t="shared" si="259"/>
        <v>2.5620961003343981</v>
      </c>
      <c r="D159" s="26">
        <f t="shared" si="259"/>
        <v>2.6694162236398085</v>
      </c>
      <c r="E159" s="49">
        <f t="shared" ref="E159:F159" si="332">IF(E128&gt;0,LOG10(E128),"")</f>
        <v>2.5405831293859289</v>
      </c>
      <c r="F159" s="49">
        <f t="shared" si="332"/>
        <v>2.7898589462501202</v>
      </c>
      <c r="G159" s="65" t="str">
        <f t="shared" ref="G159:J159" si="333">IF(G128&gt;0,LOG10(G128),"")</f>
        <v/>
      </c>
      <c r="H159" s="65">
        <f t="shared" si="333"/>
        <v>2.5201658265393259</v>
      </c>
      <c r="I159" s="65">
        <f t="shared" si="333"/>
        <v>2.8242647469302136</v>
      </c>
      <c r="J159" s="65">
        <f t="shared" si="333"/>
        <v>2.6506148593434653</v>
      </c>
      <c r="K159" s="88" t="str">
        <f t="shared" ref="K159:V159" si="334">IF(K128&gt;0,LOG10(K128),"")</f>
        <v/>
      </c>
      <c r="L159" s="109">
        <f t="shared" si="334"/>
        <v>2.6259421107700014</v>
      </c>
      <c r="M159" s="109">
        <f t="shared" si="334"/>
        <v>2.9285030426911978</v>
      </c>
      <c r="N159" s="109">
        <f t="shared" si="334"/>
        <v>2.928116505534148</v>
      </c>
      <c r="O159" s="109">
        <f t="shared" si="334"/>
        <v>1.9046251634425102</v>
      </c>
      <c r="P159" s="109">
        <f t="shared" si="334"/>
        <v>2.4211079557631807</v>
      </c>
      <c r="Q159" s="109">
        <f t="shared" si="334"/>
        <v>2.8383965693773625</v>
      </c>
      <c r="R159" s="109">
        <f t="shared" si="334"/>
        <v>2.7185001278816254</v>
      </c>
      <c r="S159" s="109"/>
      <c r="T159" s="109"/>
      <c r="U159" s="109"/>
      <c r="V159" s="109"/>
    </row>
    <row r="160" spans="2:22" x14ac:dyDescent="0.25">
      <c r="B160" s="13">
        <v>34</v>
      </c>
      <c r="C160" s="13">
        <f t="shared" si="259"/>
        <v>2.5656874514239485</v>
      </c>
      <c r="D160" s="26">
        <f t="shared" si="259"/>
        <v>2.615206255412128</v>
      </c>
      <c r="E160" s="49">
        <f t="shared" ref="E160:F160" si="335">IF(E129&gt;0,LOG10(E129),"")</f>
        <v>2.5203242955501164</v>
      </c>
      <c r="F160" s="49">
        <f t="shared" si="335"/>
        <v>2.7664569496598821</v>
      </c>
      <c r="G160" s="65">
        <f t="shared" ref="G160:J160" si="336">IF(G129&gt;0,LOG10(G129),"")</f>
        <v>1.5461405203935812</v>
      </c>
      <c r="H160" s="65">
        <f t="shared" si="336"/>
        <v>1.9471823144028009</v>
      </c>
      <c r="I160" s="65">
        <f t="shared" si="336"/>
        <v>2.7553548931681684</v>
      </c>
      <c r="J160" s="65">
        <f t="shared" si="336"/>
        <v>2.7415850618373838</v>
      </c>
      <c r="K160" s="88" t="str">
        <f t="shared" ref="K160:V160" si="337">IF(K129&gt;0,LOG10(K129),"")</f>
        <v/>
      </c>
      <c r="L160" s="109">
        <f t="shared" si="337"/>
        <v>2.2639077087765545</v>
      </c>
      <c r="M160" s="109">
        <f t="shared" si="337"/>
        <v>2.9064067207054789</v>
      </c>
      <c r="N160" s="109">
        <f t="shared" si="337"/>
        <v>3.0175416706454175</v>
      </c>
      <c r="O160" s="109" t="str">
        <f t="shared" si="337"/>
        <v/>
      </c>
      <c r="P160" s="109">
        <f t="shared" si="337"/>
        <v>2.3350128994780848</v>
      </c>
      <c r="Q160" s="109">
        <f t="shared" si="337"/>
        <v>2.7838541598513444</v>
      </c>
      <c r="R160" s="109">
        <f t="shared" si="337"/>
        <v>2.6666807749545627</v>
      </c>
      <c r="S160" s="109"/>
      <c r="T160" s="109"/>
      <c r="U160" s="109"/>
      <c r="V160" s="109"/>
    </row>
    <row r="161" spans="1:22" x14ac:dyDescent="0.25">
      <c r="B161" s="13">
        <v>35.5</v>
      </c>
      <c r="C161" s="13">
        <f t="shared" si="259"/>
        <v>2.5566527678880133</v>
      </c>
      <c r="D161" s="26">
        <f t="shared" si="259"/>
        <v>2.4847092820280188</v>
      </c>
      <c r="E161" s="49">
        <f t="shared" ref="E161:F161" si="338">IF(E130&gt;0,LOG10(E130),"")</f>
        <v>2.5188307066773614</v>
      </c>
      <c r="F161" s="49">
        <f t="shared" si="338"/>
        <v>2.8187767069712732</v>
      </c>
      <c r="G161" s="65">
        <f t="shared" ref="G161:J161" si="339">IF(G130&gt;0,LOG10(G130),"")</f>
        <v>2.0627703163969171</v>
      </c>
      <c r="H161" s="65">
        <f t="shared" si="339"/>
        <v>2.0962900837728888</v>
      </c>
      <c r="I161" s="65">
        <f t="shared" si="339"/>
        <v>2.6321470242107825</v>
      </c>
      <c r="J161" s="65">
        <f t="shared" si="339"/>
        <v>2.7860554509212809</v>
      </c>
      <c r="K161" s="88" t="str">
        <f t="shared" ref="K161:V161" si="340">IF(K130&gt;0,LOG10(K130),"")</f>
        <v/>
      </c>
      <c r="L161" s="109">
        <f t="shared" si="340"/>
        <v>2.1808804365886978</v>
      </c>
      <c r="M161" s="109">
        <f t="shared" si="340"/>
        <v>2.9396364553257057</v>
      </c>
      <c r="N161" s="109">
        <f t="shared" si="340"/>
        <v>2.895604176366819</v>
      </c>
      <c r="O161" s="109" t="str">
        <f t="shared" si="340"/>
        <v/>
      </c>
      <c r="P161" s="109">
        <f t="shared" si="340"/>
        <v>2.508196389303714</v>
      </c>
      <c r="Q161" s="109">
        <f t="shared" si="340"/>
        <v>2.6792187505311515</v>
      </c>
      <c r="R161" s="109">
        <f t="shared" si="340"/>
        <v>2.7425368776834453</v>
      </c>
      <c r="S161" s="109"/>
      <c r="T161" s="109"/>
      <c r="U161" s="109"/>
      <c r="V161" s="109"/>
    </row>
    <row r="162" spans="1:22" x14ac:dyDescent="0.25">
      <c r="B162" s="13">
        <v>37</v>
      </c>
      <c r="C162" s="13">
        <f t="shared" si="259"/>
        <v>2.5264099857742335</v>
      </c>
      <c r="D162" s="26">
        <f t="shared" si="259"/>
        <v>2.2234972644131377</v>
      </c>
      <c r="E162" s="49">
        <f t="shared" ref="E162:F162" si="341">IF(E131&gt;0,LOG10(E131),"")</f>
        <v>2.4642644386079913</v>
      </c>
      <c r="F162" s="49">
        <f t="shared" si="341"/>
        <v>2.7794838003194919</v>
      </c>
      <c r="G162" s="65">
        <f t="shared" ref="G162:J162" si="342">IF(G131&gt;0,LOG10(G131),"")</f>
        <v>0.30310247170728666</v>
      </c>
      <c r="H162" s="65">
        <f t="shared" si="342"/>
        <v>1.889937219684672</v>
      </c>
      <c r="I162" s="65">
        <f t="shared" si="342"/>
        <v>2.751820901234078</v>
      </c>
      <c r="J162" s="65">
        <f t="shared" si="342"/>
        <v>2.6757608365392973</v>
      </c>
      <c r="K162" s="88" t="str">
        <f t="shared" ref="K162:V162" si="343">IF(K131&gt;0,LOG10(K131),"")</f>
        <v/>
      </c>
      <c r="L162" s="109">
        <f t="shared" si="343"/>
        <v>2.5226371916756709</v>
      </c>
      <c r="M162" s="109">
        <f t="shared" si="343"/>
        <v>2.946778999381074</v>
      </c>
      <c r="N162" s="109">
        <f t="shared" si="343"/>
        <v>2.953370723386584</v>
      </c>
      <c r="O162" s="109" t="str">
        <f t="shared" si="343"/>
        <v/>
      </c>
      <c r="P162" s="109">
        <f t="shared" si="343"/>
        <v>2.6387256445921832</v>
      </c>
      <c r="Q162" s="109">
        <f t="shared" si="343"/>
        <v>2.7925621103659934</v>
      </c>
      <c r="R162" s="109">
        <f t="shared" si="343"/>
        <v>2.6379015527633305</v>
      </c>
      <c r="S162" s="109"/>
      <c r="T162" s="109"/>
      <c r="U162" s="109"/>
      <c r="V162" s="109"/>
    </row>
    <row r="163" spans="1:22" x14ac:dyDescent="0.25">
      <c r="B163" s="13">
        <v>38.5</v>
      </c>
      <c r="C163" s="13">
        <f t="shared" si="259"/>
        <v>2.5407135667865655</v>
      </c>
      <c r="D163" s="26">
        <f t="shared" si="259"/>
        <v>2.6448011346292479</v>
      </c>
      <c r="E163" s="49">
        <f t="shared" ref="E163:F163" si="344">IF(E132&gt;0,LOG10(E132),"")</f>
        <v>2.458676584055993</v>
      </c>
      <c r="F163" s="49">
        <f t="shared" si="344"/>
        <v>2.8123346435099776</v>
      </c>
      <c r="G163" s="65" t="str">
        <f t="shared" ref="G163:J163" si="345">IF(G132&gt;0,LOG10(G132),"")</f>
        <v/>
      </c>
      <c r="H163" s="65">
        <f t="shared" si="345"/>
        <v>2.1099913614502768</v>
      </c>
      <c r="I163" s="65">
        <f t="shared" si="345"/>
        <v>2.7231231215952785</v>
      </c>
      <c r="J163" s="65">
        <f t="shared" si="345"/>
        <v>2.7035766548016786</v>
      </c>
      <c r="K163" s="88" t="str">
        <f t="shared" ref="K163:V163" si="346">IF(K132&gt;0,LOG10(K132),"")</f>
        <v/>
      </c>
      <c r="L163" s="109">
        <f t="shared" si="346"/>
        <v>2.0273704472878604</v>
      </c>
      <c r="M163" s="109">
        <f t="shared" si="346"/>
        <v>2.8534706455176804</v>
      </c>
      <c r="N163" s="109">
        <f t="shared" si="346"/>
        <v>2.9560882014300347</v>
      </c>
      <c r="O163" s="109" t="str">
        <f t="shared" si="346"/>
        <v/>
      </c>
      <c r="P163" s="109">
        <f t="shared" si="346"/>
        <v>2.0442116969840827</v>
      </c>
      <c r="Q163" s="109">
        <f t="shared" si="346"/>
        <v>2.7715882885924148</v>
      </c>
      <c r="R163" s="109">
        <f t="shared" si="346"/>
        <v>2.5767308885801383</v>
      </c>
      <c r="S163" s="109"/>
      <c r="T163" s="109"/>
      <c r="U163" s="109"/>
      <c r="V163" s="109"/>
    </row>
    <row r="164" spans="1:22" x14ac:dyDescent="0.25">
      <c r="B164" s="13">
        <v>40</v>
      </c>
      <c r="C164">
        <f>IF(C133&gt;0,LOG10(C133),"")</f>
        <v>2.5016686438889573</v>
      </c>
      <c r="D164" s="26">
        <f>IF(D133&gt;0,LOG10(D133),"")</f>
        <v>2.3991758921010526</v>
      </c>
      <c r="E164" s="49">
        <f t="shared" ref="E164:F164" si="347">IF(E133&gt;0,LOG10(E133),"")</f>
        <v>2.4424423608139065</v>
      </c>
      <c r="F164" s="49">
        <f t="shared" si="347"/>
        <v>2.808941170377067</v>
      </c>
      <c r="G164" s="65">
        <f t="shared" ref="G164:J164" si="348">IF(G133&gt;0,LOG10(G133),"")</f>
        <v>2.4787109130568719</v>
      </c>
      <c r="H164" s="65" t="str">
        <f t="shared" si="348"/>
        <v/>
      </c>
      <c r="I164" s="65">
        <f t="shared" si="348"/>
        <v>2.6845397124241668</v>
      </c>
      <c r="J164" s="65">
        <f t="shared" si="348"/>
        <v>2.6543641875098687</v>
      </c>
      <c r="K164" s="88" t="str">
        <f t="shared" ref="K164:V164" si="349">IF(K133&gt;0,LOG10(K133),"")</f>
        <v/>
      </c>
      <c r="L164" s="109">
        <f t="shared" si="349"/>
        <v>1.6825088820992424</v>
      </c>
      <c r="M164" s="109">
        <f t="shared" si="349"/>
        <v>2.9397880415338427</v>
      </c>
      <c r="N164" s="109">
        <f t="shared" si="349"/>
        <v>2.7849587416912707</v>
      </c>
      <c r="O164" s="109" t="str">
        <f t="shared" si="349"/>
        <v/>
      </c>
      <c r="P164" s="109">
        <f t="shared" si="349"/>
        <v>2.191608757154301</v>
      </c>
      <c r="Q164" s="109">
        <f t="shared" si="349"/>
        <v>2.8936090221835022</v>
      </c>
      <c r="R164" s="109">
        <f t="shared" si="349"/>
        <v>2.5626695215150308</v>
      </c>
      <c r="S164" s="109"/>
      <c r="T164" s="109"/>
      <c r="U164" s="109"/>
      <c r="V164" s="109"/>
    </row>
    <row r="165" spans="1:22" x14ac:dyDescent="0.25">
      <c r="A165" t="s">
        <v>12</v>
      </c>
      <c r="B165" s="3">
        <v>0</v>
      </c>
      <c r="D165" s="26"/>
      <c r="E165" s="49"/>
      <c r="F165" s="49"/>
      <c r="G165" s="65"/>
      <c r="H165" s="65"/>
      <c r="I165" s="65"/>
      <c r="J165" s="65"/>
      <c r="K165" s="88"/>
      <c r="L165" s="109"/>
      <c r="M165" s="109"/>
      <c r="N165" s="109"/>
      <c r="O165" s="109"/>
      <c r="P165" s="109"/>
      <c r="Q165" s="109"/>
      <c r="R165" s="109"/>
      <c r="S165" s="109"/>
      <c r="T165" s="109"/>
      <c r="U165" s="109"/>
      <c r="V165" s="109"/>
    </row>
    <row r="166" spans="1:22" x14ac:dyDescent="0.25">
      <c r="B166" s="8">
        <v>1</v>
      </c>
      <c r="C166" s="6">
        <f>IF(C135&lt;&gt;"", RSQ($B135:$B$164, $C135:$C$164),"")</f>
        <v>0.71253256113877772</v>
      </c>
      <c r="D166" s="28">
        <f>IF(D135&lt;&gt;"", RSQ($B135:$B$164, $C135:$C$164),"")</f>
        <v>0.71253256113877772</v>
      </c>
      <c r="E166" s="51">
        <f>IF(E135&lt;&gt;"", RSQ($B135:$B$164, $C135:$C$164),"")</f>
        <v>0.71253256113877772</v>
      </c>
      <c r="F166" s="51">
        <f>IF(F135&lt;&gt;"", RSQ($B135:$B$164, $C135:$C$164),"")</f>
        <v>0.71253256113877772</v>
      </c>
      <c r="G166" s="67">
        <f>IF(G135&lt;&gt;"", RSQ($B135:$B$164, $C135:$C$164),"")</f>
        <v>0.71253256113877772</v>
      </c>
      <c r="H166" s="67">
        <f>IF(H135&lt;&gt;"", RSQ($B135:$B$164, $C135:$C$164),"")</f>
        <v>0.71253256113877772</v>
      </c>
      <c r="I166" s="67">
        <f>IF(I135&lt;&gt;"", RSQ($B135:$B$164, $C135:$C$164),"")</f>
        <v>0.71253256113877772</v>
      </c>
      <c r="J166" s="67">
        <f>IF(J135&lt;&gt;"", RSQ($B135:$B$164, $C135:$C$164),"")</f>
        <v>0.71253256113877772</v>
      </c>
      <c r="K166" s="90">
        <f>IF(K135&lt;&gt;"", RSQ($B135:$B$164, $C135:$C$164),"")</f>
        <v>0.71253256113877772</v>
      </c>
      <c r="L166" s="111">
        <f>IF(L135&lt;&gt;"", RSQ($B135:$B$164, $C135:$C$164),"")</f>
        <v>0.71253256113877772</v>
      </c>
      <c r="M166" s="111">
        <f>IF(M135&lt;&gt;"", RSQ($B135:$B$164, $C135:$C$164),"")</f>
        <v>0.71253256113877772</v>
      </c>
      <c r="N166" s="111">
        <f>IF(N135&lt;&gt;"", RSQ($B135:$B$164, $C135:$C$164),"")</f>
        <v>0.71253256113877772</v>
      </c>
      <c r="O166" s="111">
        <f>IF(O135&lt;&gt;"", RSQ($B135:$B$164, $C135:$C$164),"")</f>
        <v>0.71253256113877772</v>
      </c>
      <c r="P166" s="111">
        <f>IF(P135&lt;&gt;"", RSQ($B135:$B$164, $C135:$C$164),"")</f>
        <v>0.71253256113877772</v>
      </c>
      <c r="Q166" s="111">
        <f>IF(Q135&lt;&gt;"", RSQ($B135:$B$164, $C135:$C$164),"")</f>
        <v>0.71253256113877772</v>
      </c>
      <c r="R166" s="111">
        <f>IF(R135&lt;&gt;"", RSQ($B135:$B$164, $C135:$C$164),"")</f>
        <v>0.71253256113877772</v>
      </c>
      <c r="S166" s="111"/>
      <c r="T166" s="111"/>
      <c r="U166" s="111"/>
      <c r="V166" s="111"/>
    </row>
    <row r="167" spans="1:22" x14ac:dyDescent="0.25">
      <c r="B167" s="16">
        <v>2</v>
      </c>
      <c r="C167" s="6">
        <f>IF(C136&lt;&gt;"", RSQ($B136:$B$164, $C136:$C$164),"")</f>
        <v>0.78043991647198407</v>
      </c>
      <c r="D167" s="28">
        <f>IF(D136&lt;&gt;"", RSQ($B136:$B$164, $C136:$C$164),"")</f>
        <v>0.78043991647198407</v>
      </c>
      <c r="E167" s="51">
        <f>IF(E136&lt;&gt;"", RSQ($B136:$B$164, $C136:$C$164),"")</f>
        <v>0.78043991647198407</v>
      </c>
      <c r="F167" s="51">
        <f>IF(F136&lt;&gt;"", RSQ($B136:$B$164, $C136:$C$164),"")</f>
        <v>0.78043991647198407</v>
      </c>
      <c r="G167" s="67">
        <f>IF(G136&lt;&gt;"", RSQ($B136:$B$164, $C136:$C$164),"")</f>
        <v>0.78043991647198407</v>
      </c>
      <c r="H167" s="67">
        <f>IF(H136&lt;&gt;"", RSQ($B136:$B$164, $C136:$C$164),"")</f>
        <v>0.78043991647198407</v>
      </c>
      <c r="I167" s="67">
        <f>IF(I136&lt;&gt;"", RSQ($B136:$B$164, $C136:$C$164),"")</f>
        <v>0.78043991647198407</v>
      </c>
      <c r="J167" s="67">
        <f>IF(J136&lt;&gt;"", RSQ($B136:$B$164, $C136:$C$164),"")</f>
        <v>0.78043991647198407</v>
      </c>
      <c r="K167" s="90">
        <f>IF(K136&lt;&gt;"", RSQ($B136:$B$164, $C136:$C$164),"")</f>
        <v>0.78043991647198407</v>
      </c>
      <c r="L167" s="111">
        <f>IF(L136&lt;&gt;"", RSQ($B136:$B$164, $C136:$C$164),"")</f>
        <v>0.78043991647198407</v>
      </c>
      <c r="M167" s="111">
        <f>IF(M136&lt;&gt;"", RSQ($B136:$B$164, $C136:$C$164),"")</f>
        <v>0.78043991647198407</v>
      </c>
      <c r="N167" s="111">
        <f>IF(N136&lt;&gt;"", RSQ($B136:$B$164, $C136:$C$164),"")</f>
        <v>0.78043991647198407</v>
      </c>
      <c r="O167" s="111">
        <f>IF(O136&lt;&gt;"", RSQ($B136:$B$164, $C136:$C$164),"")</f>
        <v>0.78043991647198407</v>
      </c>
      <c r="P167" s="111">
        <f>IF(P136&lt;&gt;"", RSQ($B136:$B$164, $C136:$C$164),"")</f>
        <v>0.78043991647198407</v>
      </c>
      <c r="Q167" s="111">
        <f>IF(Q136&lt;&gt;"", RSQ($B136:$B$164, $C136:$C$164),"")</f>
        <v>0.78043991647198407</v>
      </c>
      <c r="R167" s="111">
        <f>IF(R136&lt;&gt;"", RSQ($B136:$B$164, $C136:$C$164),"")</f>
        <v>0.78043991647198407</v>
      </c>
      <c r="S167" s="111"/>
      <c r="T167" s="111"/>
      <c r="U167" s="111"/>
      <c r="V167" s="111"/>
    </row>
    <row r="168" spans="1:22" x14ac:dyDescent="0.25">
      <c r="B168" s="13">
        <v>3</v>
      </c>
      <c r="C168" s="6">
        <f>IF(C137&lt;&gt;"", RSQ($B137:$B$164, $C137:$C$164),"")</f>
        <v>0.83504887896525015</v>
      </c>
      <c r="D168" s="28">
        <f>IF(D137&lt;&gt;"", RSQ($B137:$B$164, $C137:$C$164),"")</f>
        <v>0.83504887896525015</v>
      </c>
      <c r="E168" s="51">
        <f>IF(E137&lt;&gt;"", RSQ($B137:$B$164, $C137:$C$164),"")</f>
        <v>0.83504887896525015</v>
      </c>
      <c r="F168" s="51">
        <f>IF(F137&lt;&gt;"", RSQ($B137:$B$164, $C137:$C$164),"")</f>
        <v>0.83504887896525015</v>
      </c>
      <c r="G168" s="67">
        <f>IF(G137&lt;&gt;"", RSQ($B137:$B$164, $C137:$C$164),"")</f>
        <v>0.83504887896525015</v>
      </c>
      <c r="H168" s="67">
        <f>IF(H137&lt;&gt;"", RSQ($B137:$B$164, $C137:$C$164),"")</f>
        <v>0.83504887896525015</v>
      </c>
      <c r="I168" s="67">
        <f>IF(I137&lt;&gt;"", RSQ($B137:$B$164, $C137:$C$164),"")</f>
        <v>0.83504887896525015</v>
      </c>
      <c r="J168" s="67">
        <f>IF(J137&lt;&gt;"", RSQ($B137:$B$164, $C137:$C$164),"")</f>
        <v>0.83504887896525015</v>
      </c>
      <c r="K168" s="90">
        <f>IF(K137&lt;&gt;"", RSQ($B137:$B$164, $C137:$C$164),"")</f>
        <v>0.83504887896525015</v>
      </c>
      <c r="L168" s="111">
        <f>IF(L137&lt;&gt;"", RSQ($B137:$B$164, $C137:$C$164),"")</f>
        <v>0.83504887896525015</v>
      </c>
      <c r="M168" s="111">
        <f>IF(M137&lt;&gt;"", RSQ($B137:$B$164, $C137:$C$164),"")</f>
        <v>0.83504887896525015</v>
      </c>
      <c r="N168" s="111">
        <f>IF(N137&lt;&gt;"", RSQ($B137:$B$164, $C137:$C$164),"")</f>
        <v>0.83504887896525015</v>
      </c>
      <c r="O168" s="111">
        <f>IF(O137&lt;&gt;"", RSQ($B137:$B$164, $C137:$C$164),"")</f>
        <v>0.83504887896525015</v>
      </c>
      <c r="P168" s="111">
        <f>IF(P137&lt;&gt;"", RSQ($B137:$B$164, $C137:$C$164),"")</f>
        <v>0.83504887896525015</v>
      </c>
      <c r="Q168" s="111">
        <f>IF(Q137&lt;&gt;"", RSQ($B137:$B$164, $C137:$C$164),"")</f>
        <v>0.83504887896525015</v>
      </c>
      <c r="R168" s="111">
        <f>IF(R137&lt;&gt;"", RSQ($B137:$B$164, $C137:$C$164),"")</f>
        <v>0.83504887896525015</v>
      </c>
      <c r="S168" s="111"/>
      <c r="T168" s="111"/>
      <c r="U168" s="111"/>
      <c r="V168" s="111"/>
    </row>
    <row r="169" spans="1:22" x14ac:dyDescent="0.25">
      <c r="B169" s="13">
        <v>4</v>
      </c>
      <c r="C169" s="6">
        <f>IF(C138&lt;&gt;"", RSQ($B138:$B$164, $C138:$C$164),"")</f>
        <v>0.8627159680848101</v>
      </c>
      <c r="D169" s="28">
        <f>IF(D138&lt;&gt;"", RSQ($B138:$B$164, $C138:$C$164),"")</f>
        <v>0.8627159680848101</v>
      </c>
      <c r="E169" s="51">
        <f>IF(E138&lt;&gt;"", RSQ($B138:$B$164, $C138:$C$164),"")</f>
        <v>0.8627159680848101</v>
      </c>
      <c r="F169" s="51">
        <f>IF(F138&lt;&gt;"", RSQ($B138:$B$164, $C138:$C$164),"")</f>
        <v>0.8627159680848101</v>
      </c>
      <c r="G169" s="67">
        <f>IF(G138&lt;&gt;"", RSQ($B138:$B$164, $C138:$C$164),"")</f>
        <v>0.8627159680848101</v>
      </c>
      <c r="H169" s="67">
        <f>IF(H138&lt;&gt;"", RSQ($B138:$B$164, $C138:$C$164),"")</f>
        <v>0.8627159680848101</v>
      </c>
      <c r="I169" s="67">
        <f>IF(I138&lt;&gt;"", RSQ($B138:$B$164, $C138:$C$164),"")</f>
        <v>0.8627159680848101</v>
      </c>
      <c r="J169" s="67">
        <f>IF(J138&lt;&gt;"", RSQ($B138:$B$164, $C138:$C$164),"")</f>
        <v>0.8627159680848101</v>
      </c>
      <c r="K169" s="90">
        <f>IF(K138&lt;&gt;"", RSQ($B138:$B$164, $C138:$C$164),"")</f>
        <v>0.8627159680848101</v>
      </c>
      <c r="L169" s="111">
        <f>IF(L138&lt;&gt;"", RSQ($B138:$B$164, $C138:$C$164),"")</f>
        <v>0.8627159680848101</v>
      </c>
      <c r="M169" s="111">
        <f>IF(M138&lt;&gt;"", RSQ($B138:$B$164, $C138:$C$164),"")</f>
        <v>0.8627159680848101</v>
      </c>
      <c r="N169" s="111">
        <f>IF(N138&lt;&gt;"", RSQ($B138:$B$164, $C138:$C$164),"")</f>
        <v>0.8627159680848101</v>
      </c>
      <c r="O169" s="111">
        <f>IF(O138&lt;&gt;"", RSQ($B138:$B$164, $C138:$C$164),"")</f>
        <v>0.8627159680848101</v>
      </c>
      <c r="P169" s="111">
        <f>IF(P138&lt;&gt;"", RSQ($B138:$B$164, $C138:$C$164),"")</f>
        <v>0.8627159680848101</v>
      </c>
      <c r="Q169" s="111">
        <f>IF(Q138&lt;&gt;"", RSQ($B138:$B$164, $C138:$C$164),"")</f>
        <v>0.8627159680848101</v>
      </c>
      <c r="R169" s="111">
        <f>IF(R138&lt;&gt;"", RSQ($B138:$B$164, $C138:$C$164),"")</f>
        <v>0.8627159680848101</v>
      </c>
      <c r="S169" s="111"/>
      <c r="T169" s="111"/>
      <c r="U169" s="111"/>
      <c r="V169" s="111"/>
    </row>
    <row r="170" spans="1:22" x14ac:dyDescent="0.25">
      <c r="B170" s="13">
        <v>5</v>
      </c>
      <c r="C170" s="17">
        <f>IF(C139&lt;&gt;"", RSQ($B139:$B$164, $C139:$C$164),"")</f>
        <v>0.87625461481762024</v>
      </c>
      <c r="D170" s="37">
        <f>IF(D139&lt;&gt;"", RSQ($B139:$B$164, $C139:$C$164),"")</f>
        <v>0.87625461481762024</v>
      </c>
      <c r="E170" s="56">
        <f>IF(E139&lt;&gt;"", RSQ($B139:$B$164, $C139:$C$164),"")</f>
        <v>0.87625461481762024</v>
      </c>
      <c r="F170" s="56">
        <f>IF(F139&lt;&gt;"", RSQ($B139:$B$164, $C139:$C$164),"")</f>
        <v>0.87625461481762024</v>
      </c>
      <c r="G170" s="74">
        <f>IF(G139&lt;&gt;"", RSQ($B139:$B$164, $C139:$C$164),"")</f>
        <v>0.87625461481762024</v>
      </c>
      <c r="H170" s="74">
        <f>IF(H139&lt;&gt;"", RSQ($B139:$B$164, $C139:$C$164),"")</f>
        <v>0.87625461481762024</v>
      </c>
      <c r="I170" s="74">
        <f>IF(I139&lt;&gt;"", RSQ($B139:$B$164, $C139:$C$164),"")</f>
        <v>0.87625461481762024</v>
      </c>
      <c r="J170" s="74">
        <f>IF(J139&lt;&gt;"", RSQ($B139:$B$164, $C139:$C$164),"")</f>
        <v>0.87625461481762024</v>
      </c>
      <c r="K170" s="97">
        <f>IF(K139&lt;&gt;"", RSQ($B139:$B$164, $C139:$C$164),"")</f>
        <v>0.87625461481762024</v>
      </c>
      <c r="L170" s="117">
        <f>IF(L139&lt;&gt;"", RSQ($B139:$B$164, $C139:$C$164),"")</f>
        <v>0.87625461481762024</v>
      </c>
      <c r="M170" s="117">
        <f>IF(M139&lt;&gt;"", RSQ($B139:$B$164, $C139:$C$164),"")</f>
        <v>0.87625461481762024</v>
      </c>
      <c r="N170" s="117">
        <f>IF(N139&lt;&gt;"", RSQ($B139:$B$164, $C139:$C$164),"")</f>
        <v>0.87625461481762024</v>
      </c>
      <c r="O170" s="117">
        <f>IF(O139&lt;&gt;"", RSQ($B139:$B$164, $C139:$C$164),"")</f>
        <v>0.87625461481762024</v>
      </c>
      <c r="P170" s="117">
        <f>IF(P139&lt;&gt;"", RSQ($B139:$B$164, $C139:$C$164),"")</f>
        <v>0.87625461481762024</v>
      </c>
      <c r="Q170" s="117">
        <f>IF(Q139&lt;&gt;"", RSQ($B139:$B$164, $C139:$C$164),"")</f>
        <v>0.87625461481762024</v>
      </c>
      <c r="R170" s="117">
        <f>IF(R139&lt;&gt;"", RSQ($B139:$B$164, $C139:$C$164),"")</f>
        <v>0.87625461481762024</v>
      </c>
      <c r="S170" s="117"/>
      <c r="T170" s="117"/>
      <c r="U170" s="117"/>
      <c r="V170" s="117"/>
    </row>
    <row r="171" spans="1:22" x14ac:dyDescent="0.25">
      <c r="B171" s="13">
        <v>6</v>
      </c>
      <c r="C171" s="18">
        <f>IF(C140&lt;&gt;"", RSQ($B140:$B$164, $C140:$C$164),"")</f>
        <v>0.87176508104517725</v>
      </c>
      <c r="D171" s="36">
        <f>IF(D140&lt;&gt;"", RSQ($B140:$B$164, $C140:$C$164),"")</f>
        <v>0.87176508104517725</v>
      </c>
      <c r="E171" s="55">
        <f>IF(E140&lt;&gt;"", RSQ($B140:$B$164, $C140:$C$164),"")</f>
        <v>0.87176508104517725</v>
      </c>
      <c r="F171" s="55">
        <f>IF(F140&lt;&gt;"", RSQ($B140:$B$164, $C140:$C$164),"")</f>
        <v>0.87176508104517725</v>
      </c>
      <c r="G171" s="73">
        <f>IF(G140&lt;&gt;"", RSQ($B140:$B$164, $C140:$C$164),"")</f>
        <v>0.87176508104517725</v>
      </c>
      <c r="H171" s="73">
        <f>IF(H140&lt;&gt;"", RSQ($B140:$B$164, $C140:$C$164),"")</f>
        <v>0.87176508104517725</v>
      </c>
      <c r="I171" s="73">
        <f>IF(I140&lt;&gt;"", RSQ($B140:$B$164, $C140:$C$164),"")</f>
        <v>0.87176508104517725</v>
      </c>
      <c r="J171" s="73">
        <f>IF(J140&lt;&gt;"", RSQ($B140:$B$164, $C140:$C$164),"")</f>
        <v>0.87176508104517725</v>
      </c>
      <c r="K171" s="96">
        <f>IF(K140&lt;&gt;"", RSQ($B140:$B$164, $C140:$C$164),"")</f>
        <v>0.87176508104517725</v>
      </c>
      <c r="L171" s="116">
        <f>IF(L140&lt;&gt;"", RSQ($B140:$B$164, $C140:$C$164),"")</f>
        <v>0.87176508104517725</v>
      </c>
      <c r="M171" s="116">
        <f>IF(M140&lt;&gt;"", RSQ($B140:$B$164, $C140:$C$164),"")</f>
        <v>0.87176508104517725</v>
      </c>
      <c r="N171" s="116">
        <f>IF(N140&lt;&gt;"", RSQ($B140:$B$164, $C140:$C$164),"")</f>
        <v>0.87176508104517725</v>
      </c>
      <c r="O171" s="116">
        <f>IF(O140&lt;&gt;"", RSQ($B140:$B$164, $C140:$C$164),"")</f>
        <v>0.87176508104517725</v>
      </c>
      <c r="P171" s="116">
        <f>IF(P140&lt;&gt;"", RSQ($B140:$B$164, $C140:$C$164),"")</f>
        <v>0.87176508104517725</v>
      </c>
      <c r="Q171" s="116">
        <f>IF(Q140&lt;&gt;"", RSQ($B140:$B$164, $C140:$C$164),"")</f>
        <v>0.87176508104517725</v>
      </c>
      <c r="R171" s="116">
        <f>IF(R140&lt;&gt;"", RSQ($B140:$B$164, $C140:$C$164),"")</f>
        <v>0.87176508104517725</v>
      </c>
      <c r="S171" s="116"/>
      <c r="T171" s="116"/>
      <c r="U171" s="116"/>
      <c r="V171" s="116"/>
    </row>
    <row r="172" spans="1:22" x14ac:dyDescent="0.25">
      <c r="B172" s="13">
        <v>7</v>
      </c>
      <c r="C172" s="18">
        <f>IF(C141&lt;&gt;"", RSQ($B141:$B$164, $C141:$C$164),"")</f>
        <v>0.85933640672564349</v>
      </c>
      <c r="D172" s="36">
        <f>IF(D141&lt;&gt;"", RSQ($B141:$B$164, $C141:$C$164),"")</f>
        <v>0.85933640672564349</v>
      </c>
      <c r="E172" s="55">
        <f>IF(E141&lt;&gt;"", RSQ($B141:$B$164, $C141:$C$164),"")</f>
        <v>0.85933640672564349</v>
      </c>
      <c r="F172" s="55">
        <f>IF(F141&lt;&gt;"", RSQ($B141:$B$164, $C141:$C$164),"")</f>
        <v>0.85933640672564349</v>
      </c>
      <c r="G172" s="73">
        <f>IF(G141&lt;&gt;"", RSQ($B141:$B$164, $C141:$C$164),"")</f>
        <v>0.85933640672564349</v>
      </c>
      <c r="H172" s="73">
        <f>IF(H141&lt;&gt;"", RSQ($B141:$B$164, $C141:$C$164),"")</f>
        <v>0.85933640672564349</v>
      </c>
      <c r="I172" s="73">
        <f>IF(I141&lt;&gt;"", RSQ($B141:$B$164, $C141:$C$164),"")</f>
        <v>0.85933640672564349</v>
      </c>
      <c r="J172" s="73">
        <f>IF(J141&lt;&gt;"", RSQ($B141:$B$164, $C141:$C$164),"")</f>
        <v>0.85933640672564349</v>
      </c>
      <c r="K172" s="96">
        <f>IF(K141&lt;&gt;"", RSQ($B141:$B$164, $C141:$C$164),"")</f>
        <v>0.85933640672564349</v>
      </c>
      <c r="L172" s="116">
        <f>IF(L141&lt;&gt;"", RSQ($B141:$B$164, $C141:$C$164),"")</f>
        <v>0.85933640672564349</v>
      </c>
      <c r="M172" s="116">
        <f>IF(M141&lt;&gt;"", RSQ($B141:$B$164, $C141:$C$164),"")</f>
        <v>0.85933640672564349</v>
      </c>
      <c r="N172" s="116">
        <f>IF(N141&lt;&gt;"", RSQ($B141:$B$164, $C141:$C$164),"")</f>
        <v>0.85933640672564349</v>
      </c>
      <c r="O172" s="116">
        <f>IF(O141&lt;&gt;"", RSQ($B141:$B$164, $C141:$C$164),"")</f>
        <v>0.85933640672564349</v>
      </c>
      <c r="P172" s="116" t="str">
        <f>IF(P141&lt;&gt;"", RSQ($B141:$B$164, $C141:$C$164),"")</f>
        <v/>
      </c>
      <c r="Q172" s="116">
        <f>IF(Q141&lt;&gt;"", RSQ($B141:$B$164, $C141:$C$164),"")</f>
        <v>0.85933640672564349</v>
      </c>
      <c r="R172" s="116">
        <f>IF(R141&lt;&gt;"", RSQ($B141:$B$164, $C141:$C$164),"")</f>
        <v>0.85933640672564349</v>
      </c>
      <c r="S172" s="116"/>
      <c r="T172" s="116"/>
      <c r="U172" s="116"/>
      <c r="V172" s="116"/>
    </row>
    <row r="173" spans="1:22" x14ac:dyDescent="0.25">
      <c r="B173" s="13">
        <v>8</v>
      </c>
      <c r="C173" s="6">
        <f>IF(C142&lt;&gt;"", RSQ($B142:$B$164, $C142:$C$164),"")</f>
        <v>0.84175589678185159</v>
      </c>
      <c r="D173" s="28">
        <f>IF(D142&lt;&gt;"", RSQ($B142:$B$164, $C142:$C$164),"")</f>
        <v>0.84175589678185159</v>
      </c>
      <c r="E173" s="51">
        <f>IF(E142&lt;&gt;"", RSQ($B142:$B$164, $C142:$C$164),"")</f>
        <v>0.84175589678185159</v>
      </c>
      <c r="F173" s="51">
        <f>IF(F142&lt;&gt;"", RSQ($B142:$B$164, $C142:$C$164),"")</f>
        <v>0.84175589678185159</v>
      </c>
      <c r="G173" s="67">
        <f>IF(G142&lt;&gt;"", RSQ($B142:$B$164, $C142:$C$164),"")</f>
        <v>0.84175589678185159</v>
      </c>
      <c r="H173" s="67">
        <f>IF(H142&lt;&gt;"", RSQ($B142:$B$164, $C142:$C$164),"")</f>
        <v>0.84175589678185159</v>
      </c>
      <c r="I173" s="67">
        <f>IF(I142&lt;&gt;"", RSQ($B142:$B$164, $C142:$C$164),"")</f>
        <v>0.84175589678185159</v>
      </c>
      <c r="J173" s="67">
        <f>IF(J142&lt;&gt;"", RSQ($B142:$B$164, $C142:$C$164),"")</f>
        <v>0.84175589678185159</v>
      </c>
      <c r="K173" s="90">
        <f>IF(K142&lt;&gt;"", RSQ($B142:$B$164, $C142:$C$164),"")</f>
        <v>0.84175589678185159</v>
      </c>
      <c r="L173" s="111">
        <f>IF(L142&lt;&gt;"", RSQ($B142:$B$164, $C142:$C$164),"")</f>
        <v>0.84175589678185159</v>
      </c>
      <c r="M173" s="111">
        <f>IF(M142&lt;&gt;"", RSQ($B142:$B$164, $C142:$C$164),"")</f>
        <v>0.84175589678185159</v>
      </c>
      <c r="N173" s="111">
        <f>IF(N142&lt;&gt;"", RSQ($B142:$B$164, $C142:$C$164),"")</f>
        <v>0.84175589678185159</v>
      </c>
      <c r="O173" s="111">
        <f>IF(O142&lt;&gt;"", RSQ($B142:$B$164, $C142:$C$164),"")</f>
        <v>0.84175589678185159</v>
      </c>
      <c r="P173" s="111">
        <f>IF(P142&lt;&gt;"", RSQ($B142:$B$164, $C142:$C$164),"")</f>
        <v>0.84175589678185159</v>
      </c>
      <c r="Q173" s="111">
        <f>IF(Q142&lt;&gt;"", RSQ($B142:$B$164, $C142:$C$164),"")</f>
        <v>0.84175589678185159</v>
      </c>
      <c r="R173" s="111">
        <f>IF(R142&lt;&gt;"", RSQ($B142:$B$164, $C142:$C$164),"")</f>
        <v>0.84175589678185159</v>
      </c>
      <c r="S173" s="111"/>
      <c r="T173" s="111"/>
      <c r="U173" s="111"/>
      <c r="V173" s="111"/>
    </row>
    <row r="174" spans="1:22" x14ac:dyDescent="0.25">
      <c r="B174" s="13">
        <v>9</v>
      </c>
      <c r="C174" s="6">
        <f>IF(C143&lt;&gt;"", RSQ($B143:$B$164, $C143:$C$164),"")</f>
        <v>0.87529872402796216</v>
      </c>
      <c r="D174" s="28">
        <f>IF(D143&lt;&gt;"", RSQ($B143:$B$164, $C143:$C$164),"")</f>
        <v>0.87529872402796216</v>
      </c>
      <c r="E174" s="51">
        <f>IF(E143&lt;&gt;"", RSQ($B143:$B$164, $C143:$C$164),"")</f>
        <v>0.87529872402796216</v>
      </c>
      <c r="F174" s="51">
        <f>IF(F143&lt;&gt;"", RSQ($B143:$B$164, $C143:$C$164),"")</f>
        <v>0.87529872402796216</v>
      </c>
      <c r="G174" s="67">
        <f>IF(G143&lt;&gt;"", RSQ($B143:$B$164, $C143:$C$164),"")</f>
        <v>0.87529872402796216</v>
      </c>
      <c r="H174" s="67">
        <f>IF(H143&lt;&gt;"", RSQ($B143:$B$164, $C143:$C$164),"")</f>
        <v>0.87529872402796216</v>
      </c>
      <c r="I174" s="67">
        <f>IF(I143&lt;&gt;"", RSQ($B143:$B$164, $C143:$C$164),"")</f>
        <v>0.87529872402796216</v>
      </c>
      <c r="J174" s="67">
        <f>IF(J143&lt;&gt;"", RSQ($B143:$B$164, $C143:$C$164),"")</f>
        <v>0.87529872402796216</v>
      </c>
      <c r="K174" s="90">
        <f>IF(K143&lt;&gt;"", RSQ($B143:$B$164, $C143:$C$164),"")</f>
        <v>0.87529872402796216</v>
      </c>
      <c r="L174" s="111">
        <f>IF(L143&lt;&gt;"", RSQ($B143:$B$164, $C143:$C$164),"")</f>
        <v>0.87529872402796216</v>
      </c>
      <c r="M174" s="111">
        <f>IF(M143&lt;&gt;"", RSQ($B143:$B$164, $C143:$C$164),"")</f>
        <v>0.87529872402796216</v>
      </c>
      <c r="N174" s="111">
        <f>IF(N143&lt;&gt;"", RSQ($B143:$B$164, $C143:$C$164),"")</f>
        <v>0.87529872402796216</v>
      </c>
      <c r="O174" s="111">
        <f>IF(O143&lt;&gt;"", RSQ($B143:$B$164, $C143:$C$164),"")</f>
        <v>0.87529872402796216</v>
      </c>
      <c r="P174" s="111">
        <f>IF(P143&lt;&gt;"", RSQ($B143:$B$164, $C143:$C$164),"")</f>
        <v>0.87529872402796216</v>
      </c>
      <c r="Q174" s="111">
        <f>IF(Q143&lt;&gt;"", RSQ($B143:$B$164, $C143:$C$164),"")</f>
        <v>0.87529872402796216</v>
      </c>
      <c r="R174" s="111">
        <f>IF(R143&lt;&gt;"", RSQ($B143:$B$164, $C143:$C$164),"")</f>
        <v>0.87529872402796216</v>
      </c>
      <c r="S174" s="111"/>
      <c r="T174" s="111"/>
      <c r="U174" s="111"/>
      <c r="V174" s="111"/>
    </row>
    <row r="175" spans="1:22" x14ac:dyDescent="0.25">
      <c r="B175" s="13">
        <v>10</v>
      </c>
      <c r="C175" s="6">
        <f>IF(C144&lt;&gt;"", RSQ($B144:$B$164, $C144:$C$164),"")</f>
        <v>0.86150642926369603</v>
      </c>
      <c r="D175" s="28">
        <f>IF(D144&lt;&gt;"", RSQ($B144:$B$164, $C144:$C$164),"")</f>
        <v>0.86150642926369603</v>
      </c>
      <c r="E175" s="51">
        <f>IF(E144&lt;&gt;"", RSQ($B144:$B$164, $C144:$C$164),"")</f>
        <v>0.86150642926369603</v>
      </c>
      <c r="F175" s="51">
        <f>IF(F144&lt;&gt;"", RSQ($B144:$B$164, $C144:$C$164),"")</f>
        <v>0.86150642926369603</v>
      </c>
      <c r="G175" s="67">
        <f>IF(G144&lt;&gt;"", RSQ($B144:$B$164, $C144:$C$164),"")</f>
        <v>0.86150642926369603</v>
      </c>
      <c r="H175" s="67">
        <f>IF(H144&lt;&gt;"", RSQ($B144:$B$164, $C144:$C$164),"")</f>
        <v>0.86150642926369603</v>
      </c>
      <c r="I175" s="67">
        <f>IF(I144&lt;&gt;"", RSQ($B144:$B$164, $C144:$C$164),"")</f>
        <v>0.86150642926369603</v>
      </c>
      <c r="J175" s="67">
        <f>IF(J144&lt;&gt;"", RSQ($B144:$B$164, $C144:$C$164),"")</f>
        <v>0.86150642926369603</v>
      </c>
      <c r="K175" s="90">
        <f>IF(K144&lt;&gt;"", RSQ($B144:$B$164, $C144:$C$164),"")</f>
        <v>0.86150642926369603</v>
      </c>
      <c r="L175" s="111">
        <f>IF(L144&lt;&gt;"", RSQ($B144:$B$164, $C144:$C$164),"")</f>
        <v>0.86150642926369603</v>
      </c>
      <c r="M175" s="111">
        <f>IF(M144&lt;&gt;"", RSQ($B144:$B$164, $C144:$C$164),"")</f>
        <v>0.86150642926369603</v>
      </c>
      <c r="N175" s="111">
        <f>IF(N144&lt;&gt;"", RSQ($B144:$B$164, $C144:$C$164),"")</f>
        <v>0.86150642926369603</v>
      </c>
      <c r="O175" s="111">
        <f>IF(O144&lt;&gt;"", RSQ($B144:$B$164, $C144:$C$164),"")</f>
        <v>0.86150642926369603</v>
      </c>
      <c r="P175" s="111">
        <f>IF(P144&lt;&gt;"", RSQ($B144:$B$164, $C144:$C$164),"")</f>
        <v>0.86150642926369603</v>
      </c>
      <c r="Q175" s="111">
        <f>IF(Q144&lt;&gt;"", RSQ($B144:$B$164, $C144:$C$164),"")</f>
        <v>0.86150642926369603</v>
      </c>
      <c r="R175" s="111">
        <f>IF(R144&lt;&gt;"", RSQ($B144:$B$164, $C144:$C$164),"")</f>
        <v>0.86150642926369603</v>
      </c>
      <c r="S175" s="111"/>
      <c r="T175" s="111"/>
      <c r="U175" s="111"/>
      <c r="V175" s="111"/>
    </row>
    <row r="176" spans="1:22" x14ac:dyDescent="0.25">
      <c r="B176" s="13">
        <v>11.5</v>
      </c>
      <c r="C176" s="18">
        <f>IF(C145&lt;&gt;"", RSQ($B145:$B$164, $C145:$C$164),"")</f>
        <v>0.86937703466865734</v>
      </c>
      <c r="D176" s="36">
        <f>IF(D145&lt;&gt;"", RSQ($B145:$B$164, $C145:$C$164),"")</f>
        <v>0.86937703466865734</v>
      </c>
      <c r="E176" s="55">
        <f>IF(E145&lt;&gt;"", RSQ($B145:$B$164, $C145:$C$164),"")</f>
        <v>0.86937703466865734</v>
      </c>
      <c r="F176" s="55">
        <f>IF(F145&lt;&gt;"", RSQ($B145:$B$164, $C145:$C$164),"")</f>
        <v>0.86937703466865734</v>
      </c>
      <c r="G176" s="73">
        <f>IF(G145&lt;&gt;"", RSQ($B145:$B$164, $C145:$C$164),"")</f>
        <v>0.86937703466865734</v>
      </c>
      <c r="H176" s="73">
        <f>IF(H145&lt;&gt;"", RSQ($B145:$B$164, $C145:$C$164),"")</f>
        <v>0.86937703466865734</v>
      </c>
      <c r="I176" s="73">
        <f>IF(I145&lt;&gt;"", RSQ($B145:$B$164, $C145:$C$164),"")</f>
        <v>0.86937703466865734</v>
      </c>
      <c r="J176" s="73">
        <f>IF(J145&lt;&gt;"", RSQ($B145:$B$164, $C145:$C$164),"")</f>
        <v>0.86937703466865734</v>
      </c>
      <c r="K176" s="96">
        <f>IF(K145&lt;&gt;"", RSQ($B145:$B$164, $C145:$C$164),"")</f>
        <v>0.86937703466865734</v>
      </c>
      <c r="L176" s="116">
        <f>IF(L145&lt;&gt;"", RSQ($B145:$B$164, $C145:$C$164),"")</f>
        <v>0.86937703466865734</v>
      </c>
      <c r="M176" s="116">
        <f>IF(M145&lt;&gt;"", RSQ($B145:$B$164, $C145:$C$164),"")</f>
        <v>0.86937703466865734</v>
      </c>
      <c r="N176" s="116">
        <f>IF(N145&lt;&gt;"", RSQ($B145:$B$164, $C145:$C$164),"")</f>
        <v>0.86937703466865734</v>
      </c>
      <c r="O176" s="116">
        <f>IF(O145&lt;&gt;"", RSQ($B145:$B$164, $C145:$C$164),"")</f>
        <v>0.86937703466865734</v>
      </c>
      <c r="P176" s="116">
        <f>IF(P145&lt;&gt;"", RSQ($B145:$B$164, $C145:$C$164),"")</f>
        <v>0.86937703466865734</v>
      </c>
      <c r="Q176" s="116">
        <f>IF(Q145&lt;&gt;"", RSQ($B145:$B$164, $C145:$C$164),"")</f>
        <v>0.86937703466865734</v>
      </c>
      <c r="R176" s="116">
        <f>IF(R145&lt;&gt;"", RSQ($B145:$B$164, $C145:$C$164),"")</f>
        <v>0.86937703466865734</v>
      </c>
      <c r="S176" s="116"/>
      <c r="T176" s="116"/>
      <c r="U176" s="116"/>
      <c r="V176" s="116"/>
    </row>
    <row r="177" spans="2:22" x14ac:dyDescent="0.25">
      <c r="B177" s="13">
        <v>13</v>
      </c>
      <c r="C177" s="6">
        <f>IF(C146&lt;&gt;"", RSQ($B146:$B$164, $C146:$C$164),"")</f>
        <v>0.84891241243511117</v>
      </c>
      <c r="D177" s="28">
        <f>IF(D146&lt;&gt;"", RSQ($B146:$B$164, $C146:$C$164),"")</f>
        <v>0.84891241243511117</v>
      </c>
      <c r="E177" s="51">
        <f>IF(E146&lt;&gt;"", RSQ($B146:$B$164, $C146:$C$164),"")</f>
        <v>0.84891241243511117</v>
      </c>
      <c r="F177" s="51">
        <f>IF(F146&lt;&gt;"", RSQ($B146:$B$164, $C146:$C$164),"")</f>
        <v>0.84891241243511117</v>
      </c>
      <c r="G177" s="67">
        <f>IF(G146&lt;&gt;"", RSQ($B146:$B$164, $C146:$C$164),"")</f>
        <v>0.84891241243511117</v>
      </c>
      <c r="H177" s="67">
        <f>IF(H146&lt;&gt;"", RSQ($B146:$B$164, $C146:$C$164),"")</f>
        <v>0.84891241243511117</v>
      </c>
      <c r="I177" s="67">
        <f>IF(I146&lt;&gt;"", RSQ($B146:$B$164, $C146:$C$164),"")</f>
        <v>0.84891241243511117</v>
      </c>
      <c r="J177" s="67">
        <f>IF(J146&lt;&gt;"", RSQ($B146:$B$164, $C146:$C$164),"")</f>
        <v>0.84891241243511117</v>
      </c>
      <c r="K177" s="90">
        <f>IF(K146&lt;&gt;"", RSQ($B146:$B$164, $C146:$C$164),"")</f>
        <v>0.84891241243511117</v>
      </c>
      <c r="L177" s="111">
        <f>IF(L146&lt;&gt;"", RSQ($B146:$B$164, $C146:$C$164),"")</f>
        <v>0.84891241243511117</v>
      </c>
      <c r="M177" s="111">
        <f>IF(M146&lt;&gt;"", RSQ($B146:$B$164, $C146:$C$164),"")</f>
        <v>0.84891241243511117</v>
      </c>
      <c r="N177" s="111">
        <f>IF(N146&lt;&gt;"", RSQ($B146:$B$164, $C146:$C$164),"")</f>
        <v>0.84891241243511117</v>
      </c>
      <c r="O177" s="111">
        <f>IF(O146&lt;&gt;"", RSQ($B146:$B$164, $C146:$C$164),"")</f>
        <v>0.84891241243511117</v>
      </c>
      <c r="P177" s="111">
        <f>IF(P146&lt;&gt;"", RSQ($B146:$B$164, $C146:$C$164),"")</f>
        <v>0.84891241243511117</v>
      </c>
      <c r="Q177" s="111">
        <f>IF(Q146&lt;&gt;"", RSQ($B146:$B$164, $C146:$C$164),"")</f>
        <v>0.84891241243511117</v>
      </c>
      <c r="R177" s="111">
        <f>IF(R146&lt;&gt;"", RSQ($B146:$B$164, $C146:$C$164),"")</f>
        <v>0.84891241243511117</v>
      </c>
      <c r="S177" s="111"/>
      <c r="T177" s="111"/>
      <c r="U177" s="111"/>
      <c r="V177" s="111"/>
    </row>
    <row r="178" spans="2:22" x14ac:dyDescent="0.25">
      <c r="B178" s="13">
        <v>14.5</v>
      </c>
      <c r="C178" s="6">
        <f>IF(C147&lt;&gt;"", RSQ($B147:$B$164, $C147:$C$164),"")</f>
        <v>0.83924254608362248</v>
      </c>
      <c r="D178" s="28">
        <f>IF(D147&lt;&gt;"", RSQ($B147:$B$164, $C147:$C$164),"")</f>
        <v>0.83924254608362248</v>
      </c>
      <c r="E178" s="51">
        <f>IF(E147&lt;&gt;"", RSQ($B147:$B$164, $C147:$C$164),"")</f>
        <v>0.83924254608362248</v>
      </c>
      <c r="F178" s="51">
        <f>IF(F147&lt;&gt;"", RSQ($B147:$B$164, $C147:$C$164),"")</f>
        <v>0.83924254608362248</v>
      </c>
      <c r="G178" s="67">
        <f>IF(G147&lt;&gt;"", RSQ($B147:$B$164, $C147:$C$164),"")</f>
        <v>0.83924254608362248</v>
      </c>
      <c r="H178" s="67">
        <f>IF(H147&lt;&gt;"", RSQ($B147:$B$164, $C147:$C$164),"")</f>
        <v>0.83924254608362248</v>
      </c>
      <c r="I178" s="67">
        <f>IF(I147&lt;&gt;"", RSQ($B147:$B$164, $C147:$C$164),"")</f>
        <v>0.83924254608362248</v>
      </c>
      <c r="J178" s="67">
        <f>IF(J147&lt;&gt;"", RSQ($B147:$B$164, $C147:$C$164),"")</f>
        <v>0.83924254608362248</v>
      </c>
      <c r="K178" s="90">
        <f>IF(K147&lt;&gt;"", RSQ($B147:$B$164, $C147:$C$164),"")</f>
        <v>0.83924254608362248</v>
      </c>
      <c r="L178" s="111">
        <f>IF(L147&lt;&gt;"", RSQ($B147:$B$164, $C147:$C$164),"")</f>
        <v>0.83924254608362248</v>
      </c>
      <c r="M178" s="111">
        <f>IF(M147&lt;&gt;"", RSQ($B147:$B$164, $C147:$C$164),"")</f>
        <v>0.83924254608362248</v>
      </c>
      <c r="N178" s="111">
        <f>IF(N147&lt;&gt;"", RSQ($B147:$B$164, $C147:$C$164),"")</f>
        <v>0.83924254608362248</v>
      </c>
      <c r="O178" s="111">
        <f>IF(O147&lt;&gt;"", RSQ($B147:$B$164, $C147:$C$164),"")</f>
        <v>0.83924254608362248</v>
      </c>
      <c r="P178" s="111">
        <f>IF(P147&lt;&gt;"", RSQ($B147:$B$164, $C147:$C$164),"")</f>
        <v>0.83924254608362248</v>
      </c>
      <c r="Q178" s="111">
        <f>IF(Q147&lt;&gt;"", RSQ($B147:$B$164, $C147:$C$164),"")</f>
        <v>0.83924254608362248</v>
      </c>
      <c r="R178" s="111">
        <f>IF(R147&lt;&gt;"", RSQ($B147:$B$164, $C147:$C$164),"")</f>
        <v>0.83924254608362248</v>
      </c>
      <c r="S178" s="111"/>
      <c r="T178" s="111"/>
      <c r="U178" s="111"/>
      <c r="V178" s="111"/>
    </row>
    <row r="179" spans="2:22" x14ac:dyDescent="0.25">
      <c r="B179" s="13">
        <v>16</v>
      </c>
      <c r="C179" s="6" t="str">
        <f>IF(C148&lt;&gt;"", RSQ($B148:$B$164, $C148:$C$164),"")</f>
        <v/>
      </c>
      <c r="D179" s="28">
        <f>IF(D148&lt;&gt;"", RSQ($B148:$B$164, $C148:$C$164),"")</f>
        <v>0.80845179310706017</v>
      </c>
      <c r="E179" s="51">
        <f>IF(E148&lt;&gt;"", RSQ($B148:$B$164, $C148:$C$164),"")</f>
        <v>0.80845179310706017</v>
      </c>
      <c r="F179" s="51">
        <f>IF(F148&lt;&gt;"", RSQ($B148:$B$164, $C148:$C$164),"")</f>
        <v>0.80845179310706017</v>
      </c>
      <c r="G179" s="67">
        <f>IF(G148&lt;&gt;"", RSQ($B148:$B$164, $C148:$C$164),"")</f>
        <v>0.80845179310706017</v>
      </c>
      <c r="H179" s="67">
        <f>IF(H148&lt;&gt;"", RSQ($B148:$B$164, $C148:$C$164),"")</f>
        <v>0.80845179310706017</v>
      </c>
      <c r="I179" s="67">
        <f>IF(I148&lt;&gt;"", RSQ($B148:$B$164, $C148:$C$164),"")</f>
        <v>0.80845179310706017</v>
      </c>
      <c r="J179" s="67">
        <f>IF(J148&lt;&gt;"", RSQ($B148:$B$164, $C148:$C$164),"")</f>
        <v>0.80845179310706017</v>
      </c>
      <c r="K179" s="90">
        <f>IF(K148&lt;&gt;"", RSQ($B148:$B$164, $C148:$C$164),"")</f>
        <v>0.80845179310706017</v>
      </c>
      <c r="L179" s="111">
        <f>IF(L148&lt;&gt;"", RSQ($B148:$B$164, $C148:$C$164),"")</f>
        <v>0.80845179310706017</v>
      </c>
      <c r="M179" s="111">
        <f>IF(M148&lt;&gt;"", RSQ($B148:$B$164, $C148:$C$164),"")</f>
        <v>0.80845179310706017</v>
      </c>
      <c r="N179" s="111">
        <f>IF(N148&lt;&gt;"", RSQ($B148:$B$164, $C148:$C$164),"")</f>
        <v>0.80845179310706017</v>
      </c>
      <c r="O179" s="111">
        <f>IF(O148&lt;&gt;"", RSQ($B148:$B$164, $C148:$C$164),"")</f>
        <v>0.80845179310706017</v>
      </c>
      <c r="P179" s="111">
        <f>IF(P148&lt;&gt;"", RSQ($B148:$B$164, $C148:$C$164),"")</f>
        <v>0.80845179310706017</v>
      </c>
      <c r="Q179" s="111">
        <f>IF(Q148&lt;&gt;"", RSQ($B148:$B$164, $C148:$C$164),"")</f>
        <v>0.80845179310706017</v>
      </c>
      <c r="R179" s="111">
        <f>IF(R148&lt;&gt;"", RSQ($B148:$B$164, $C148:$C$164),"")</f>
        <v>0.80845179310706017</v>
      </c>
      <c r="S179" s="111"/>
      <c r="T179" s="111"/>
      <c r="U179" s="111"/>
      <c r="V179" s="111"/>
    </row>
    <row r="180" spans="2:22" x14ac:dyDescent="0.25">
      <c r="B180" s="13">
        <v>17.5</v>
      </c>
      <c r="C180" s="6">
        <f>IF(C149&lt;&gt;"", RSQ($B149:$B$164, $C149:$C$164),"")</f>
        <v>0.80845179310706017</v>
      </c>
      <c r="D180" s="28">
        <f>IF(D149&lt;&gt;"", RSQ($B149:$B$164, $C149:$C$164),"")</f>
        <v>0.80845179310706017</v>
      </c>
      <c r="E180" s="51">
        <f>IF(E149&lt;&gt;"", RSQ($B149:$B$164, $C149:$C$164),"")</f>
        <v>0.80845179310706017</v>
      </c>
      <c r="F180" s="51">
        <f>IF(F149&lt;&gt;"", RSQ($B149:$B$164, $C149:$C$164),"")</f>
        <v>0.80845179310706017</v>
      </c>
      <c r="G180" s="67">
        <f>IF(G149&lt;&gt;"", RSQ($B149:$B$164, $C149:$C$164),"")</f>
        <v>0.80845179310706017</v>
      </c>
      <c r="H180" s="67">
        <f>IF(H149&lt;&gt;"", RSQ($B149:$B$164, $C149:$C$164),"")</f>
        <v>0.80845179310706017</v>
      </c>
      <c r="I180" s="67">
        <f>IF(I149&lt;&gt;"", RSQ($B149:$B$164, $C149:$C$164),"")</f>
        <v>0.80845179310706017</v>
      </c>
      <c r="J180" s="67">
        <f>IF(J149&lt;&gt;"", RSQ($B149:$B$164, $C149:$C$164),"")</f>
        <v>0.80845179310706017</v>
      </c>
      <c r="K180" s="90">
        <f>IF(K149&lt;&gt;"", RSQ($B149:$B$164, $C149:$C$164),"")</f>
        <v>0.80845179310706017</v>
      </c>
      <c r="L180" s="111">
        <f>IF(L149&lt;&gt;"", RSQ($B149:$B$164, $C149:$C$164),"")</f>
        <v>0.80845179310706017</v>
      </c>
      <c r="M180" s="111">
        <f>IF(M149&lt;&gt;"", RSQ($B149:$B$164, $C149:$C$164),"")</f>
        <v>0.80845179310706017</v>
      </c>
      <c r="N180" s="111">
        <f>IF(N149&lt;&gt;"", RSQ($B149:$B$164, $C149:$C$164),"")</f>
        <v>0.80845179310706017</v>
      </c>
      <c r="O180" s="111">
        <f>IF(O149&lt;&gt;"", RSQ($B149:$B$164, $C149:$C$164),"")</f>
        <v>0.80845179310706017</v>
      </c>
      <c r="P180" s="111">
        <f>IF(P149&lt;&gt;"", RSQ($B149:$B$164, $C149:$C$164),"")</f>
        <v>0.80845179310706017</v>
      </c>
      <c r="Q180" s="111">
        <f>IF(Q149&lt;&gt;"", RSQ($B149:$B$164, $C149:$C$164),"")</f>
        <v>0.80845179310706017</v>
      </c>
      <c r="R180" s="111">
        <f>IF(R149&lt;&gt;"", RSQ($B149:$B$164, $C149:$C$164),"")</f>
        <v>0.80845179310706017</v>
      </c>
      <c r="S180" s="111"/>
      <c r="T180" s="111"/>
      <c r="U180" s="111"/>
      <c r="V180" s="111"/>
    </row>
    <row r="181" spans="2:22" x14ac:dyDescent="0.25">
      <c r="B181" s="13">
        <v>19</v>
      </c>
      <c r="C181" s="6">
        <f>IF(C150&lt;&gt;"", RSQ($B150:$B$164, $C150:$C$164),"")</f>
        <v>0.77285708839773659</v>
      </c>
      <c r="D181" s="28">
        <f>IF(D150&lt;&gt;"", RSQ($B150:$B$164, $C150:$C$164),"")</f>
        <v>0.77285708839773659</v>
      </c>
      <c r="E181" s="51">
        <f>IF(E150&lt;&gt;"", RSQ($B150:$B$164, $C150:$C$164),"")</f>
        <v>0.77285708839773659</v>
      </c>
      <c r="F181" s="51">
        <f>IF(F150&lt;&gt;"", RSQ($B150:$B$164, $C150:$C$164),"")</f>
        <v>0.77285708839773659</v>
      </c>
      <c r="G181" s="67">
        <f>IF(G150&lt;&gt;"", RSQ($B150:$B$164, $C150:$C$164),"")</f>
        <v>0.77285708839773659</v>
      </c>
      <c r="H181" s="67">
        <f>IF(H150&lt;&gt;"", RSQ($B150:$B$164, $C150:$C$164),"")</f>
        <v>0.77285708839773659</v>
      </c>
      <c r="I181" s="67">
        <f>IF(I150&lt;&gt;"", RSQ($B150:$B$164, $C150:$C$164),"")</f>
        <v>0.77285708839773659</v>
      </c>
      <c r="J181" s="67">
        <f>IF(J150&lt;&gt;"", RSQ($B150:$B$164, $C150:$C$164),"")</f>
        <v>0.77285708839773659</v>
      </c>
      <c r="K181" s="90" t="str">
        <f>IF(K150&lt;&gt;"", RSQ($B150:$B$164, $C150:$C$164),"")</f>
        <v/>
      </c>
      <c r="L181" s="111">
        <f>IF(L150&lt;&gt;"", RSQ($B150:$B$164, $C150:$C$164),"")</f>
        <v>0.77285708839773659</v>
      </c>
      <c r="M181" s="111">
        <f>IF(M150&lt;&gt;"", RSQ($B150:$B$164, $C150:$C$164),"")</f>
        <v>0.77285708839773659</v>
      </c>
      <c r="N181" s="111">
        <f>IF(N150&lt;&gt;"", RSQ($B150:$B$164, $C150:$C$164),"")</f>
        <v>0.77285708839773659</v>
      </c>
      <c r="O181" s="111">
        <f>IF(O150&lt;&gt;"", RSQ($B150:$B$164, $C150:$C$164),"")</f>
        <v>0.77285708839773659</v>
      </c>
      <c r="P181" s="111">
        <f>IF(P150&lt;&gt;"", RSQ($B150:$B$164, $C150:$C$164),"")</f>
        <v>0.77285708839773659</v>
      </c>
      <c r="Q181" s="111">
        <f>IF(Q150&lt;&gt;"", RSQ($B150:$B$164, $C150:$C$164),"")</f>
        <v>0.77285708839773659</v>
      </c>
      <c r="R181" s="111">
        <f>IF(R150&lt;&gt;"", RSQ($B150:$B$164, $C150:$C$164),"")</f>
        <v>0.77285708839773659</v>
      </c>
      <c r="S181" s="111"/>
      <c r="T181" s="111"/>
      <c r="U181" s="111"/>
      <c r="V181" s="111"/>
    </row>
    <row r="182" spans="2:22" x14ac:dyDescent="0.25">
      <c r="B182" s="13">
        <v>20.5</v>
      </c>
      <c r="C182" s="6">
        <f>IF(C151&lt;&gt;"", RSQ($B151:$B$164, $C151:$C$164),"")</f>
        <v>0.72048564601016984</v>
      </c>
      <c r="D182" s="28">
        <f>IF(D151&lt;&gt;"", RSQ($B151:$B$164, $C151:$C$164),"")</f>
        <v>0.72048564601016984</v>
      </c>
      <c r="E182" s="51">
        <f>IF(E151&lt;&gt;"", RSQ($B151:$B$164, $C151:$C$164),"")</f>
        <v>0.72048564601016984</v>
      </c>
      <c r="F182" s="51">
        <f>IF(F151&lt;&gt;"", RSQ($B151:$B$164, $C151:$C$164),"")</f>
        <v>0.72048564601016984</v>
      </c>
      <c r="G182" s="67">
        <f>IF(G151&lt;&gt;"", RSQ($B151:$B$164, $C151:$C$164),"")</f>
        <v>0.72048564601016984</v>
      </c>
      <c r="H182" s="67">
        <f>IF(H151&lt;&gt;"", RSQ($B151:$B$164, $C151:$C$164),"")</f>
        <v>0.72048564601016984</v>
      </c>
      <c r="I182" s="67">
        <f>IF(I151&lt;&gt;"", RSQ($B151:$B$164, $C151:$C$164),"")</f>
        <v>0.72048564601016984</v>
      </c>
      <c r="J182" s="67">
        <f>IF(J151&lt;&gt;"", RSQ($B151:$B$164, $C151:$C$164),"")</f>
        <v>0.72048564601016984</v>
      </c>
      <c r="K182" s="90" t="str">
        <f>IF(K151&lt;&gt;"", RSQ($B151:$B$164, $C151:$C$164),"")</f>
        <v/>
      </c>
      <c r="L182" s="111">
        <f>IF(L151&lt;&gt;"", RSQ($B151:$B$164, $C151:$C$164),"")</f>
        <v>0.72048564601016984</v>
      </c>
      <c r="M182" s="111">
        <f>IF(M151&lt;&gt;"", RSQ($B151:$B$164, $C151:$C$164),"")</f>
        <v>0.72048564601016984</v>
      </c>
      <c r="N182" s="111">
        <f>IF(N151&lt;&gt;"", RSQ($B151:$B$164, $C151:$C$164),"")</f>
        <v>0.72048564601016984</v>
      </c>
      <c r="O182" s="111">
        <f>IF(O151&lt;&gt;"", RSQ($B151:$B$164, $C151:$C$164),"")</f>
        <v>0.72048564601016984</v>
      </c>
      <c r="P182" s="111">
        <f>IF(P151&lt;&gt;"", RSQ($B151:$B$164, $C151:$C$164),"")</f>
        <v>0.72048564601016984</v>
      </c>
      <c r="Q182" s="111">
        <f>IF(Q151&lt;&gt;"", RSQ($B151:$B$164, $C151:$C$164),"")</f>
        <v>0.72048564601016984</v>
      </c>
      <c r="R182" s="111">
        <f>IF(R151&lt;&gt;"", RSQ($B151:$B$164, $C151:$C$164),"")</f>
        <v>0.72048564601016984</v>
      </c>
      <c r="S182" s="111"/>
      <c r="T182" s="111"/>
      <c r="U182" s="111"/>
      <c r="V182" s="111"/>
    </row>
    <row r="183" spans="2:22" x14ac:dyDescent="0.25">
      <c r="B183" s="13">
        <v>22</v>
      </c>
      <c r="C183" s="6">
        <f>IF(C152&lt;&gt;"", RSQ($B152:$B$164, $C152:$C$164),"")</f>
        <v>0.66749324683603373</v>
      </c>
      <c r="D183" s="28">
        <f>IF(D152&lt;&gt;"", RSQ($B152:$B$164, $C152:$C$164),"")</f>
        <v>0.66749324683603373</v>
      </c>
      <c r="E183" s="51">
        <f>IF(E152&lt;&gt;"", RSQ($B152:$B$164, $C152:$C$164),"")</f>
        <v>0.66749324683603373</v>
      </c>
      <c r="F183" s="51">
        <f>IF(F152&lt;&gt;"", RSQ($B152:$B$164, $C152:$C$164),"")</f>
        <v>0.66749324683603373</v>
      </c>
      <c r="G183" s="67">
        <f>IF(G152&lt;&gt;"", RSQ($B152:$B$164, $C152:$C$164),"")</f>
        <v>0.66749324683603373</v>
      </c>
      <c r="H183" s="67">
        <f>IF(H152&lt;&gt;"", RSQ($B152:$B$164, $C152:$C$164),"")</f>
        <v>0.66749324683603373</v>
      </c>
      <c r="I183" s="67">
        <f>IF(I152&lt;&gt;"", RSQ($B152:$B$164, $C152:$C$164),"")</f>
        <v>0.66749324683603373</v>
      </c>
      <c r="J183" s="67">
        <f>IF(J152&lt;&gt;"", RSQ($B152:$B$164, $C152:$C$164),"")</f>
        <v>0.66749324683603373</v>
      </c>
      <c r="K183" s="90" t="str">
        <f>IF(K152&lt;&gt;"", RSQ($B152:$B$164, $C152:$C$164),"")</f>
        <v/>
      </c>
      <c r="L183" s="111">
        <f>IF(L152&lt;&gt;"", RSQ($B152:$B$164, $C152:$C$164),"")</f>
        <v>0.66749324683603373</v>
      </c>
      <c r="M183" s="111">
        <f>IF(M152&lt;&gt;"", RSQ($B152:$B$164, $C152:$C$164),"")</f>
        <v>0.66749324683603373</v>
      </c>
      <c r="N183" s="111">
        <f>IF(N152&lt;&gt;"", RSQ($B152:$B$164, $C152:$C$164),"")</f>
        <v>0.66749324683603373</v>
      </c>
      <c r="O183" s="111">
        <f>IF(O152&lt;&gt;"", RSQ($B152:$B$164, $C152:$C$164),"")</f>
        <v>0.66749324683603373</v>
      </c>
      <c r="P183" s="111">
        <f>IF(P152&lt;&gt;"", RSQ($B152:$B$164, $C152:$C$164),"")</f>
        <v>0.66749324683603373</v>
      </c>
      <c r="Q183" s="111">
        <f>IF(Q152&lt;&gt;"", RSQ($B152:$B$164, $C152:$C$164),"")</f>
        <v>0.66749324683603373</v>
      </c>
      <c r="R183" s="111">
        <f>IF(R152&lt;&gt;"", RSQ($B152:$B$164, $C152:$C$164),"")</f>
        <v>0.66749324683603373</v>
      </c>
      <c r="S183" s="111"/>
      <c r="T183" s="111"/>
      <c r="U183" s="111"/>
      <c r="V183" s="111"/>
    </row>
    <row r="184" spans="2:22" x14ac:dyDescent="0.25">
      <c r="B184" s="13">
        <v>23.5</v>
      </c>
      <c r="C184" s="6">
        <f>IF(C153&lt;&gt;"", RSQ($B153:$B$164, $C153:$C$164),"")</f>
        <v>0.65470485044364657</v>
      </c>
      <c r="D184" s="28">
        <f>IF(D153&lt;&gt;"", RSQ($B153:$B$164, $C153:$C$164),"")</f>
        <v>0.65470485044364657</v>
      </c>
      <c r="E184" s="51">
        <f>IF(E153&lt;&gt;"", RSQ($B153:$B$164, $C153:$C$164),"")</f>
        <v>0.65470485044364657</v>
      </c>
      <c r="F184" s="51">
        <f>IF(F153&lt;&gt;"", RSQ($B153:$B$164, $C153:$C$164),"")</f>
        <v>0.65470485044364657</v>
      </c>
      <c r="G184" s="67">
        <f>IF(G153&lt;&gt;"", RSQ($B153:$B$164, $C153:$C$164),"")</f>
        <v>0.65470485044364657</v>
      </c>
      <c r="H184" s="67">
        <f>IF(H153&lt;&gt;"", RSQ($B153:$B$164, $C153:$C$164),"")</f>
        <v>0.65470485044364657</v>
      </c>
      <c r="I184" s="67">
        <f>IF(I153&lt;&gt;"", RSQ($B153:$B$164, $C153:$C$164),"")</f>
        <v>0.65470485044364657</v>
      </c>
      <c r="J184" s="67">
        <f>IF(J153&lt;&gt;"", RSQ($B153:$B$164, $C153:$C$164),"")</f>
        <v>0.65470485044364657</v>
      </c>
      <c r="K184" s="90" t="str">
        <f>IF(K153&lt;&gt;"", RSQ($B153:$B$164, $C153:$C$164),"")</f>
        <v/>
      </c>
      <c r="L184" s="111">
        <f>IF(L153&lt;&gt;"", RSQ($B153:$B$164, $C153:$C$164),"")</f>
        <v>0.65470485044364657</v>
      </c>
      <c r="M184" s="111">
        <f>IF(M153&lt;&gt;"", RSQ($B153:$B$164, $C153:$C$164),"")</f>
        <v>0.65470485044364657</v>
      </c>
      <c r="N184" s="111">
        <f>IF(N153&lt;&gt;"", RSQ($B153:$B$164, $C153:$C$164),"")</f>
        <v>0.65470485044364657</v>
      </c>
      <c r="O184" s="111">
        <f>IF(O153&lt;&gt;"", RSQ($B153:$B$164, $C153:$C$164),"")</f>
        <v>0.65470485044364657</v>
      </c>
      <c r="P184" s="111">
        <f>IF(P153&lt;&gt;"", RSQ($B153:$B$164, $C153:$C$164),"")</f>
        <v>0.65470485044364657</v>
      </c>
      <c r="Q184" s="111">
        <f>IF(Q153&lt;&gt;"", RSQ($B153:$B$164, $C153:$C$164),"")</f>
        <v>0.65470485044364657</v>
      </c>
      <c r="R184" s="111">
        <f>IF(R153&lt;&gt;"", RSQ($B153:$B$164, $C153:$C$164),"")</f>
        <v>0.65470485044364657</v>
      </c>
      <c r="S184" s="111"/>
      <c r="T184" s="111"/>
      <c r="U184" s="111"/>
      <c r="V184" s="111"/>
    </row>
    <row r="185" spans="2:22" x14ac:dyDescent="0.25">
      <c r="B185" s="13">
        <v>25</v>
      </c>
      <c r="C185" s="6">
        <f>IF(C154&lt;&gt;"", RSQ($B154:$B$164, $C154:$C$164),"")</f>
        <v>0.61754703826178037</v>
      </c>
      <c r="D185" s="28">
        <f>IF(D154&lt;&gt;"", RSQ($B154:$B$164, $C154:$C$164),"")</f>
        <v>0.61754703826178037</v>
      </c>
      <c r="E185" s="51">
        <f>IF(E154&lt;&gt;"", RSQ($B154:$B$164, $C154:$C$164),"")</f>
        <v>0.61754703826178037</v>
      </c>
      <c r="F185" s="51">
        <f>IF(F154&lt;&gt;"", RSQ($B154:$B$164, $C154:$C$164),"")</f>
        <v>0.61754703826178037</v>
      </c>
      <c r="G185" s="67">
        <f>IF(G154&lt;&gt;"", RSQ($B154:$B$164, $C154:$C$164),"")</f>
        <v>0.61754703826178037</v>
      </c>
      <c r="H185" s="67">
        <f>IF(H154&lt;&gt;"", RSQ($B154:$B$164, $C154:$C$164),"")</f>
        <v>0.61754703826178037</v>
      </c>
      <c r="I185" s="67">
        <f>IF(I154&lt;&gt;"", RSQ($B154:$B$164, $C154:$C$164),"")</f>
        <v>0.61754703826178037</v>
      </c>
      <c r="J185" s="67">
        <f>IF(J154&lt;&gt;"", RSQ($B154:$B$164, $C154:$C$164),"")</f>
        <v>0.61754703826178037</v>
      </c>
      <c r="K185" s="90" t="str">
        <f>IF(K154&lt;&gt;"", RSQ($B154:$B$164, $C154:$C$164),"")</f>
        <v/>
      </c>
      <c r="L185" s="111">
        <f>IF(L154&lt;&gt;"", RSQ($B154:$B$164, $C154:$C$164),"")</f>
        <v>0.61754703826178037</v>
      </c>
      <c r="M185" s="111">
        <f>IF(M154&lt;&gt;"", RSQ($B154:$B$164, $C154:$C$164),"")</f>
        <v>0.61754703826178037</v>
      </c>
      <c r="N185" s="111">
        <f>IF(N154&lt;&gt;"", RSQ($B154:$B$164, $C154:$C$164),"")</f>
        <v>0.61754703826178037</v>
      </c>
      <c r="O185" s="111">
        <f>IF(O154&lt;&gt;"", RSQ($B154:$B$164, $C154:$C$164),"")</f>
        <v>0.61754703826178037</v>
      </c>
      <c r="P185" s="111">
        <f>IF(P154&lt;&gt;"", RSQ($B154:$B$164, $C154:$C$164),"")</f>
        <v>0.61754703826178037</v>
      </c>
      <c r="Q185" s="111">
        <f>IF(Q154&lt;&gt;"", RSQ($B154:$B$164, $C154:$C$164),"")</f>
        <v>0.61754703826178037</v>
      </c>
      <c r="R185" s="111">
        <f>IF(R154&lt;&gt;"", RSQ($B154:$B$164, $C154:$C$164),"")</f>
        <v>0.61754703826178037</v>
      </c>
      <c r="S185" s="111"/>
      <c r="T185" s="111"/>
      <c r="U185" s="111"/>
      <c r="V185" s="111"/>
    </row>
    <row r="186" spans="2:22" x14ac:dyDescent="0.25">
      <c r="B186" s="13">
        <v>26.5</v>
      </c>
      <c r="C186" s="6">
        <f>IF(C155&lt;&gt;"", RSQ($B155:$B$164, $C155:$C$164),"")</f>
        <v>0.49300428589176976</v>
      </c>
      <c r="D186" s="28">
        <f>IF(D155&lt;&gt;"", RSQ($B155:$B$164, $C155:$C$164),"")</f>
        <v>0.49300428589176976</v>
      </c>
      <c r="E186" s="51">
        <f>IF(E155&lt;&gt;"", RSQ($B155:$B$164, $C155:$C$164),"")</f>
        <v>0.49300428589176976</v>
      </c>
      <c r="F186" s="51">
        <f>IF(F155&lt;&gt;"", RSQ($B155:$B$164, $C155:$C$164),"")</f>
        <v>0.49300428589176976</v>
      </c>
      <c r="G186" s="67">
        <f>IF(G155&lt;&gt;"", RSQ($B155:$B$164, $C155:$C$164),"")</f>
        <v>0.49300428589176976</v>
      </c>
      <c r="H186" s="67">
        <f>IF(H155&lt;&gt;"", RSQ($B155:$B$164, $C155:$C$164),"")</f>
        <v>0.49300428589176976</v>
      </c>
      <c r="I186" s="67">
        <f>IF(I155&lt;&gt;"", RSQ($B155:$B$164, $C155:$C$164),"")</f>
        <v>0.49300428589176976</v>
      </c>
      <c r="J186" s="67">
        <f>IF(J155&lt;&gt;"", RSQ($B155:$B$164, $C155:$C$164),"")</f>
        <v>0.49300428589176976</v>
      </c>
      <c r="K186" s="90" t="str">
        <f>IF(K155&lt;&gt;"", RSQ($B155:$B$164, $C155:$C$164),"")</f>
        <v/>
      </c>
      <c r="L186" s="111">
        <f>IF(L155&lt;&gt;"", RSQ($B155:$B$164, $C155:$C$164),"")</f>
        <v>0.49300428589176976</v>
      </c>
      <c r="M186" s="111">
        <f>IF(M155&lt;&gt;"", RSQ($B155:$B$164, $C155:$C$164),"")</f>
        <v>0.49300428589176976</v>
      </c>
      <c r="N186" s="111">
        <f>IF(N155&lt;&gt;"", RSQ($B155:$B$164, $C155:$C$164),"")</f>
        <v>0.49300428589176976</v>
      </c>
      <c r="O186" s="111">
        <f>IF(O155&lt;&gt;"", RSQ($B155:$B$164, $C155:$C$164),"")</f>
        <v>0.49300428589176976</v>
      </c>
      <c r="P186" s="111">
        <f>IF(P155&lt;&gt;"", RSQ($B155:$B$164, $C155:$C$164),"")</f>
        <v>0.49300428589176976</v>
      </c>
      <c r="Q186" s="111">
        <f>IF(Q155&lt;&gt;"", RSQ($B155:$B$164, $C155:$C$164),"")</f>
        <v>0.49300428589176976</v>
      </c>
      <c r="R186" s="111">
        <f>IF(R155&lt;&gt;"", RSQ($B155:$B$164, $C155:$C$164),"")</f>
        <v>0.49300428589176976</v>
      </c>
      <c r="S186" s="111"/>
      <c r="T186" s="111"/>
      <c r="U186" s="111"/>
      <c r="V186" s="111"/>
    </row>
    <row r="187" spans="2:22" x14ac:dyDescent="0.25">
      <c r="B187" s="13">
        <v>28</v>
      </c>
      <c r="C187" s="6">
        <f>IF(C156&lt;&gt;"", RSQ($B156:$B$164, $C156:$C$164),"")</f>
        <v>0.42700222039652314</v>
      </c>
      <c r="D187" s="28">
        <f>IF(D156&lt;&gt;"", RSQ($B156:$B$164, $C156:$C$164),"")</f>
        <v>0.42700222039652314</v>
      </c>
      <c r="E187" s="51">
        <f>IF(E156&lt;&gt;"", RSQ($B156:$B$164, $C156:$C$164),"")</f>
        <v>0.42700222039652314</v>
      </c>
      <c r="F187" s="51">
        <f>IF(F156&lt;&gt;"", RSQ($B156:$B$164, $C156:$C$164),"")</f>
        <v>0.42700222039652314</v>
      </c>
      <c r="G187" s="67">
        <f>IF(G156&lt;&gt;"", RSQ($B156:$B$164, $C156:$C$164),"")</f>
        <v>0.42700222039652314</v>
      </c>
      <c r="H187" s="67">
        <f>IF(H156&lt;&gt;"", RSQ($B156:$B$164, $C156:$C$164),"")</f>
        <v>0.42700222039652314</v>
      </c>
      <c r="I187" s="67">
        <f>IF(I156&lt;&gt;"", RSQ($B156:$B$164, $C156:$C$164),"")</f>
        <v>0.42700222039652314</v>
      </c>
      <c r="J187" s="67">
        <f>IF(J156&lt;&gt;"", RSQ($B156:$B$164, $C156:$C$164),"")</f>
        <v>0.42700222039652314</v>
      </c>
      <c r="K187" s="90" t="str">
        <f>IF(K156&lt;&gt;"", RSQ($B156:$B$164, $C156:$C$164),"")</f>
        <v/>
      </c>
      <c r="L187" s="111">
        <f>IF(L156&lt;&gt;"", RSQ($B156:$B$164, $C156:$C$164),"")</f>
        <v>0.42700222039652314</v>
      </c>
      <c r="M187" s="111">
        <f>IF(M156&lt;&gt;"", RSQ($B156:$B$164, $C156:$C$164),"")</f>
        <v>0.42700222039652314</v>
      </c>
      <c r="N187" s="111">
        <f>IF(N156&lt;&gt;"", RSQ($B156:$B$164, $C156:$C$164),"")</f>
        <v>0.42700222039652314</v>
      </c>
      <c r="O187" s="111">
        <f>IF(O156&lt;&gt;"", RSQ($B156:$B$164, $C156:$C$164),"")</f>
        <v>0.42700222039652314</v>
      </c>
      <c r="P187" s="111">
        <f>IF(P156&lt;&gt;"", RSQ($B156:$B$164, $C156:$C$164),"")</f>
        <v>0.42700222039652314</v>
      </c>
      <c r="Q187" s="111">
        <f>IF(Q156&lt;&gt;"", RSQ($B156:$B$164, $C156:$C$164),"")</f>
        <v>0.42700222039652314</v>
      </c>
      <c r="R187" s="111">
        <f>IF(R156&lt;&gt;"", RSQ($B156:$B$164, $C156:$C$164),"")</f>
        <v>0.42700222039652314</v>
      </c>
      <c r="S187" s="111"/>
      <c r="T187" s="111"/>
      <c r="U187" s="111"/>
      <c r="V187" s="111"/>
    </row>
    <row r="188" spans="2:22" x14ac:dyDescent="0.25">
      <c r="B188" s="13">
        <v>29.5</v>
      </c>
      <c r="C188" s="6">
        <f>IF(C157&lt;&gt;"", RSQ($B157:$B$164, $C157:$C$164),"")</f>
        <v>0.28308345730959239</v>
      </c>
      <c r="D188" s="28">
        <f>IF(D157&lt;&gt;"", RSQ($B157:$B$164, $C157:$C$164),"")</f>
        <v>0.28308345730959239</v>
      </c>
      <c r="E188" s="51">
        <f>IF(E157&lt;&gt;"", RSQ($B157:$B$164, $C157:$C$164),"")</f>
        <v>0.28308345730959239</v>
      </c>
      <c r="F188" s="51">
        <f>IF(F157&lt;&gt;"", RSQ($B157:$B$164, $C157:$C$164),"")</f>
        <v>0.28308345730959239</v>
      </c>
      <c r="G188" s="67">
        <f>IF(G157&lt;&gt;"", RSQ($B157:$B$164, $C157:$C$164),"")</f>
        <v>0.28308345730959239</v>
      </c>
      <c r="H188" s="67">
        <f>IF(H157&lt;&gt;"", RSQ($B157:$B$164, $C157:$C$164),"")</f>
        <v>0.28308345730959239</v>
      </c>
      <c r="I188" s="67">
        <f>IF(I157&lt;&gt;"", RSQ($B157:$B$164, $C157:$C$164),"")</f>
        <v>0.28308345730959239</v>
      </c>
      <c r="J188" s="67">
        <f>IF(J157&lt;&gt;"", RSQ($B157:$B$164, $C157:$C$164),"")</f>
        <v>0.28308345730959239</v>
      </c>
      <c r="K188" s="90" t="str">
        <f>IF(K157&lt;&gt;"", RSQ($B157:$B$164, $C157:$C$164),"")</f>
        <v/>
      </c>
      <c r="L188" s="111">
        <f>IF(L157&lt;&gt;"", RSQ($B157:$B$164, $C157:$C$164),"")</f>
        <v>0.28308345730959239</v>
      </c>
      <c r="M188" s="111">
        <f>IF(M157&lt;&gt;"", RSQ($B157:$B$164, $C157:$C$164),"")</f>
        <v>0.28308345730959239</v>
      </c>
      <c r="N188" s="111">
        <f>IF(N157&lt;&gt;"", RSQ($B157:$B$164, $C157:$C$164),"")</f>
        <v>0.28308345730959239</v>
      </c>
      <c r="O188" s="111">
        <f>IF(O157&lt;&gt;"", RSQ($B157:$B$164, $C157:$C$164),"")</f>
        <v>0.28308345730959239</v>
      </c>
      <c r="P188" s="111">
        <f>IF(P157&lt;&gt;"", RSQ($B157:$B$164, $C157:$C$164),"")</f>
        <v>0.28308345730959239</v>
      </c>
      <c r="Q188" s="111">
        <f>IF(Q157&lt;&gt;"", RSQ($B157:$B$164, $C157:$C$164),"")</f>
        <v>0.28308345730959239</v>
      </c>
      <c r="R188" s="111">
        <f>IF(R157&lt;&gt;"", RSQ($B157:$B$164, $C157:$C$164),"")</f>
        <v>0.28308345730959239</v>
      </c>
      <c r="S188" s="111"/>
      <c r="T188" s="111"/>
      <c r="U188" s="111"/>
      <c r="V188" s="111"/>
    </row>
    <row r="189" spans="2:22" x14ac:dyDescent="0.25">
      <c r="B189" s="13">
        <v>31</v>
      </c>
      <c r="C189" s="6">
        <f>IF(C158&lt;&gt;"", RSQ($B158:$B$164, $C158:$C$164),"")</f>
        <v>0.75742478487077924</v>
      </c>
      <c r="D189" s="28">
        <f>IF(D158&lt;&gt;"", RSQ($B158:$B$164, $C158:$C$164),"")</f>
        <v>0.75742478487077924</v>
      </c>
      <c r="E189" s="51">
        <f>IF(E158&lt;&gt;"", RSQ($B158:$B$164, $C158:$C$164),"")</f>
        <v>0.75742478487077924</v>
      </c>
      <c r="F189" s="51">
        <f>IF(F158&lt;&gt;"", RSQ($B158:$B$164, $C158:$C$164),"")</f>
        <v>0.75742478487077924</v>
      </c>
      <c r="G189" s="67">
        <f>IF(G158&lt;&gt;"", RSQ($B158:$B$164, $C158:$C$164),"")</f>
        <v>0.75742478487077924</v>
      </c>
      <c r="H189" s="67">
        <f>IF(H158&lt;&gt;"", RSQ($B158:$B$164, $C158:$C$164),"")</f>
        <v>0.75742478487077924</v>
      </c>
      <c r="I189" s="67">
        <f>IF(I158&lt;&gt;"", RSQ($B158:$B$164, $C158:$C$164),"")</f>
        <v>0.75742478487077924</v>
      </c>
      <c r="J189" s="67">
        <f>IF(J158&lt;&gt;"", RSQ($B158:$B$164, $C158:$C$164),"")</f>
        <v>0.75742478487077924</v>
      </c>
      <c r="K189" s="90" t="str">
        <f>IF(K158&lt;&gt;"", RSQ($B158:$B$164, $C158:$C$164),"")</f>
        <v/>
      </c>
      <c r="L189" s="111">
        <f>IF(L158&lt;&gt;"", RSQ($B158:$B$164, $C158:$C$164),"")</f>
        <v>0.75742478487077924</v>
      </c>
      <c r="M189" s="111">
        <f>IF(M158&lt;&gt;"", RSQ($B158:$B$164, $C158:$C$164),"")</f>
        <v>0.75742478487077924</v>
      </c>
      <c r="N189" s="111">
        <f>IF(N158&lt;&gt;"", RSQ($B158:$B$164, $C158:$C$164),"")</f>
        <v>0.75742478487077924</v>
      </c>
      <c r="O189" s="111">
        <f>IF(O158&lt;&gt;"", RSQ($B158:$B$164, $C158:$C$164),"")</f>
        <v>0.75742478487077924</v>
      </c>
      <c r="P189" s="111">
        <f>IF(P158&lt;&gt;"", RSQ($B158:$B$164, $C158:$C$164),"")</f>
        <v>0.75742478487077924</v>
      </c>
      <c r="Q189" s="111">
        <f>IF(Q158&lt;&gt;"", RSQ($B158:$B$164, $C158:$C$164),"")</f>
        <v>0.75742478487077924</v>
      </c>
      <c r="R189" s="111">
        <f>IF(R158&lt;&gt;"", RSQ($B158:$B$164, $C158:$C$164),"")</f>
        <v>0.75742478487077924</v>
      </c>
      <c r="S189" s="111"/>
      <c r="T189" s="111"/>
      <c r="U189" s="111"/>
      <c r="V189" s="111"/>
    </row>
    <row r="190" spans="2:22" x14ac:dyDescent="0.25">
      <c r="B190" s="13">
        <v>32.5</v>
      </c>
      <c r="C190" s="6">
        <f>IF(C159&lt;&gt;"", RSQ($B159:$B$164, $C159:$C$164),"")</f>
        <v>0.77684030907642909</v>
      </c>
      <c r="D190" s="28">
        <f>IF(D159&lt;&gt;"", RSQ($B159:$B$164, $C159:$C$164),"")</f>
        <v>0.77684030907642909</v>
      </c>
      <c r="E190" s="51">
        <f>IF(E159&lt;&gt;"", RSQ($B159:$B$164, $C159:$C$164),"")</f>
        <v>0.77684030907642909</v>
      </c>
      <c r="F190" s="51">
        <f>IF(F159&lt;&gt;"", RSQ($B159:$B$164, $C159:$C$164),"")</f>
        <v>0.77684030907642909</v>
      </c>
      <c r="G190" s="67" t="str">
        <f>IF(G159&lt;&gt;"", RSQ($B159:$B$164, $C159:$C$164),"")</f>
        <v/>
      </c>
      <c r="H190" s="67">
        <f>IF(H159&lt;&gt;"", RSQ($B159:$B$164, $C159:$C$164),"")</f>
        <v>0.77684030907642909</v>
      </c>
      <c r="I190" s="67">
        <f>IF(I159&lt;&gt;"", RSQ($B159:$B$164, $C159:$C$164),"")</f>
        <v>0.77684030907642909</v>
      </c>
      <c r="J190" s="67">
        <f>IF(J159&lt;&gt;"", RSQ($B159:$B$164, $C159:$C$164),"")</f>
        <v>0.77684030907642909</v>
      </c>
      <c r="K190" s="90" t="str">
        <f>IF(K159&lt;&gt;"", RSQ($B159:$B$164, $C159:$C$164),"")</f>
        <v/>
      </c>
      <c r="L190" s="111">
        <f>IF(L159&lt;&gt;"", RSQ($B159:$B$164, $C159:$C$164),"")</f>
        <v>0.77684030907642909</v>
      </c>
      <c r="M190" s="111">
        <f>IF(M159&lt;&gt;"", RSQ($B159:$B$164, $C159:$C$164),"")</f>
        <v>0.77684030907642909</v>
      </c>
      <c r="N190" s="111">
        <f>IF(N159&lt;&gt;"", RSQ($B159:$B$164, $C159:$C$164),"")</f>
        <v>0.77684030907642909</v>
      </c>
      <c r="O190" s="111">
        <f>IF(O159&lt;&gt;"", RSQ($B159:$B$164, $C159:$C$164),"")</f>
        <v>0.77684030907642909</v>
      </c>
      <c r="P190" s="111">
        <f>IF(P159&lt;&gt;"", RSQ($B159:$B$164, $C159:$C$164),"")</f>
        <v>0.77684030907642909</v>
      </c>
      <c r="Q190" s="111">
        <f>IF(Q159&lt;&gt;"", RSQ($B159:$B$164, $C159:$C$164),"")</f>
        <v>0.77684030907642909</v>
      </c>
      <c r="R190" s="111">
        <f>IF(R159&lt;&gt;"", RSQ($B159:$B$164, $C159:$C$164),"")</f>
        <v>0.77684030907642909</v>
      </c>
      <c r="S190" s="111"/>
      <c r="T190" s="111"/>
      <c r="U190" s="111"/>
      <c r="V190" s="111"/>
    </row>
    <row r="191" spans="2:22" x14ac:dyDescent="0.25">
      <c r="B191" s="13">
        <v>34</v>
      </c>
      <c r="C191" s="6">
        <f>IF(C160&lt;&gt;"", RSQ($B160:$B$164, $C160:$C$164),"")</f>
        <v>0.80473364820446258</v>
      </c>
      <c r="D191" s="28">
        <f>IF(D160&lt;&gt;"", RSQ($B160:$B$164, $C160:$C$164),"")</f>
        <v>0.80473364820446258</v>
      </c>
      <c r="E191" s="51">
        <f>IF(E160&lt;&gt;"", RSQ($B160:$B$164, $C160:$C$164),"")</f>
        <v>0.80473364820446258</v>
      </c>
      <c r="F191" s="51">
        <f>IF(F160&lt;&gt;"", RSQ($B160:$B$164, $C160:$C$164),"")</f>
        <v>0.80473364820446258</v>
      </c>
      <c r="G191" s="67">
        <f>IF(G160&lt;&gt;"", RSQ($B160:$B$164, $C160:$C$164),"")</f>
        <v>0.80473364820446258</v>
      </c>
      <c r="H191" s="67">
        <f>IF(H160&lt;&gt;"", RSQ($B160:$B$164, $C160:$C$164),"")</f>
        <v>0.80473364820446258</v>
      </c>
      <c r="I191" s="67">
        <f>IF(I160&lt;&gt;"", RSQ($B160:$B$164, $C160:$C$164),"")</f>
        <v>0.80473364820446258</v>
      </c>
      <c r="J191" s="67">
        <f>IF(J160&lt;&gt;"", RSQ($B160:$B$164, $C160:$C$164),"")</f>
        <v>0.80473364820446258</v>
      </c>
      <c r="K191" s="90" t="str">
        <f>IF(K160&lt;&gt;"", RSQ($B160:$B$164, $C160:$C$164),"")</f>
        <v/>
      </c>
      <c r="L191" s="111">
        <f>IF(L160&lt;&gt;"", RSQ($B160:$B$164, $C160:$C$164),"")</f>
        <v>0.80473364820446258</v>
      </c>
      <c r="M191" s="111">
        <f>IF(M160&lt;&gt;"", RSQ($B160:$B$164, $C160:$C$164),"")</f>
        <v>0.80473364820446258</v>
      </c>
      <c r="N191" s="111">
        <f>IF(N160&lt;&gt;"", RSQ($B160:$B$164, $C160:$C$164),"")</f>
        <v>0.80473364820446258</v>
      </c>
      <c r="O191" s="111" t="str">
        <f>IF(O160&lt;&gt;"", RSQ($B160:$B$164, $C160:$C$164),"")</f>
        <v/>
      </c>
      <c r="P191" s="111">
        <f>IF(P160&lt;&gt;"", RSQ($B160:$B$164, $C160:$C$164),"")</f>
        <v>0.80473364820446258</v>
      </c>
      <c r="Q191" s="111">
        <f>IF(Q160&lt;&gt;"", RSQ($B160:$B$164, $C160:$C$164),"")</f>
        <v>0.80473364820446258</v>
      </c>
      <c r="R191" s="111">
        <f>IF(R160&lt;&gt;"", RSQ($B160:$B$164, $C160:$C$164),"")</f>
        <v>0.80473364820446258</v>
      </c>
      <c r="S191" s="111"/>
      <c r="T191" s="111"/>
      <c r="U191" s="111"/>
      <c r="V191" s="111"/>
    </row>
    <row r="192" spans="2:22" x14ac:dyDescent="0.25">
      <c r="B192" s="13">
        <v>35.5</v>
      </c>
      <c r="C192" s="6">
        <f>IF(C161&lt;&gt;"", RSQ($B161:$B$164, $C161:$C$164),"")</f>
        <v>0.69476401481544725</v>
      </c>
      <c r="D192" s="28">
        <f>IF(D161&lt;&gt;"", RSQ($B161:$B$164, $C161:$C$164),"")</f>
        <v>0.69476401481544725</v>
      </c>
      <c r="E192" s="51">
        <f>IF(E161&lt;&gt;"", RSQ($B161:$B$164, $C161:$C$164),"")</f>
        <v>0.69476401481544725</v>
      </c>
      <c r="F192" s="51">
        <f>IF(F161&lt;&gt;"", RSQ($B161:$B$164, $C161:$C$164),"")</f>
        <v>0.69476401481544725</v>
      </c>
      <c r="G192" s="67">
        <f>IF(G161&lt;&gt;"", RSQ($B161:$B$164, $C161:$C$164),"")</f>
        <v>0.69476401481544725</v>
      </c>
      <c r="H192" s="67">
        <f>IF(H161&lt;&gt;"", RSQ($B161:$B$164, $C161:$C$164),"")</f>
        <v>0.69476401481544725</v>
      </c>
      <c r="I192" s="67">
        <f>IF(I161&lt;&gt;"", RSQ($B161:$B$164, $C161:$C$164),"")</f>
        <v>0.69476401481544725</v>
      </c>
      <c r="J192" s="67">
        <f>IF(J161&lt;&gt;"", RSQ($B161:$B$164, $C161:$C$164),"")</f>
        <v>0.69476401481544725</v>
      </c>
      <c r="K192" s="90" t="str">
        <f>IF(K161&lt;&gt;"", RSQ($B161:$B$164, $C161:$C$164),"")</f>
        <v/>
      </c>
      <c r="L192" s="111">
        <f>IF(L161&lt;&gt;"", RSQ($B161:$B$164, $C161:$C$164),"")</f>
        <v>0.69476401481544725</v>
      </c>
      <c r="M192" s="111">
        <f>IF(M161&lt;&gt;"", RSQ($B161:$B$164, $C161:$C$164),"")</f>
        <v>0.69476401481544725</v>
      </c>
      <c r="N192" s="111">
        <f>IF(N161&lt;&gt;"", RSQ($B161:$B$164, $C161:$C$164),"")</f>
        <v>0.69476401481544725</v>
      </c>
      <c r="O192" s="111" t="str">
        <f>IF(O161&lt;&gt;"", RSQ($B161:$B$164, $C161:$C$164),"")</f>
        <v/>
      </c>
      <c r="P192" s="111">
        <f>IF(P161&lt;&gt;"", RSQ($B161:$B$164, $C161:$C$164),"")</f>
        <v>0.69476401481544725</v>
      </c>
      <c r="Q192" s="111">
        <f>IF(Q161&lt;&gt;"", RSQ($B161:$B$164, $C161:$C$164),"")</f>
        <v>0.69476401481544725</v>
      </c>
      <c r="R192" s="111">
        <f>IF(R161&lt;&gt;"", RSQ($B161:$B$164, $C161:$C$164),"")</f>
        <v>0.69476401481544725</v>
      </c>
      <c r="S192" s="111"/>
      <c r="T192" s="111"/>
      <c r="U192" s="111"/>
      <c r="V192" s="111"/>
    </row>
    <row r="193" spans="1:22" x14ac:dyDescent="0.25">
      <c r="B193" s="13">
        <v>37</v>
      </c>
      <c r="C193" s="6">
        <f>IF(C162&lt;&gt;"", RSQ($B162:$B$164, $C162:$C$164),"")</f>
        <v>0.39218703142030853</v>
      </c>
      <c r="D193" s="28">
        <f>IF(D162&lt;&gt;"", RSQ($B162:$B$164, $C162:$C$164),"")</f>
        <v>0.39218703142030853</v>
      </c>
      <c r="E193" s="51">
        <f>IF(E162&lt;&gt;"", RSQ($B162:$B$164, $C162:$C$164),"")</f>
        <v>0.39218703142030853</v>
      </c>
      <c r="F193" s="51">
        <f>IF(F162&lt;&gt;"", RSQ($B162:$B$164, $C162:$C$164),"")</f>
        <v>0.39218703142030853</v>
      </c>
      <c r="G193" s="67">
        <f>IF(G162&lt;&gt;"", RSQ($B162:$B$164, $C162:$C$164),"")</f>
        <v>0.39218703142030853</v>
      </c>
      <c r="H193" s="67">
        <f>IF(H162&lt;&gt;"", RSQ($B162:$B$164, $C162:$C$164),"")</f>
        <v>0.39218703142030853</v>
      </c>
      <c r="I193" s="67">
        <f>IF(I162&lt;&gt;"", RSQ($B162:$B$164, $C162:$C$164),"")</f>
        <v>0.39218703142030853</v>
      </c>
      <c r="J193" s="67">
        <f>IF(J162&lt;&gt;"", RSQ($B162:$B$164, $C162:$C$164),"")</f>
        <v>0.39218703142030853</v>
      </c>
      <c r="K193" s="90" t="str">
        <f>IF(K162&lt;&gt;"", RSQ($B162:$B$164, $C162:$C$164),"")</f>
        <v/>
      </c>
      <c r="L193" s="111">
        <f>IF(L162&lt;&gt;"", RSQ($B162:$B$164, $C162:$C$164),"")</f>
        <v>0.39218703142030853</v>
      </c>
      <c r="M193" s="111">
        <f>IF(M162&lt;&gt;"", RSQ($B162:$B$164, $C162:$C$164),"")</f>
        <v>0.39218703142030853</v>
      </c>
      <c r="N193" s="111">
        <f>IF(N162&lt;&gt;"", RSQ($B162:$B$164, $C162:$C$164),"")</f>
        <v>0.39218703142030853</v>
      </c>
      <c r="O193" s="111" t="str">
        <f>IF(O162&lt;&gt;"", RSQ($B162:$B$164, $C162:$C$164),"")</f>
        <v/>
      </c>
      <c r="P193" s="111">
        <f>IF(P162&lt;&gt;"", RSQ($B162:$B$164, $C162:$C$164),"")</f>
        <v>0.39218703142030853</v>
      </c>
      <c r="Q193" s="111">
        <f>IF(Q162&lt;&gt;"", RSQ($B162:$B$164, $C162:$C$164),"")</f>
        <v>0.39218703142030853</v>
      </c>
      <c r="R193" s="111">
        <f>IF(R162&lt;&gt;"", RSQ($B162:$B$164, $C162:$C$164),"")</f>
        <v>0.39218703142030853</v>
      </c>
      <c r="S193" s="111"/>
      <c r="T193" s="111"/>
      <c r="U193" s="111"/>
      <c r="V193" s="111"/>
    </row>
    <row r="194" spans="1:22" x14ac:dyDescent="0.25">
      <c r="B194" s="13">
        <v>38.5</v>
      </c>
      <c r="C194" s="6">
        <f>IF(C163&lt;&gt;"", RSQ($B163:$B$164, $C163:$C$164),"")</f>
        <v>1.0000000000000004</v>
      </c>
      <c r="D194" s="28">
        <f>IF(D163&lt;&gt;"", RSQ($B163:$B$164, $C163:$C$164),"")</f>
        <v>1.0000000000000004</v>
      </c>
      <c r="E194" s="51">
        <f>IF(E163&lt;&gt;"", RSQ($B163:$B$164, $C163:$C$164),"")</f>
        <v>1.0000000000000004</v>
      </c>
      <c r="F194" s="51">
        <f>IF(F163&lt;&gt;"", RSQ($B163:$B$164, $C163:$C$164),"")</f>
        <v>1.0000000000000004</v>
      </c>
      <c r="G194" s="67" t="str">
        <f>IF(G163&lt;&gt;"", RSQ($B163:$B$164, $C163:$C$164),"")</f>
        <v/>
      </c>
      <c r="H194" s="67">
        <f>IF(H163&lt;&gt;"", RSQ($B163:$B$164, $C163:$C$164),"")</f>
        <v>1.0000000000000004</v>
      </c>
      <c r="I194" s="67">
        <f>IF(I163&lt;&gt;"", RSQ($B163:$B$164, $C163:$C$164),"")</f>
        <v>1.0000000000000004</v>
      </c>
      <c r="J194" s="67">
        <f>IF(J163&lt;&gt;"", RSQ($B163:$B$164, $C163:$C$164),"")</f>
        <v>1.0000000000000004</v>
      </c>
      <c r="K194" s="90" t="str">
        <f>IF(K163&lt;&gt;"", RSQ($B163:$B$164, $C163:$C$164),"")</f>
        <v/>
      </c>
      <c r="L194" s="111">
        <f>IF(L163&lt;&gt;"", RSQ($B163:$B$164, $C163:$C$164),"")</f>
        <v>1.0000000000000004</v>
      </c>
      <c r="M194" s="111">
        <f>IF(M163&lt;&gt;"", RSQ($B163:$B$164, $C163:$C$164),"")</f>
        <v>1.0000000000000004</v>
      </c>
      <c r="N194" s="111">
        <f>IF(N163&lt;&gt;"", RSQ($B163:$B$164, $C163:$C$164),"")</f>
        <v>1.0000000000000004</v>
      </c>
      <c r="O194" s="111" t="str">
        <f>IF(O163&lt;&gt;"", RSQ($B163:$B$164, $C163:$C$164),"")</f>
        <v/>
      </c>
      <c r="P194" s="111">
        <f>IF(P163&lt;&gt;"", RSQ($B163:$B$164, $C163:$C$164),"")</f>
        <v>1.0000000000000004</v>
      </c>
      <c r="Q194" s="111">
        <f>IF(Q163&lt;&gt;"", RSQ($B163:$B$164, $C163:$C$164),"")</f>
        <v>1.0000000000000004</v>
      </c>
      <c r="R194" s="111">
        <f>IF(R163&lt;&gt;"", RSQ($B163:$B$164, $C163:$C$164),"")</f>
        <v>1.0000000000000004</v>
      </c>
      <c r="S194" s="111"/>
      <c r="T194" s="111"/>
      <c r="U194" s="111"/>
      <c r="V194" s="111"/>
    </row>
    <row r="195" spans="1:22" x14ac:dyDescent="0.25">
      <c r="B195" s="13">
        <v>40</v>
      </c>
      <c r="D195" s="26"/>
      <c r="E195" s="49"/>
      <c r="F195" s="49"/>
      <c r="G195" s="65"/>
      <c r="H195" s="65"/>
      <c r="I195" s="65"/>
      <c r="J195" s="65"/>
      <c r="K195" s="88"/>
      <c r="L195" s="109"/>
      <c r="M195" s="109"/>
      <c r="N195" s="109"/>
      <c r="O195" s="109"/>
      <c r="P195" s="109"/>
      <c r="Q195" s="109"/>
      <c r="R195" s="109"/>
      <c r="S195" s="109"/>
      <c r="T195" s="109"/>
      <c r="U195" s="109"/>
      <c r="V195" s="109"/>
    </row>
    <row r="196" spans="1:22" x14ac:dyDescent="0.25">
      <c r="A196" t="s">
        <v>16</v>
      </c>
      <c r="C196">
        <v>5</v>
      </c>
      <c r="D196" s="26">
        <v>6</v>
      </c>
      <c r="E196" s="49">
        <v>7</v>
      </c>
      <c r="F196" s="49">
        <v>8</v>
      </c>
      <c r="G196" s="65">
        <v>9</v>
      </c>
      <c r="H196" s="65">
        <v>10</v>
      </c>
      <c r="I196" s="65">
        <v>11</v>
      </c>
      <c r="J196" s="65">
        <v>12</v>
      </c>
      <c r="K196" s="88">
        <v>13</v>
      </c>
      <c r="L196" s="109">
        <v>14</v>
      </c>
      <c r="M196" s="109">
        <v>15</v>
      </c>
      <c r="N196" s="109">
        <v>16</v>
      </c>
      <c r="O196" s="109">
        <v>17</v>
      </c>
      <c r="P196" s="109">
        <v>18</v>
      </c>
      <c r="Q196" s="109">
        <v>19</v>
      </c>
      <c r="R196" s="109">
        <v>20</v>
      </c>
      <c r="S196" s="109"/>
      <c r="T196" s="109"/>
      <c r="U196" s="109"/>
      <c r="V196" s="109"/>
    </row>
    <row r="197" spans="1:22" x14ac:dyDescent="0.25">
      <c r="A197" t="s">
        <v>13</v>
      </c>
      <c r="B197" s="3">
        <v>0</v>
      </c>
      <c r="D197" s="26"/>
      <c r="E197" s="49"/>
      <c r="F197" s="49"/>
      <c r="G197" s="65"/>
      <c r="H197" s="65"/>
      <c r="I197" s="65"/>
      <c r="J197" s="65"/>
      <c r="K197" s="88"/>
      <c r="L197" s="109"/>
      <c r="M197" s="109"/>
      <c r="N197" s="109"/>
      <c r="O197" s="109"/>
      <c r="P197" s="109"/>
      <c r="Q197" s="109"/>
      <c r="R197" s="109"/>
      <c r="S197" s="109"/>
      <c r="T197" s="109"/>
      <c r="U197" s="109"/>
      <c r="V197" s="109"/>
    </row>
    <row r="198" spans="1:22" x14ac:dyDescent="0.25">
      <c r="B198" s="8">
        <v>1</v>
      </c>
      <c r="D198" s="26"/>
      <c r="E198" s="49"/>
      <c r="F198" s="49"/>
      <c r="G198" s="65"/>
      <c r="H198" s="65"/>
      <c r="I198" s="65"/>
      <c r="J198" s="65"/>
      <c r="K198" s="88"/>
      <c r="L198" s="109"/>
      <c r="M198" s="109"/>
      <c r="N198" s="109"/>
      <c r="O198" s="109"/>
      <c r="P198" s="109"/>
      <c r="Q198" s="109"/>
      <c r="R198" s="109"/>
      <c r="S198" s="109"/>
      <c r="T198" s="109"/>
      <c r="U198" s="109"/>
      <c r="V198" s="109"/>
    </row>
    <row r="199" spans="1:22" x14ac:dyDescent="0.25">
      <c r="B199" s="16">
        <v>2</v>
      </c>
      <c r="C199" s="6">
        <f>RSQ($B$135:$B136, $C$135:$C136)</f>
        <v>1</v>
      </c>
      <c r="D199" s="28">
        <f>RSQ($B$135:$B136, $C$135:$C136)</f>
        <v>1</v>
      </c>
      <c r="E199" s="51">
        <f>RSQ($B$135:$B136, $C$135:$C136)</f>
        <v>1</v>
      </c>
      <c r="F199" s="51">
        <f>RSQ($B$135:$B136, $C$135:$C136)</f>
        <v>1</v>
      </c>
      <c r="G199" s="67">
        <f>RSQ($B$135:$B136, $C$135:$C136)</f>
        <v>1</v>
      </c>
      <c r="H199" s="67">
        <f>RSQ($B$135:$B136, $C$135:$C136)</f>
        <v>1</v>
      </c>
      <c r="I199" s="67">
        <f>RSQ($B$135:$B136, $C$135:$C136)</f>
        <v>1</v>
      </c>
      <c r="J199" s="67">
        <f>RSQ($B$135:$B136, $C$135:$C136)</f>
        <v>1</v>
      </c>
      <c r="K199" s="90">
        <f>RSQ($B$135:$B136, $C$135:$C136)</f>
        <v>1</v>
      </c>
      <c r="L199" s="111">
        <f>RSQ($B$135:$B136, $C$135:$C136)</f>
        <v>1</v>
      </c>
      <c r="M199" s="111">
        <f>RSQ($B$135:$B136, $C$135:$C136)</f>
        <v>1</v>
      </c>
      <c r="N199" s="111">
        <f>RSQ($B$135:$B136, $C$135:$C136)</f>
        <v>1</v>
      </c>
      <c r="O199" s="111">
        <f>RSQ($B$135:$B136, $C$135:$C136)</f>
        <v>1</v>
      </c>
      <c r="P199" s="111">
        <f>RSQ($B$135:$B136, $C$135:$C136)</f>
        <v>1</v>
      </c>
      <c r="Q199" s="111">
        <f>RSQ($B$135:$B136, $C$135:$C136)</f>
        <v>1</v>
      </c>
      <c r="R199" s="111">
        <f>RSQ($B$135:$B136, $C$135:$C136)</f>
        <v>1</v>
      </c>
      <c r="S199" s="111"/>
      <c r="T199" s="111"/>
      <c r="U199" s="111"/>
      <c r="V199" s="111"/>
    </row>
    <row r="200" spans="1:22" x14ac:dyDescent="0.25">
      <c r="B200" s="13">
        <v>3</v>
      </c>
      <c r="C200" s="6">
        <f>RSQ($B$135:$B137, $C$135:$C137)</f>
        <v>0.9938795954582843</v>
      </c>
      <c r="D200" s="28">
        <f>RSQ($B$135:$B137, $C$135:$C137)</f>
        <v>0.9938795954582843</v>
      </c>
      <c r="E200" s="51">
        <f>RSQ($B$135:$B137, $C$135:$C137)</f>
        <v>0.9938795954582843</v>
      </c>
      <c r="F200" s="51">
        <f>RSQ($B$135:$B137, $C$135:$C137)</f>
        <v>0.9938795954582843</v>
      </c>
      <c r="G200" s="67">
        <f>RSQ($B$135:$B137, $C$135:$C137)</f>
        <v>0.9938795954582843</v>
      </c>
      <c r="H200" s="67">
        <f>RSQ($B$135:$B137, $C$135:$C137)</f>
        <v>0.9938795954582843</v>
      </c>
      <c r="I200" s="67">
        <f>RSQ($B$135:$B137, $C$135:$C137)</f>
        <v>0.9938795954582843</v>
      </c>
      <c r="J200" s="67">
        <f>RSQ($B$135:$B137, $C$135:$C137)</f>
        <v>0.9938795954582843</v>
      </c>
      <c r="K200" s="90">
        <f>RSQ($B$135:$B137, $C$135:$C137)</f>
        <v>0.9938795954582843</v>
      </c>
      <c r="L200" s="111">
        <f>RSQ($B$135:$B137, $C$135:$C137)</f>
        <v>0.9938795954582843</v>
      </c>
      <c r="M200" s="111">
        <f>RSQ($B$135:$B137, $C$135:$C137)</f>
        <v>0.9938795954582843</v>
      </c>
      <c r="N200" s="111">
        <f>RSQ($B$135:$B137, $C$135:$C137)</f>
        <v>0.9938795954582843</v>
      </c>
      <c r="O200" s="111">
        <f>RSQ($B$135:$B137, $C$135:$C137)</f>
        <v>0.9938795954582843</v>
      </c>
      <c r="P200" s="111">
        <f>RSQ($B$135:$B137, $C$135:$C137)</f>
        <v>0.9938795954582843</v>
      </c>
      <c r="Q200" s="111">
        <f>RSQ($B$135:$B137, $C$135:$C137)</f>
        <v>0.9938795954582843</v>
      </c>
      <c r="R200" s="111">
        <f>RSQ($B$135:$B137, $C$135:$C137)</f>
        <v>0.9938795954582843</v>
      </c>
      <c r="S200" s="111"/>
      <c r="T200" s="111"/>
      <c r="U200" s="111"/>
      <c r="V200" s="111"/>
    </row>
    <row r="201" spans="1:22" x14ac:dyDescent="0.25">
      <c r="B201" s="13">
        <v>4</v>
      </c>
      <c r="C201" s="6">
        <f>RSQ($B$135:$B138, $C$135:$C138)</f>
        <v>0.97202574523252983</v>
      </c>
      <c r="D201" s="28">
        <f>RSQ($B$135:$B138, $C$135:$C138)</f>
        <v>0.97202574523252983</v>
      </c>
      <c r="E201" s="51">
        <f>RSQ($B$135:$B138, $C$135:$C138)</f>
        <v>0.97202574523252983</v>
      </c>
      <c r="F201" s="51">
        <f>RSQ($B$135:$B138, $C$135:$C138)</f>
        <v>0.97202574523252983</v>
      </c>
      <c r="G201" s="67">
        <f>RSQ($B$135:$B138, $C$135:$C138)</f>
        <v>0.97202574523252983</v>
      </c>
      <c r="H201" s="67">
        <f>RSQ($B$135:$B138, $C$135:$C138)</f>
        <v>0.97202574523252983</v>
      </c>
      <c r="I201" s="67">
        <f>RSQ($B$135:$B138, $C$135:$C138)</f>
        <v>0.97202574523252983</v>
      </c>
      <c r="J201" s="67">
        <f>RSQ($B$135:$B138, $C$135:$C138)</f>
        <v>0.97202574523252983</v>
      </c>
      <c r="K201" s="90">
        <f>RSQ($B$135:$B138, $C$135:$C138)</f>
        <v>0.97202574523252983</v>
      </c>
      <c r="L201" s="111">
        <f>RSQ($B$135:$B138, $C$135:$C138)</f>
        <v>0.97202574523252983</v>
      </c>
      <c r="M201" s="111">
        <f>RSQ($B$135:$B138, $C$135:$C138)</f>
        <v>0.97202574523252983</v>
      </c>
      <c r="N201" s="111">
        <f>RSQ($B$135:$B138, $C$135:$C138)</f>
        <v>0.97202574523252983</v>
      </c>
      <c r="O201" s="111">
        <f>RSQ($B$135:$B138, $C$135:$C138)</f>
        <v>0.97202574523252983</v>
      </c>
      <c r="P201" s="111">
        <f>RSQ($B$135:$B138, $C$135:$C138)</f>
        <v>0.97202574523252983</v>
      </c>
      <c r="Q201" s="111">
        <f>RSQ($B$135:$B138, $C$135:$C138)</f>
        <v>0.97202574523252983</v>
      </c>
      <c r="R201" s="111">
        <f>RSQ($B$135:$B138, $C$135:$C138)</f>
        <v>0.97202574523252983</v>
      </c>
      <c r="S201" s="111"/>
      <c r="T201" s="111"/>
      <c r="U201" s="111"/>
      <c r="V201" s="111"/>
    </row>
    <row r="202" spans="1:22" x14ac:dyDescent="0.25">
      <c r="B202" s="13">
        <v>5</v>
      </c>
      <c r="C202" s="6"/>
      <c r="D202" s="28"/>
      <c r="E202" s="51"/>
      <c r="F202" s="51"/>
      <c r="G202" s="67"/>
      <c r="H202" s="67"/>
      <c r="I202" s="67"/>
      <c r="J202" s="67"/>
      <c r="K202" s="90"/>
      <c r="L202" s="111"/>
      <c r="M202" s="111"/>
      <c r="N202" s="111"/>
      <c r="O202" s="111"/>
      <c r="P202" s="111"/>
      <c r="Q202" s="111"/>
      <c r="R202" s="111"/>
      <c r="S202" s="111"/>
      <c r="T202" s="111"/>
      <c r="U202" s="111"/>
      <c r="V202" s="111"/>
    </row>
    <row r="203" spans="1:22" x14ac:dyDescent="0.25">
      <c r="B203" s="13">
        <v>6</v>
      </c>
      <c r="C203" s="6"/>
      <c r="D203" s="28"/>
      <c r="E203" s="51"/>
      <c r="F203" s="51"/>
      <c r="G203" s="67"/>
      <c r="H203" s="67"/>
      <c r="I203" s="67"/>
      <c r="J203" s="67"/>
      <c r="K203" s="90"/>
      <c r="L203" s="111"/>
      <c r="M203" s="111"/>
      <c r="N203" s="111"/>
      <c r="O203" s="111"/>
      <c r="P203" s="111"/>
      <c r="Q203" s="111"/>
      <c r="R203" s="111"/>
      <c r="S203" s="111"/>
      <c r="T203" s="111"/>
      <c r="U203" s="111"/>
      <c r="V203" s="111"/>
    </row>
    <row r="204" spans="1:22" x14ac:dyDescent="0.25">
      <c r="B204" s="13">
        <v>7</v>
      </c>
      <c r="C204" s="6"/>
      <c r="D204" s="28"/>
      <c r="E204" s="51"/>
      <c r="F204" s="51"/>
      <c r="G204" s="67"/>
      <c r="H204" s="67"/>
      <c r="I204" s="67"/>
      <c r="J204" s="67"/>
      <c r="K204" s="90"/>
      <c r="L204" s="111"/>
      <c r="M204" s="111"/>
      <c r="N204" s="111"/>
      <c r="O204" s="111"/>
      <c r="P204" s="111"/>
      <c r="Q204" s="111"/>
      <c r="R204" s="111"/>
      <c r="S204" s="111"/>
      <c r="T204" s="111"/>
      <c r="U204" s="111"/>
      <c r="V204" s="111"/>
    </row>
    <row r="205" spans="1:22" x14ac:dyDescent="0.25">
      <c r="B205" s="13">
        <v>8</v>
      </c>
      <c r="C205" s="6"/>
      <c r="D205" s="28"/>
      <c r="E205" s="51"/>
      <c r="F205" s="51"/>
      <c r="G205" s="67"/>
      <c r="H205" s="67"/>
      <c r="I205" s="67"/>
      <c r="J205" s="67"/>
      <c r="K205" s="90"/>
      <c r="L205" s="111"/>
      <c r="M205" s="111"/>
      <c r="N205" s="111"/>
      <c r="O205" s="111"/>
      <c r="P205" s="111"/>
      <c r="Q205" s="111"/>
      <c r="R205" s="111"/>
      <c r="S205" s="111"/>
      <c r="T205" s="111"/>
      <c r="U205" s="111"/>
      <c r="V205" s="111"/>
    </row>
    <row r="206" spans="1:22" x14ac:dyDescent="0.25">
      <c r="B206" s="13">
        <v>9</v>
      </c>
      <c r="C206" s="6"/>
      <c r="D206" s="28"/>
      <c r="E206" s="51"/>
      <c r="F206" s="51"/>
      <c r="G206" s="67"/>
      <c r="H206" s="67"/>
      <c r="I206" s="67"/>
      <c r="J206" s="67"/>
      <c r="K206" s="90"/>
      <c r="L206" s="111"/>
      <c r="M206" s="111"/>
      <c r="N206" s="111"/>
      <c r="O206" s="111"/>
      <c r="P206" s="111"/>
      <c r="Q206" s="111"/>
      <c r="R206" s="111"/>
      <c r="S206" s="111"/>
      <c r="T206" s="111"/>
      <c r="U206" s="111"/>
      <c r="V206" s="111"/>
    </row>
    <row r="207" spans="1:22" x14ac:dyDescent="0.25">
      <c r="B207" s="13">
        <v>10</v>
      </c>
      <c r="C207" s="6"/>
      <c r="D207" s="28"/>
      <c r="E207" s="51"/>
      <c r="F207" s="51"/>
      <c r="G207" s="67"/>
      <c r="H207" s="67"/>
      <c r="I207" s="67"/>
      <c r="J207" s="67"/>
      <c r="K207" s="90"/>
      <c r="L207" s="111"/>
      <c r="M207" s="111"/>
      <c r="N207" s="111"/>
      <c r="O207" s="111"/>
      <c r="P207" s="111"/>
      <c r="Q207" s="111"/>
      <c r="R207" s="111"/>
      <c r="S207" s="111"/>
      <c r="T207" s="111"/>
      <c r="U207" s="111"/>
      <c r="V207" s="111"/>
    </row>
    <row r="208" spans="1:22" x14ac:dyDescent="0.25">
      <c r="B208" s="13">
        <v>11.5</v>
      </c>
      <c r="C208" s="7"/>
      <c r="D208" s="29"/>
      <c r="E208" s="52"/>
      <c r="F208" s="52"/>
      <c r="G208" s="68"/>
      <c r="H208" s="68"/>
      <c r="I208" s="68"/>
      <c r="J208" s="68"/>
      <c r="K208" s="91"/>
      <c r="L208" s="112"/>
      <c r="M208" s="112"/>
      <c r="N208" s="112"/>
      <c r="O208" s="112"/>
      <c r="P208" s="112"/>
      <c r="Q208" s="112"/>
      <c r="R208" s="112"/>
      <c r="S208" s="112"/>
      <c r="T208" s="112"/>
      <c r="U208" s="112"/>
      <c r="V208" s="112"/>
    </row>
    <row r="209" spans="2:22" x14ac:dyDescent="0.25">
      <c r="B209" s="13">
        <v>13</v>
      </c>
      <c r="C209" s="6"/>
      <c r="D209" s="28"/>
      <c r="E209" s="51"/>
      <c r="F209" s="51"/>
      <c r="G209" s="67"/>
      <c r="H209" s="67"/>
      <c r="I209" s="67"/>
      <c r="J209" s="67"/>
      <c r="K209" s="90"/>
      <c r="L209" s="111"/>
      <c r="M209" s="111"/>
      <c r="N209" s="111"/>
      <c r="O209" s="111"/>
      <c r="P209" s="111"/>
      <c r="Q209" s="111"/>
      <c r="R209" s="111"/>
      <c r="S209" s="111"/>
      <c r="T209" s="111"/>
      <c r="U209" s="111"/>
      <c r="V209" s="111"/>
    </row>
    <row r="210" spans="2:22" x14ac:dyDescent="0.25">
      <c r="B210" s="13">
        <v>14.5</v>
      </c>
      <c r="D210" s="26"/>
      <c r="E210" s="49"/>
      <c r="F210" s="49"/>
      <c r="G210" s="65"/>
      <c r="H210" s="65"/>
      <c r="I210" s="65"/>
      <c r="J210" s="65"/>
      <c r="K210" s="88"/>
      <c r="L210" s="109"/>
      <c r="M210" s="109"/>
      <c r="N210" s="109"/>
      <c r="O210" s="109"/>
      <c r="P210" s="109"/>
      <c r="Q210" s="109"/>
      <c r="R210" s="109"/>
      <c r="S210" s="109"/>
      <c r="T210" s="109"/>
      <c r="U210" s="109"/>
      <c r="V210" s="109"/>
    </row>
    <row r="211" spans="2:22" x14ac:dyDescent="0.25">
      <c r="B211" s="13">
        <v>16</v>
      </c>
      <c r="D211" s="26"/>
      <c r="E211" s="49"/>
      <c r="F211" s="49"/>
      <c r="G211" s="65"/>
      <c r="H211" s="65"/>
      <c r="I211" s="65"/>
      <c r="J211" s="65"/>
      <c r="K211" s="88"/>
      <c r="L211" s="109"/>
      <c r="M211" s="109"/>
      <c r="N211" s="109"/>
      <c r="O211" s="109"/>
      <c r="P211" s="109"/>
      <c r="Q211" s="109"/>
      <c r="R211" s="109"/>
      <c r="S211" s="109"/>
      <c r="T211" s="109"/>
      <c r="U211" s="109"/>
      <c r="V211" s="109"/>
    </row>
    <row r="212" spans="2:22" x14ac:dyDescent="0.25">
      <c r="B212" s="13">
        <v>17.5</v>
      </c>
      <c r="D212" s="26"/>
      <c r="E212" s="49"/>
      <c r="F212" s="49"/>
      <c r="G212" s="65"/>
      <c r="H212" s="65"/>
      <c r="I212" s="65"/>
      <c r="J212" s="65"/>
      <c r="K212" s="88"/>
      <c r="L212" s="109"/>
      <c r="M212" s="109"/>
      <c r="N212" s="109"/>
      <c r="O212" s="109"/>
      <c r="P212" s="109"/>
      <c r="Q212" s="109"/>
      <c r="R212" s="109"/>
      <c r="S212" s="109"/>
      <c r="T212" s="109"/>
      <c r="U212" s="109"/>
      <c r="V212" s="109"/>
    </row>
    <row r="213" spans="2:22" x14ac:dyDescent="0.25">
      <c r="B213" s="13">
        <v>19</v>
      </c>
      <c r="D213" s="26"/>
      <c r="E213" s="49"/>
      <c r="F213" s="49"/>
      <c r="G213" s="65"/>
      <c r="H213" s="65"/>
      <c r="I213" s="65"/>
      <c r="J213" s="65"/>
      <c r="K213" s="88"/>
      <c r="L213" s="109"/>
      <c r="M213" s="109"/>
      <c r="N213" s="109"/>
      <c r="O213" s="109"/>
      <c r="P213" s="109"/>
      <c r="Q213" s="109"/>
      <c r="R213" s="109"/>
      <c r="S213" s="109"/>
      <c r="T213" s="109"/>
      <c r="U213" s="109"/>
      <c r="V213" s="109"/>
    </row>
    <row r="214" spans="2:22" x14ac:dyDescent="0.25">
      <c r="B214" s="13">
        <v>20.5</v>
      </c>
      <c r="D214" s="26"/>
      <c r="E214" s="49"/>
      <c r="F214" s="49"/>
      <c r="G214" s="65"/>
      <c r="H214" s="65"/>
      <c r="I214" s="65"/>
      <c r="J214" s="65"/>
      <c r="K214" s="88"/>
      <c r="L214" s="109"/>
      <c r="M214" s="109"/>
      <c r="N214" s="109"/>
      <c r="O214" s="109"/>
      <c r="P214" s="109"/>
      <c r="Q214" s="109"/>
      <c r="R214" s="109"/>
      <c r="S214" s="109"/>
      <c r="T214" s="109"/>
      <c r="U214" s="109"/>
      <c r="V214" s="109"/>
    </row>
    <row r="215" spans="2:22" x14ac:dyDescent="0.25">
      <c r="B215" s="13">
        <v>22</v>
      </c>
      <c r="D215" s="26"/>
      <c r="E215" s="49"/>
      <c r="F215" s="49"/>
      <c r="G215" s="65"/>
      <c r="H215" s="65"/>
      <c r="I215" s="65"/>
      <c r="J215" s="65"/>
      <c r="K215" s="88"/>
      <c r="L215" s="109"/>
      <c r="M215" s="109"/>
      <c r="N215" s="109"/>
      <c r="O215" s="109"/>
      <c r="P215" s="109"/>
      <c r="Q215" s="109"/>
      <c r="R215" s="109"/>
      <c r="S215" s="109"/>
      <c r="T215" s="109"/>
      <c r="U215" s="109"/>
      <c r="V215" s="109"/>
    </row>
    <row r="216" spans="2:22" x14ac:dyDescent="0.25">
      <c r="B216" s="13">
        <v>23.5</v>
      </c>
      <c r="D216" s="26"/>
      <c r="E216" s="49"/>
      <c r="F216" s="49"/>
      <c r="G216" s="65"/>
      <c r="H216" s="65"/>
      <c r="I216" s="65"/>
      <c r="J216" s="65"/>
      <c r="K216" s="88"/>
      <c r="L216" s="109"/>
      <c r="M216" s="109"/>
      <c r="N216" s="109"/>
      <c r="O216" s="109"/>
      <c r="P216" s="109"/>
      <c r="Q216" s="109"/>
      <c r="R216" s="109"/>
      <c r="S216" s="109"/>
      <c r="T216" s="109"/>
      <c r="U216" s="109"/>
      <c r="V216" s="109"/>
    </row>
    <row r="217" spans="2:22" x14ac:dyDescent="0.25">
      <c r="B217" s="13">
        <v>25</v>
      </c>
      <c r="D217" s="26"/>
      <c r="E217" s="49"/>
      <c r="F217" s="49"/>
      <c r="G217" s="65"/>
      <c r="H217" s="65"/>
      <c r="I217" s="65"/>
      <c r="J217" s="65"/>
      <c r="K217" s="88"/>
      <c r="L217" s="109"/>
      <c r="M217" s="109"/>
      <c r="N217" s="109"/>
      <c r="O217" s="109"/>
      <c r="P217" s="109"/>
      <c r="Q217" s="109"/>
      <c r="R217" s="109"/>
      <c r="S217" s="109"/>
      <c r="T217" s="109"/>
      <c r="U217" s="109"/>
      <c r="V217" s="109"/>
    </row>
    <row r="218" spans="2:22" x14ac:dyDescent="0.25">
      <c r="B218" s="13">
        <v>26.5</v>
      </c>
      <c r="D218" s="26"/>
      <c r="E218" s="49"/>
      <c r="F218" s="49"/>
      <c r="G218" s="65"/>
      <c r="H218" s="65"/>
      <c r="I218" s="65"/>
      <c r="J218" s="65"/>
      <c r="K218" s="88"/>
      <c r="L218" s="109"/>
      <c r="M218" s="109"/>
      <c r="N218" s="109"/>
      <c r="O218" s="109"/>
      <c r="P218" s="109"/>
      <c r="Q218" s="109"/>
      <c r="R218" s="109"/>
      <c r="S218" s="109"/>
      <c r="T218" s="109"/>
      <c r="U218" s="109"/>
      <c r="V218" s="109"/>
    </row>
    <row r="219" spans="2:22" x14ac:dyDescent="0.25">
      <c r="B219" s="13">
        <v>28</v>
      </c>
      <c r="D219" s="26"/>
      <c r="E219" s="49"/>
      <c r="F219" s="49"/>
      <c r="G219" s="65"/>
      <c r="H219" s="65"/>
      <c r="I219" s="65"/>
      <c r="J219" s="65"/>
      <c r="K219" s="88"/>
      <c r="L219" s="109"/>
      <c r="M219" s="109"/>
      <c r="N219" s="109"/>
      <c r="O219" s="109"/>
      <c r="P219" s="109"/>
      <c r="Q219" s="109"/>
      <c r="R219" s="109"/>
      <c r="S219" s="109"/>
      <c r="T219" s="109"/>
      <c r="U219" s="109"/>
      <c r="V219" s="109"/>
    </row>
    <row r="220" spans="2:22" x14ac:dyDescent="0.25">
      <c r="B220" s="13">
        <v>29.5</v>
      </c>
      <c r="D220" s="26"/>
      <c r="E220" s="49"/>
      <c r="F220" s="49"/>
      <c r="G220" s="65"/>
      <c r="H220" s="65"/>
      <c r="I220" s="65"/>
      <c r="J220" s="65"/>
      <c r="K220" s="88"/>
      <c r="L220" s="109"/>
      <c r="M220" s="109"/>
      <c r="N220" s="109"/>
      <c r="O220" s="109"/>
      <c r="P220" s="109"/>
      <c r="Q220" s="109"/>
      <c r="R220" s="109"/>
      <c r="S220" s="109"/>
      <c r="T220" s="109"/>
      <c r="U220" s="109"/>
      <c r="V220" s="109"/>
    </row>
    <row r="221" spans="2:22" x14ac:dyDescent="0.25">
      <c r="B221" s="13">
        <v>31</v>
      </c>
      <c r="D221" s="26"/>
      <c r="E221" s="49"/>
      <c r="F221" s="49"/>
      <c r="G221" s="65"/>
      <c r="H221" s="65"/>
      <c r="I221" s="65"/>
      <c r="J221" s="65"/>
      <c r="K221" s="88"/>
      <c r="L221" s="109"/>
      <c r="M221" s="109"/>
      <c r="N221" s="109"/>
      <c r="O221" s="109"/>
      <c r="P221" s="109"/>
      <c r="Q221" s="109"/>
      <c r="R221" s="109"/>
      <c r="S221" s="109"/>
      <c r="T221" s="109"/>
      <c r="U221" s="109"/>
      <c r="V221" s="109"/>
    </row>
    <row r="222" spans="2:22" x14ac:dyDescent="0.25">
      <c r="B222" s="13">
        <v>32.5</v>
      </c>
      <c r="D222" s="26"/>
      <c r="E222" s="49"/>
      <c r="F222" s="49"/>
      <c r="G222" s="65"/>
      <c r="H222" s="65"/>
      <c r="I222" s="65"/>
      <c r="J222" s="65"/>
      <c r="K222" s="88"/>
      <c r="L222" s="109"/>
      <c r="M222" s="109"/>
      <c r="N222" s="109"/>
      <c r="O222" s="109"/>
      <c r="P222" s="109"/>
      <c r="Q222" s="109"/>
      <c r="R222" s="109"/>
      <c r="S222" s="109"/>
      <c r="T222" s="109"/>
      <c r="U222" s="109"/>
      <c r="V222" s="109"/>
    </row>
    <row r="223" spans="2:22" x14ac:dyDescent="0.25">
      <c r="B223" s="13">
        <v>34</v>
      </c>
      <c r="D223" s="26"/>
      <c r="E223" s="49"/>
      <c r="F223" s="49"/>
      <c r="G223" s="65"/>
      <c r="H223" s="65"/>
      <c r="I223" s="65"/>
      <c r="J223" s="65"/>
      <c r="K223" s="88"/>
      <c r="L223" s="109"/>
      <c r="M223" s="109"/>
      <c r="N223" s="109"/>
      <c r="O223" s="109"/>
      <c r="P223" s="109"/>
      <c r="Q223" s="109"/>
      <c r="R223" s="109"/>
      <c r="S223" s="109"/>
      <c r="T223" s="109"/>
      <c r="U223" s="109"/>
      <c r="V223" s="109"/>
    </row>
    <row r="224" spans="2:22" x14ac:dyDescent="0.25">
      <c r="B224" s="13">
        <v>35.5</v>
      </c>
      <c r="D224" s="26"/>
      <c r="E224" s="49"/>
      <c r="F224" s="49"/>
      <c r="G224" s="65"/>
      <c r="H224" s="65"/>
      <c r="I224" s="65"/>
      <c r="J224" s="65"/>
      <c r="K224" s="88"/>
      <c r="L224" s="109"/>
      <c r="M224" s="109"/>
      <c r="N224" s="109"/>
      <c r="O224" s="109"/>
      <c r="P224" s="109"/>
      <c r="Q224" s="109"/>
      <c r="R224" s="109"/>
      <c r="S224" s="109"/>
      <c r="T224" s="109"/>
      <c r="U224" s="109"/>
      <c r="V224" s="109"/>
    </row>
    <row r="225" spans="1:22" x14ac:dyDescent="0.25">
      <c r="B225" s="13">
        <v>37</v>
      </c>
      <c r="D225" s="26"/>
      <c r="E225" s="49"/>
      <c r="F225" s="49"/>
      <c r="G225" s="65"/>
      <c r="H225" s="65"/>
      <c r="I225" s="65"/>
      <c r="J225" s="65"/>
      <c r="K225" s="88"/>
      <c r="L225" s="109"/>
      <c r="M225" s="109"/>
      <c r="N225" s="109"/>
      <c r="O225" s="109"/>
      <c r="P225" s="109"/>
      <c r="Q225" s="109"/>
      <c r="R225" s="109"/>
      <c r="S225" s="109"/>
      <c r="T225" s="109"/>
      <c r="U225" s="109"/>
      <c r="V225" s="109"/>
    </row>
    <row r="226" spans="1:22" x14ac:dyDescent="0.25">
      <c r="B226" s="13">
        <v>38.5</v>
      </c>
      <c r="D226" s="26"/>
      <c r="E226" s="49"/>
      <c r="F226" s="49"/>
      <c r="G226" s="65"/>
      <c r="H226" s="65"/>
      <c r="I226" s="65"/>
      <c r="J226" s="65"/>
      <c r="K226" s="88"/>
      <c r="L226" s="109"/>
      <c r="M226" s="109"/>
      <c r="N226" s="109"/>
      <c r="O226" s="109"/>
      <c r="P226" s="109"/>
      <c r="Q226" s="109"/>
      <c r="R226" s="109"/>
      <c r="S226" s="109"/>
      <c r="T226" s="109"/>
      <c r="U226" s="109"/>
      <c r="V226" s="109"/>
    </row>
    <row r="227" spans="1:22" x14ac:dyDescent="0.25">
      <c r="B227" s="13">
        <v>40</v>
      </c>
      <c r="D227" s="26"/>
      <c r="E227" s="49"/>
      <c r="F227" s="49"/>
      <c r="G227" s="65"/>
      <c r="H227" s="65"/>
      <c r="I227" s="65"/>
      <c r="J227" s="65"/>
      <c r="K227" s="88"/>
      <c r="L227" s="109"/>
      <c r="M227" s="109"/>
      <c r="N227" s="109"/>
      <c r="O227" s="109"/>
      <c r="P227" s="109"/>
      <c r="Q227" s="109"/>
      <c r="R227" s="109"/>
      <c r="S227" s="109"/>
      <c r="T227" s="109"/>
      <c r="U227" s="109"/>
      <c r="V227" s="109"/>
    </row>
    <row r="228" spans="1:22" x14ac:dyDescent="0.25">
      <c r="A228" t="s">
        <v>17</v>
      </c>
      <c r="B228" s="3">
        <v>0</v>
      </c>
      <c r="D228" s="26"/>
      <c r="E228" s="49"/>
      <c r="F228" s="49"/>
      <c r="G228" s="65"/>
      <c r="H228" s="65"/>
      <c r="I228" s="65"/>
      <c r="J228" s="65"/>
      <c r="K228" s="88"/>
      <c r="L228" s="109"/>
      <c r="M228" s="109"/>
      <c r="N228" s="109"/>
      <c r="O228" s="109"/>
      <c r="P228" s="109"/>
      <c r="Q228" s="109"/>
      <c r="R228" s="109"/>
      <c r="S228" s="109"/>
      <c r="T228" s="109"/>
      <c r="U228" s="109"/>
      <c r="V228" s="109"/>
    </row>
    <row r="229" spans="1:22" x14ac:dyDescent="0.25">
      <c r="B229" s="8">
        <v>1</v>
      </c>
      <c r="D229" s="26"/>
      <c r="E229" s="49"/>
      <c r="F229" s="49"/>
      <c r="G229" s="65"/>
      <c r="H229" s="65"/>
      <c r="I229" s="65"/>
      <c r="J229" s="65"/>
      <c r="K229" s="88"/>
      <c r="L229" s="109"/>
      <c r="M229" s="109"/>
      <c r="N229" s="109"/>
      <c r="O229" s="109"/>
      <c r="P229" s="109"/>
      <c r="Q229" s="109"/>
      <c r="R229" s="109"/>
      <c r="S229" s="109"/>
      <c r="T229" s="109"/>
      <c r="U229" s="109"/>
      <c r="V229" s="109"/>
    </row>
    <row r="230" spans="1:22" x14ac:dyDescent="0.25">
      <c r="B230" s="16">
        <v>2</v>
      </c>
      <c r="D230" s="26"/>
      <c r="E230" s="49"/>
      <c r="F230" s="49"/>
      <c r="G230" s="65"/>
      <c r="H230" s="65"/>
      <c r="I230" s="65"/>
      <c r="J230" s="65"/>
      <c r="K230" s="88"/>
      <c r="L230" s="109"/>
      <c r="M230" s="109"/>
      <c r="N230" s="109"/>
      <c r="O230" s="109"/>
      <c r="P230" s="109"/>
      <c r="Q230" s="109"/>
      <c r="R230" s="109"/>
      <c r="S230" s="109"/>
      <c r="T230" s="109"/>
      <c r="U230" s="109"/>
      <c r="V230" s="109"/>
    </row>
    <row r="231" spans="1:22" x14ac:dyDescent="0.25">
      <c r="B231" s="13">
        <v>3</v>
      </c>
      <c r="C231" s="13">
        <f>RSQ($B137:$B$140, C137:C$140)</f>
        <v>0.981389011442236</v>
      </c>
      <c r="D231" s="26">
        <f>RSQ($B137:$B$140, D137:D$140)</f>
        <v>0.97398144789033214</v>
      </c>
      <c r="E231" s="49">
        <f>RSQ($B137:$B$140, E137:E$140)</f>
        <v>0.97644856261216706</v>
      </c>
      <c r="F231" s="49">
        <f>RSQ($B137:$B$140, F137:F$140)</f>
        <v>0.96985054850892571</v>
      </c>
      <c r="G231" s="65">
        <f>RSQ($B137:$B$140, G137:G$140)</f>
        <v>0.99021225831117199</v>
      </c>
      <c r="H231" s="65">
        <f>RSQ($B137:$B$140, H137:H$140)</f>
        <v>0.9451674924115282</v>
      </c>
      <c r="I231" s="65">
        <f>RSQ($B137:$B$140, I137:I$140)</f>
        <v>0.84370794847403929</v>
      </c>
      <c r="J231" s="65">
        <f>RSQ($B137:$B$140, J137:J$140)</f>
        <v>0.78157059415849228</v>
      </c>
      <c r="K231" s="88">
        <f>RSQ($B137:$B$140, K137:K$140)</f>
        <v>0.96712159803700926</v>
      </c>
      <c r="L231" s="109">
        <f>RSQ($B137:$B$140, L137:L$140)</f>
        <v>0.97769428997303853</v>
      </c>
      <c r="M231" s="109">
        <f>RSQ($B137:$B$140, M137:M$140)</f>
        <v>0.91792923758595701</v>
      </c>
      <c r="N231" s="109">
        <f>RSQ($B137:$B$140, N137:N$140)</f>
        <v>0.98547404081073553</v>
      </c>
      <c r="O231" s="109">
        <f>RSQ($B137:$B$140, O137:O$140)</f>
        <v>0.98158889883723921</v>
      </c>
      <c r="P231" s="109">
        <f>RSQ($B137:$B$140, P137:P$140)</f>
        <v>0.41867581285811467</v>
      </c>
      <c r="Q231" s="109">
        <f>RSQ($B137:$B$140, Q137:Q$140)</f>
        <v>0.9569278906450186</v>
      </c>
      <c r="R231" s="109">
        <f>RSQ($B137:$B$140, R137:R$140)</f>
        <v>0.98204334845356533</v>
      </c>
      <c r="S231" s="109"/>
      <c r="T231" s="109"/>
      <c r="U231" s="109"/>
      <c r="V231" s="109"/>
    </row>
    <row r="232" spans="1:22" x14ac:dyDescent="0.25">
      <c r="B232" s="13">
        <v>4</v>
      </c>
      <c r="C232" s="13">
        <f>RSQ($B138:$B$140, C138:C$140)</f>
        <v>0.97659505615146314</v>
      </c>
      <c r="D232" s="26">
        <f>RSQ($B138:$B$140, D138:D$140)</f>
        <v>0.99999484445372944</v>
      </c>
      <c r="E232" s="49">
        <f>RSQ($B138:$B$140, E138:E$140)</f>
        <v>0.99518524094140681</v>
      </c>
      <c r="F232" s="49">
        <f>RSQ($B138:$B$140, F138:F$140)</f>
        <v>0.99843482594017208</v>
      </c>
      <c r="G232" s="65">
        <f>RSQ($B138:$B$140, G138:G$140)</f>
        <v>0.9812903838442858</v>
      </c>
      <c r="H232" s="65">
        <f>RSQ($B138:$B$140, H138:H$140)</f>
        <v>0.94092106982719514</v>
      </c>
      <c r="I232" s="65">
        <f>RSQ($B138:$B$140, I138:I$140)</f>
        <v>0.61886614369018267</v>
      </c>
      <c r="J232" s="65">
        <f>RSQ($B138:$B$140, J138:J$140)</f>
        <v>0.45421617404328807</v>
      </c>
      <c r="K232" s="88">
        <f>RSQ($B138:$B$140, K138:K$140)</f>
        <v>0.99590811881104202</v>
      </c>
      <c r="L232" s="109">
        <f>RSQ($B138:$B$140, L138:L$140)</f>
        <v>0.94764821716864256</v>
      </c>
      <c r="M232" s="109">
        <f>RSQ($B138:$B$140, M138:M$140)</f>
        <v>0.9127923543123484</v>
      </c>
      <c r="N232" s="109">
        <f>RSQ($B138:$B$140, N138:N$140)</f>
        <v>0.99616638224436704</v>
      </c>
      <c r="O232" s="109">
        <f>RSQ($B138:$B$140, O138:O$140)</f>
        <v>0.99997957323248687</v>
      </c>
      <c r="P232" s="109">
        <f>RSQ($B138:$B$140, P138:P$140)</f>
        <v>2.4810455786046003E-3</v>
      </c>
      <c r="Q232" s="109">
        <f>RSQ($B138:$B$140, Q138:Q$140)</f>
        <v>0.97229637333387986</v>
      </c>
      <c r="R232" s="109">
        <f>RSQ($B138:$B$140, R138:R$140)</f>
        <v>0.98585994803431898</v>
      </c>
      <c r="S232" s="109"/>
      <c r="T232" s="109"/>
      <c r="U232" s="109"/>
      <c r="V232" s="109"/>
    </row>
    <row r="233" spans="1:22" x14ac:dyDescent="0.25">
      <c r="B233" s="13">
        <v>5</v>
      </c>
      <c r="C233">
        <f>RSQ($B139:$B$140, C139:C$140)</f>
        <v>1</v>
      </c>
      <c r="D233" s="26">
        <f>RSQ($B139:$B$140, D139:D$140)</f>
        <v>1</v>
      </c>
      <c r="E233" s="49">
        <f>RSQ($B139:$B$140, E139:E$140)</f>
        <v>0.99999999999999978</v>
      </c>
      <c r="F233" s="49">
        <f>RSQ($B139:$B$140, F139:F$140)</f>
        <v>0.99999999999999978</v>
      </c>
      <c r="G233" s="65">
        <f>RSQ($B139:$B$140, G139:G$140)</f>
        <v>1</v>
      </c>
      <c r="H233" s="65">
        <f>RSQ($B139:$B$140, H139:H$140)</f>
        <v>1</v>
      </c>
      <c r="I233" s="65">
        <f>RSQ($B139:$B$140, I139:I$140)</f>
        <v>0.99999999999999978</v>
      </c>
      <c r="J233" s="65">
        <f>RSQ($B139:$B$140, J139:J$140)</f>
        <v>1</v>
      </c>
      <c r="K233" s="88">
        <f>RSQ($B139:$B$140, K139:K$140)</f>
        <v>1</v>
      </c>
      <c r="L233" s="109">
        <f>RSQ($B139:$B$140, L139:L$140)</f>
        <v>1</v>
      </c>
      <c r="M233" s="109">
        <f>RSQ($B139:$B$140, M139:M$140)</f>
        <v>1</v>
      </c>
      <c r="N233" s="109">
        <f>RSQ($B139:$B$140, N139:N$140)</f>
        <v>1</v>
      </c>
      <c r="O233" s="109">
        <f>RSQ($B139:$B$140, O139:O$140)</f>
        <v>0.99999999999999978</v>
      </c>
      <c r="P233" s="109">
        <f>RSQ($B139:$B$140, P139:P$140)</f>
        <v>1</v>
      </c>
      <c r="Q233" s="109">
        <f>RSQ($B139:$B$140, Q139:Q$140)</f>
        <v>1</v>
      </c>
      <c r="R233" s="109">
        <f>RSQ($B139:$B$140, R139:R$140)</f>
        <v>1</v>
      </c>
      <c r="S233" s="109"/>
      <c r="T233" s="109"/>
      <c r="U233" s="109"/>
      <c r="V233" s="109"/>
    </row>
    <row r="234" spans="1:22" x14ac:dyDescent="0.25">
      <c r="B234" s="13">
        <v>6</v>
      </c>
      <c r="C234" s="13"/>
      <c r="D234" s="26"/>
      <c r="E234" s="49"/>
      <c r="F234" s="49"/>
      <c r="G234" s="65"/>
      <c r="H234" s="65"/>
      <c r="I234" s="65"/>
      <c r="J234" s="65"/>
      <c r="K234" s="88"/>
      <c r="L234" s="109"/>
      <c r="M234" s="109"/>
      <c r="N234" s="109"/>
      <c r="O234" s="109"/>
      <c r="P234" s="109"/>
      <c r="Q234" s="109"/>
      <c r="R234" s="109"/>
      <c r="S234" s="109"/>
      <c r="T234" s="109"/>
      <c r="U234" s="109"/>
      <c r="V234" s="109"/>
    </row>
    <row r="235" spans="1:22" x14ac:dyDescent="0.25">
      <c r="B235" s="13">
        <v>7</v>
      </c>
      <c r="C235" s="13"/>
      <c r="D235" s="26"/>
      <c r="E235" s="49"/>
      <c r="F235" s="49"/>
      <c r="G235" s="65"/>
      <c r="H235" s="65"/>
      <c r="I235" s="65"/>
      <c r="J235" s="65"/>
      <c r="K235" s="88"/>
      <c r="L235" s="109"/>
      <c r="M235" s="109"/>
      <c r="N235" s="109"/>
      <c r="O235" s="109"/>
      <c r="P235" s="109"/>
      <c r="Q235" s="109"/>
      <c r="R235" s="109"/>
      <c r="S235" s="109"/>
      <c r="T235" s="109"/>
      <c r="U235" s="109"/>
      <c r="V235" s="109"/>
    </row>
    <row r="236" spans="1:22" x14ac:dyDescent="0.25">
      <c r="B236" s="13">
        <v>8</v>
      </c>
      <c r="C236" s="13"/>
      <c r="D236" s="26"/>
      <c r="E236" s="49"/>
      <c r="F236" s="49"/>
      <c r="G236" s="65"/>
      <c r="H236" s="65"/>
      <c r="I236" s="65"/>
      <c r="J236" s="65"/>
      <c r="K236" s="88"/>
      <c r="L236" s="109"/>
      <c r="M236" s="109"/>
      <c r="N236" s="109"/>
      <c r="O236" s="109"/>
      <c r="P236" s="109"/>
      <c r="Q236" s="109"/>
      <c r="R236" s="109"/>
      <c r="S236" s="109"/>
      <c r="T236" s="109"/>
      <c r="U236" s="109"/>
      <c r="V236" s="109"/>
    </row>
    <row r="237" spans="1:22" x14ac:dyDescent="0.25">
      <c r="B237" s="13">
        <v>9</v>
      </c>
      <c r="D237" s="26"/>
      <c r="E237" s="49"/>
      <c r="F237" s="49"/>
      <c r="G237" s="65"/>
      <c r="H237" s="65"/>
      <c r="I237" s="65"/>
      <c r="J237" s="65"/>
      <c r="K237" s="88"/>
      <c r="L237" s="109"/>
      <c r="M237" s="109"/>
      <c r="N237" s="109"/>
      <c r="O237" s="109"/>
      <c r="P237" s="109"/>
      <c r="Q237" s="109"/>
      <c r="R237" s="109"/>
      <c r="S237" s="109"/>
      <c r="T237" s="109"/>
      <c r="U237" s="109"/>
      <c r="V237" s="109"/>
    </row>
    <row r="238" spans="1:22" x14ac:dyDescent="0.25">
      <c r="B238" s="13">
        <v>10</v>
      </c>
      <c r="C238" s="15"/>
      <c r="D238" s="35"/>
      <c r="E238" s="54"/>
      <c r="F238" s="54"/>
      <c r="G238" s="72"/>
      <c r="H238" s="72"/>
      <c r="I238" s="72"/>
      <c r="J238" s="72"/>
      <c r="K238" s="95"/>
      <c r="L238" s="115"/>
      <c r="M238" s="115"/>
      <c r="N238" s="115"/>
      <c r="O238" s="115"/>
      <c r="P238" s="115"/>
      <c r="Q238" s="115"/>
      <c r="R238" s="115"/>
      <c r="S238" s="115"/>
      <c r="T238" s="115"/>
      <c r="U238" s="115"/>
      <c r="V238" s="115"/>
    </row>
    <row r="239" spans="1:22" x14ac:dyDescent="0.25">
      <c r="B239" s="13">
        <v>11.5</v>
      </c>
      <c r="C239" s="8"/>
      <c r="D239" s="30"/>
      <c r="E239" s="53"/>
      <c r="F239" s="53"/>
      <c r="G239" s="69"/>
      <c r="H239" s="69"/>
      <c r="I239" s="69"/>
      <c r="J239" s="69"/>
      <c r="K239" s="92"/>
      <c r="L239" s="113"/>
      <c r="M239" s="113"/>
      <c r="N239" s="113"/>
      <c r="O239" s="113"/>
      <c r="P239" s="113"/>
      <c r="Q239" s="113"/>
      <c r="R239" s="113"/>
      <c r="S239" s="113"/>
      <c r="T239" s="113"/>
      <c r="U239" s="113"/>
      <c r="V239" s="113"/>
    </row>
    <row r="240" spans="1:22" x14ac:dyDescent="0.25">
      <c r="B240" s="13">
        <v>13</v>
      </c>
      <c r="D240" s="26"/>
      <c r="E240" s="49"/>
      <c r="F240" s="49"/>
      <c r="G240" s="65"/>
      <c r="H240" s="65"/>
      <c r="I240" s="65"/>
      <c r="J240" s="65"/>
      <c r="K240" s="88"/>
      <c r="L240" s="109"/>
      <c r="M240" s="109"/>
      <c r="N240" s="109"/>
      <c r="O240" s="109"/>
      <c r="P240" s="109"/>
      <c r="Q240" s="109"/>
      <c r="R240" s="109"/>
      <c r="S240" s="109"/>
      <c r="T240" s="109"/>
      <c r="U240" s="109"/>
      <c r="V240" s="109"/>
    </row>
    <row r="241" spans="2:22" x14ac:dyDescent="0.25">
      <c r="B241" s="13">
        <v>14.5</v>
      </c>
      <c r="D241" s="26"/>
      <c r="E241" s="49"/>
      <c r="F241" s="49"/>
      <c r="G241" s="65"/>
      <c r="H241" s="65"/>
      <c r="I241" s="65"/>
      <c r="J241" s="65"/>
      <c r="K241" s="88"/>
      <c r="L241" s="109"/>
      <c r="M241" s="109"/>
      <c r="N241" s="109"/>
      <c r="O241" s="109"/>
      <c r="P241" s="109"/>
      <c r="Q241" s="109"/>
      <c r="R241" s="109"/>
      <c r="S241" s="109"/>
      <c r="T241" s="109"/>
      <c r="U241" s="109"/>
      <c r="V241" s="109"/>
    </row>
    <row r="242" spans="2:22" x14ac:dyDescent="0.25">
      <c r="B242" s="13">
        <v>16</v>
      </c>
      <c r="D242" s="26"/>
      <c r="E242" s="49"/>
      <c r="F242" s="49"/>
      <c r="G242" s="65"/>
      <c r="H242" s="65"/>
      <c r="I242" s="65"/>
      <c r="J242" s="65"/>
      <c r="K242" s="88"/>
      <c r="L242" s="109"/>
      <c r="M242" s="109"/>
      <c r="N242" s="109"/>
      <c r="O242" s="109"/>
      <c r="P242" s="109"/>
      <c r="Q242" s="109"/>
      <c r="R242" s="109"/>
      <c r="S242" s="109"/>
      <c r="T242" s="109"/>
      <c r="U242" s="109"/>
      <c r="V242" s="109"/>
    </row>
    <row r="243" spans="2:22" x14ac:dyDescent="0.25">
      <c r="B243" s="13">
        <v>17.5</v>
      </c>
      <c r="D243" s="26"/>
      <c r="E243" s="49"/>
      <c r="F243" s="49"/>
      <c r="G243" s="65"/>
      <c r="H243" s="65"/>
      <c r="I243" s="65"/>
      <c r="J243" s="65"/>
      <c r="K243" s="88"/>
      <c r="L243" s="109"/>
      <c r="M243" s="109"/>
      <c r="N243" s="109"/>
      <c r="O243" s="109"/>
      <c r="P243" s="109"/>
      <c r="Q243" s="109"/>
      <c r="R243" s="109"/>
      <c r="S243" s="109"/>
      <c r="T243" s="109"/>
      <c r="U243" s="109"/>
      <c r="V243" s="109"/>
    </row>
    <row r="244" spans="2:22" x14ac:dyDescent="0.25">
      <c r="B244" s="13">
        <v>19</v>
      </c>
      <c r="D244" s="26"/>
      <c r="E244" s="49"/>
      <c r="F244" s="49"/>
      <c r="G244" s="65"/>
      <c r="H244" s="65"/>
      <c r="I244" s="65"/>
      <c r="J244" s="65"/>
      <c r="K244" s="88"/>
      <c r="L244" s="109"/>
      <c r="M244" s="109"/>
      <c r="N244" s="109"/>
      <c r="O244" s="109"/>
      <c r="P244" s="109"/>
      <c r="Q244" s="109"/>
      <c r="R244" s="109"/>
      <c r="S244" s="109"/>
      <c r="T244" s="109"/>
      <c r="U244" s="109"/>
      <c r="V244" s="109"/>
    </row>
    <row r="245" spans="2:22" x14ac:dyDescent="0.25">
      <c r="B245" s="13">
        <v>20.5</v>
      </c>
      <c r="D245" s="26"/>
      <c r="E245" s="49"/>
      <c r="F245" s="49"/>
      <c r="G245" s="65"/>
      <c r="H245" s="65"/>
      <c r="I245" s="65"/>
      <c r="J245" s="65"/>
      <c r="K245" s="88"/>
      <c r="L245" s="109"/>
      <c r="M245" s="109"/>
      <c r="N245" s="109"/>
      <c r="O245" s="109"/>
      <c r="P245" s="109"/>
      <c r="Q245" s="109"/>
      <c r="R245" s="109"/>
      <c r="S245" s="109"/>
      <c r="T245" s="109"/>
      <c r="U245" s="109"/>
      <c r="V245" s="109"/>
    </row>
    <row r="246" spans="2:22" x14ac:dyDescent="0.25">
      <c r="B246" s="13">
        <v>22</v>
      </c>
      <c r="D246" s="26"/>
      <c r="E246" s="49"/>
      <c r="F246" s="49"/>
      <c r="G246" s="65"/>
      <c r="H246" s="65"/>
      <c r="I246" s="65"/>
      <c r="J246" s="65"/>
      <c r="K246" s="88"/>
      <c r="L246" s="109"/>
      <c r="M246" s="109"/>
      <c r="N246" s="109"/>
      <c r="O246" s="109"/>
      <c r="P246" s="109"/>
      <c r="Q246" s="109"/>
      <c r="R246" s="109"/>
      <c r="S246" s="109"/>
      <c r="T246" s="109"/>
      <c r="U246" s="109"/>
      <c r="V246" s="109"/>
    </row>
    <row r="247" spans="2:22" x14ac:dyDescent="0.25">
      <c r="B247" s="13">
        <v>23.5</v>
      </c>
      <c r="D247" s="26"/>
      <c r="E247" s="49"/>
      <c r="F247" s="49"/>
      <c r="G247" s="65"/>
      <c r="H247" s="65"/>
      <c r="I247" s="65"/>
      <c r="J247" s="65"/>
      <c r="K247" s="88"/>
      <c r="L247" s="109"/>
      <c r="M247" s="109"/>
      <c r="N247" s="109"/>
      <c r="O247" s="109"/>
      <c r="P247" s="109"/>
      <c r="Q247" s="109"/>
      <c r="R247" s="109"/>
      <c r="S247" s="109"/>
      <c r="T247" s="109"/>
      <c r="U247" s="109"/>
      <c r="V247" s="109"/>
    </row>
    <row r="248" spans="2:22" x14ac:dyDescent="0.25">
      <c r="B248" s="13">
        <v>25</v>
      </c>
      <c r="D248" s="26"/>
      <c r="E248" s="49"/>
      <c r="F248" s="49"/>
      <c r="G248" s="65"/>
      <c r="H248" s="65"/>
      <c r="I248" s="65"/>
      <c r="J248" s="65"/>
      <c r="K248" s="88"/>
      <c r="L248" s="109"/>
      <c r="M248" s="109"/>
      <c r="N248" s="109"/>
      <c r="O248" s="109"/>
      <c r="P248" s="109"/>
      <c r="Q248" s="109"/>
      <c r="R248" s="109"/>
      <c r="S248" s="109"/>
      <c r="T248" s="109"/>
      <c r="U248" s="109"/>
      <c r="V248" s="109"/>
    </row>
    <row r="249" spans="2:22" x14ac:dyDescent="0.25">
      <c r="B249" s="13">
        <v>26.5</v>
      </c>
      <c r="D249" s="26"/>
      <c r="E249" s="49"/>
      <c r="F249" s="49"/>
      <c r="G249" s="65"/>
      <c r="H249" s="65"/>
      <c r="I249" s="65"/>
      <c r="J249" s="65"/>
      <c r="K249" s="88"/>
      <c r="L249" s="109"/>
      <c r="M249" s="109"/>
      <c r="N249" s="109"/>
      <c r="O249" s="109"/>
      <c r="P249" s="109"/>
      <c r="Q249" s="109"/>
      <c r="R249" s="109"/>
      <c r="S249" s="109"/>
      <c r="T249" s="109"/>
      <c r="U249" s="109"/>
      <c r="V249" s="109"/>
    </row>
    <row r="250" spans="2:22" x14ac:dyDescent="0.25">
      <c r="B250" s="13">
        <v>28</v>
      </c>
      <c r="D250" s="26"/>
      <c r="E250" s="49"/>
      <c r="F250" s="49"/>
      <c r="G250" s="65"/>
      <c r="H250" s="65"/>
      <c r="I250" s="65"/>
      <c r="J250" s="65"/>
      <c r="K250" s="88"/>
      <c r="L250" s="109"/>
      <c r="M250" s="109"/>
      <c r="N250" s="109"/>
      <c r="O250" s="109"/>
      <c r="P250" s="109"/>
      <c r="Q250" s="109"/>
      <c r="R250" s="109"/>
      <c r="S250" s="109"/>
      <c r="T250" s="109"/>
      <c r="U250" s="109"/>
      <c r="V250" s="109"/>
    </row>
    <row r="251" spans="2:22" x14ac:dyDescent="0.25">
      <c r="B251" s="13">
        <v>29.5</v>
      </c>
      <c r="D251" s="26"/>
      <c r="E251" s="49"/>
      <c r="F251" s="49"/>
      <c r="G251" s="65"/>
      <c r="H251" s="65"/>
      <c r="I251" s="65"/>
      <c r="J251" s="65"/>
      <c r="K251" s="88"/>
      <c r="L251" s="109"/>
      <c r="M251" s="109"/>
      <c r="N251" s="109"/>
      <c r="O251" s="109"/>
      <c r="P251" s="109"/>
      <c r="Q251" s="109"/>
      <c r="R251" s="109"/>
      <c r="S251" s="109"/>
      <c r="T251" s="109"/>
      <c r="U251" s="109"/>
      <c r="V251" s="109"/>
    </row>
    <row r="252" spans="2:22" x14ac:dyDescent="0.25">
      <c r="B252" s="13">
        <v>31</v>
      </c>
      <c r="D252" s="26"/>
      <c r="E252" s="49"/>
      <c r="F252" s="49"/>
      <c r="G252" s="65"/>
      <c r="H252" s="65"/>
      <c r="I252" s="65"/>
      <c r="J252" s="65"/>
      <c r="K252" s="88"/>
      <c r="L252" s="109"/>
      <c r="M252" s="109"/>
      <c r="N252" s="109"/>
      <c r="O252" s="109"/>
      <c r="P252" s="109"/>
      <c r="Q252" s="109"/>
      <c r="R252" s="109"/>
      <c r="S252" s="109"/>
      <c r="T252" s="109"/>
      <c r="U252" s="109"/>
      <c r="V252" s="109"/>
    </row>
    <row r="253" spans="2:22" x14ac:dyDescent="0.25">
      <c r="B253" s="13">
        <v>32.5</v>
      </c>
      <c r="D253" s="26"/>
      <c r="E253" s="49"/>
      <c r="F253" s="49"/>
      <c r="G253" s="65"/>
      <c r="H253" s="65"/>
      <c r="I253" s="65"/>
      <c r="J253" s="65"/>
      <c r="K253" s="88"/>
      <c r="L253" s="109"/>
      <c r="M253" s="109"/>
      <c r="N253" s="109"/>
      <c r="O253" s="109"/>
      <c r="P253" s="109"/>
      <c r="Q253" s="109"/>
      <c r="R253" s="109"/>
      <c r="S253" s="109"/>
      <c r="T253" s="109"/>
      <c r="U253" s="109"/>
      <c r="V253" s="109"/>
    </row>
    <row r="254" spans="2:22" x14ac:dyDescent="0.25">
      <c r="B254" s="13">
        <v>34</v>
      </c>
      <c r="D254" s="26"/>
      <c r="E254" s="49"/>
      <c r="F254" s="49"/>
      <c r="G254" s="65"/>
      <c r="H254" s="65"/>
      <c r="I254" s="65"/>
      <c r="J254" s="65"/>
      <c r="K254" s="88"/>
      <c r="L254" s="109"/>
      <c r="M254" s="109"/>
      <c r="N254" s="109"/>
      <c r="O254" s="109"/>
      <c r="P254" s="109"/>
      <c r="Q254" s="109"/>
      <c r="R254" s="109"/>
      <c r="S254" s="109"/>
      <c r="T254" s="109"/>
      <c r="U254" s="109"/>
      <c r="V254" s="109"/>
    </row>
    <row r="255" spans="2:22" x14ac:dyDescent="0.25">
      <c r="B255" s="13">
        <v>35.5</v>
      </c>
      <c r="D255" s="26"/>
      <c r="E255" s="49"/>
      <c r="F255" s="49"/>
      <c r="G255" s="65"/>
      <c r="H255" s="65"/>
      <c r="I255" s="65"/>
      <c r="J255" s="65"/>
      <c r="K255" s="88"/>
      <c r="L255" s="109"/>
      <c r="M255" s="109"/>
      <c r="N255" s="109"/>
      <c r="O255" s="109"/>
      <c r="P255" s="109"/>
      <c r="Q255" s="109"/>
      <c r="R255" s="109"/>
      <c r="S255" s="109"/>
      <c r="T255" s="109"/>
      <c r="U255" s="109"/>
      <c r="V255" s="109"/>
    </row>
    <row r="256" spans="2:22" x14ac:dyDescent="0.25">
      <c r="B256" s="13">
        <v>37</v>
      </c>
      <c r="D256" s="26"/>
      <c r="E256" s="49"/>
      <c r="F256" s="49"/>
      <c r="G256" s="65"/>
      <c r="H256" s="65"/>
      <c r="I256" s="65"/>
      <c r="J256" s="65"/>
      <c r="K256" s="88"/>
      <c r="L256" s="109"/>
      <c r="M256" s="109"/>
      <c r="N256" s="109"/>
      <c r="O256" s="109"/>
      <c r="P256" s="109"/>
      <c r="Q256" s="109"/>
      <c r="R256" s="109"/>
      <c r="S256" s="109"/>
      <c r="T256" s="109"/>
      <c r="U256" s="109"/>
      <c r="V256" s="109"/>
    </row>
    <row r="257" spans="1:22" x14ac:dyDescent="0.25">
      <c r="B257" s="13">
        <v>38.5</v>
      </c>
      <c r="D257" s="26"/>
      <c r="E257" s="49"/>
      <c r="F257" s="49"/>
      <c r="G257" s="65"/>
      <c r="H257" s="65"/>
      <c r="I257" s="65"/>
      <c r="J257" s="65"/>
      <c r="K257" s="88"/>
      <c r="L257" s="109"/>
      <c r="M257" s="109"/>
      <c r="N257" s="109"/>
      <c r="O257" s="109"/>
      <c r="P257" s="109"/>
      <c r="Q257" s="109"/>
      <c r="R257" s="109"/>
      <c r="S257" s="109"/>
      <c r="T257" s="109"/>
      <c r="U257" s="109"/>
      <c r="V257" s="109"/>
    </row>
    <row r="258" spans="1:22" x14ac:dyDescent="0.25">
      <c r="B258" s="13">
        <v>40</v>
      </c>
      <c r="D258" s="26"/>
      <c r="E258" s="49"/>
      <c r="F258" s="49"/>
      <c r="G258" s="65"/>
      <c r="H258" s="65"/>
      <c r="I258" s="65"/>
      <c r="J258" s="65"/>
      <c r="K258" s="88"/>
      <c r="L258" s="109"/>
      <c r="M258" s="109"/>
      <c r="N258" s="109"/>
      <c r="O258" s="109"/>
      <c r="P258" s="109"/>
      <c r="Q258" s="109"/>
      <c r="R258" s="109"/>
      <c r="S258" s="109"/>
      <c r="T258" s="109"/>
      <c r="U258" s="109"/>
      <c r="V258" s="109"/>
    </row>
    <row r="259" spans="1:22" x14ac:dyDescent="0.25">
      <c r="A259" t="s">
        <v>14</v>
      </c>
      <c r="B259" s="3">
        <v>0</v>
      </c>
      <c r="D259" s="26"/>
      <c r="E259" s="49"/>
      <c r="F259" s="49"/>
      <c r="G259" s="65"/>
      <c r="H259" s="65"/>
      <c r="I259" s="65"/>
      <c r="J259" s="65"/>
      <c r="K259" s="88"/>
      <c r="L259" s="109"/>
      <c r="M259" s="109"/>
      <c r="N259" s="109"/>
      <c r="O259" s="109"/>
      <c r="P259" s="109"/>
      <c r="Q259" s="109"/>
      <c r="R259" s="109"/>
      <c r="S259" s="109"/>
      <c r="T259" s="109"/>
      <c r="U259" s="109"/>
      <c r="V259" s="109"/>
    </row>
    <row r="260" spans="1:22" x14ac:dyDescent="0.25">
      <c r="B260" s="8">
        <v>1</v>
      </c>
      <c r="D260" s="26"/>
      <c r="E260" s="49"/>
      <c r="F260" s="49"/>
      <c r="G260" s="65"/>
      <c r="H260" s="65"/>
      <c r="I260" s="65"/>
      <c r="J260" s="65"/>
      <c r="K260" s="88"/>
      <c r="L260" s="109"/>
      <c r="M260" s="109"/>
      <c r="N260" s="109"/>
      <c r="O260" s="109"/>
      <c r="P260" s="109"/>
      <c r="Q260" s="109"/>
      <c r="R260" s="109"/>
      <c r="S260" s="109"/>
      <c r="T260" s="109"/>
      <c r="U260" s="109"/>
      <c r="V260" s="109"/>
    </row>
    <row r="261" spans="1:22" x14ac:dyDescent="0.25">
      <c r="B261" s="16">
        <v>2</v>
      </c>
      <c r="D261" s="26"/>
      <c r="E261" s="49"/>
      <c r="F261" s="49"/>
      <c r="G261" s="65"/>
      <c r="H261" s="65"/>
      <c r="I261" s="65"/>
      <c r="J261" s="65"/>
      <c r="K261" s="88"/>
      <c r="L261" s="109"/>
      <c r="M261" s="109"/>
      <c r="N261" s="109"/>
      <c r="O261" s="109"/>
      <c r="P261" s="109"/>
      <c r="Q261" s="109"/>
      <c r="R261" s="109"/>
      <c r="S261" s="109"/>
      <c r="T261" s="109"/>
      <c r="U261" s="109"/>
      <c r="V261" s="109"/>
    </row>
    <row r="262" spans="1:22" x14ac:dyDescent="0.25">
      <c r="B262" s="13">
        <v>3</v>
      </c>
      <c r="C262" s="17">
        <f>SUM(C199,C231)</f>
        <v>1.9813890114422361</v>
      </c>
      <c r="D262" s="37">
        <f>SUM(D199,D231)</f>
        <v>1.9739814478903321</v>
      </c>
      <c r="E262" s="56">
        <f t="shared" ref="E262:F262" si="350">SUM(E199,E231)</f>
        <v>1.9764485626121671</v>
      </c>
      <c r="F262" s="56">
        <f t="shared" si="350"/>
        <v>1.9698505485089257</v>
      </c>
      <c r="G262" s="74">
        <f t="shared" ref="G262:J262" si="351">SUM(G199,G231)</f>
        <v>1.9902122583111721</v>
      </c>
      <c r="H262" s="74">
        <f t="shared" si="351"/>
        <v>1.9451674924115281</v>
      </c>
      <c r="I262" s="74">
        <f t="shared" si="351"/>
        <v>1.8437079484740393</v>
      </c>
      <c r="J262" s="74">
        <f t="shared" si="351"/>
        <v>1.7815705941584923</v>
      </c>
      <c r="K262" s="97">
        <f t="shared" ref="K262:V262" si="352">SUM(K199,K231)</f>
        <v>1.9671215980370094</v>
      </c>
      <c r="L262" s="117">
        <f t="shared" si="352"/>
        <v>1.9776942899730385</v>
      </c>
      <c r="M262" s="117">
        <f t="shared" si="352"/>
        <v>1.9179292375859571</v>
      </c>
      <c r="N262" s="117">
        <f t="shared" si="352"/>
        <v>1.9854740408107356</v>
      </c>
      <c r="O262" s="117">
        <f t="shared" si="352"/>
        <v>1.9815888988372392</v>
      </c>
      <c r="P262" s="117">
        <f t="shared" si="352"/>
        <v>1.4186758128581147</v>
      </c>
      <c r="Q262" s="117">
        <f t="shared" si="352"/>
        <v>1.9569278906450185</v>
      </c>
      <c r="R262" s="117">
        <f t="shared" si="352"/>
        <v>1.9820433484535653</v>
      </c>
      <c r="S262" s="117"/>
      <c r="T262" s="117"/>
      <c r="U262" s="117"/>
      <c r="V262" s="117"/>
    </row>
    <row r="263" spans="1:22" x14ac:dyDescent="0.25">
      <c r="B263" s="13">
        <v>4</v>
      </c>
      <c r="C263" s="17">
        <f>SUM(C200,C232)</f>
        <v>1.9704746516097473</v>
      </c>
      <c r="D263" s="37">
        <f>SUM(D200,D232)</f>
        <v>1.9938744399120139</v>
      </c>
      <c r="E263" s="56">
        <f t="shared" ref="E263:F263" si="353">SUM(E200,E232)</f>
        <v>1.9890648363996912</v>
      </c>
      <c r="F263" s="56">
        <f t="shared" si="353"/>
        <v>1.9923144213984565</v>
      </c>
      <c r="G263" s="74">
        <f t="shared" ref="G263:J263" si="354">SUM(G200,G232)</f>
        <v>1.9751699793025701</v>
      </c>
      <c r="H263" s="74">
        <f t="shared" si="354"/>
        <v>1.9348006652854794</v>
      </c>
      <c r="I263" s="74">
        <f t="shared" si="354"/>
        <v>1.612745739148467</v>
      </c>
      <c r="J263" s="74">
        <f t="shared" si="354"/>
        <v>1.4480957695015724</v>
      </c>
      <c r="K263" s="97">
        <f t="shared" ref="K263:V263" si="355">SUM(K200,K232)</f>
        <v>1.9897877142693263</v>
      </c>
      <c r="L263" s="117">
        <f t="shared" si="355"/>
        <v>1.9415278126269269</v>
      </c>
      <c r="M263" s="117">
        <f t="shared" si="355"/>
        <v>1.9066719497706326</v>
      </c>
      <c r="N263" s="117">
        <f t="shared" si="355"/>
        <v>1.9900459777026513</v>
      </c>
      <c r="O263" s="117">
        <f t="shared" si="355"/>
        <v>1.9938591686907712</v>
      </c>
      <c r="P263" s="117">
        <f t="shared" si="355"/>
        <v>0.99636064103688893</v>
      </c>
      <c r="Q263" s="117">
        <f t="shared" si="355"/>
        <v>1.9661759687921641</v>
      </c>
      <c r="R263" s="117">
        <f t="shared" si="355"/>
        <v>1.9797395434926033</v>
      </c>
      <c r="S263" s="117"/>
      <c r="T263" s="117"/>
      <c r="U263" s="117"/>
      <c r="V263" s="117"/>
    </row>
    <row r="264" spans="1:22" x14ac:dyDescent="0.25">
      <c r="B264" s="13">
        <v>5</v>
      </c>
      <c r="C264" s="17">
        <f t="shared" ref="C264:D264" si="356">SUM(C201,C233)</f>
        <v>1.9720257452325298</v>
      </c>
      <c r="D264" s="37">
        <f t="shared" si="356"/>
        <v>1.9720257452325298</v>
      </c>
      <c r="E264" s="56">
        <f t="shared" ref="E264:F264" si="357">SUM(E201,E233)</f>
        <v>1.9720257452325296</v>
      </c>
      <c r="F264" s="56">
        <f t="shared" si="357"/>
        <v>1.9720257452325296</v>
      </c>
      <c r="G264" s="74">
        <f t="shared" ref="G264:J264" si="358">SUM(G201,G233)</f>
        <v>1.9720257452325298</v>
      </c>
      <c r="H264" s="74">
        <f t="shared" si="358"/>
        <v>1.9720257452325298</v>
      </c>
      <c r="I264" s="74">
        <f t="shared" si="358"/>
        <v>1.9720257452325296</v>
      </c>
      <c r="J264" s="74">
        <f t="shared" si="358"/>
        <v>1.9720257452325298</v>
      </c>
      <c r="K264" s="97">
        <f t="shared" ref="K264:V264" si="359">SUM(K201,K233)</f>
        <v>1.9720257452325298</v>
      </c>
      <c r="L264" s="117">
        <f t="shared" si="359"/>
        <v>1.9720257452325298</v>
      </c>
      <c r="M264" s="117">
        <f t="shared" si="359"/>
        <v>1.9720257452325298</v>
      </c>
      <c r="N264" s="117">
        <f t="shared" si="359"/>
        <v>1.9720257452325298</v>
      </c>
      <c r="O264" s="117">
        <f t="shared" si="359"/>
        <v>1.9720257452325296</v>
      </c>
      <c r="P264" s="117">
        <f t="shared" si="359"/>
        <v>1.9720257452325298</v>
      </c>
      <c r="Q264" s="117">
        <f t="shared" si="359"/>
        <v>1.9720257452325298</v>
      </c>
      <c r="R264" s="117">
        <f t="shared" si="359"/>
        <v>1.9720257452325298</v>
      </c>
      <c r="S264" s="117"/>
      <c r="T264" s="117"/>
      <c r="U264" s="117"/>
      <c r="V264" s="117"/>
    </row>
    <row r="265" spans="1:22" x14ac:dyDescent="0.25">
      <c r="B265" s="13">
        <v>6</v>
      </c>
      <c r="C265" s="17"/>
      <c r="D265" s="37"/>
      <c r="E265" s="56"/>
      <c r="F265" s="56"/>
      <c r="G265" s="74"/>
      <c r="H265" s="74"/>
      <c r="I265" s="74"/>
      <c r="J265" s="74"/>
      <c r="K265" s="97"/>
      <c r="L265" s="117"/>
      <c r="M265" s="117"/>
      <c r="N265" s="117"/>
      <c r="O265" s="117"/>
      <c r="P265" s="117"/>
      <c r="Q265" s="117"/>
      <c r="R265" s="117"/>
      <c r="S265" s="117"/>
      <c r="T265" s="117"/>
      <c r="U265" s="117"/>
      <c r="V265" s="117"/>
    </row>
    <row r="266" spans="1:22" x14ac:dyDescent="0.25">
      <c r="B266" s="13">
        <v>7</v>
      </c>
      <c r="C266" s="17"/>
      <c r="D266" s="37"/>
      <c r="E266" s="56"/>
      <c r="F266" s="56"/>
      <c r="G266" s="74"/>
      <c r="H266" s="74"/>
      <c r="I266" s="74"/>
      <c r="J266" s="74"/>
      <c r="K266" s="97"/>
      <c r="L266" s="117"/>
      <c r="M266" s="117"/>
      <c r="N266" s="117"/>
      <c r="O266" s="117"/>
      <c r="P266" s="117"/>
      <c r="Q266" s="117"/>
      <c r="R266" s="117"/>
      <c r="S266" s="117"/>
      <c r="T266" s="117"/>
      <c r="U266" s="117"/>
      <c r="V266" s="117"/>
    </row>
    <row r="267" spans="1:22" x14ac:dyDescent="0.25">
      <c r="B267" s="13">
        <v>8</v>
      </c>
      <c r="C267" s="17"/>
      <c r="D267" s="37"/>
      <c r="E267" s="56"/>
      <c r="F267" s="56"/>
      <c r="G267" s="74"/>
      <c r="H267" s="74"/>
      <c r="I267" s="74"/>
      <c r="J267" s="74"/>
      <c r="K267" s="97"/>
      <c r="L267" s="117"/>
      <c r="M267" s="117"/>
      <c r="N267" s="117"/>
      <c r="O267" s="117"/>
      <c r="P267" s="117"/>
      <c r="Q267" s="117"/>
      <c r="R267" s="117"/>
      <c r="S267" s="117"/>
      <c r="T267" s="117"/>
      <c r="U267" s="117"/>
      <c r="V267" s="117"/>
    </row>
    <row r="268" spans="1:22" x14ac:dyDescent="0.25">
      <c r="B268" s="13">
        <v>9</v>
      </c>
      <c r="C268" s="17"/>
      <c r="D268" s="37"/>
      <c r="E268" s="56"/>
      <c r="F268" s="56"/>
      <c r="G268" s="74"/>
      <c r="H268" s="74"/>
      <c r="I268" s="74"/>
      <c r="J268" s="74"/>
      <c r="K268" s="97"/>
      <c r="L268" s="117"/>
      <c r="M268" s="117"/>
      <c r="N268" s="117"/>
      <c r="O268" s="117"/>
      <c r="P268" s="117"/>
      <c r="Q268" s="117"/>
      <c r="R268" s="117"/>
      <c r="S268" s="117"/>
      <c r="T268" s="117"/>
      <c r="U268" s="117"/>
      <c r="V268" s="117"/>
    </row>
    <row r="269" spans="1:22" x14ac:dyDescent="0.25">
      <c r="B269" s="13">
        <v>10</v>
      </c>
      <c r="C269" s="17"/>
      <c r="D269" s="37"/>
      <c r="E269" s="56"/>
      <c r="F269" s="56"/>
      <c r="G269" s="74"/>
      <c r="H269" s="74"/>
      <c r="I269" s="74"/>
      <c r="J269" s="74"/>
      <c r="K269" s="97"/>
      <c r="L269" s="117"/>
      <c r="M269" s="117"/>
      <c r="N269" s="117"/>
      <c r="O269" s="117"/>
      <c r="P269" s="117"/>
      <c r="Q269" s="117"/>
      <c r="R269" s="117"/>
      <c r="S269" s="117"/>
      <c r="T269" s="117"/>
      <c r="U269" s="117"/>
      <c r="V269" s="117"/>
    </row>
    <row r="270" spans="1:22" x14ac:dyDescent="0.25">
      <c r="B270" s="13">
        <v>11.5</v>
      </c>
      <c r="D270" s="26"/>
      <c r="E270" s="49"/>
      <c r="F270" s="49"/>
      <c r="G270" s="65"/>
      <c r="H270" s="65"/>
      <c r="I270" s="65"/>
      <c r="J270" s="65"/>
      <c r="K270" s="88"/>
      <c r="L270" s="109"/>
      <c r="M270" s="109"/>
      <c r="N270" s="109"/>
      <c r="O270" s="109"/>
      <c r="P270" s="109"/>
      <c r="Q270" s="109"/>
      <c r="R270" s="109"/>
      <c r="S270" s="109"/>
      <c r="T270" s="109"/>
      <c r="U270" s="109"/>
      <c r="V270" s="109"/>
    </row>
    <row r="271" spans="1:22" x14ac:dyDescent="0.25">
      <c r="B271" s="13">
        <v>13</v>
      </c>
      <c r="D271" s="26"/>
      <c r="E271" s="49"/>
      <c r="F271" s="49"/>
      <c r="G271" s="65"/>
      <c r="H271" s="65"/>
      <c r="I271" s="65"/>
      <c r="J271" s="65"/>
      <c r="K271" s="88"/>
      <c r="L271" s="109"/>
      <c r="M271" s="109"/>
      <c r="N271" s="109"/>
      <c r="O271" s="109"/>
      <c r="P271" s="109"/>
      <c r="Q271" s="109"/>
      <c r="R271" s="109"/>
      <c r="S271" s="109"/>
      <c r="T271" s="109"/>
      <c r="U271" s="109"/>
      <c r="V271" s="109"/>
    </row>
    <row r="272" spans="1:22" x14ac:dyDescent="0.25">
      <c r="B272" s="13">
        <v>14.5</v>
      </c>
      <c r="D272" s="26"/>
      <c r="E272" s="49"/>
      <c r="F272" s="49"/>
      <c r="G272" s="65"/>
      <c r="H272" s="65"/>
      <c r="I272" s="65"/>
      <c r="J272" s="65"/>
      <c r="K272" s="88"/>
      <c r="L272" s="109"/>
      <c r="M272" s="109"/>
      <c r="N272" s="109"/>
      <c r="O272" s="109"/>
      <c r="P272" s="109"/>
      <c r="Q272" s="109"/>
      <c r="R272" s="109"/>
      <c r="S272" s="109"/>
      <c r="T272" s="109"/>
      <c r="U272" s="109"/>
      <c r="V272" s="109"/>
    </row>
    <row r="273" spans="2:22" x14ac:dyDescent="0.25">
      <c r="B273" s="13">
        <v>16</v>
      </c>
      <c r="D273" s="26"/>
      <c r="E273" s="49"/>
      <c r="F273" s="49"/>
      <c r="G273" s="65"/>
      <c r="H273" s="65"/>
      <c r="I273" s="65"/>
      <c r="J273" s="65"/>
      <c r="K273" s="88"/>
      <c r="L273" s="109"/>
      <c r="M273" s="109"/>
      <c r="N273" s="109"/>
      <c r="O273" s="109"/>
      <c r="P273" s="109"/>
      <c r="Q273" s="109"/>
      <c r="R273" s="109"/>
      <c r="S273" s="109"/>
      <c r="T273" s="109"/>
      <c r="U273" s="109"/>
      <c r="V273" s="109"/>
    </row>
    <row r="274" spans="2:22" x14ac:dyDescent="0.25">
      <c r="B274" s="13">
        <v>17.5</v>
      </c>
      <c r="D274" s="26"/>
      <c r="E274" s="49"/>
      <c r="F274" s="49"/>
      <c r="G274" s="65"/>
      <c r="H274" s="65"/>
      <c r="I274" s="65"/>
      <c r="J274" s="65"/>
      <c r="K274" s="88"/>
      <c r="L274" s="109"/>
      <c r="M274" s="109"/>
      <c r="N274" s="109"/>
      <c r="O274" s="109"/>
      <c r="P274" s="109"/>
      <c r="Q274" s="109"/>
      <c r="R274" s="109"/>
      <c r="S274" s="109"/>
      <c r="T274" s="109"/>
      <c r="U274" s="109"/>
      <c r="V274" s="109"/>
    </row>
    <row r="275" spans="2:22" x14ac:dyDescent="0.25">
      <c r="B275" s="13">
        <v>19</v>
      </c>
      <c r="D275" s="26"/>
      <c r="E275" s="49"/>
      <c r="F275" s="49"/>
      <c r="G275" s="65"/>
      <c r="H275" s="65"/>
      <c r="I275" s="65"/>
      <c r="J275" s="65"/>
      <c r="K275" s="88"/>
      <c r="L275" s="109"/>
      <c r="M275" s="109"/>
      <c r="N275" s="109"/>
      <c r="O275" s="109"/>
      <c r="P275" s="109"/>
      <c r="Q275" s="109"/>
      <c r="R275" s="109"/>
      <c r="S275" s="109"/>
      <c r="T275" s="109"/>
      <c r="U275" s="109"/>
      <c r="V275" s="109"/>
    </row>
    <row r="276" spans="2:22" x14ac:dyDescent="0.25">
      <c r="B276" s="13">
        <v>20.5</v>
      </c>
      <c r="D276" s="26"/>
      <c r="E276" s="49"/>
      <c r="F276" s="49"/>
      <c r="G276" s="65"/>
      <c r="H276" s="65"/>
      <c r="I276" s="65"/>
      <c r="J276" s="65"/>
      <c r="K276" s="88"/>
      <c r="L276" s="109"/>
      <c r="M276" s="109"/>
      <c r="N276" s="109"/>
      <c r="O276" s="109"/>
      <c r="P276" s="109"/>
      <c r="Q276" s="109"/>
      <c r="R276" s="109"/>
      <c r="S276" s="109"/>
      <c r="T276" s="109"/>
      <c r="U276" s="109"/>
      <c r="V276" s="109"/>
    </row>
    <row r="277" spans="2:22" x14ac:dyDescent="0.25">
      <c r="B277" s="13">
        <v>22</v>
      </c>
      <c r="D277" s="26"/>
      <c r="E277" s="49"/>
      <c r="F277" s="49"/>
      <c r="G277" s="65"/>
      <c r="H277" s="65"/>
      <c r="I277" s="65"/>
      <c r="J277" s="65"/>
      <c r="K277" s="88"/>
      <c r="L277" s="109"/>
      <c r="M277" s="109"/>
      <c r="N277" s="109"/>
      <c r="O277" s="109"/>
      <c r="P277" s="109"/>
      <c r="Q277" s="109"/>
      <c r="R277" s="109"/>
      <c r="S277" s="109"/>
      <c r="T277" s="109"/>
      <c r="U277" s="109"/>
      <c r="V277" s="109"/>
    </row>
    <row r="278" spans="2:22" x14ac:dyDescent="0.25">
      <c r="B278" s="13">
        <v>23.5</v>
      </c>
      <c r="D278" s="26"/>
      <c r="E278" s="49"/>
      <c r="F278" s="49"/>
      <c r="G278" s="65"/>
      <c r="H278" s="65"/>
      <c r="I278" s="65"/>
      <c r="J278" s="65"/>
      <c r="K278" s="88"/>
      <c r="L278" s="109"/>
      <c r="M278" s="109"/>
      <c r="N278" s="109"/>
      <c r="O278" s="109"/>
      <c r="P278" s="109"/>
      <c r="Q278" s="109"/>
      <c r="R278" s="109"/>
      <c r="S278" s="109"/>
      <c r="T278" s="109"/>
      <c r="U278" s="109"/>
      <c r="V278" s="109"/>
    </row>
    <row r="279" spans="2:22" x14ac:dyDescent="0.25">
      <c r="B279" s="13">
        <v>25</v>
      </c>
      <c r="D279" s="26"/>
      <c r="E279" s="49"/>
      <c r="F279" s="49"/>
      <c r="G279" s="65"/>
      <c r="H279" s="65"/>
      <c r="I279" s="65"/>
      <c r="J279" s="65"/>
      <c r="K279" s="88"/>
      <c r="L279" s="109"/>
      <c r="M279" s="109"/>
      <c r="N279" s="109"/>
      <c r="O279" s="109"/>
      <c r="P279" s="109"/>
      <c r="Q279" s="109"/>
      <c r="R279" s="109"/>
      <c r="S279" s="109"/>
      <c r="T279" s="109"/>
      <c r="U279" s="109"/>
      <c r="V279" s="109"/>
    </row>
    <row r="280" spans="2:22" x14ac:dyDescent="0.25">
      <c r="B280" s="13">
        <v>26.5</v>
      </c>
      <c r="D280" s="26"/>
      <c r="E280" s="49"/>
      <c r="F280" s="49"/>
      <c r="G280" s="65"/>
      <c r="H280" s="65"/>
      <c r="I280" s="65"/>
      <c r="J280" s="65"/>
      <c r="K280" s="88"/>
      <c r="L280" s="109"/>
      <c r="M280" s="109"/>
      <c r="N280" s="109"/>
      <c r="O280" s="109"/>
      <c r="P280" s="109"/>
      <c r="Q280" s="109"/>
      <c r="R280" s="109"/>
      <c r="S280" s="109"/>
      <c r="T280" s="109"/>
      <c r="U280" s="109"/>
      <c r="V280" s="109"/>
    </row>
    <row r="281" spans="2:22" x14ac:dyDescent="0.25">
      <c r="B281" s="13">
        <v>28</v>
      </c>
      <c r="D281" s="26"/>
      <c r="E281" s="49"/>
      <c r="F281" s="49"/>
      <c r="G281" s="65"/>
      <c r="H281" s="65"/>
      <c r="I281" s="65"/>
      <c r="J281" s="65"/>
      <c r="K281" s="88"/>
      <c r="L281" s="109"/>
      <c r="M281" s="109"/>
      <c r="N281" s="109"/>
      <c r="O281" s="109"/>
      <c r="P281" s="109"/>
      <c r="Q281" s="109"/>
      <c r="R281" s="109"/>
      <c r="S281" s="109"/>
      <c r="T281" s="109"/>
      <c r="U281" s="109"/>
      <c r="V281" s="109"/>
    </row>
    <row r="282" spans="2:22" x14ac:dyDescent="0.25">
      <c r="B282" s="13">
        <v>29.5</v>
      </c>
      <c r="D282" s="26"/>
      <c r="E282" s="49"/>
      <c r="F282" s="49"/>
      <c r="G282" s="65"/>
      <c r="H282" s="65"/>
      <c r="I282" s="65"/>
      <c r="J282" s="65"/>
      <c r="K282" s="88"/>
      <c r="L282" s="109"/>
      <c r="M282" s="109"/>
      <c r="N282" s="109"/>
      <c r="O282" s="109"/>
      <c r="P282" s="109"/>
      <c r="Q282" s="109"/>
      <c r="R282" s="109"/>
      <c r="S282" s="109"/>
      <c r="T282" s="109"/>
      <c r="U282" s="109"/>
      <c r="V282" s="109"/>
    </row>
    <row r="283" spans="2:22" x14ac:dyDescent="0.25">
      <c r="B283" s="13">
        <v>31</v>
      </c>
      <c r="D283" s="26"/>
      <c r="E283" s="49"/>
      <c r="F283" s="49"/>
      <c r="G283" s="65"/>
      <c r="H283" s="65"/>
      <c r="I283" s="65"/>
      <c r="J283" s="65"/>
      <c r="K283" s="88"/>
      <c r="L283" s="109"/>
      <c r="M283" s="109"/>
      <c r="N283" s="109"/>
      <c r="O283" s="109"/>
      <c r="P283" s="109"/>
      <c r="Q283" s="109"/>
      <c r="R283" s="109"/>
      <c r="S283" s="109"/>
      <c r="T283" s="109"/>
      <c r="U283" s="109"/>
      <c r="V283" s="109"/>
    </row>
    <row r="284" spans="2:22" x14ac:dyDescent="0.25">
      <c r="B284" s="13">
        <v>32.5</v>
      </c>
      <c r="D284" s="26"/>
      <c r="E284" s="49"/>
      <c r="F284" s="49"/>
      <c r="G284" s="65"/>
      <c r="H284" s="65"/>
      <c r="I284" s="65"/>
      <c r="J284" s="65"/>
      <c r="K284" s="88"/>
      <c r="L284" s="109"/>
      <c r="M284" s="109"/>
      <c r="N284" s="109"/>
      <c r="O284" s="109"/>
      <c r="P284" s="109"/>
      <c r="Q284" s="109"/>
      <c r="R284" s="109"/>
      <c r="S284" s="109"/>
      <c r="T284" s="109"/>
      <c r="U284" s="109"/>
      <c r="V284" s="109"/>
    </row>
    <row r="285" spans="2:22" x14ac:dyDescent="0.25">
      <c r="B285" s="13">
        <v>34</v>
      </c>
      <c r="D285" s="26"/>
      <c r="E285" s="49"/>
      <c r="F285" s="49"/>
      <c r="G285" s="65"/>
      <c r="H285" s="65"/>
      <c r="I285" s="65"/>
      <c r="J285" s="65"/>
      <c r="K285" s="88"/>
      <c r="L285" s="109"/>
      <c r="M285" s="109"/>
      <c r="N285" s="109"/>
      <c r="O285" s="109"/>
      <c r="P285" s="109"/>
      <c r="Q285" s="109"/>
      <c r="R285" s="109"/>
      <c r="S285" s="109"/>
      <c r="T285" s="109"/>
      <c r="U285" s="109"/>
      <c r="V285" s="109"/>
    </row>
    <row r="286" spans="2:22" x14ac:dyDescent="0.25">
      <c r="B286" s="13">
        <v>35.5</v>
      </c>
      <c r="D286" s="26"/>
      <c r="E286" s="49"/>
      <c r="F286" s="49"/>
      <c r="G286" s="65"/>
      <c r="H286" s="65"/>
      <c r="I286" s="65"/>
      <c r="J286" s="65"/>
      <c r="K286" s="88"/>
      <c r="L286" s="109"/>
      <c r="M286" s="109"/>
      <c r="N286" s="109"/>
      <c r="O286" s="109"/>
      <c r="P286" s="109"/>
      <c r="Q286" s="109"/>
      <c r="R286" s="109"/>
      <c r="S286" s="109"/>
      <c r="T286" s="109"/>
      <c r="U286" s="109"/>
      <c r="V286" s="109"/>
    </row>
    <row r="287" spans="2:22" x14ac:dyDescent="0.25">
      <c r="B287" s="13">
        <v>37</v>
      </c>
      <c r="D287" s="26"/>
      <c r="E287" s="49"/>
      <c r="F287" s="49"/>
      <c r="G287" s="65"/>
      <c r="H287" s="65"/>
      <c r="I287" s="65"/>
      <c r="J287" s="65"/>
      <c r="K287" s="88"/>
      <c r="L287" s="109"/>
      <c r="M287" s="109"/>
      <c r="N287" s="109"/>
      <c r="O287" s="109"/>
      <c r="P287" s="109"/>
      <c r="Q287" s="109"/>
      <c r="R287" s="109"/>
      <c r="S287" s="109"/>
      <c r="T287" s="109"/>
      <c r="U287" s="109"/>
      <c r="V287" s="109"/>
    </row>
    <row r="288" spans="2:22" x14ac:dyDescent="0.25">
      <c r="B288" s="13">
        <v>38.5</v>
      </c>
      <c r="D288" s="26"/>
      <c r="E288" s="49"/>
      <c r="F288" s="49"/>
      <c r="G288" s="65"/>
      <c r="H288" s="65"/>
      <c r="I288" s="65"/>
      <c r="J288" s="65"/>
      <c r="K288" s="88"/>
      <c r="L288" s="109"/>
      <c r="M288" s="109"/>
      <c r="N288" s="109"/>
      <c r="O288" s="109"/>
      <c r="P288" s="109"/>
      <c r="Q288" s="109"/>
      <c r="R288" s="109"/>
      <c r="S288" s="109"/>
      <c r="T288" s="109"/>
      <c r="U288" s="109"/>
      <c r="V288" s="109"/>
    </row>
    <row r="289" spans="1:22" x14ac:dyDescent="0.25">
      <c r="B289" s="13">
        <v>40</v>
      </c>
      <c r="D289" s="26"/>
      <c r="E289" s="49"/>
      <c r="F289" s="49"/>
      <c r="G289" s="65"/>
      <c r="H289" s="65"/>
      <c r="I289" s="65"/>
      <c r="J289" s="65"/>
      <c r="K289" s="88"/>
      <c r="L289" s="109"/>
      <c r="M289" s="109"/>
      <c r="N289" s="109"/>
      <c r="O289" s="109"/>
      <c r="P289" s="109"/>
      <c r="Q289" s="109"/>
      <c r="R289" s="109"/>
      <c r="S289" s="109"/>
      <c r="T289" s="109"/>
      <c r="U289" s="109"/>
      <c r="V289" s="109"/>
    </row>
    <row r="290" spans="1:22" x14ac:dyDescent="0.25">
      <c r="A290" t="s">
        <v>15</v>
      </c>
      <c r="C290">
        <f>MAX(C259:C289)</f>
        <v>1.9813890114422361</v>
      </c>
      <c r="D290" s="26">
        <f>MAX(D259:D289)</f>
        <v>1.9938744399120139</v>
      </c>
      <c r="E290" s="49">
        <f t="shared" ref="E290:F290" si="360">MAX(E259:E289)</f>
        <v>1.9890648363996912</v>
      </c>
      <c r="F290" s="49">
        <f t="shared" si="360"/>
        <v>1.9923144213984565</v>
      </c>
      <c r="G290" s="65">
        <f t="shared" ref="G290:J290" si="361">MAX(G259:G289)</f>
        <v>1.9902122583111721</v>
      </c>
      <c r="H290" s="65">
        <f t="shared" si="361"/>
        <v>1.9720257452325298</v>
      </c>
      <c r="I290" s="65">
        <f t="shared" si="361"/>
        <v>1.9720257452325296</v>
      </c>
      <c r="J290" s="65">
        <f t="shared" si="361"/>
        <v>1.9720257452325298</v>
      </c>
      <c r="K290" s="88">
        <f t="shared" ref="K290:V290" si="362">MAX(K259:K289)</f>
        <v>1.9897877142693263</v>
      </c>
      <c r="L290" s="109">
        <f t="shared" si="362"/>
        <v>1.9776942899730385</v>
      </c>
      <c r="M290" s="109">
        <f t="shared" si="362"/>
        <v>1.9720257452325298</v>
      </c>
      <c r="N290" s="109">
        <f t="shared" si="362"/>
        <v>1.9900459777026513</v>
      </c>
      <c r="O290" s="109">
        <f t="shared" si="362"/>
        <v>1.9938591686907712</v>
      </c>
      <c r="P290" s="109">
        <f t="shared" si="362"/>
        <v>1.9720257452325298</v>
      </c>
      <c r="Q290" s="109">
        <f t="shared" si="362"/>
        <v>1.9720257452325298</v>
      </c>
      <c r="R290" s="109">
        <f t="shared" si="362"/>
        <v>1.9820433484535653</v>
      </c>
      <c r="S290" s="109"/>
      <c r="T290" s="109"/>
      <c r="U290" s="109"/>
      <c r="V290" s="109"/>
    </row>
    <row r="291" spans="1:22" x14ac:dyDescent="0.25">
      <c r="A291" t="s">
        <v>37</v>
      </c>
      <c r="C291">
        <f>MATCH(C290,C260:C268,0)</f>
        <v>3</v>
      </c>
      <c r="D291" s="26">
        <f>MATCH(D290,D260:D268,0)</f>
        <v>4</v>
      </c>
      <c r="E291" s="49">
        <f t="shared" ref="E291:F291" si="363">MATCH(E290,E260:E268,0)</f>
        <v>4</v>
      </c>
      <c r="F291" s="49">
        <f t="shared" si="363"/>
        <v>4</v>
      </c>
      <c r="G291" s="65">
        <f t="shared" ref="G291:J291" si="364">MATCH(G290,G260:G268,0)</f>
        <v>3</v>
      </c>
      <c r="H291" s="65">
        <f t="shared" si="364"/>
        <v>5</v>
      </c>
      <c r="I291" s="65">
        <f t="shared" si="364"/>
        <v>5</v>
      </c>
      <c r="J291" s="65">
        <f t="shared" si="364"/>
        <v>5</v>
      </c>
      <c r="K291" s="88">
        <f t="shared" ref="K291:V291" si="365">MATCH(K290,K260:K268,0)</f>
        <v>4</v>
      </c>
      <c r="L291" s="109">
        <f t="shared" si="365"/>
        <v>3</v>
      </c>
      <c r="M291" s="109">
        <f t="shared" si="365"/>
        <v>5</v>
      </c>
      <c r="N291" s="109">
        <f t="shared" si="365"/>
        <v>4</v>
      </c>
      <c r="O291" s="109">
        <f t="shared" si="365"/>
        <v>4</v>
      </c>
      <c r="P291" s="109">
        <f t="shared" si="365"/>
        <v>5</v>
      </c>
      <c r="Q291" s="109">
        <f t="shared" si="365"/>
        <v>5</v>
      </c>
      <c r="R291" s="109">
        <f t="shared" si="365"/>
        <v>3</v>
      </c>
      <c r="S291" s="109"/>
      <c r="T291" s="109"/>
      <c r="U291" s="109"/>
      <c r="V291" s="109"/>
    </row>
    <row r="292" spans="1:22" x14ac:dyDescent="0.25">
      <c r="A292" t="s">
        <v>32</v>
      </c>
      <c r="B292" s="3">
        <v>0</v>
      </c>
      <c r="D292" s="26"/>
      <c r="E292" s="49"/>
      <c r="F292" s="49"/>
      <c r="G292" s="65"/>
      <c r="H292" s="65"/>
      <c r="I292" s="65"/>
      <c r="J292" s="65"/>
      <c r="K292" s="88"/>
      <c r="L292" s="109"/>
      <c r="M292" s="109"/>
      <c r="N292" s="109"/>
      <c r="O292" s="109"/>
      <c r="P292" s="109"/>
      <c r="Q292" s="109"/>
      <c r="R292" s="109"/>
      <c r="S292" s="109"/>
      <c r="T292" s="109"/>
      <c r="U292" s="109"/>
      <c r="V292" s="109"/>
    </row>
    <row r="293" spans="1:22" x14ac:dyDescent="0.25">
      <c r="B293" s="8">
        <v>1</v>
      </c>
      <c r="C293" s="13">
        <f t="shared" ref="C293:D301" si="366">IF(0 &lt; 10^C135-10^(C$19*$B293+C$20), LOG(10^C135-10^(C$19*$B293+C$20)), "")</f>
        <v>5.5321419702642363</v>
      </c>
      <c r="D293" s="26">
        <f t="shared" si="366"/>
        <v>5.55082190141332</v>
      </c>
      <c r="E293" s="49">
        <f t="shared" ref="E293:F293" si="367">IF(0 &lt; 10^E135-10^(E$19*$B293+E$20), LOG(10^E135-10^(E$19*$B293+E$20)), "")</f>
        <v>5.6653958855499909</v>
      </c>
      <c r="F293" s="49">
        <f t="shared" si="367"/>
        <v>5.6310366729754069</v>
      </c>
      <c r="G293" s="65">
        <f t="shared" ref="G293:J293" si="368">IF(0 &lt; 10^G135-10^(G$19*$B293+G$20), LOG(10^G135-10^(G$19*$B293+G$20)), "")</f>
        <v>5.6881920604345062</v>
      </c>
      <c r="H293" s="65">
        <f t="shared" si="368"/>
        <v>5.5487529470231793</v>
      </c>
      <c r="I293" s="65">
        <f t="shared" si="368"/>
        <v>5.8523095171298616</v>
      </c>
      <c r="J293" s="65">
        <f t="shared" si="368"/>
        <v>5.7463873516925812</v>
      </c>
      <c r="K293" s="88">
        <f t="shared" ref="K293:V293" si="369">IF(0 &lt; 10^K135-10^(K$19*$B293+K$20), LOG(10^K135-10^(K$19*$B293+K$20)), "")</f>
        <v>5.7453139111173446</v>
      </c>
      <c r="L293" s="109">
        <f t="shared" si="369"/>
        <v>5.6745926104116462</v>
      </c>
      <c r="M293" s="109">
        <f t="shared" si="369"/>
        <v>5.7905775278678648</v>
      </c>
      <c r="N293" s="109">
        <f t="shared" si="369"/>
        <v>5.717826077096932</v>
      </c>
      <c r="O293" s="109">
        <f t="shared" si="369"/>
        <v>5.6662571013157379</v>
      </c>
      <c r="P293" s="109">
        <f t="shared" si="369"/>
        <v>5.4956427728327775</v>
      </c>
      <c r="Q293" s="109">
        <f t="shared" si="369"/>
        <v>5.7738487889581078</v>
      </c>
      <c r="R293" s="109">
        <f t="shared" si="369"/>
        <v>5.5548724708641437</v>
      </c>
      <c r="S293" s="109"/>
      <c r="T293" s="109"/>
      <c r="U293" s="109"/>
      <c r="V293" s="109"/>
    </row>
    <row r="294" spans="1:22" x14ac:dyDescent="0.25">
      <c r="B294" s="16">
        <v>2</v>
      </c>
      <c r="C294" s="13">
        <f t="shared" si="366"/>
        <v>4.8275130588117516</v>
      </c>
      <c r="D294" s="26">
        <f t="shared" si="366"/>
        <v>4.8267692658106149</v>
      </c>
      <c r="E294" s="49">
        <f t="shared" ref="E294:F294" si="370">IF(0 &lt; 10^E136-10^(E$19*$B294+E$20), LOG(10^E136-10^(E$19*$B294+E$20)), "")</f>
        <v>5.0357149738695375</v>
      </c>
      <c r="F294" s="49">
        <f t="shared" si="370"/>
        <v>4.8256328294510622</v>
      </c>
      <c r="G294" s="65">
        <f t="shared" ref="G294:J294" si="371">IF(0 &lt; 10^G136-10^(G$19*$B294+G$20), LOG(10^G136-10^(G$19*$B294+G$20)), "")</f>
        <v>4.8519954464347652</v>
      </c>
      <c r="H294" s="65">
        <f t="shared" si="371"/>
        <v>4.7447526339348283</v>
      </c>
      <c r="I294" s="65">
        <f t="shared" si="371"/>
        <v>4.9869983366070594</v>
      </c>
      <c r="J294" s="65">
        <f t="shared" si="371"/>
        <v>5.0857598426644541</v>
      </c>
      <c r="K294" s="88">
        <f t="shared" ref="K294:V294" si="372">IF(0 &lt; 10^K136-10^(K$19*$B294+K$20), LOG(10^K136-10^(K$19*$B294+K$20)), "")</f>
        <v>4.8613382731388235</v>
      </c>
      <c r="L294" s="109">
        <f t="shared" si="372"/>
        <v>4.9786134141848617</v>
      </c>
      <c r="M294" s="109">
        <f t="shared" si="372"/>
        <v>5.1107008601798452</v>
      </c>
      <c r="N294" s="109">
        <f t="shared" si="372"/>
        <v>4.9164043326447393</v>
      </c>
      <c r="O294" s="109">
        <f t="shared" si="372"/>
        <v>4.8955549886457179</v>
      </c>
      <c r="P294" s="109">
        <f t="shared" si="372"/>
        <v>4.8327781238351921</v>
      </c>
      <c r="Q294" s="109">
        <f t="shared" si="372"/>
        <v>5.0416469478287116</v>
      </c>
      <c r="R294" s="109">
        <f t="shared" si="372"/>
        <v>5.1050339483091447</v>
      </c>
      <c r="S294" s="109"/>
      <c r="T294" s="109"/>
      <c r="U294" s="109"/>
      <c r="V294" s="109"/>
    </row>
    <row r="295" spans="1:22" x14ac:dyDescent="0.25">
      <c r="B295" s="13">
        <v>3</v>
      </c>
      <c r="C295" s="13">
        <f t="shared" si="366"/>
        <v>4.2703985710715786</v>
      </c>
      <c r="D295" s="26">
        <f t="shared" si="366"/>
        <v>4.2366340110333471</v>
      </c>
      <c r="E295" s="49">
        <f t="shared" ref="E295:F295" si="373">IF(0 &lt; 10^E137-10^(E$19*$B295+E$20), LOG(10^E137-10^(E$19*$B295+E$20)), "")</f>
        <v>4.57448168030158</v>
      </c>
      <c r="F295" s="49">
        <f t="shared" si="373"/>
        <v>4.2761055390719367</v>
      </c>
      <c r="G295" s="65">
        <f t="shared" ref="G295:J295" si="374">IF(0 &lt; 10^G137-10^(G$19*$B295+G$20), LOG(10^G137-10^(G$19*$B295+G$20)), "")</f>
        <v>4.2269884689850503</v>
      </c>
      <c r="H295" s="65">
        <f t="shared" si="374"/>
        <v>4.2422439274107386</v>
      </c>
      <c r="I295" s="65">
        <f t="shared" si="374"/>
        <v>4.3163339530988782</v>
      </c>
      <c r="J295" s="65">
        <f t="shared" si="374"/>
        <v>4.4345170468536894</v>
      </c>
      <c r="K295" s="88">
        <f t="shared" ref="K295:V295" si="375">IF(0 &lt; 10^K137-10^(K$19*$B295+K$20), LOG(10^K137-10^(K$19*$B295+K$20)), "")</f>
        <v>4.2109027733368141</v>
      </c>
      <c r="L295" s="109">
        <f t="shared" si="375"/>
        <v>4.5210165502871762</v>
      </c>
      <c r="M295" s="109">
        <f t="shared" si="375"/>
        <v>4.4772717545958756</v>
      </c>
      <c r="N295" s="109">
        <f t="shared" si="375"/>
        <v>4.3528749553793853</v>
      </c>
      <c r="O295" s="109">
        <f t="shared" si="375"/>
        <v>4.2970939583295982</v>
      </c>
      <c r="P295" s="109">
        <f t="shared" si="375"/>
        <v>4.2647362033167928</v>
      </c>
      <c r="Q295" s="109">
        <f t="shared" si="375"/>
        <v>4.497212822595861</v>
      </c>
      <c r="R295" s="109">
        <f t="shared" si="375"/>
        <v>4.5327815188549421</v>
      </c>
      <c r="S295" s="109"/>
      <c r="T295" s="109"/>
      <c r="U295" s="109"/>
      <c r="V295" s="109"/>
    </row>
    <row r="296" spans="1:22" x14ac:dyDescent="0.25">
      <c r="B296" s="13">
        <v>4</v>
      </c>
      <c r="C296" s="13">
        <f t="shared" si="366"/>
        <v>3.92167117907848</v>
      </c>
      <c r="D296" s="26">
        <f t="shared" si="366"/>
        <v>3.8817482666140419</v>
      </c>
      <c r="E296" s="49">
        <f t="shared" ref="E296:F296" si="376">IF(0 &lt; 10^E138-10^(E$19*$B296+E$20), LOG(10^E138-10^(E$19*$B296+E$20)), "")</f>
        <v>4.1274561393759246</v>
      </c>
      <c r="F296" s="49">
        <f t="shared" si="376"/>
        <v>3.8813298660696822</v>
      </c>
      <c r="G296" s="65">
        <f t="shared" ref="G296:J296" si="377">IF(0 &lt; 10^G138-10^(G$19*$B296+G$20), LOG(10^G138-10^(G$19*$B296+G$20)), "")</f>
        <v>3.8495760415208737</v>
      </c>
      <c r="H296" s="65">
        <f t="shared" si="377"/>
        <v>3.9902858731832382</v>
      </c>
      <c r="I296" s="65">
        <f t="shared" si="377"/>
        <v>3.9063256718757695</v>
      </c>
      <c r="J296" s="65">
        <f t="shared" si="377"/>
        <v>4.040849636060698</v>
      </c>
      <c r="K296" s="88">
        <f t="shared" ref="K296:V296" si="378">IF(0 &lt; 10^K138-10^(K$19*$B296+K$20), LOG(10^K138-10^(K$19*$B296+K$20)), "")</f>
        <v>3.8590328355069654</v>
      </c>
      <c r="L296" s="109">
        <f t="shared" si="378"/>
        <v>4.0100556988911986</v>
      </c>
      <c r="M296" s="109">
        <f t="shared" si="378"/>
        <v>3.977087208603276</v>
      </c>
      <c r="N296" s="109">
        <f t="shared" si="378"/>
        <v>4.0556338571836106</v>
      </c>
      <c r="O296" s="109">
        <f t="shared" si="378"/>
        <v>3.8367274617514862</v>
      </c>
      <c r="P296" s="109">
        <f t="shared" si="378"/>
        <v>3.8903849947747169</v>
      </c>
      <c r="Q296" s="109">
        <f t="shared" si="378"/>
        <v>4.1001731495361566</v>
      </c>
      <c r="R296" s="109">
        <f t="shared" si="378"/>
        <v>4.1498916127067487</v>
      </c>
      <c r="S296" s="109"/>
      <c r="T296" s="109"/>
      <c r="U296" s="109"/>
      <c r="V296" s="109"/>
    </row>
    <row r="297" spans="1:22" x14ac:dyDescent="0.25">
      <c r="B297" s="13">
        <v>5</v>
      </c>
      <c r="C297" s="13">
        <f t="shared" si="366"/>
        <v>3.5698931722602527</v>
      </c>
      <c r="D297" s="26">
        <f t="shared" si="366"/>
        <v>3.6688481223283564</v>
      </c>
      <c r="E297" s="49">
        <f t="shared" ref="E297:F297" si="379">IF(0 &lt; 10^E139-10^(E$19*$B297+E$20), LOG(10^E139-10^(E$19*$B297+E$20)), "")</f>
        <v>3.8120819582030303</v>
      </c>
      <c r="F297" s="49">
        <f t="shared" si="379"/>
        <v>3.6318210298534708</v>
      </c>
      <c r="G297" s="65">
        <f t="shared" ref="G297:J297" si="380">IF(0 &lt; 10^G139-10^(G$19*$B297+G$20), LOG(10^G139-10^(G$19*$B297+G$20)), "")</f>
        <v>3.6130343292045835</v>
      </c>
      <c r="H297" s="65">
        <f t="shared" si="380"/>
        <v>3.7436297051638743</v>
      </c>
      <c r="I297" s="65">
        <f t="shared" si="380"/>
        <v>3.9796465194904576</v>
      </c>
      <c r="J297" s="65">
        <f t="shared" si="380"/>
        <v>3.5213710014736832</v>
      </c>
      <c r="K297" s="88">
        <f t="shared" ref="K297:V297" si="381">IF(0 &lt; 10^K139-10^(K$19*$B297+K$20), LOG(10^K139-10^(K$19*$B297+K$20)), "")</f>
        <v>3.6302632271428519</v>
      </c>
      <c r="L297" s="109">
        <f t="shared" si="381"/>
        <v>3.7614777412970142</v>
      </c>
      <c r="M297" s="109">
        <f t="shared" si="381"/>
        <v>3.6188075660028467</v>
      </c>
      <c r="N297" s="109">
        <f t="shared" si="381"/>
        <v>3.8764532505635012</v>
      </c>
      <c r="O297" s="109">
        <f t="shared" si="381"/>
        <v>3.499484968054285</v>
      </c>
      <c r="P297" s="109">
        <f t="shared" si="381"/>
        <v>3.4112996887803524</v>
      </c>
      <c r="Q297" s="109">
        <f t="shared" si="381"/>
        <v>3.8204052022223349</v>
      </c>
      <c r="R297" s="109">
        <f t="shared" si="381"/>
        <v>3.9544392311797085</v>
      </c>
      <c r="S297" s="109"/>
      <c r="T297" s="109"/>
      <c r="U297" s="109"/>
      <c r="V297" s="109"/>
    </row>
    <row r="298" spans="1:22" x14ac:dyDescent="0.25">
      <c r="B298" s="13">
        <v>6</v>
      </c>
      <c r="C298" s="13">
        <f t="shared" si="366"/>
        <v>3.3344682591695456</v>
      </c>
      <c r="D298" s="26">
        <f t="shared" si="366"/>
        <v>3.4307177519515255</v>
      </c>
      <c r="E298" s="49">
        <f t="shared" ref="E298:F298" si="382">IF(0 &lt; 10^E140-10^(E$19*$B298+E$20), LOG(10^E140-10^(E$19*$B298+E$20)), "")</f>
        <v>3.5365652077953587</v>
      </c>
      <c r="F298" s="49">
        <f t="shared" si="382"/>
        <v>3.3815954656552116</v>
      </c>
      <c r="G298" s="65">
        <f t="shared" ref="G298:J298" si="383">IF(0 &lt; 10^G140-10^(G$19*$B298+G$20), LOG(10^G140-10^(G$19*$B298+G$20)), "")</f>
        <v>3.0646316259950264</v>
      </c>
      <c r="H298" s="65">
        <f t="shared" si="383"/>
        <v>2.6169439974505062</v>
      </c>
      <c r="I298" s="65">
        <f t="shared" si="383"/>
        <v>3.481525462268745</v>
      </c>
      <c r="J298" s="65">
        <f t="shared" si="383"/>
        <v>3.712496672613272</v>
      </c>
      <c r="K298" s="88">
        <f t="shared" ref="K298:V298" si="384">IF(0 &lt; 10^K140-10^(K$19*$B298+K$20), LOG(10^K140-10^(K$19*$B298+K$20)), "")</f>
        <v>3.4267046527204226</v>
      </c>
      <c r="L298" s="109" t="str">
        <f t="shared" si="384"/>
        <v/>
      </c>
      <c r="M298" s="109">
        <f t="shared" si="384"/>
        <v>3.4987558941456482</v>
      </c>
      <c r="N298" s="109">
        <f t="shared" si="384"/>
        <v>3.6278340383329257</v>
      </c>
      <c r="O298" s="109">
        <f t="shared" si="384"/>
        <v>2.9610801903350188</v>
      </c>
      <c r="P298" s="109">
        <f t="shared" si="384"/>
        <v>3.8773388705180665</v>
      </c>
      <c r="Q298" s="109">
        <f t="shared" si="384"/>
        <v>3.6569042701612036</v>
      </c>
      <c r="R298" s="109">
        <f t="shared" si="384"/>
        <v>3.6257582545369229</v>
      </c>
      <c r="S298" s="109"/>
      <c r="T298" s="109"/>
      <c r="U298" s="109"/>
      <c r="V298" s="109"/>
    </row>
    <row r="299" spans="1:22" x14ac:dyDescent="0.25">
      <c r="B299" s="13">
        <v>7</v>
      </c>
      <c r="C299" s="13">
        <f t="shared" si="366"/>
        <v>3.0594248202732435</v>
      </c>
      <c r="D299" s="26">
        <f t="shared" si="366"/>
        <v>3.2816690934219128</v>
      </c>
      <c r="E299" s="49">
        <f t="shared" ref="E299:F299" si="385">IF(0 &lt; 10^E141-10^(E$19*$B299+E$20), LOG(10^E141-10^(E$19*$B299+E$20)), "")</f>
        <v>3.2798592878500701</v>
      </c>
      <c r="F299" s="49">
        <f t="shared" si="385"/>
        <v>3.2279414584686101</v>
      </c>
      <c r="G299" s="65">
        <f t="shared" ref="G299:J299" si="386">IF(0 &lt; 10^G141-10^(G$19*$B299+G$20), LOG(10^G141-10^(G$19*$B299+G$20)), "")</f>
        <v>3.1448662444243194</v>
      </c>
      <c r="H299" s="65">
        <f t="shared" si="386"/>
        <v>3.2701809205204553</v>
      </c>
      <c r="I299" s="65">
        <f t="shared" si="386"/>
        <v>3.3832669919354461</v>
      </c>
      <c r="J299" s="65">
        <f t="shared" si="386"/>
        <v>3.3994564892816852</v>
      </c>
      <c r="K299" s="88">
        <f t="shared" ref="K299:V299" si="387">IF(0 &lt; 10^K141-10^(K$19*$B299+K$20), LOG(10^K141-10^(K$19*$B299+K$20)), "")</f>
        <v>3.2535006934144848</v>
      </c>
      <c r="L299" s="109">
        <f t="shared" si="387"/>
        <v>2.1042320439282358</v>
      </c>
      <c r="M299" s="109">
        <f t="shared" si="387"/>
        <v>3.2173600560536126</v>
      </c>
      <c r="N299" s="109">
        <f t="shared" si="387"/>
        <v>3.4989506366585981</v>
      </c>
      <c r="O299" s="109">
        <f t="shared" si="387"/>
        <v>3.0125416025600349</v>
      </c>
      <c r="P299" s="109"/>
      <c r="Q299" s="109">
        <f t="shared" si="387"/>
        <v>3.4346754009248941</v>
      </c>
      <c r="R299" s="109">
        <f t="shared" si="387"/>
        <v>3.4607360951860806</v>
      </c>
      <c r="S299" s="109"/>
      <c r="T299" s="109"/>
      <c r="U299" s="109"/>
      <c r="V299" s="109"/>
    </row>
    <row r="300" spans="1:22" x14ac:dyDescent="0.25">
      <c r="B300" s="13">
        <v>8</v>
      </c>
      <c r="C300" s="13">
        <f t="shared" si="366"/>
        <v>3.5599877807955744</v>
      </c>
      <c r="D300" s="26">
        <f t="shared" si="366"/>
        <v>2.9866687208687068</v>
      </c>
      <c r="E300" s="49">
        <f t="shared" ref="E300:F300" si="388">IF(0 &lt; 10^E142-10^(E$19*$B300+E$20), LOG(10^E142-10^(E$19*$B300+E$20)), "")</f>
        <v>3.2830274587539625</v>
      </c>
      <c r="F300" s="49">
        <f t="shared" si="388"/>
        <v>2.9675239673995999</v>
      </c>
      <c r="G300" s="65">
        <f t="shared" ref="G300:J300" si="389">IF(0 &lt; 10^G142-10^(G$19*$B300+G$20), LOG(10^G142-10^(G$19*$B300+G$20)), "")</f>
        <v>2.8071626806718388</v>
      </c>
      <c r="H300" s="65">
        <f t="shared" si="389"/>
        <v>3.2225571575256211</v>
      </c>
      <c r="I300" s="65">
        <f t="shared" si="389"/>
        <v>3.3450067674590502</v>
      </c>
      <c r="J300" s="65">
        <f t="shared" si="389"/>
        <v>3.3182274725260656</v>
      </c>
      <c r="K300" s="88">
        <f t="shared" ref="K300:V300" si="390">IF(0 &lt; 10^K142-10^(K$19*$B300+K$20), LOG(10^K142-10^(K$19*$B300+K$20)), "")</f>
        <v>3.053600553956521</v>
      </c>
      <c r="L300" s="109">
        <f t="shared" si="390"/>
        <v>3.3817656062170998</v>
      </c>
      <c r="M300" s="109">
        <f t="shared" si="390"/>
        <v>3.1482268209386146</v>
      </c>
      <c r="N300" s="109">
        <f t="shared" si="390"/>
        <v>3.5150012636286627</v>
      </c>
      <c r="O300" s="109">
        <f t="shared" si="390"/>
        <v>2.8899064442808662</v>
      </c>
      <c r="P300" s="109">
        <f t="shared" si="390"/>
        <v>3.4395289630004289</v>
      </c>
      <c r="Q300" s="109">
        <f t="shared" si="390"/>
        <v>3.3396912563322978</v>
      </c>
      <c r="R300" s="109">
        <f t="shared" si="390"/>
        <v>3.3449418437435061</v>
      </c>
      <c r="S300" s="109"/>
      <c r="T300" s="109"/>
      <c r="U300" s="109"/>
      <c r="V300" s="109"/>
    </row>
    <row r="301" spans="1:22" x14ac:dyDescent="0.25">
      <c r="B301" s="13">
        <v>9</v>
      </c>
      <c r="C301" s="13">
        <f t="shared" si="366"/>
        <v>2.969725404644096</v>
      </c>
      <c r="D301" s="26">
        <f t="shared" si="366"/>
        <v>2.9858093927621097</v>
      </c>
      <c r="E301" s="49">
        <f t="shared" ref="E301:F301" si="391">IF(0 &lt; 10^E143-10^(E$19*$B301+E$20), LOG(10^E143-10^(E$19*$B301+E$20)), "")</f>
        <v>3.2253536546202457</v>
      </c>
      <c r="F301" s="49">
        <f t="shared" si="391"/>
        <v>2.9673588143776071</v>
      </c>
      <c r="G301" s="65">
        <f t="shared" ref="G301:J301" si="392">IF(0 &lt; 10^G143-10^(G$19*$B301+G$20), LOG(10^G143-10^(G$19*$B301+G$20)), "")</f>
        <v>2.3537145196406217</v>
      </c>
      <c r="H301" s="65">
        <f t="shared" si="392"/>
        <v>2.1256421465728068</v>
      </c>
      <c r="I301" s="65">
        <f t="shared" si="392"/>
        <v>3.0620672730780876</v>
      </c>
      <c r="J301" s="65">
        <f t="shared" si="392"/>
        <v>3.1570649626597453</v>
      </c>
      <c r="K301" s="88">
        <f t="shared" ref="K301:V301" si="393">IF(0 &lt; 10^K143-10^(K$19*$B301+K$20), LOG(10^K143-10^(K$19*$B301+K$20)), "")</f>
        <v>2.8538288130818992</v>
      </c>
      <c r="L301" s="109">
        <f t="shared" si="393"/>
        <v>3.0431254894453406</v>
      </c>
      <c r="M301" s="109">
        <f t="shared" si="393"/>
        <v>2.8858004699537312</v>
      </c>
      <c r="N301" s="109">
        <f t="shared" si="393"/>
        <v>3.2259595863795165</v>
      </c>
      <c r="O301" s="109">
        <f t="shared" si="393"/>
        <v>3.1047372990741184</v>
      </c>
      <c r="P301" s="109">
        <f t="shared" si="393"/>
        <v>3.1551864681492816</v>
      </c>
      <c r="Q301" s="109">
        <f t="shared" si="393"/>
        <v>3.2243267313094131</v>
      </c>
      <c r="R301" s="109">
        <f t="shared" si="393"/>
        <v>3.142987894111037</v>
      </c>
      <c r="S301" s="109"/>
      <c r="T301" s="109"/>
      <c r="U301" s="109"/>
      <c r="V301" s="109"/>
    </row>
    <row r="302" spans="1:22" x14ac:dyDescent="0.25">
      <c r="B302" s="13">
        <v>10</v>
      </c>
      <c r="C302">
        <f>IF(0 &lt; 10^C144-10^(C$19*$B302+C$20), LOG(10^C144-10^(C$19*$B302+C$20)), "")</f>
        <v>3.0580844788153794</v>
      </c>
      <c r="D302" s="26">
        <f>IF(0 &lt; 10^D144-10^(D$19*$B302+D$20), LOG(10^D144-10^(D$19*$B302+D$20)), "")</f>
        <v>2.8883912794338045</v>
      </c>
      <c r="E302" s="49">
        <f t="shared" ref="E302:F302" si="394">IF(0 &lt; 10^E144-10^(E$19*$B302+E$20), LOG(10^E144-10^(E$19*$B302+E$20)), "")</f>
        <v>3.0812202840931868</v>
      </c>
      <c r="F302" s="49">
        <f t="shared" si="394"/>
        <v>2.7792552084958353</v>
      </c>
      <c r="G302" s="65">
        <f t="shared" ref="G302:J302" si="395">IF(0 &lt; 10^G144-10^(G$19*$B302+G$20), LOG(10^G144-10^(G$19*$B302+G$20)), "")</f>
        <v>2.4979895467244675</v>
      </c>
      <c r="H302" s="65">
        <f t="shared" si="395"/>
        <v>2.003793416419565</v>
      </c>
      <c r="I302" s="65">
        <f t="shared" si="395"/>
        <v>3.0215790169622427</v>
      </c>
      <c r="J302" s="65">
        <f t="shared" si="395"/>
        <v>3.0257924659664162</v>
      </c>
      <c r="K302" s="88">
        <f t="shared" ref="K302:V302" si="396">IF(0 &lt; 10^K144-10^(K$19*$B302+K$20), LOG(10^K144-10^(K$19*$B302+K$20)), "")</f>
        <v>2.6133901076896024</v>
      </c>
      <c r="L302" s="109">
        <f t="shared" si="396"/>
        <v>2.855335673999694</v>
      </c>
      <c r="M302" s="109">
        <f t="shared" si="396"/>
        <v>2.9497517043577761</v>
      </c>
      <c r="N302" s="109">
        <f t="shared" si="396"/>
        <v>3.1851211178883823</v>
      </c>
      <c r="O302" s="109">
        <f t="shared" si="396"/>
        <v>2.5637733036825963</v>
      </c>
      <c r="P302" s="109">
        <f t="shared" si="396"/>
        <v>2.978333794747448</v>
      </c>
      <c r="Q302" s="109">
        <f t="shared" si="396"/>
        <v>2.9951229388437355</v>
      </c>
      <c r="R302" s="109">
        <f t="shared" si="396"/>
        <v>3.0295023606384697</v>
      </c>
      <c r="S302" s="109"/>
      <c r="T302" s="109"/>
      <c r="U302" s="109"/>
      <c r="V302" s="109"/>
    </row>
    <row r="303" spans="1:22" x14ac:dyDescent="0.25">
      <c r="B303" s="13">
        <v>11.5</v>
      </c>
      <c r="D303" s="26"/>
      <c r="E303" s="49"/>
      <c r="F303" s="49"/>
      <c r="G303" s="65"/>
      <c r="H303" s="65"/>
      <c r="I303" s="65"/>
      <c r="J303" s="65"/>
      <c r="K303" s="88"/>
      <c r="L303" s="109"/>
      <c r="M303" s="109"/>
      <c r="N303" s="109"/>
      <c r="O303" s="109"/>
      <c r="P303" s="109"/>
      <c r="Q303" s="109"/>
      <c r="R303" s="109"/>
      <c r="S303" s="109"/>
      <c r="T303" s="109"/>
      <c r="U303" s="109"/>
      <c r="V303" s="109"/>
    </row>
    <row r="304" spans="1:22" x14ac:dyDescent="0.25">
      <c r="B304" s="13">
        <v>13</v>
      </c>
      <c r="D304" s="26"/>
      <c r="E304" s="49"/>
      <c r="F304" s="49"/>
      <c r="G304" s="65"/>
      <c r="H304" s="65"/>
      <c r="I304" s="65"/>
      <c r="J304" s="65"/>
      <c r="K304" s="88"/>
      <c r="L304" s="109"/>
      <c r="M304" s="109"/>
      <c r="N304" s="109"/>
      <c r="O304" s="109"/>
      <c r="P304" s="109"/>
      <c r="Q304" s="109"/>
      <c r="R304" s="109"/>
      <c r="S304" s="109"/>
      <c r="T304" s="109"/>
      <c r="U304" s="109"/>
      <c r="V304" s="109"/>
    </row>
    <row r="305" spans="2:22" x14ac:dyDescent="0.25">
      <c r="B305" s="13">
        <v>14.5</v>
      </c>
      <c r="D305" s="26"/>
      <c r="E305" s="49"/>
      <c r="F305" s="49"/>
      <c r="G305" s="65"/>
      <c r="H305" s="65"/>
      <c r="I305" s="65"/>
      <c r="J305" s="65"/>
      <c r="K305" s="88"/>
      <c r="L305" s="109"/>
      <c r="M305" s="109"/>
      <c r="N305" s="109"/>
      <c r="O305" s="109"/>
      <c r="P305" s="109"/>
      <c r="Q305" s="109"/>
      <c r="R305" s="109"/>
      <c r="S305" s="109"/>
      <c r="T305" s="109"/>
      <c r="U305" s="109"/>
      <c r="V305" s="109"/>
    </row>
    <row r="306" spans="2:22" x14ac:dyDescent="0.25">
      <c r="B306" s="13">
        <v>16</v>
      </c>
      <c r="D306" s="26"/>
      <c r="E306" s="49"/>
      <c r="F306" s="49"/>
      <c r="G306" s="65"/>
      <c r="H306" s="65"/>
      <c r="I306" s="65"/>
      <c r="J306" s="65"/>
      <c r="K306" s="88"/>
      <c r="L306" s="109"/>
      <c r="M306" s="109"/>
      <c r="N306" s="109"/>
      <c r="O306" s="109"/>
      <c r="P306" s="109"/>
      <c r="Q306" s="109"/>
      <c r="R306" s="109"/>
      <c r="S306" s="109"/>
      <c r="T306" s="109"/>
      <c r="U306" s="109"/>
      <c r="V306" s="109"/>
    </row>
    <row r="307" spans="2:22" x14ac:dyDescent="0.25">
      <c r="B307" s="13">
        <v>17.5</v>
      </c>
      <c r="D307" s="26"/>
      <c r="E307" s="49"/>
      <c r="F307" s="49"/>
      <c r="G307" s="65"/>
      <c r="H307" s="65"/>
      <c r="I307" s="65"/>
      <c r="J307" s="65"/>
      <c r="K307" s="88"/>
      <c r="L307" s="109"/>
      <c r="M307" s="109"/>
      <c r="N307" s="109"/>
      <c r="O307" s="109"/>
      <c r="P307" s="109"/>
      <c r="Q307" s="109"/>
      <c r="R307" s="109"/>
      <c r="S307" s="109"/>
      <c r="T307" s="109"/>
      <c r="U307" s="109"/>
      <c r="V307" s="109"/>
    </row>
    <row r="308" spans="2:22" x14ac:dyDescent="0.25">
      <c r="B308" s="13">
        <v>19</v>
      </c>
      <c r="D308" s="26"/>
      <c r="E308" s="49"/>
      <c r="F308" s="49"/>
      <c r="G308" s="65"/>
      <c r="H308" s="65"/>
      <c r="I308" s="65"/>
      <c r="J308" s="65"/>
      <c r="K308" s="88"/>
      <c r="L308" s="109"/>
      <c r="M308" s="109"/>
      <c r="N308" s="109"/>
      <c r="O308" s="109"/>
      <c r="P308" s="109"/>
      <c r="Q308" s="109"/>
      <c r="R308" s="109"/>
      <c r="S308" s="109"/>
      <c r="T308" s="109"/>
      <c r="U308" s="109"/>
      <c r="V308" s="109"/>
    </row>
    <row r="309" spans="2:22" x14ac:dyDescent="0.25">
      <c r="B309" s="13">
        <v>20.5</v>
      </c>
      <c r="D309" s="26"/>
      <c r="E309" s="49"/>
      <c r="F309" s="49"/>
      <c r="G309" s="65"/>
      <c r="H309" s="65"/>
      <c r="I309" s="65"/>
      <c r="J309" s="65"/>
      <c r="K309" s="88"/>
      <c r="L309" s="109"/>
      <c r="M309" s="109"/>
      <c r="N309" s="109"/>
      <c r="O309" s="109"/>
      <c r="P309" s="109"/>
      <c r="Q309" s="109"/>
      <c r="R309" s="109"/>
      <c r="S309" s="109"/>
      <c r="T309" s="109"/>
      <c r="U309" s="109"/>
      <c r="V309" s="109"/>
    </row>
    <row r="310" spans="2:22" x14ac:dyDescent="0.25">
      <c r="B310" s="13">
        <v>22</v>
      </c>
      <c r="D310" s="26"/>
      <c r="E310" s="49"/>
      <c r="F310" s="49"/>
      <c r="G310" s="65"/>
      <c r="H310" s="65"/>
      <c r="I310" s="65"/>
      <c r="J310" s="65"/>
      <c r="K310" s="88"/>
      <c r="L310" s="109"/>
      <c r="M310" s="109"/>
      <c r="N310" s="109"/>
      <c r="O310" s="109"/>
      <c r="P310" s="109"/>
      <c r="Q310" s="109"/>
      <c r="R310" s="109"/>
      <c r="S310" s="109"/>
      <c r="T310" s="109"/>
      <c r="U310" s="109"/>
      <c r="V310" s="109"/>
    </row>
    <row r="311" spans="2:22" x14ac:dyDescent="0.25">
      <c r="B311" s="13">
        <v>23.5</v>
      </c>
      <c r="D311" s="26"/>
      <c r="E311" s="49"/>
      <c r="F311" s="49"/>
      <c r="G311" s="65"/>
      <c r="H311" s="65"/>
      <c r="I311" s="65"/>
      <c r="J311" s="65"/>
      <c r="K311" s="88"/>
      <c r="L311" s="109"/>
      <c r="M311" s="109"/>
      <c r="N311" s="109"/>
      <c r="O311" s="109"/>
      <c r="P311" s="109"/>
      <c r="Q311" s="109"/>
      <c r="R311" s="109"/>
      <c r="S311" s="109"/>
      <c r="T311" s="109"/>
      <c r="U311" s="109"/>
      <c r="V311" s="109"/>
    </row>
    <row r="312" spans="2:22" x14ac:dyDescent="0.25">
      <c r="B312" s="13">
        <v>25</v>
      </c>
      <c r="D312" s="26"/>
      <c r="E312" s="49"/>
      <c r="F312" s="49"/>
      <c r="G312" s="65"/>
      <c r="H312" s="65"/>
      <c r="I312" s="65"/>
      <c r="J312" s="65"/>
      <c r="K312" s="88"/>
      <c r="L312" s="109"/>
      <c r="M312" s="109"/>
      <c r="N312" s="109"/>
      <c r="O312" s="109"/>
      <c r="P312" s="109"/>
      <c r="Q312" s="109"/>
      <c r="R312" s="109"/>
      <c r="S312" s="109"/>
      <c r="T312" s="109"/>
      <c r="U312" s="109"/>
      <c r="V312" s="109"/>
    </row>
    <row r="313" spans="2:22" x14ac:dyDescent="0.25">
      <c r="B313" s="13">
        <v>26.5</v>
      </c>
      <c r="D313" s="26"/>
      <c r="E313" s="49"/>
      <c r="F313" s="49"/>
      <c r="G313" s="65"/>
      <c r="H313" s="65"/>
      <c r="I313" s="65"/>
      <c r="J313" s="65"/>
      <c r="K313" s="88"/>
      <c r="L313" s="109"/>
      <c r="M313" s="109"/>
      <c r="N313" s="109"/>
      <c r="O313" s="109"/>
      <c r="P313" s="109"/>
      <c r="Q313" s="109"/>
      <c r="R313" s="109"/>
      <c r="S313" s="109"/>
      <c r="T313" s="109"/>
      <c r="U313" s="109"/>
      <c r="V313" s="109"/>
    </row>
    <row r="314" spans="2:22" x14ac:dyDescent="0.25">
      <c r="B314" s="13">
        <v>28</v>
      </c>
      <c r="D314" s="26"/>
      <c r="E314" s="49"/>
      <c r="F314" s="49"/>
      <c r="G314" s="65"/>
      <c r="H314" s="65"/>
      <c r="I314" s="65"/>
      <c r="J314" s="65"/>
      <c r="K314" s="88"/>
      <c r="L314" s="109"/>
      <c r="M314" s="109"/>
      <c r="N314" s="109"/>
      <c r="O314" s="109"/>
      <c r="P314" s="109"/>
      <c r="Q314" s="109"/>
      <c r="R314" s="109"/>
      <c r="S314" s="109"/>
      <c r="T314" s="109"/>
      <c r="U314" s="109"/>
      <c r="V314" s="109"/>
    </row>
    <row r="315" spans="2:22" x14ac:dyDescent="0.25">
      <c r="B315" s="13">
        <v>29.5</v>
      </c>
      <c r="D315" s="26"/>
      <c r="E315" s="49"/>
      <c r="F315" s="49"/>
      <c r="G315" s="65"/>
      <c r="H315" s="65"/>
      <c r="I315" s="65"/>
      <c r="J315" s="65"/>
      <c r="K315" s="88"/>
      <c r="L315" s="109"/>
      <c r="M315" s="109"/>
      <c r="N315" s="109"/>
      <c r="O315" s="109"/>
      <c r="P315" s="109"/>
      <c r="Q315" s="109"/>
      <c r="R315" s="109"/>
      <c r="S315" s="109"/>
      <c r="T315" s="109"/>
      <c r="U315" s="109"/>
      <c r="V315" s="109"/>
    </row>
    <row r="316" spans="2:22" x14ac:dyDescent="0.25">
      <c r="B316" s="13">
        <v>31</v>
      </c>
      <c r="D316" s="26"/>
      <c r="E316" s="49"/>
      <c r="F316" s="49"/>
      <c r="G316" s="65"/>
      <c r="H316" s="65"/>
      <c r="I316" s="65"/>
      <c r="J316" s="65"/>
      <c r="K316" s="88"/>
      <c r="L316" s="109"/>
      <c r="M316" s="109"/>
      <c r="N316" s="109"/>
      <c r="O316" s="109"/>
      <c r="P316" s="109"/>
      <c r="Q316" s="109"/>
      <c r="R316" s="109"/>
      <c r="S316" s="109"/>
      <c r="T316" s="109"/>
      <c r="U316" s="109"/>
      <c r="V316" s="109"/>
    </row>
    <row r="317" spans="2:22" x14ac:dyDescent="0.25">
      <c r="B317" s="13">
        <v>32.5</v>
      </c>
      <c r="D317" s="26"/>
      <c r="E317" s="49"/>
      <c r="F317" s="49"/>
      <c r="G317" s="65"/>
      <c r="H317" s="65"/>
      <c r="I317" s="65"/>
      <c r="J317" s="65"/>
      <c r="K317" s="88"/>
      <c r="L317" s="109"/>
      <c r="M317" s="109"/>
      <c r="N317" s="109"/>
      <c r="O317" s="109"/>
      <c r="P317" s="109"/>
      <c r="Q317" s="109"/>
      <c r="R317" s="109"/>
      <c r="S317" s="109"/>
      <c r="T317" s="109"/>
      <c r="U317" s="109"/>
      <c r="V317" s="109"/>
    </row>
    <row r="318" spans="2:22" x14ac:dyDescent="0.25">
      <c r="B318" s="13">
        <v>34</v>
      </c>
      <c r="D318" s="26"/>
      <c r="E318" s="49"/>
      <c r="F318" s="49"/>
      <c r="G318" s="65"/>
      <c r="H318" s="65"/>
      <c r="I318" s="65"/>
      <c r="J318" s="65"/>
      <c r="K318" s="88"/>
      <c r="L318" s="109"/>
      <c r="M318" s="109"/>
      <c r="N318" s="109"/>
      <c r="O318" s="109"/>
      <c r="P318" s="109"/>
      <c r="Q318" s="109"/>
      <c r="R318" s="109"/>
      <c r="S318" s="109"/>
      <c r="T318" s="109"/>
      <c r="U318" s="109"/>
      <c r="V318" s="109"/>
    </row>
    <row r="319" spans="2:22" x14ac:dyDescent="0.25">
      <c r="B319" s="13">
        <v>35.5</v>
      </c>
      <c r="D319" s="26"/>
      <c r="E319" s="49"/>
      <c r="F319" s="49"/>
      <c r="G319" s="65"/>
      <c r="H319" s="65"/>
      <c r="I319" s="65"/>
      <c r="J319" s="65"/>
      <c r="K319" s="88"/>
      <c r="L319" s="109"/>
      <c r="M319" s="109"/>
      <c r="N319" s="109"/>
      <c r="O319" s="109"/>
      <c r="P319" s="109"/>
      <c r="Q319" s="109"/>
      <c r="R319" s="109"/>
      <c r="S319" s="109"/>
      <c r="T319" s="109"/>
      <c r="U319" s="109"/>
      <c r="V319" s="109"/>
    </row>
    <row r="320" spans="2:22" x14ac:dyDescent="0.25">
      <c r="B320" s="13">
        <v>37</v>
      </c>
      <c r="D320" s="26"/>
      <c r="E320" s="49"/>
      <c r="F320" s="49"/>
      <c r="G320" s="65"/>
      <c r="H320" s="65"/>
      <c r="I320" s="65"/>
      <c r="J320" s="65"/>
      <c r="K320" s="88"/>
      <c r="L320" s="109"/>
      <c r="M320" s="109"/>
      <c r="N320" s="109"/>
      <c r="O320" s="109"/>
      <c r="P320" s="109"/>
      <c r="Q320" s="109"/>
      <c r="R320" s="109"/>
      <c r="S320" s="109"/>
      <c r="T320" s="109"/>
      <c r="U320" s="109"/>
      <c r="V320" s="109"/>
    </row>
    <row r="321" spans="1:22" x14ac:dyDescent="0.25">
      <c r="B321" s="13">
        <v>38.5</v>
      </c>
      <c r="D321" s="26"/>
      <c r="E321" s="49"/>
      <c r="F321" s="49"/>
      <c r="G321" s="65"/>
      <c r="H321" s="65"/>
      <c r="I321" s="65"/>
      <c r="J321" s="65"/>
      <c r="K321" s="88"/>
      <c r="L321" s="109"/>
      <c r="M321" s="109"/>
      <c r="N321" s="109"/>
      <c r="O321" s="109"/>
      <c r="P321" s="109"/>
      <c r="Q321" s="109"/>
      <c r="R321" s="109"/>
      <c r="S321" s="109"/>
      <c r="T321" s="109"/>
      <c r="U321" s="109"/>
      <c r="V321" s="109"/>
    </row>
    <row r="322" spans="1:22" x14ac:dyDescent="0.25">
      <c r="B322" s="13">
        <v>40</v>
      </c>
      <c r="D322" s="26"/>
      <c r="E322" s="49"/>
      <c r="F322" s="49"/>
      <c r="G322" s="65"/>
      <c r="H322" s="65"/>
      <c r="I322" s="65"/>
      <c r="J322" s="65"/>
      <c r="K322" s="88"/>
      <c r="L322" s="109"/>
      <c r="M322" s="109"/>
      <c r="N322" s="109"/>
      <c r="O322" s="109"/>
      <c r="P322" s="109"/>
      <c r="Q322" s="109"/>
      <c r="R322" s="109"/>
      <c r="S322" s="109"/>
      <c r="T322" s="109"/>
      <c r="U322" s="109"/>
      <c r="V322" s="109"/>
    </row>
    <row r="323" spans="1:22" x14ac:dyDescent="0.25">
      <c r="A323" t="s">
        <v>32</v>
      </c>
      <c r="B323" s="3">
        <v>0</v>
      </c>
      <c r="D323" s="26"/>
      <c r="E323" s="49"/>
      <c r="F323" s="49"/>
      <c r="G323" s="65"/>
      <c r="H323" s="65"/>
      <c r="I323" s="65"/>
      <c r="J323" s="65"/>
      <c r="K323" s="88"/>
      <c r="L323" s="109"/>
      <c r="M323" s="109"/>
      <c r="N323" s="109"/>
      <c r="O323" s="109"/>
      <c r="P323" s="109"/>
      <c r="Q323" s="109"/>
      <c r="R323" s="109"/>
      <c r="S323" s="109"/>
      <c r="T323" s="109"/>
      <c r="U323" s="109"/>
      <c r="V323" s="109"/>
    </row>
    <row r="324" spans="1:22" x14ac:dyDescent="0.25">
      <c r="B324" s="8">
        <v>1</v>
      </c>
      <c r="C324" s="13">
        <f t="shared" ref="C324:D331" si="397">IF(0&lt;10^C293-10^(C$28*$B324+C$29),LOG(10^C293-10^(C$28*$B324+C$29)),"")</f>
        <v>5.5151004065952423</v>
      </c>
      <c r="D324" s="26">
        <f t="shared" si="397"/>
        <v>5.5238919090523986</v>
      </c>
      <c r="E324" s="49">
        <f t="shared" ref="E324:F324" si="398">IF(0&lt;10^E293-10^(E$28*$B324+E$29),LOG(10^E293-10^(E$28*$B324+E$29)),"")</f>
        <v>5.6376967117382852</v>
      </c>
      <c r="F324" s="49">
        <f t="shared" si="398"/>
        <v>5.6079904818805657</v>
      </c>
      <c r="G324" s="65">
        <f t="shared" ref="G324:J324" si="399">IF(0&lt;10^G293-10^(G$28*$B324+G$29),LOG(10^G293-10^(G$28*$B324+G$29)),"")</f>
        <v>5.6583045394340559</v>
      </c>
      <c r="H324" s="65">
        <f t="shared" si="399"/>
        <v>5.4550223061946745</v>
      </c>
      <c r="I324" s="65">
        <f t="shared" si="399"/>
        <v>5.8349476145082537</v>
      </c>
      <c r="J324" s="65">
        <f t="shared" si="399"/>
        <v>5.7287286426074617</v>
      </c>
      <c r="K324" s="88">
        <f t="shared" ref="K324:V324" si="400">IF(0&lt;10^K293-10^(K$28*$B324+K$29),LOG(10^K293-10^(K$28*$B324+K$29)),"")</f>
        <v>5.7224686470481902</v>
      </c>
      <c r="L324" s="109">
        <f t="shared" si="400"/>
        <v>5.6569120844569802</v>
      </c>
      <c r="M324" s="109">
        <f t="shared" si="400"/>
        <v>5.7734617852333789</v>
      </c>
      <c r="N324" s="109">
        <f t="shared" si="400"/>
        <v>5.6947424081410505</v>
      </c>
      <c r="O324" s="109">
        <f t="shared" si="400"/>
        <v>5.6535318324613497</v>
      </c>
      <c r="P324" s="109">
        <f t="shared" si="400"/>
        <v>5.4703315979009837</v>
      </c>
      <c r="Q324" s="109">
        <f t="shared" si="400"/>
        <v>5.7474816005765561</v>
      </c>
      <c r="R324" s="109">
        <f t="shared" si="400"/>
        <v>5.4959935517658582</v>
      </c>
      <c r="S324" s="109"/>
      <c r="T324" s="109"/>
      <c r="U324" s="109"/>
      <c r="V324" s="109"/>
    </row>
    <row r="325" spans="1:22" x14ac:dyDescent="0.25">
      <c r="B325" s="16">
        <v>2</v>
      </c>
      <c r="C325" s="13">
        <f t="shared" si="397"/>
        <v>4.7592836521165491</v>
      </c>
      <c r="D325" s="26">
        <f t="shared" si="397"/>
        <v>4.7217505477189832</v>
      </c>
      <c r="E325" s="49">
        <f t="shared" ref="E325:F325" si="401">IF(0&lt;10^E294-10^(E$28*$B325+E$29),LOG(10^E294-10^(E$28*$B325+E$29)),"")</f>
        <v>4.9490324432161712</v>
      </c>
      <c r="F325" s="49">
        <f t="shared" si="401"/>
        <v>4.7188505166725978</v>
      </c>
      <c r="G325" s="65">
        <f t="shared" ref="G325:J325" si="402">IF(0&lt;10^G294-10^(G$28*$B325+G$29),LOG(10^G294-10^(G$28*$B325+G$29)),"")</f>
        <v>4.7211880846968821</v>
      </c>
      <c r="H325" s="65">
        <f t="shared" si="402"/>
        <v>4.3358719580158454</v>
      </c>
      <c r="I325" s="65">
        <f t="shared" si="402"/>
        <v>4.8920090921681236</v>
      </c>
      <c r="J325" s="65">
        <f t="shared" si="402"/>
        <v>5.0255473719712764</v>
      </c>
      <c r="K325" s="88">
        <f t="shared" ref="K325:V325" si="403">IF(0&lt;10^K294-10^(K$28*$B325+K$29),LOG(10^K294-10^(K$28*$B325+K$29)),"")</f>
        <v>4.7385681332014729</v>
      </c>
      <c r="L325" s="109">
        <f t="shared" si="403"/>
        <v>4.9170247362630652</v>
      </c>
      <c r="M325" s="109">
        <f t="shared" si="403"/>
        <v>5.0534044051357965</v>
      </c>
      <c r="N325" s="109">
        <f t="shared" si="403"/>
        <v>4.7998748560002156</v>
      </c>
      <c r="O325" s="109">
        <f t="shared" si="403"/>
        <v>4.8420526944981512</v>
      </c>
      <c r="P325" s="109">
        <f t="shared" si="403"/>
        <v>4.739987819491235</v>
      </c>
      <c r="Q325" s="109">
        <f t="shared" si="403"/>
        <v>4.9371657231813861</v>
      </c>
      <c r="R325" s="109">
        <f t="shared" si="403"/>
        <v>4.9905800327581149</v>
      </c>
      <c r="S325" s="109"/>
      <c r="T325" s="109"/>
      <c r="U325" s="109"/>
      <c r="V325" s="109"/>
    </row>
    <row r="326" spans="1:22" x14ac:dyDescent="0.25">
      <c r="B326" s="13">
        <v>3</v>
      </c>
      <c r="C326" s="13">
        <f t="shared" si="397"/>
        <v>4.0549421134980381</v>
      </c>
      <c r="D326" s="26">
        <f t="shared" si="397"/>
        <v>3.8763683216147924</v>
      </c>
      <c r="E326" s="49">
        <f t="shared" ref="E326:F326" si="404">IF(0&lt;10^E295-10^(E$28*$B326+E$29),LOG(10^E295-10^(E$28*$B326+E$29)),"")</f>
        <v>4.3810006630286953</v>
      </c>
      <c r="F326" s="49">
        <f t="shared" si="404"/>
        <v>3.9662546724082586</v>
      </c>
      <c r="G326" s="65">
        <f t="shared" ref="G326:J326" si="405">IF(0&lt;10^G295-10^(G$28*$B326+G$29),LOG(10^G295-10^(G$28*$B326+G$29)),"")</f>
        <v>3.8005994990828809</v>
      </c>
      <c r="H326" s="65">
        <f t="shared" si="405"/>
        <v>2.873220262717906</v>
      </c>
      <c r="I326" s="65">
        <f t="shared" si="405"/>
        <v>3.8856006269275465</v>
      </c>
      <c r="J326" s="65">
        <f t="shared" si="405"/>
        <v>4.2041532721842598</v>
      </c>
      <c r="K326" s="88">
        <f t="shared" ref="K326:V326" si="406">IF(0&lt;10^K295-10^(K$28*$B326+K$29),LOG(10^K295-10^(K$28*$B326+K$29)),"")</f>
        <v>3.7006834988039601</v>
      </c>
      <c r="L326" s="109">
        <f t="shared" si="406"/>
        <v>4.3942799901121647</v>
      </c>
      <c r="M326" s="109">
        <f t="shared" si="406"/>
        <v>4.2866868268177933</v>
      </c>
      <c r="N326" s="109">
        <f t="shared" si="406"/>
        <v>3.9341819584736024</v>
      </c>
      <c r="O326" s="109">
        <f t="shared" si="406"/>
        <v>4.1340952880139259</v>
      </c>
      <c r="P326" s="109">
        <f t="shared" si="406"/>
        <v>3.9410073727289321</v>
      </c>
      <c r="Q326" s="109">
        <f t="shared" si="406"/>
        <v>4.192938810825753</v>
      </c>
      <c r="R326" s="109">
        <f t="shared" si="406"/>
        <v>4.1750755668356305</v>
      </c>
      <c r="S326" s="109"/>
      <c r="T326" s="109"/>
      <c r="U326" s="109"/>
      <c r="V326" s="109"/>
    </row>
    <row r="327" spans="1:22" x14ac:dyDescent="0.25">
      <c r="B327" s="13">
        <v>4</v>
      </c>
      <c r="C327" s="13">
        <f t="shared" si="397"/>
        <v>3.4643174757265722</v>
      </c>
      <c r="D327" s="26">
        <f t="shared" si="397"/>
        <v>3.0254342831914118</v>
      </c>
      <c r="E327" s="49">
        <f t="shared" ref="E327:F327" si="407">IF(0&lt;10^E296-10^(E$28*$B327+E$29),LOG(10^E296-10^(E$28*$B327+E$29)),"")</f>
        <v>3.6169986684997326</v>
      </c>
      <c r="F327" s="49">
        <f t="shared" si="407"/>
        <v>3.096910123392199</v>
      </c>
      <c r="G327" s="65">
        <f t="shared" ref="G327:J327" si="408">IF(0&lt;10^G296-10^(G$28*$B327+G$29),LOG(10^G296-10^(G$28*$B327+G$29)),"")</f>
        <v>3.0247260388347912</v>
      </c>
      <c r="H327" s="65">
        <f t="shared" si="408"/>
        <v>3.1841713882278664</v>
      </c>
      <c r="I327" s="65" t="str">
        <f t="shared" si="408"/>
        <v/>
      </c>
      <c r="J327" s="65">
        <f t="shared" si="408"/>
        <v>3.4828133887874473</v>
      </c>
      <c r="K327" s="88">
        <f t="shared" ref="K327:V327" si="409">IF(0&lt;10^K296-10^(K$28*$B327+K$29),LOG(10^K296-10^(K$28*$B327+K$29)),"")</f>
        <v>2.2500381240847607</v>
      </c>
      <c r="L327" s="109">
        <f t="shared" si="409"/>
        <v>3.6653446133160617</v>
      </c>
      <c r="M327" s="109">
        <f t="shared" si="409"/>
        <v>3.373022744059484</v>
      </c>
      <c r="N327" s="109">
        <f t="shared" si="409"/>
        <v>3.1314936073055244</v>
      </c>
      <c r="O327" s="109">
        <f t="shared" si="409"/>
        <v>3.422488813876849</v>
      </c>
      <c r="P327" s="109">
        <f t="shared" si="409"/>
        <v>2.7996949716484965</v>
      </c>
      <c r="Q327" s="109">
        <f t="shared" si="409"/>
        <v>3.2901305354887698</v>
      </c>
      <c r="R327" s="109">
        <f t="shared" si="409"/>
        <v>3.2329269973982213</v>
      </c>
      <c r="S327" s="109"/>
      <c r="T327" s="109"/>
      <c r="U327" s="109"/>
      <c r="V327" s="109"/>
    </row>
    <row r="328" spans="1:22" x14ac:dyDescent="0.25">
      <c r="B328" s="13">
        <v>5</v>
      </c>
      <c r="C328" s="13" t="str">
        <f>IF(0&lt;10^C297-10^(C$28*$B328+C$29),LOG(10^C297-10^(C$28*$B328+C$29)),"")</f>
        <v/>
      </c>
      <c r="D328" s="26">
        <f>IF(0&lt;10^D297-10^(D$28*$B328+D$29),LOG(10^D297-10^(D$28*$B328+D$29)),"")</f>
        <v>2.3865249376813029</v>
      </c>
      <c r="E328" s="49">
        <f t="shared" ref="E328:F328" si="410">IF(0&lt;10^E297-10^(E$28*$B328+E$29),LOG(10^E297-10^(E$28*$B328+E$29)),"")</f>
        <v>2.0746119189217089</v>
      </c>
      <c r="F328" s="49">
        <f t="shared" si="410"/>
        <v>1.9321082204625821</v>
      </c>
      <c r="G328" s="65">
        <f t="shared" ref="G328:J328" si="411">IF(0&lt;10^G297-10^(G$28*$B328+G$29),LOG(10^G297-10^(G$28*$B328+G$29)),"")</f>
        <v>2.828078553604962</v>
      </c>
      <c r="H328" s="65">
        <f t="shared" si="411"/>
        <v>3.1674560888227541</v>
      </c>
      <c r="I328" s="65">
        <f t="shared" si="411"/>
        <v>3.5380765132063958</v>
      </c>
      <c r="J328" s="65" t="str">
        <f t="shared" si="411"/>
        <v/>
      </c>
      <c r="K328" s="88" t="str">
        <f t="shared" ref="K328:V328" si="412">IF(0&lt;10^K297-10^(K$28*$B328+K$29),LOG(10^K297-10^(K$28*$B328+K$29)),"")</f>
        <v/>
      </c>
      <c r="L328" s="109">
        <f t="shared" si="412"/>
        <v>3.3078995225226593</v>
      </c>
      <c r="M328" s="109" t="str">
        <f t="shared" si="412"/>
        <v/>
      </c>
      <c r="N328" s="109">
        <f t="shared" si="412"/>
        <v>2.5222121873834369</v>
      </c>
      <c r="O328" s="109">
        <f t="shared" si="412"/>
        <v>2.4561287396254823</v>
      </c>
      <c r="P328" s="109" t="str">
        <f t="shared" si="412"/>
        <v/>
      </c>
      <c r="Q328" s="109" t="str">
        <f t="shared" si="412"/>
        <v/>
      </c>
      <c r="R328" s="109">
        <f t="shared" si="412"/>
        <v>2.9794275329480464</v>
      </c>
      <c r="S328" s="109"/>
      <c r="T328" s="109"/>
      <c r="U328" s="109"/>
      <c r="V328" s="109"/>
    </row>
    <row r="329" spans="1:22" x14ac:dyDescent="0.25">
      <c r="B329" s="13">
        <v>6</v>
      </c>
      <c r="C329" s="13" t="str">
        <f t="shared" si="397"/>
        <v/>
      </c>
      <c r="D329" s="26" t="str">
        <f t="shared" si="397"/>
        <v/>
      </c>
      <c r="E329" s="49" t="str">
        <f t="shared" ref="E329:F329" si="413">IF(0&lt;10^E298-10^(E$28*$B329+E$29),LOG(10^E298-10^(E$28*$B329+E$29)),"")</f>
        <v/>
      </c>
      <c r="F329" s="49" t="str">
        <f t="shared" si="413"/>
        <v/>
      </c>
      <c r="G329" s="65" t="str">
        <f t="shared" ref="G329:J329" si="414">IF(0&lt;10^G298-10^(G$28*$B329+G$29),LOG(10^G298-10^(G$28*$B329+G$29)),"")</f>
        <v/>
      </c>
      <c r="H329" s="65" t="str">
        <f t="shared" si="414"/>
        <v/>
      </c>
      <c r="I329" s="65" t="str">
        <f t="shared" si="414"/>
        <v/>
      </c>
      <c r="J329" s="65">
        <f t="shared" si="414"/>
        <v>3.0623668025167179</v>
      </c>
      <c r="K329" s="88" t="str">
        <f t="shared" ref="K329:V329" si="415">IF(0&lt;10^K298-10^(K$28*$B329+K$29),LOG(10^K298-10^(K$28*$B329+K$29)),"")</f>
        <v/>
      </c>
      <c r="L329" s="109" t="e">
        <f t="shared" si="415"/>
        <v>#VALUE!</v>
      </c>
      <c r="M329" s="109" t="str">
        <f t="shared" si="415"/>
        <v/>
      </c>
      <c r="N329" s="109" t="str">
        <f t="shared" si="415"/>
        <v/>
      </c>
      <c r="O329" s="109" t="str">
        <f t="shared" si="415"/>
        <v/>
      </c>
      <c r="P329" s="109">
        <f t="shared" si="415"/>
        <v>3.5618216029996175</v>
      </c>
      <c r="Q329" s="109" t="str">
        <f t="shared" si="415"/>
        <v/>
      </c>
      <c r="R329" s="109" t="str">
        <f t="shared" si="415"/>
        <v/>
      </c>
      <c r="S329" s="109"/>
      <c r="T329" s="109"/>
      <c r="U329" s="109"/>
      <c r="V329" s="109"/>
    </row>
    <row r="330" spans="1:22" x14ac:dyDescent="0.25">
      <c r="B330" s="13">
        <v>7</v>
      </c>
      <c r="C330" s="13" t="str">
        <f t="shared" si="397"/>
        <v/>
      </c>
      <c r="D330" s="26" t="str">
        <f t="shared" si="397"/>
        <v/>
      </c>
      <c r="E330" s="49" t="str">
        <f t="shared" ref="E330:F330" si="416">IF(0&lt;10^E299-10^(E$28*$B330+E$29),LOG(10^E299-10^(E$28*$B330+E$29)),"")</f>
        <v/>
      </c>
      <c r="F330" s="49" t="str">
        <f t="shared" si="416"/>
        <v/>
      </c>
      <c r="G330" s="65">
        <f t="shared" ref="G330:J330" si="417">IF(0&lt;10^G299-10^(G$28*$B330+G$29),LOG(10^G299-10^(G$28*$B330+G$29)),"")</f>
        <v>2.4485821866524349</v>
      </c>
      <c r="H330" s="65">
        <f t="shared" si="417"/>
        <v>2.9403641873802524</v>
      </c>
      <c r="I330" s="65" t="str">
        <f t="shared" si="417"/>
        <v/>
      </c>
      <c r="J330" s="65" t="str">
        <f t="shared" si="417"/>
        <v/>
      </c>
      <c r="K330" s="88">
        <f t="shared" ref="K330:V330" si="418">IF(0&lt;10^K299-10^(K$28*$B330+K$29),LOG(10^K299-10^(K$28*$B330+K$29)),"")</f>
        <v>1.6898484819902448</v>
      </c>
      <c r="L330" s="109" t="str">
        <f t="shared" si="418"/>
        <v/>
      </c>
      <c r="M330" s="109" t="str">
        <f t="shared" si="418"/>
        <v/>
      </c>
      <c r="N330" s="109" t="str">
        <f t="shared" si="418"/>
        <v/>
      </c>
      <c r="O330" s="109" t="str">
        <f t="shared" si="418"/>
        <v/>
      </c>
      <c r="P330" s="109" t="str">
        <f t="shared" si="418"/>
        <v/>
      </c>
      <c r="Q330" s="109" t="str">
        <f t="shared" si="418"/>
        <v/>
      </c>
      <c r="R330" s="109" t="str">
        <f t="shared" si="418"/>
        <v/>
      </c>
      <c r="S330" s="109"/>
      <c r="T330" s="109"/>
      <c r="U330" s="109"/>
      <c r="V330" s="109"/>
    </row>
    <row r="331" spans="1:22" x14ac:dyDescent="0.25">
      <c r="B331" s="13">
        <v>8</v>
      </c>
      <c r="C331" s="13">
        <f t="shared" si="397"/>
        <v>3.2896070621732743</v>
      </c>
      <c r="D331" s="26" t="str">
        <f t="shared" si="397"/>
        <v/>
      </c>
      <c r="E331" s="49" t="str">
        <f t="shared" ref="E331:F331" si="419">IF(0&lt;10^E300-10^(E$28*$B331+E$29),LOG(10^E300-10^(E$28*$B331+E$29)),"")</f>
        <v/>
      </c>
      <c r="F331" s="49" t="str">
        <f t="shared" si="419"/>
        <v/>
      </c>
      <c r="G331" s="65">
        <f t="shared" ref="G331:J331" si="420">IF(0&lt;10^G300-10^(G$28*$B331+G$29),LOG(10^G300-10^(G$28*$B331+G$29)),"")</f>
        <v>0.75180369536806413</v>
      </c>
      <c r="H331" s="65">
        <f t="shared" si="420"/>
        <v>3.0720002542326243</v>
      </c>
      <c r="I331" s="65">
        <f t="shared" si="420"/>
        <v>2.4278243934853507</v>
      </c>
      <c r="J331" s="65">
        <f t="shared" si="420"/>
        <v>1.8033506857230739</v>
      </c>
      <c r="K331" s="88">
        <f t="shared" ref="K331:V331" si="421">IF(0&lt;10^K300-10^(K$28*$B331+K$29),LOG(10^K300-10^(K$28*$B331+K$29)),"")</f>
        <v>1.5661854048848136</v>
      </c>
      <c r="L331" s="109">
        <f t="shared" si="421"/>
        <v>3.1126082346325061</v>
      </c>
      <c r="M331" s="109" t="str">
        <f t="shared" si="421"/>
        <v/>
      </c>
      <c r="N331" s="109">
        <f t="shared" si="421"/>
        <v>2.7849924744088228</v>
      </c>
      <c r="O331" s="109" t="str">
        <f t="shared" si="421"/>
        <v/>
      </c>
      <c r="P331" s="109">
        <f t="shared" si="421"/>
        <v>2.7978600982662294</v>
      </c>
      <c r="Q331" s="109">
        <f t="shared" si="421"/>
        <v>0.95868055813816921</v>
      </c>
      <c r="R331" s="109">
        <f t="shared" si="421"/>
        <v>1.2137368362260266</v>
      </c>
      <c r="S331" s="109"/>
      <c r="T331" s="109"/>
      <c r="U331" s="109"/>
      <c r="V331" s="109"/>
    </row>
    <row r="332" spans="1:22" x14ac:dyDescent="0.25">
      <c r="B332" s="13">
        <v>9</v>
      </c>
      <c r="D332" s="26"/>
      <c r="E332" s="49"/>
      <c r="F332" s="49"/>
      <c r="G332" s="65"/>
      <c r="H332" s="65"/>
      <c r="I332" s="65"/>
      <c r="J332" s="65"/>
      <c r="K332" s="88"/>
      <c r="L332" s="109"/>
      <c r="M332" s="109"/>
      <c r="N332" s="109"/>
      <c r="O332" s="109"/>
      <c r="P332" s="109"/>
      <c r="Q332" s="109"/>
      <c r="R332" s="109"/>
      <c r="S332" s="109"/>
      <c r="T332" s="109"/>
      <c r="U332" s="109"/>
      <c r="V332" s="109"/>
    </row>
    <row r="333" spans="1:22" x14ac:dyDescent="0.25">
      <c r="B333" s="13">
        <v>10</v>
      </c>
      <c r="D333" s="26"/>
      <c r="E333" s="49"/>
      <c r="F333" s="49"/>
      <c r="G333" s="65"/>
      <c r="H333" s="65"/>
      <c r="I333" s="65"/>
      <c r="J333" s="65"/>
      <c r="K333" s="88"/>
      <c r="L333" s="109"/>
      <c r="M333" s="109"/>
      <c r="N333" s="109"/>
      <c r="O333" s="109"/>
      <c r="P333" s="109"/>
      <c r="Q333" s="109"/>
      <c r="R333" s="109"/>
      <c r="S333" s="109"/>
      <c r="T333" s="109"/>
      <c r="U333" s="109"/>
      <c r="V333" s="109"/>
    </row>
    <row r="334" spans="1:22" x14ac:dyDescent="0.25">
      <c r="B334" s="13">
        <v>11.5</v>
      </c>
      <c r="D334" s="26"/>
      <c r="E334" s="49"/>
      <c r="F334" s="49"/>
      <c r="G334" s="65"/>
      <c r="H334" s="65"/>
      <c r="I334" s="65"/>
      <c r="J334" s="65"/>
      <c r="K334" s="88"/>
      <c r="L334" s="109"/>
      <c r="M334" s="109"/>
      <c r="N334" s="109"/>
      <c r="O334" s="109"/>
      <c r="P334" s="109"/>
      <c r="Q334" s="109"/>
      <c r="R334" s="109"/>
      <c r="S334" s="109"/>
      <c r="T334" s="109"/>
      <c r="U334" s="109"/>
      <c r="V334" s="109"/>
    </row>
    <row r="335" spans="1:22" x14ac:dyDescent="0.25">
      <c r="B335" s="13">
        <v>13</v>
      </c>
      <c r="D335" s="26"/>
      <c r="E335" s="49"/>
      <c r="F335" s="49"/>
      <c r="G335" s="65"/>
      <c r="H335" s="65"/>
      <c r="I335" s="65"/>
      <c r="J335" s="65"/>
      <c r="K335" s="88"/>
      <c r="L335" s="109"/>
      <c r="M335" s="109"/>
      <c r="N335" s="109"/>
      <c r="O335" s="109"/>
      <c r="P335" s="109"/>
      <c r="Q335" s="109"/>
      <c r="R335" s="109"/>
      <c r="S335" s="109"/>
      <c r="T335" s="109"/>
      <c r="U335" s="109"/>
      <c r="V335" s="109"/>
    </row>
    <row r="336" spans="1:22" x14ac:dyDescent="0.25">
      <c r="B336" s="13">
        <v>14.5</v>
      </c>
      <c r="D336" s="26"/>
      <c r="E336" s="49"/>
      <c r="F336" s="49"/>
      <c r="G336" s="65"/>
      <c r="H336" s="65"/>
      <c r="I336" s="65"/>
      <c r="J336" s="65"/>
      <c r="K336" s="88"/>
      <c r="L336" s="109"/>
      <c r="M336" s="109"/>
      <c r="N336" s="109"/>
      <c r="O336" s="109"/>
      <c r="P336" s="109"/>
      <c r="Q336" s="109"/>
      <c r="R336" s="109"/>
      <c r="S336" s="109"/>
      <c r="T336" s="109"/>
      <c r="U336" s="109"/>
      <c r="V336" s="109"/>
    </row>
    <row r="337" spans="2:22" x14ac:dyDescent="0.25">
      <c r="B337" s="13">
        <v>16</v>
      </c>
      <c r="D337" s="26"/>
      <c r="E337" s="49"/>
      <c r="F337" s="49"/>
      <c r="G337" s="65"/>
      <c r="H337" s="65"/>
      <c r="I337" s="65"/>
      <c r="J337" s="65"/>
      <c r="K337" s="88"/>
      <c r="L337" s="109"/>
      <c r="M337" s="109"/>
      <c r="N337" s="109"/>
      <c r="O337" s="109"/>
      <c r="P337" s="109"/>
      <c r="Q337" s="109"/>
      <c r="R337" s="109"/>
      <c r="S337" s="109"/>
      <c r="T337" s="109"/>
      <c r="U337" s="109"/>
      <c r="V337" s="109"/>
    </row>
    <row r="338" spans="2:22" x14ac:dyDescent="0.25">
      <c r="B338" s="13">
        <v>17.5</v>
      </c>
      <c r="D338" s="26"/>
      <c r="E338" s="49"/>
      <c r="F338" s="49"/>
      <c r="G338" s="65"/>
      <c r="H338" s="65"/>
      <c r="I338" s="65"/>
      <c r="J338" s="65"/>
      <c r="K338" s="88"/>
      <c r="L338" s="109"/>
      <c r="M338" s="109"/>
      <c r="N338" s="109"/>
      <c r="O338" s="109"/>
      <c r="P338" s="109"/>
      <c r="Q338" s="109"/>
      <c r="R338" s="109"/>
      <c r="S338" s="109"/>
      <c r="T338" s="109"/>
      <c r="U338" s="109"/>
      <c r="V338" s="109"/>
    </row>
    <row r="339" spans="2:22" x14ac:dyDescent="0.25">
      <c r="B339" s="13">
        <v>19</v>
      </c>
      <c r="D339" s="26"/>
      <c r="E339" s="49"/>
      <c r="F339" s="49"/>
      <c r="G339" s="65"/>
      <c r="H339" s="65"/>
      <c r="I339" s="65"/>
      <c r="J339" s="65"/>
      <c r="K339" s="88"/>
      <c r="L339" s="109"/>
      <c r="M339" s="109"/>
      <c r="N339" s="109"/>
      <c r="O339" s="109"/>
      <c r="P339" s="109"/>
      <c r="Q339" s="109"/>
      <c r="R339" s="109"/>
      <c r="S339" s="109"/>
      <c r="T339" s="109"/>
      <c r="U339" s="109"/>
      <c r="V339" s="109"/>
    </row>
    <row r="340" spans="2:22" x14ac:dyDescent="0.25">
      <c r="B340" s="13">
        <v>20.5</v>
      </c>
      <c r="D340" s="26"/>
      <c r="E340" s="49"/>
      <c r="F340" s="49"/>
      <c r="G340" s="65"/>
      <c r="H340" s="65"/>
      <c r="I340" s="65"/>
      <c r="J340" s="65"/>
      <c r="K340" s="88"/>
      <c r="L340" s="109"/>
      <c r="M340" s="109"/>
      <c r="N340" s="109"/>
      <c r="O340" s="109"/>
      <c r="P340" s="109"/>
      <c r="Q340" s="109"/>
      <c r="R340" s="109"/>
      <c r="S340" s="109"/>
      <c r="T340" s="109"/>
      <c r="U340" s="109"/>
      <c r="V340" s="109"/>
    </row>
    <row r="341" spans="2:22" x14ac:dyDescent="0.25">
      <c r="B341" s="13">
        <v>22</v>
      </c>
      <c r="D341" s="26"/>
      <c r="E341" s="49"/>
      <c r="F341" s="49"/>
      <c r="G341" s="65"/>
      <c r="H341" s="65"/>
      <c r="I341" s="65"/>
      <c r="J341" s="65"/>
      <c r="K341" s="88"/>
      <c r="L341" s="109"/>
      <c r="M341" s="109"/>
      <c r="N341" s="109"/>
      <c r="O341" s="109"/>
      <c r="P341" s="109"/>
      <c r="Q341" s="109"/>
      <c r="R341" s="109"/>
      <c r="S341" s="109"/>
      <c r="T341" s="109"/>
      <c r="U341" s="109"/>
      <c r="V341" s="109"/>
    </row>
    <row r="342" spans="2:22" x14ac:dyDescent="0.25">
      <c r="B342" s="13">
        <v>23.5</v>
      </c>
      <c r="D342" s="26"/>
      <c r="E342" s="49"/>
      <c r="F342" s="49"/>
      <c r="G342" s="65"/>
      <c r="H342" s="65"/>
      <c r="I342" s="65"/>
      <c r="J342" s="65"/>
      <c r="K342" s="88"/>
      <c r="L342" s="109"/>
      <c r="M342" s="109"/>
      <c r="N342" s="109"/>
      <c r="O342" s="109"/>
      <c r="P342" s="109"/>
      <c r="Q342" s="109"/>
      <c r="R342" s="109"/>
      <c r="S342" s="109"/>
      <c r="T342" s="109"/>
      <c r="U342" s="109"/>
      <c r="V342" s="109"/>
    </row>
    <row r="343" spans="2:22" x14ac:dyDescent="0.25">
      <c r="B343" s="13">
        <v>25</v>
      </c>
      <c r="D343" s="26"/>
      <c r="E343" s="49"/>
      <c r="F343" s="49"/>
      <c r="G343" s="65"/>
      <c r="H343" s="65"/>
      <c r="I343" s="65"/>
      <c r="J343" s="65"/>
      <c r="K343" s="88"/>
      <c r="L343" s="109"/>
      <c r="M343" s="109"/>
      <c r="N343" s="109"/>
      <c r="O343" s="109"/>
      <c r="P343" s="109"/>
      <c r="Q343" s="109"/>
      <c r="R343" s="109"/>
      <c r="S343" s="109"/>
      <c r="T343" s="109"/>
      <c r="U343" s="109"/>
      <c r="V343" s="109"/>
    </row>
    <row r="344" spans="2:22" x14ac:dyDescent="0.25">
      <c r="B344" s="13">
        <v>26.5</v>
      </c>
      <c r="D344" s="26"/>
      <c r="E344" s="49"/>
      <c r="F344" s="49"/>
      <c r="G344" s="65"/>
      <c r="H344" s="65"/>
      <c r="I344" s="65"/>
      <c r="J344" s="65"/>
      <c r="K344" s="88"/>
      <c r="L344" s="109"/>
      <c r="M344" s="109"/>
      <c r="N344" s="109"/>
      <c r="O344" s="109"/>
      <c r="P344" s="109"/>
      <c r="Q344" s="109"/>
      <c r="R344" s="109"/>
      <c r="S344" s="109"/>
      <c r="T344" s="109"/>
      <c r="U344" s="109"/>
      <c r="V344" s="109"/>
    </row>
    <row r="345" spans="2:22" x14ac:dyDescent="0.25">
      <c r="B345" s="13">
        <v>28</v>
      </c>
      <c r="D345" s="26"/>
      <c r="E345" s="49"/>
      <c r="F345" s="49"/>
      <c r="G345" s="65"/>
      <c r="H345" s="65"/>
      <c r="I345" s="65"/>
      <c r="J345" s="65"/>
      <c r="K345" s="88"/>
      <c r="L345" s="109"/>
      <c r="M345" s="109"/>
      <c r="N345" s="109"/>
      <c r="O345" s="109"/>
      <c r="P345" s="109"/>
      <c r="Q345" s="109"/>
      <c r="R345" s="109"/>
      <c r="S345" s="109"/>
      <c r="T345" s="109"/>
      <c r="U345" s="109"/>
      <c r="V345" s="109"/>
    </row>
    <row r="346" spans="2:22" x14ac:dyDescent="0.25">
      <c r="B346" s="13">
        <v>29.5</v>
      </c>
      <c r="D346" s="26"/>
      <c r="E346" s="49"/>
      <c r="F346" s="49"/>
      <c r="G346" s="65"/>
      <c r="H346" s="65"/>
      <c r="I346" s="65"/>
      <c r="J346" s="65"/>
      <c r="K346" s="88"/>
      <c r="L346" s="109"/>
      <c r="M346" s="109"/>
      <c r="N346" s="109"/>
      <c r="O346" s="109"/>
      <c r="P346" s="109"/>
      <c r="Q346" s="109"/>
      <c r="R346" s="109"/>
      <c r="S346" s="109"/>
      <c r="T346" s="109"/>
      <c r="U346" s="109"/>
      <c r="V346" s="109"/>
    </row>
    <row r="347" spans="2:22" x14ac:dyDescent="0.25">
      <c r="B347" s="13">
        <v>31</v>
      </c>
      <c r="D347" s="26"/>
      <c r="E347" s="49"/>
      <c r="F347" s="49"/>
      <c r="G347" s="65"/>
      <c r="H347" s="65"/>
      <c r="I347" s="65"/>
      <c r="J347" s="65"/>
      <c r="K347" s="88"/>
      <c r="L347" s="109"/>
      <c r="M347" s="109"/>
      <c r="N347" s="109"/>
      <c r="O347" s="109"/>
      <c r="P347" s="109"/>
      <c r="Q347" s="109"/>
      <c r="R347" s="109"/>
      <c r="S347" s="109"/>
      <c r="T347" s="109"/>
      <c r="U347" s="109"/>
      <c r="V347" s="109"/>
    </row>
    <row r="348" spans="2:22" x14ac:dyDescent="0.25">
      <c r="B348" s="13">
        <v>32.5</v>
      </c>
      <c r="D348" s="26"/>
      <c r="E348" s="49"/>
      <c r="F348" s="49"/>
      <c r="G348" s="65"/>
      <c r="H348" s="65"/>
      <c r="I348" s="65"/>
      <c r="J348" s="65"/>
      <c r="K348" s="88"/>
      <c r="L348" s="109"/>
      <c r="M348" s="109"/>
      <c r="N348" s="109"/>
      <c r="O348" s="109"/>
      <c r="P348" s="109"/>
      <c r="Q348" s="109"/>
      <c r="R348" s="109"/>
      <c r="S348" s="109"/>
      <c r="T348" s="109"/>
      <c r="U348" s="109"/>
      <c r="V348" s="109"/>
    </row>
    <row r="349" spans="2:22" x14ac:dyDescent="0.25">
      <c r="B349" s="13">
        <v>34</v>
      </c>
      <c r="D349" s="26"/>
      <c r="E349" s="49"/>
      <c r="F349" s="49"/>
      <c r="G349" s="65"/>
      <c r="H349" s="65"/>
      <c r="I349" s="65"/>
      <c r="J349" s="65"/>
      <c r="K349" s="88"/>
      <c r="L349" s="109"/>
      <c r="M349" s="109"/>
      <c r="N349" s="109"/>
      <c r="O349" s="109"/>
      <c r="P349" s="109"/>
      <c r="Q349" s="109"/>
      <c r="R349" s="109"/>
      <c r="S349" s="109"/>
      <c r="T349" s="109"/>
      <c r="U349" s="109"/>
      <c r="V349" s="109"/>
    </row>
    <row r="350" spans="2:22" x14ac:dyDescent="0.25">
      <c r="B350" s="13">
        <v>35.5</v>
      </c>
      <c r="D350" s="26"/>
      <c r="E350" s="49"/>
      <c r="F350" s="49"/>
      <c r="G350" s="65"/>
      <c r="H350" s="65"/>
      <c r="I350" s="65"/>
      <c r="J350" s="65"/>
      <c r="K350" s="88"/>
      <c r="L350" s="109"/>
      <c r="M350" s="109"/>
      <c r="N350" s="109"/>
      <c r="O350" s="109"/>
      <c r="P350" s="109"/>
      <c r="Q350" s="109"/>
      <c r="R350" s="109"/>
      <c r="S350" s="109"/>
      <c r="T350" s="109"/>
      <c r="U350" s="109"/>
      <c r="V350" s="109"/>
    </row>
    <row r="351" spans="2:22" x14ac:dyDescent="0.25">
      <c r="B351" s="13">
        <v>37</v>
      </c>
      <c r="D351" s="26"/>
      <c r="E351" s="49"/>
      <c r="F351" s="49"/>
      <c r="G351" s="65"/>
      <c r="H351" s="65"/>
      <c r="I351" s="65"/>
      <c r="J351" s="65"/>
      <c r="K351" s="88"/>
      <c r="L351" s="109"/>
      <c r="M351" s="109"/>
      <c r="N351" s="109"/>
      <c r="O351" s="109"/>
      <c r="P351" s="109"/>
      <c r="Q351" s="109"/>
      <c r="R351" s="109"/>
      <c r="S351" s="109"/>
      <c r="T351" s="109"/>
      <c r="U351" s="109"/>
      <c r="V351" s="109"/>
    </row>
    <row r="352" spans="2:22" x14ac:dyDescent="0.25">
      <c r="B352" s="13">
        <v>38.5</v>
      </c>
      <c r="D352" s="26"/>
      <c r="E352" s="49"/>
      <c r="F352" s="49"/>
      <c r="G352" s="65"/>
      <c r="H352" s="65"/>
      <c r="I352" s="65"/>
      <c r="J352" s="65"/>
      <c r="K352" s="88"/>
      <c r="L352" s="109"/>
      <c r="M352" s="109"/>
      <c r="N352" s="109"/>
      <c r="O352" s="109"/>
      <c r="P352" s="109"/>
      <c r="Q352" s="109"/>
      <c r="R352" s="109"/>
      <c r="S352" s="109"/>
      <c r="T352" s="109"/>
      <c r="U352" s="109"/>
      <c r="V352" s="109"/>
    </row>
    <row r="353" spans="2:22" x14ac:dyDescent="0.25">
      <c r="B353" s="13">
        <v>40</v>
      </c>
      <c r="D353" s="26"/>
      <c r="E353" s="49"/>
      <c r="F353" s="49"/>
      <c r="G353" s="65"/>
      <c r="H353" s="65"/>
      <c r="I353" s="65"/>
      <c r="J353" s="65"/>
      <c r="K353" s="88"/>
      <c r="L353" s="109"/>
      <c r="M353" s="109"/>
      <c r="N353" s="109"/>
      <c r="O353" s="109"/>
      <c r="P353" s="109"/>
      <c r="Q353" s="109"/>
      <c r="R353" s="109"/>
      <c r="S353" s="109"/>
      <c r="T353" s="109"/>
      <c r="U353" s="109"/>
      <c r="V353" s="109"/>
    </row>
    <row r="354" spans="2:22" x14ac:dyDescent="0.25">
      <c r="E354" s="49"/>
      <c r="F354" s="49"/>
      <c r="G354" s="65"/>
      <c r="H354" s="65"/>
      <c r="I354" s="65"/>
      <c r="J354" s="65"/>
      <c r="K354" s="88"/>
      <c r="L354" s="109"/>
      <c r="M354" s="109"/>
      <c r="N354" s="109"/>
      <c r="O354" s="109"/>
      <c r="P354" s="109"/>
      <c r="Q354" s="109"/>
      <c r="R354" s="109"/>
      <c r="S354" s="109"/>
      <c r="T354" s="109"/>
      <c r="U354" s="109"/>
      <c r="V354" s="109"/>
    </row>
    <row r="355" spans="2:22" x14ac:dyDescent="0.25">
      <c r="E355" s="49"/>
      <c r="F355" s="49"/>
      <c r="G355" s="65"/>
      <c r="H355" s="65"/>
      <c r="I355" s="65"/>
      <c r="J355" s="65"/>
      <c r="K355" s="88"/>
      <c r="L355" s="109"/>
      <c r="M355" s="109"/>
      <c r="N355" s="109"/>
      <c r="O355" s="109"/>
      <c r="P355" s="109"/>
      <c r="Q355" s="109"/>
      <c r="R355" s="109"/>
      <c r="S355" s="109"/>
      <c r="T355" s="109"/>
      <c r="U355" s="109"/>
      <c r="V355" s="109"/>
    </row>
    <row r="356" spans="2:22" x14ac:dyDescent="0.25">
      <c r="E356" s="49"/>
      <c r="F356" s="49"/>
      <c r="G356" s="65"/>
      <c r="H356" s="65"/>
      <c r="I356" s="65"/>
      <c r="J356" s="65"/>
      <c r="K356" s="88"/>
    </row>
    <row r="357" spans="2:22" x14ac:dyDescent="0.25">
      <c r="E357" s="49"/>
      <c r="F357" s="49"/>
      <c r="G357" s="65"/>
      <c r="H357" s="65"/>
      <c r="I357" s="65"/>
      <c r="J357" s="65"/>
      <c r="K357" s="88"/>
    </row>
    <row r="358" spans="2:22" x14ac:dyDescent="0.25">
      <c r="E358" s="49"/>
      <c r="F358" s="49"/>
      <c r="G358" s="65"/>
      <c r="H358" s="65"/>
      <c r="I358" s="65"/>
      <c r="J358" s="65"/>
      <c r="K358" s="88"/>
    </row>
    <row r="359" spans="2:22" x14ac:dyDescent="0.25">
      <c r="E359" s="49"/>
      <c r="F359" s="49"/>
      <c r="G359" s="65"/>
      <c r="H359" s="65"/>
      <c r="I359" s="65"/>
      <c r="J359" s="65"/>
      <c r="K359" s="88"/>
    </row>
    <row r="360" spans="2:22" x14ac:dyDescent="0.25">
      <c r="E360" s="49"/>
      <c r="F360" s="49"/>
      <c r="G360" s="65"/>
      <c r="H360" s="65"/>
      <c r="I360" s="65"/>
      <c r="J360" s="65"/>
      <c r="K360" s="88"/>
    </row>
    <row r="361" spans="2:22" x14ac:dyDescent="0.25">
      <c r="E361" s="49"/>
      <c r="F361" s="49"/>
      <c r="G361" s="65"/>
      <c r="H361" s="65"/>
      <c r="I361" s="65"/>
      <c r="J361" s="65"/>
      <c r="K361" s="88"/>
    </row>
    <row r="362" spans="2:22" x14ac:dyDescent="0.25">
      <c r="E362" s="49"/>
      <c r="F362" s="49"/>
      <c r="G362" s="65"/>
      <c r="H362" s="65"/>
      <c r="I362" s="65"/>
      <c r="J362" s="65"/>
      <c r="K362" s="88"/>
    </row>
    <row r="363" spans="2:22" x14ac:dyDescent="0.25">
      <c r="E363" s="49"/>
      <c r="F363" s="49"/>
      <c r="G363" s="65"/>
      <c r="H363" s="65"/>
      <c r="I363" s="65"/>
      <c r="J363" s="65"/>
      <c r="K363" s="88"/>
    </row>
    <row r="364" spans="2:22" x14ac:dyDescent="0.25">
      <c r="E364" s="49"/>
      <c r="F364" s="49"/>
      <c r="G364" s="65"/>
      <c r="H364" s="65"/>
      <c r="I364" s="65"/>
      <c r="J364" s="65"/>
      <c r="K364" s="88"/>
    </row>
    <row r="365" spans="2:22" x14ac:dyDescent="0.25">
      <c r="E365" s="49"/>
      <c r="F365" s="49"/>
      <c r="G365" s="65"/>
      <c r="H365" s="65"/>
      <c r="I365" s="65"/>
      <c r="J365" s="65"/>
      <c r="K365" s="88"/>
    </row>
    <row r="366" spans="2:22" x14ac:dyDescent="0.25">
      <c r="E366" s="49"/>
      <c r="F366" s="49"/>
      <c r="G366" s="65"/>
      <c r="H366" s="65"/>
      <c r="I366" s="65"/>
      <c r="J366" s="65"/>
      <c r="K366" s="88"/>
    </row>
    <row r="367" spans="2:22" x14ac:dyDescent="0.25">
      <c r="E367" s="49"/>
      <c r="F367" s="49"/>
      <c r="G367" s="65"/>
      <c r="H367" s="65"/>
      <c r="I367" s="65"/>
      <c r="J367" s="65"/>
      <c r="K367" s="88"/>
    </row>
    <row r="368" spans="2:22" x14ac:dyDescent="0.25">
      <c r="E368" s="49"/>
      <c r="F368" s="49"/>
      <c r="G368" s="65"/>
      <c r="H368" s="65"/>
      <c r="I368" s="65"/>
      <c r="J368" s="65"/>
      <c r="K368" s="88"/>
    </row>
    <row r="369" spans="5:11" x14ac:dyDescent="0.25">
      <c r="E369" s="49"/>
      <c r="F369" s="49"/>
      <c r="G369" s="65"/>
      <c r="H369" s="65"/>
      <c r="I369" s="65"/>
      <c r="J369" s="65"/>
      <c r="K369" s="88"/>
    </row>
    <row r="370" spans="5:11" x14ac:dyDescent="0.25">
      <c r="E370" s="49"/>
      <c r="F370" s="49"/>
      <c r="G370" s="65"/>
      <c r="H370" s="65"/>
      <c r="I370" s="65"/>
      <c r="J370" s="65"/>
      <c r="K370" s="88"/>
    </row>
    <row r="371" spans="5:11" x14ac:dyDescent="0.25">
      <c r="E371" s="49"/>
      <c r="F371" s="49"/>
      <c r="K371" s="88"/>
    </row>
    <row r="372" spans="5:11" x14ac:dyDescent="0.25">
      <c r="E372" s="49"/>
      <c r="F372" s="49"/>
      <c r="K372" s="88"/>
    </row>
    <row r="373" spans="5:11" x14ac:dyDescent="0.25">
      <c r="E373" s="49"/>
      <c r="F373" s="49"/>
      <c r="K373" s="88"/>
    </row>
    <row r="374" spans="5:11" x14ac:dyDescent="0.25">
      <c r="E374" s="49"/>
      <c r="F374" s="49"/>
      <c r="K374" s="88"/>
    </row>
    <row r="375" spans="5:11" x14ac:dyDescent="0.25">
      <c r="E375" s="49"/>
      <c r="F375" s="49"/>
      <c r="K375" s="88"/>
    </row>
    <row r="376" spans="5:11" x14ac:dyDescent="0.25">
      <c r="E376" s="49"/>
      <c r="F376" s="49"/>
      <c r="K376" s="88"/>
    </row>
    <row r="377" spans="5:11" x14ac:dyDescent="0.25">
      <c r="E377" s="49"/>
      <c r="F377" s="49"/>
      <c r="K377" s="88"/>
    </row>
    <row r="378" spans="5:11" x14ac:dyDescent="0.25">
      <c r="E378" s="49"/>
      <c r="F378" s="49"/>
      <c r="K378" s="88"/>
    </row>
    <row r="379" spans="5:11" x14ac:dyDescent="0.25">
      <c r="E379" s="49"/>
      <c r="F379" s="49"/>
      <c r="K379" s="88"/>
    </row>
    <row r="380" spans="5:11" x14ac:dyDescent="0.25">
      <c r="E380" s="49"/>
      <c r="F380" s="49"/>
      <c r="K380" s="88"/>
    </row>
    <row r="381" spans="5:11" x14ac:dyDescent="0.25">
      <c r="E381" s="49"/>
      <c r="F381" s="49"/>
      <c r="K381" s="88"/>
    </row>
    <row r="382" spans="5:11" x14ac:dyDescent="0.25">
      <c r="E382" s="49"/>
      <c r="F382" s="49"/>
      <c r="K382" s="88"/>
    </row>
    <row r="383" spans="5:11" x14ac:dyDescent="0.25">
      <c r="E383" s="49"/>
      <c r="F383" s="49"/>
      <c r="K383" s="88"/>
    </row>
    <row r="384" spans="5:11" x14ac:dyDescent="0.25">
      <c r="E384" s="49"/>
      <c r="F384" s="49"/>
      <c r="K384" s="88"/>
    </row>
    <row r="385" spans="5:11" x14ac:dyDescent="0.25">
      <c r="E385" s="49"/>
      <c r="F385" s="49"/>
      <c r="K385" s="88"/>
    </row>
    <row r="386" spans="5:11" x14ac:dyDescent="0.25">
      <c r="E386" s="49"/>
      <c r="F386" s="49"/>
      <c r="K386" s="88"/>
    </row>
    <row r="387" spans="5:11" x14ac:dyDescent="0.25">
      <c r="E387" s="49"/>
      <c r="F387" s="49"/>
      <c r="K387" s="88"/>
    </row>
    <row r="388" spans="5:11" x14ac:dyDescent="0.25">
      <c r="E388" s="49"/>
      <c r="F388" s="49"/>
      <c r="K388" s="88"/>
    </row>
    <row r="389" spans="5:11" x14ac:dyDescent="0.25">
      <c r="E389" s="49"/>
      <c r="F389" s="49"/>
      <c r="K389" s="88"/>
    </row>
    <row r="390" spans="5:11" x14ac:dyDescent="0.25">
      <c r="E390" s="49"/>
      <c r="F390" s="49"/>
      <c r="K390" s="88"/>
    </row>
    <row r="391" spans="5:11" x14ac:dyDescent="0.25">
      <c r="E391" s="49"/>
      <c r="F391" s="49"/>
      <c r="K391" s="88"/>
    </row>
    <row r="392" spans="5:11" x14ac:dyDescent="0.25">
      <c r="E392" s="49"/>
      <c r="F392" s="49"/>
      <c r="K392" s="88"/>
    </row>
    <row r="393" spans="5:11" x14ac:dyDescent="0.25">
      <c r="E393" s="49"/>
      <c r="F393" s="49"/>
      <c r="K393" s="88"/>
    </row>
    <row r="394" spans="5:11" x14ac:dyDescent="0.25">
      <c r="E394" s="49"/>
      <c r="F394" s="49"/>
      <c r="K394" s="88"/>
    </row>
    <row r="395" spans="5:11" x14ac:dyDescent="0.25">
      <c r="E395" s="49"/>
      <c r="F395" s="49"/>
      <c r="K395" s="88"/>
    </row>
    <row r="396" spans="5:11" x14ac:dyDescent="0.25">
      <c r="E396" s="49"/>
      <c r="F396" s="49"/>
      <c r="K396" s="88"/>
    </row>
    <row r="397" spans="5:11" x14ac:dyDescent="0.25">
      <c r="E397" s="49"/>
      <c r="F397" s="49"/>
      <c r="K397" s="88"/>
    </row>
    <row r="398" spans="5:11" x14ac:dyDescent="0.25">
      <c r="E398" s="49"/>
      <c r="F398" s="49"/>
      <c r="K398" s="88"/>
    </row>
    <row r="399" spans="5:11" x14ac:dyDescent="0.25">
      <c r="E399" s="49"/>
      <c r="F399" s="49"/>
      <c r="K399" s="88"/>
    </row>
    <row r="400" spans="5:11" x14ac:dyDescent="0.25">
      <c r="E400" s="49"/>
      <c r="F400" s="49"/>
      <c r="K400" s="88"/>
    </row>
    <row r="401" spans="5:11" x14ac:dyDescent="0.25">
      <c r="E401" s="49"/>
      <c r="F401" s="49"/>
      <c r="K401" s="88"/>
    </row>
    <row r="402" spans="5:11" x14ac:dyDescent="0.25">
      <c r="E402" s="49"/>
      <c r="F402" s="49"/>
      <c r="K402" s="88"/>
    </row>
    <row r="403" spans="5:11" x14ac:dyDescent="0.25">
      <c r="E403" s="49"/>
      <c r="F403" s="49"/>
      <c r="K403" s="88"/>
    </row>
    <row r="404" spans="5:11" x14ac:dyDescent="0.25">
      <c r="E404" s="49"/>
      <c r="F404" s="49"/>
      <c r="K404" s="88"/>
    </row>
    <row r="405" spans="5:11" x14ac:dyDescent="0.25">
      <c r="E405" s="49"/>
      <c r="F405" s="49"/>
      <c r="K405" s="88"/>
    </row>
    <row r="406" spans="5:11" x14ac:dyDescent="0.25">
      <c r="E406" s="49"/>
      <c r="F406" s="49"/>
      <c r="K406" s="88"/>
    </row>
    <row r="407" spans="5:11" x14ac:dyDescent="0.25">
      <c r="E407" s="49"/>
      <c r="F407" s="49"/>
      <c r="K407" s="88"/>
    </row>
    <row r="408" spans="5:11" x14ac:dyDescent="0.25">
      <c r="E408" s="49"/>
      <c r="F408" s="49"/>
      <c r="K408" s="88"/>
    </row>
    <row r="409" spans="5:11" x14ac:dyDescent="0.25">
      <c r="E409" s="49"/>
      <c r="F409" s="49"/>
      <c r="K409" s="88"/>
    </row>
    <row r="410" spans="5:11" x14ac:dyDescent="0.25">
      <c r="E410" s="49"/>
      <c r="F410" s="49"/>
      <c r="K410" s="88"/>
    </row>
    <row r="411" spans="5:11" x14ac:dyDescent="0.25">
      <c r="E411" s="49"/>
      <c r="F411" s="49"/>
      <c r="K411" s="88"/>
    </row>
    <row r="412" spans="5:11" x14ac:dyDescent="0.25">
      <c r="E412" s="49"/>
      <c r="F412" s="49"/>
      <c r="K412" s="88"/>
    </row>
    <row r="413" spans="5:11" x14ac:dyDescent="0.25">
      <c r="E413" s="49"/>
      <c r="F413" s="49"/>
      <c r="K413" s="88"/>
    </row>
    <row r="414" spans="5:11" x14ac:dyDescent="0.25">
      <c r="E414" s="49"/>
      <c r="F414" s="49"/>
      <c r="K414" s="88"/>
    </row>
    <row r="415" spans="5:11" x14ac:dyDescent="0.25">
      <c r="E415" s="49"/>
      <c r="F415" s="49"/>
      <c r="K415" s="88"/>
    </row>
    <row r="416" spans="5:11" x14ac:dyDescent="0.25">
      <c r="E416" s="49"/>
      <c r="F416" s="49"/>
      <c r="K416" s="88"/>
    </row>
    <row r="417" spans="5:11" x14ac:dyDescent="0.25">
      <c r="E417" s="49"/>
      <c r="F417" s="49"/>
      <c r="K417" s="88"/>
    </row>
    <row r="418" spans="5:11" x14ac:dyDescent="0.25">
      <c r="E418" s="49"/>
      <c r="F418" s="49"/>
      <c r="K418" s="88"/>
    </row>
    <row r="419" spans="5:11" x14ac:dyDescent="0.25">
      <c r="E419" s="49"/>
      <c r="F419" s="49"/>
      <c r="K419" s="88"/>
    </row>
    <row r="420" spans="5:11" x14ac:dyDescent="0.25">
      <c r="E420" s="49"/>
      <c r="F420" s="49"/>
      <c r="K420" s="88"/>
    </row>
    <row r="421" spans="5:11" x14ac:dyDescent="0.25">
      <c r="E421" s="49"/>
      <c r="F421" s="49"/>
      <c r="K421" s="88"/>
    </row>
    <row r="422" spans="5:11" x14ac:dyDescent="0.25">
      <c r="E422" s="49"/>
      <c r="F422" s="49"/>
      <c r="K422" s="88"/>
    </row>
    <row r="423" spans="5:11" x14ac:dyDescent="0.25">
      <c r="E423" s="49"/>
      <c r="F423" s="49"/>
      <c r="K423" s="88"/>
    </row>
    <row r="424" spans="5:11" x14ac:dyDescent="0.25">
      <c r="E424" s="49"/>
      <c r="F424" s="49"/>
      <c r="K424" s="88"/>
    </row>
    <row r="425" spans="5:11" x14ac:dyDescent="0.25">
      <c r="E425" s="49"/>
      <c r="F425" s="49"/>
      <c r="K425" s="88"/>
    </row>
    <row r="426" spans="5:11" x14ac:dyDescent="0.25">
      <c r="E426" s="49"/>
      <c r="F426" s="49"/>
      <c r="K426" s="88"/>
    </row>
    <row r="427" spans="5:11" x14ac:dyDescent="0.25">
      <c r="E427" s="49"/>
      <c r="F427" s="49"/>
      <c r="K427" s="88"/>
    </row>
    <row r="428" spans="5:11" x14ac:dyDescent="0.25">
      <c r="E428" s="49"/>
      <c r="F428" s="49"/>
      <c r="K428" s="88"/>
    </row>
    <row r="429" spans="5:11" x14ac:dyDescent="0.25">
      <c r="E429" s="49"/>
      <c r="F429" s="49"/>
      <c r="K429" s="88"/>
    </row>
    <row r="430" spans="5:11" x14ac:dyDescent="0.25">
      <c r="E430" s="49"/>
      <c r="F430" s="49"/>
      <c r="K430" s="88"/>
    </row>
    <row r="431" spans="5:11" x14ac:dyDescent="0.25">
      <c r="E431" s="49"/>
      <c r="F431" s="49"/>
      <c r="K431" s="88"/>
    </row>
    <row r="432" spans="5:11" x14ac:dyDescent="0.25">
      <c r="E432" s="49"/>
      <c r="F432" s="49"/>
      <c r="K432" s="88"/>
    </row>
    <row r="433" spans="5:11" x14ac:dyDescent="0.25">
      <c r="E433" s="49"/>
      <c r="F433" s="49"/>
      <c r="K433" s="88"/>
    </row>
    <row r="434" spans="5:11" x14ac:dyDescent="0.25">
      <c r="E434" s="49"/>
      <c r="F434" s="49"/>
      <c r="K434" s="88"/>
    </row>
    <row r="435" spans="5:11" x14ac:dyDescent="0.25">
      <c r="E435" s="49"/>
      <c r="F435" s="49"/>
      <c r="K435" s="88"/>
    </row>
    <row r="436" spans="5:11" x14ac:dyDescent="0.25">
      <c r="E436" s="49"/>
      <c r="F436" s="49"/>
      <c r="K436" s="88"/>
    </row>
    <row r="437" spans="5:11" x14ac:dyDescent="0.25">
      <c r="E437" s="49"/>
      <c r="F437" s="49"/>
      <c r="K437" s="88"/>
    </row>
    <row r="438" spans="5:11" x14ac:dyDescent="0.25">
      <c r="E438" s="49"/>
      <c r="F438" s="49"/>
      <c r="K438" s="88"/>
    </row>
    <row r="439" spans="5:11" x14ac:dyDescent="0.25">
      <c r="E439" s="49"/>
      <c r="F439" s="49"/>
      <c r="K439" s="88"/>
    </row>
    <row r="440" spans="5:11" x14ac:dyDescent="0.25">
      <c r="E440" s="49"/>
      <c r="F440" s="49"/>
      <c r="K440" s="88"/>
    </row>
    <row r="441" spans="5:11" x14ac:dyDescent="0.25">
      <c r="E441" s="49"/>
      <c r="F441" s="49"/>
      <c r="K441" s="88"/>
    </row>
    <row r="442" spans="5:11" x14ac:dyDescent="0.25">
      <c r="E442" s="49"/>
      <c r="F442" s="49"/>
      <c r="K442" s="88"/>
    </row>
    <row r="443" spans="5:11" x14ac:dyDescent="0.25">
      <c r="E443" s="49"/>
      <c r="F443" s="49"/>
      <c r="K443" s="88"/>
    </row>
    <row r="444" spans="5:11" x14ac:dyDescent="0.25">
      <c r="E444" s="49"/>
      <c r="F444" s="49"/>
      <c r="K444" s="88"/>
    </row>
    <row r="445" spans="5:11" x14ac:dyDescent="0.25">
      <c r="E445" s="49"/>
      <c r="F445" s="49"/>
      <c r="K445" s="88"/>
    </row>
    <row r="446" spans="5:11" x14ac:dyDescent="0.25">
      <c r="E446" s="49"/>
      <c r="F446" s="49"/>
      <c r="K446" s="88"/>
    </row>
    <row r="447" spans="5:11" x14ac:dyDescent="0.25">
      <c r="E447" s="49"/>
      <c r="F447" s="49"/>
      <c r="K447" s="88"/>
    </row>
    <row r="448" spans="5:11" x14ac:dyDescent="0.25">
      <c r="E448" s="49"/>
      <c r="F448" s="49"/>
      <c r="K448" s="88"/>
    </row>
    <row r="449" spans="5:11" x14ac:dyDescent="0.25">
      <c r="E449" s="49"/>
      <c r="F449" s="49"/>
      <c r="K449" s="88"/>
    </row>
    <row r="450" spans="5:11" x14ac:dyDescent="0.25">
      <c r="E450" s="49"/>
      <c r="F450" s="49"/>
      <c r="K450" s="88"/>
    </row>
    <row r="451" spans="5:11" x14ac:dyDescent="0.25">
      <c r="E451" s="49"/>
      <c r="F451" s="49"/>
      <c r="K451" s="88"/>
    </row>
    <row r="452" spans="5:11" x14ac:dyDescent="0.25">
      <c r="E452" s="49"/>
      <c r="F452" s="49"/>
      <c r="K452" s="88"/>
    </row>
    <row r="453" spans="5:11" x14ac:dyDescent="0.25">
      <c r="E453" s="49"/>
      <c r="F453" s="49"/>
      <c r="K453" s="88"/>
    </row>
    <row r="454" spans="5:11" x14ac:dyDescent="0.25">
      <c r="E454" s="49"/>
      <c r="F454" s="49"/>
      <c r="K454" s="88"/>
    </row>
    <row r="455" spans="5:11" x14ac:dyDescent="0.25">
      <c r="E455" s="49"/>
      <c r="F455" s="49"/>
      <c r="K455" s="88"/>
    </row>
    <row r="456" spans="5:11" x14ac:dyDescent="0.25">
      <c r="E456" s="49"/>
      <c r="F456" s="49"/>
      <c r="K456" s="88"/>
    </row>
    <row r="457" spans="5:11" x14ac:dyDescent="0.25">
      <c r="E457" s="49"/>
      <c r="F457" s="49"/>
      <c r="K457" s="88"/>
    </row>
    <row r="458" spans="5:11" x14ac:dyDescent="0.25">
      <c r="E458" s="49"/>
      <c r="F458" s="49"/>
      <c r="K458" s="88"/>
    </row>
    <row r="459" spans="5:11" x14ac:dyDescent="0.25">
      <c r="E459" s="49"/>
      <c r="F459" s="49"/>
      <c r="K459" s="88"/>
    </row>
    <row r="460" spans="5:11" x14ac:dyDescent="0.25">
      <c r="E460" s="49"/>
      <c r="F460" s="49"/>
      <c r="K460" s="88"/>
    </row>
    <row r="461" spans="5:11" x14ac:dyDescent="0.25">
      <c r="E461" s="49"/>
      <c r="F461" s="49"/>
      <c r="K461" s="88"/>
    </row>
    <row r="462" spans="5:11" x14ac:dyDescent="0.25">
      <c r="E462" s="49"/>
      <c r="F462" s="49"/>
      <c r="K462" s="88"/>
    </row>
    <row r="463" spans="5:11" x14ac:dyDescent="0.25">
      <c r="E463" s="49"/>
      <c r="F463" s="49"/>
      <c r="K463" s="88"/>
    </row>
    <row r="464" spans="5:11" x14ac:dyDescent="0.25">
      <c r="E464" s="49"/>
      <c r="F464" s="49"/>
      <c r="K464" s="88"/>
    </row>
    <row r="465" spans="5:11" x14ac:dyDescent="0.25">
      <c r="E465" s="49"/>
      <c r="F465" s="49"/>
      <c r="K465" s="88"/>
    </row>
    <row r="466" spans="5:11" x14ac:dyDescent="0.25">
      <c r="E466" s="49"/>
      <c r="F466" s="49"/>
      <c r="K466" s="88"/>
    </row>
    <row r="467" spans="5:11" x14ac:dyDescent="0.25">
      <c r="E467" s="49"/>
      <c r="F467" s="49"/>
      <c r="K467" s="88"/>
    </row>
    <row r="468" spans="5:11" x14ac:dyDescent="0.25">
      <c r="E468" s="49"/>
      <c r="F468" s="49"/>
      <c r="K468" s="88"/>
    </row>
    <row r="469" spans="5:11" x14ac:dyDescent="0.25">
      <c r="E469" s="49"/>
      <c r="F469" s="49"/>
      <c r="K469" s="88"/>
    </row>
    <row r="470" spans="5:11" x14ac:dyDescent="0.25">
      <c r="E470" s="49"/>
      <c r="F470" s="49"/>
      <c r="K470" s="88"/>
    </row>
    <row r="471" spans="5:11" x14ac:dyDescent="0.25">
      <c r="E471" s="49"/>
      <c r="F471" s="49"/>
      <c r="K471" s="88"/>
    </row>
    <row r="472" spans="5:11" x14ac:dyDescent="0.25">
      <c r="E472" s="49"/>
      <c r="F472" s="49"/>
      <c r="K472" s="88"/>
    </row>
    <row r="473" spans="5:11" x14ac:dyDescent="0.25">
      <c r="E473" s="49"/>
      <c r="F473" s="49"/>
      <c r="K473" s="88"/>
    </row>
    <row r="474" spans="5:11" x14ac:dyDescent="0.25">
      <c r="E474" s="49"/>
      <c r="F474" s="49"/>
      <c r="K474" s="88"/>
    </row>
    <row r="475" spans="5:11" x14ac:dyDescent="0.25">
      <c r="E475" s="49"/>
      <c r="F475" s="49"/>
      <c r="K475" s="88"/>
    </row>
    <row r="476" spans="5:11" x14ac:dyDescent="0.25">
      <c r="E476" s="49"/>
      <c r="F476" s="49"/>
      <c r="K476" s="88"/>
    </row>
    <row r="477" spans="5:11" x14ac:dyDescent="0.25">
      <c r="E477" s="49"/>
      <c r="F477" s="49"/>
      <c r="K477" s="88"/>
    </row>
    <row r="478" spans="5:11" x14ac:dyDescent="0.25">
      <c r="E478" s="49"/>
      <c r="F478" s="49"/>
      <c r="K478" s="88"/>
    </row>
    <row r="479" spans="5:11" x14ac:dyDescent="0.25">
      <c r="E479" s="49"/>
      <c r="F479" s="49"/>
      <c r="K479" s="88"/>
    </row>
    <row r="480" spans="5:11" x14ac:dyDescent="0.25">
      <c r="E480" s="49"/>
      <c r="F480" s="49"/>
      <c r="K480" s="88"/>
    </row>
    <row r="481" spans="5:11" x14ac:dyDescent="0.25">
      <c r="E481" s="49"/>
      <c r="F481" s="49"/>
      <c r="K481" s="88"/>
    </row>
    <row r="482" spans="5:11" x14ac:dyDescent="0.25">
      <c r="E482" s="49"/>
      <c r="F482" s="49"/>
      <c r="K482" s="88"/>
    </row>
    <row r="483" spans="5:11" x14ac:dyDescent="0.25">
      <c r="E483" s="49"/>
      <c r="F483" s="49"/>
      <c r="K483" s="88"/>
    </row>
    <row r="484" spans="5:11" x14ac:dyDescent="0.25">
      <c r="E484" s="49"/>
      <c r="F484" s="49"/>
      <c r="K484" s="88"/>
    </row>
    <row r="485" spans="5:11" x14ac:dyDescent="0.25">
      <c r="E485" s="49"/>
      <c r="F485" s="49"/>
    </row>
    <row r="486" spans="5:11" x14ac:dyDescent="0.25">
      <c r="E486" s="49"/>
      <c r="F486" s="49"/>
    </row>
    <row r="487" spans="5:11" x14ac:dyDescent="0.25">
      <c r="E487" s="49"/>
      <c r="F487" s="49"/>
    </row>
    <row r="488" spans="5:11" x14ac:dyDescent="0.25">
      <c r="E488" s="49"/>
      <c r="F488" s="49"/>
    </row>
    <row r="489" spans="5:11" x14ac:dyDescent="0.25">
      <c r="E489" s="49"/>
      <c r="F489" s="49"/>
    </row>
    <row r="490" spans="5:11" x14ac:dyDescent="0.25">
      <c r="E490" s="49"/>
      <c r="F490" s="49"/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2016-08-24T13:36:54Z</dcterms:modified>
</cp:coreProperties>
</file>