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I13" i="2" l="1"/>
  <c r="J13" i="2"/>
  <c r="K13" i="2"/>
  <c r="L13" i="2"/>
  <c r="M13" i="2"/>
  <c r="N13" i="2"/>
  <c r="J18" i="2"/>
  <c r="I73" i="2"/>
  <c r="J73" i="2"/>
  <c r="K73" i="2"/>
  <c r="L73" i="2"/>
  <c r="M73" i="2"/>
  <c r="N73" i="2"/>
  <c r="I74" i="2"/>
  <c r="J74" i="2"/>
  <c r="K74" i="2"/>
  <c r="L74" i="2"/>
  <c r="M74" i="2"/>
  <c r="N74" i="2"/>
  <c r="I75" i="2"/>
  <c r="J75" i="2"/>
  <c r="K75" i="2"/>
  <c r="L75" i="2"/>
  <c r="M75" i="2"/>
  <c r="N75" i="2"/>
  <c r="I76" i="2"/>
  <c r="J76" i="2"/>
  <c r="K76" i="2"/>
  <c r="L76" i="2"/>
  <c r="M76" i="2"/>
  <c r="N76" i="2"/>
  <c r="I77" i="2"/>
  <c r="J77" i="2"/>
  <c r="K77" i="2"/>
  <c r="L77" i="2"/>
  <c r="M77" i="2"/>
  <c r="N77" i="2"/>
  <c r="I78" i="2"/>
  <c r="J78" i="2"/>
  <c r="K78" i="2"/>
  <c r="L78" i="2"/>
  <c r="M78" i="2"/>
  <c r="N78" i="2"/>
  <c r="I79" i="2"/>
  <c r="J79" i="2"/>
  <c r="K79" i="2"/>
  <c r="L79" i="2"/>
  <c r="M79" i="2"/>
  <c r="N79" i="2"/>
  <c r="I80" i="2"/>
  <c r="J80" i="2"/>
  <c r="K80" i="2"/>
  <c r="L80" i="2"/>
  <c r="M80" i="2"/>
  <c r="N80" i="2"/>
  <c r="I81" i="2"/>
  <c r="J81" i="2"/>
  <c r="K81" i="2"/>
  <c r="L81" i="2"/>
  <c r="M81" i="2"/>
  <c r="N81" i="2"/>
  <c r="I82" i="2"/>
  <c r="J82" i="2"/>
  <c r="K82" i="2"/>
  <c r="L82" i="2"/>
  <c r="M82" i="2"/>
  <c r="N82" i="2"/>
  <c r="I83" i="2"/>
  <c r="J83" i="2"/>
  <c r="K83" i="2"/>
  <c r="L83" i="2"/>
  <c r="M83" i="2"/>
  <c r="N83" i="2"/>
  <c r="I84" i="2"/>
  <c r="J84" i="2"/>
  <c r="K84" i="2"/>
  <c r="L84" i="2"/>
  <c r="M84" i="2"/>
  <c r="N84" i="2"/>
  <c r="I85" i="2"/>
  <c r="J85" i="2"/>
  <c r="K85" i="2"/>
  <c r="L85" i="2"/>
  <c r="M85" i="2"/>
  <c r="N85" i="2"/>
  <c r="I86" i="2"/>
  <c r="J86" i="2"/>
  <c r="K86" i="2"/>
  <c r="L86" i="2"/>
  <c r="M86" i="2"/>
  <c r="N86" i="2"/>
  <c r="I87" i="2"/>
  <c r="J87" i="2"/>
  <c r="K87" i="2"/>
  <c r="L87" i="2"/>
  <c r="M87" i="2"/>
  <c r="N87" i="2"/>
  <c r="I88" i="2"/>
  <c r="J88" i="2"/>
  <c r="K88" i="2"/>
  <c r="L88" i="2"/>
  <c r="M88" i="2"/>
  <c r="N88" i="2"/>
  <c r="I89" i="2"/>
  <c r="J89" i="2"/>
  <c r="K89" i="2"/>
  <c r="L89" i="2"/>
  <c r="M89" i="2"/>
  <c r="N89" i="2"/>
  <c r="I90" i="2"/>
  <c r="J90" i="2"/>
  <c r="K90" i="2"/>
  <c r="L90" i="2"/>
  <c r="M90" i="2"/>
  <c r="N90" i="2"/>
  <c r="I91" i="2"/>
  <c r="J91" i="2"/>
  <c r="K91" i="2"/>
  <c r="L91" i="2"/>
  <c r="M91" i="2"/>
  <c r="N91" i="2"/>
  <c r="I92" i="2"/>
  <c r="J92" i="2"/>
  <c r="K92" i="2"/>
  <c r="L92" i="2"/>
  <c r="M92" i="2"/>
  <c r="N92" i="2"/>
  <c r="I93" i="2"/>
  <c r="J93" i="2"/>
  <c r="K93" i="2"/>
  <c r="L93" i="2"/>
  <c r="M93" i="2"/>
  <c r="N93" i="2"/>
  <c r="I94" i="2"/>
  <c r="J94" i="2"/>
  <c r="K94" i="2"/>
  <c r="L94" i="2"/>
  <c r="M94" i="2"/>
  <c r="N94" i="2"/>
  <c r="I95" i="2"/>
  <c r="J95" i="2"/>
  <c r="K95" i="2"/>
  <c r="L95" i="2"/>
  <c r="M95" i="2"/>
  <c r="N95" i="2"/>
  <c r="I96" i="2"/>
  <c r="J96" i="2"/>
  <c r="K96" i="2"/>
  <c r="L96" i="2"/>
  <c r="M96" i="2"/>
  <c r="N96" i="2"/>
  <c r="I97" i="2"/>
  <c r="J97" i="2"/>
  <c r="K97" i="2"/>
  <c r="L97" i="2"/>
  <c r="M97" i="2"/>
  <c r="N97" i="2"/>
  <c r="I98" i="2"/>
  <c r="J98" i="2"/>
  <c r="K98" i="2"/>
  <c r="L98" i="2"/>
  <c r="M98" i="2"/>
  <c r="N98" i="2"/>
  <c r="I99" i="2"/>
  <c r="J99" i="2"/>
  <c r="K99" i="2"/>
  <c r="L99" i="2"/>
  <c r="M99" i="2"/>
  <c r="N99" i="2"/>
  <c r="I100" i="2"/>
  <c r="J100" i="2"/>
  <c r="K100" i="2"/>
  <c r="L100" i="2"/>
  <c r="M100" i="2"/>
  <c r="N100" i="2"/>
  <c r="I101" i="2"/>
  <c r="J101" i="2"/>
  <c r="K101" i="2"/>
  <c r="L101" i="2"/>
  <c r="M101" i="2"/>
  <c r="N101" i="2"/>
  <c r="I102" i="2"/>
  <c r="J102" i="2"/>
  <c r="K102" i="2"/>
  <c r="L102" i="2"/>
  <c r="M102" i="2"/>
  <c r="N102" i="2"/>
  <c r="I104" i="2"/>
  <c r="J104" i="2"/>
  <c r="K104" i="2"/>
  <c r="L104" i="2"/>
  <c r="M104" i="2"/>
  <c r="N104" i="2"/>
  <c r="I105" i="2"/>
  <c r="J105" i="2"/>
  <c r="K105" i="2"/>
  <c r="L105" i="2"/>
  <c r="M105" i="2"/>
  <c r="N105" i="2"/>
  <c r="I106" i="2"/>
  <c r="J106" i="2"/>
  <c r="K106" i="2"/>
  <c r="L106" i="2"/>
  <c r="M106" i="2"/>
  <c r="N106" i="2"/>
  <c r="I107" i="2"/>
  <c r="J107" i="2"/>
  <c r="K107" i="2"/>
  <c r="L107" i="2"/>
  <c r="M107" i="2"/>
  <c r="N107" i="2"/>
  <c r="I108" i="2"/>
  <c r="J108" i="2"/>
  <c r="K108" i="2"/>
  <c r="L108" i="2"/>
  <c r="M108" i="2"/>
  <c r="N108" i="2"/>
  <c r="I109" i="2"/>
  <c r="J109" i="2"/>
  <c r="K109" i="2"/>
  <c r="L109" i="2"/>
  <c r="M109" i="2"/>
  <c r="N109" i="2"/>
  <c r="I110" i="2"/>
  <c r="J110" i="2"/>
  <c r="K110" i="2"/>
  <c r="L110" i="2"/>
  <c r="M110" i="2"/>
  <c r="N110" i="2"/>
  <c r="I111" i="2"/>
  <c r="J111" i="2"/>
  <c r="K111" i="2"/>
  <c r="L111" i="2"/>
  <c r="M111" i="2"/>
  <c r="N111" i="2"/>
  <c r="I112" i="2"/>
  <c r="J112" i="2"/>
  <c r="K112" i="2"/>
  <c r="L112" i="2"/>
  <c r="M112" i="2"/>
  <c r="N112" i="2"/>
  <c r="I113" i="2"/>
  <c r="J113" i="2"/>
  <c r="K113" i="2"/>
  <c r="L113" i="2"/>
  <c r="M113" i="2"/>
  <c r="N113" i="2"/>
  <c r="I114" i="2"/>
  <c r="J114" i="2"/>
  <c r="K114" i="2"/>
  <c r="L114" i="2"/>
  <c r="M114" i="2"/>
  <c r="N114" i="2"/>
  <c r="I115" i="2"/>
  <c r="J115" i="2"/>
  <c r="K115" i="2"/>
  <c r="L115" i="2"/>
  <c r="M115" i="2"/>
  <c r="N115" i="2"/>
  <c r="I116" i="2"/>
  <c r="J116" i="2"/>
  <c r="K116" i="2"/>
  <c r="L116" i="2"/>
  <c r="M116" i="2"/>
  <c r="N116" i="2"/>
  <c r="I117" i="2"/>
  <c r="J117" i="2"/>
  <c r="K117" i="2"/>
  <c r="L117" i="2"/>
  <c r="M117" i="2"/>
  <c r="N117" i="2"/>
  <c r="I118" i="2"/>
  <c r="J118" i="2"/>
  <c r="K118" i="2"/>
  <c r="L118" i="2"/>
  <c r="M118" i="2"/>
  <c r="N118" i="2"/>
  <c r="I119" i="2"/>
  <c r="J119" i="2"/>
  <c r="K119" i="2"/>
  <c r="L119" i="2"/>
  <c r="M119" i="2"/>
  <c r="N119" i="2"/>
  <c r="I120" i="2"/>
  <c r="J120" i="2"/>
  <c r="K120" i="2"/>
  <c r="L120" i="2"/>
  <c r="M120" i="2"/>
  <c r="N120" i="2"/>
  <c r="I121" i="2"/>
  <c r="J121" i="2"/>
  <c r="K121" i="2"/>
  <c r="L121" i="2"/>
  <c r="M121" i="2"/>
  <c r="N121" i="2"/>
  <c r="I122" i="2"/>
  <c r="J122" i="2"/>
  <c r="K122" i="2"/>
  <c r="L122" i="2"/>
  <c r="M122" i="2"/>
  <c r="N122" i="2"/>
  <c r="I123" i="2"/>
  <c r="J123" i="2"/>
  <c r="K123" i="2"/>
  <c r="L123" i="2"/>
  <c r="M123" i="2"/>
  <c r="N123" i="2"/>
  <c r="N154" i="2" s="1"/>
  <c r="I124" i="2"/>
  <c r="J124" i="2"/>
  <c r="K124" i="2"/>
  <c r="L124" i="2"/>
  <c r="L155" i="2" s="1"/>
  <c r="M124" i="2"/>
  <c r="N124" i="2"/>
  <c r="I125" i="2"/>
  <c r="J125" i="2"/>
  <c r="J156" i="2" s="1"/>
  <c r="K125" i="2"/>
  <c r="L125" i="2"/>
  <c r="M125" i="2"/>
  <c r="N125" i="2"/>
  <c r="N156" i="2" s="1"/>
  <c r="I126" i="2"/>
  <c r="J126" i="2"/>
  <c r="K126" i="2"/>
  <c r="L126" i="2"/>
  <c r="L157" i="2" s="1"/>
  <c r="M126" i="2"/>
  <c r="N126" i="2"/>
  <c r="I127" i="2"/>
  <c r="J127" i="2"/>
  <c r="J158" i="2" s="1"/>
  <c r="K127" i="2"/>
  <c r="L127" i="2"/>
  <c r="M127" i="2"/>
  <c r="N127" i="2"/>
  <c r="N158" i="2" s="1"/>
  <c r="I128" i="2"/>
  <c r="J128" i="2"/>
  <c r="K128" i="2"/>
  <c r="L128" i="2"/>
  <c r="L159" i="2" s="1"/>
  <c r="M128" i="2"/>
  <c r="N128" i="2"/>
  <c r="I129" i="2"/>
  <c r="J129" i="2"/>
  <c r="J160" i="2" s="1"/>
  <c r="K129" i="2"/>
  <c r="L129" i="2"/>
  <c r="M129" i="2"/>
  <c r="N129" i="2"/>
  <c r="N160" i="2" s="1"/>
  <c r="I130" i="2"/>
  <c r="J130" i="2"/>
  <c r="K130" i="2"/>
  <c r="L130" i="2"/>
  <c r="L161" i="2" s="1"/>
  <c r="M130" i="2"/>
  <c r="N130" i="2"/>
  <c r="I131" i="2"/>
  <c r="J131" i="2"/>
  <c r="J162" i="2" s="1"/>
  <c r="K131" i="2"/>
  <c r="L131" i="2"/>
  <c r="M131" i="2"/>
  <c r="N131" i="2"/>
  <c r="N162" i="2" s="1"/>
  <c r="I132" i="2"/>
  <c r="J132" i="2"/>
  <c r="K132" i="2"/>
  <c r="L132" i="2"/>
  <c r="L163" i="2" s="1"/>
  <c r="M132" i="2"/>
  <c r="N132" i="2"/>
  <c r="I133" i="2"/>
  <c r="J133" i="2"/>
  <c r="J164" i="2" s="1"/>
  <c r="J194" i="2" s="1"/>
  <c r="K133" i="2"/>
  <c r="L133" i="2"/>
  <c r="M133" i="2"/>
  <c r="N133" i="2"/>
  <c r="N164" i="2" s="1"/>
  <c r="N194" i="2" s="1"/>
  <c r="I135" i="2"/>
  <c r="J135" i="2"/>
  <c r="K135" i="2"/>
  <c r="L135" i="2"/>
  <c r="M135" i="2"/>
  <c r="N135" i="2"/>
  <c r="I136" i="2"/>
  <c r="J136" i="2"/>
  <c r="K136" i="2"/>
  <c r="L136" i="2"/>
  <c r="M136" i="2"/>
  <c r="N136" i="2"/>
  <c r="I137" i="2"/>
  <c r="J137" i="2"/>
  <c r="K137" i="2"/>
  <c r="L137" i="2"/>
  <c r="M137" i="2"/>
  <c r="N137" i="2"/>
  <c r="I138" i="2"/>
  <c r="J138" i="2"/>
  <c r="K138" i="2"/>
  <c r="L138" i="2"/>
  <c r="M138" i="2"/>
  <c r="N138" i="2"/>
  <c r="I139" i="2"/>
  <c r="J139" i="2"/>
  <c r="K139" i="2"/>
  <c r="L139" i="2"/>
  <c r="M139" i="2"/>
  <c r="N139" i="2"/>
  <c r="I140" i="2"/>
  <c r="J140" i="2"/>
  <c r="K140" i="2"/>
  <c r="L140" i="2"/>
  <c r="M140" i="2"/>
  <c r="N140" i="2"/>
  <c r="I141" i="2"/>
  <c r="J141" i="2"/>
  <c r="K141" i="2"/>
  <c r="L141" i="2"/>
  <c r="M141" i="2"/>
  <c r="N141" i="2"/>
  <c r="I142" i="2"/>
  <c r="J142" i="2"/>
  <c r="K142" i="2"/>
  <c r="L142" i="2"/>
  <c r="M142" i="2"/>
  <c r="N142" i="2"/>
  <c r="I143" i="2"/>
  <c r="J143" i="2"/>
  <c r="K143" i="2"/>
  <c r="L143" i="2"/>
  <c r="M143" i="2"/>
  <c r="N143" i="2"/>
  <c r="I144" i="2"/>
  <c r="J144" i="2"/>
  <c r="K144" i="2"/>
  <c r="L144" i="2"/>
  <c r="M144" i="2"/>
  <c r="N144" i="2"/>
  <c r="I145" i="2"/>
  <c r="J145" i="2"/>
  <c r="K145" i="2"/>
  <c r="L145" i="2"/>
  <c r="M145" i="2"/>
  <c r="N145" i="2"/>
  <c r="I146" i="2"/>
  <c r="J146" i="2"/>
  <c r="K146" i="2"/>
  <c r="L146" i="2"/>
  <c r="M146" i="2"/>
  <c r="N146" i="2"/>
  <c r="I147" i="2"/>
  <c r="J147" i="2"/>
  <c r="K147" i="2"/>
  <c r="L147" i="2"/>
  <c r="M147" i="2"/>
  <c r="N147" i="2"/>
  <c r="I148" i="2"/>
  <c r="J148" i="2"/>
  <c r="K148" i="2"/>
  <c r="L148" i="2"/>
  <c r="M148" i="2"/>
  <c r="N148" i="2"/>
  <c r="I149" i="2"/>
  <c r="J149" i="2"/>
  <c r="K149" i="2"/>
  <c r="L149" i="2"/>
  <c r="M149" i="2"/>
  <c r="N149" i="2"/>
  <c r="I150" i="2"/>
  <c r="J150" i="2"/>
  <c r="K150" i="2"/>
  <c r="L150" i="2"/>
  <c r="M150" i="2"/>
  <c r="N150" i="2"/>
  <c r="I151" i="2"/>
  <c r="J151" i="2"/>
  <c r="K151" i="2"/>
  <c r="L151" i="2"/>
  <c r="M151" i="2"/>
  <c r="N151" i="2"/>
  <c r="I152" i="2"/>
  <c r="J152" i="2"/>
  <c r="K152" i="2"/>
  <c r="L152" i="2"/>
  <c r="M152" i="2"/>
  <c r="N152" i="2"/>
  <c r="N183" i="2" s="1"/>
  <c r="I153" i="2"/>
  <c r="J153" i="2"/>
  <c r="K153" i="2"/>
  <c r="L153" i="2"/>
  <c r="M153" i="2"/>
  <c r="N153" i="2"/>
  <c r="I154" i="2"/>
  <c r="J154" i="2"/>
  <c r="K154" i="2"/>
  <c r="M154" i="2"/>
  <c r="I155" i="2"/>
  <c r="J155" i="2"/>
  <c r="K155" i="2"/>
  <c r="M155" i="2"/>
  <c r="N155" i="2"/>
  <c r="I156" i="2"/>
  <c r="K156" i="2"/>
  <c r="L156" i="2"/>
  <c r="M156" i="2"/>
  <c r="I157" i="2"/>
  <c r="J157" i="2"/>
  <c r="K157" i="2"/>
  <c r="M157" i="2"/>
  <c r="N157" i="2"/>
  <c r="I158" i="2"/>
  <c r="K158" i="2"/>
  <c r="L158" i="2"/>
  <c r="M158" i="2"/>
  <c r="I159" i="2"/>
  <c r="J159" i="2"/>
  <c r="K159" i="2"/>
  <c r="M159" i="2"/>
  <c r="N159" i="2"/>
  <c r="I160" i="2"/>
  <c r="K160" i="2"/>
  <c r="L160" i="2"/>
  <c r="M160" i="2"/>
  <c r="I161" i="2"/>
  <c r="J161" i="2"/>
  <c r="K161" i="2"/>
  <c r="M161" i="2"/>
  <c r="N161" i="2"/>
  <c r="I162" i="2"/>
  <c r="K162" i="2"/>
  <c r="L162" i="2"/>
  <c r="M162" i="2"/>
  <c r="I163" i="2"/>
  <c r="J163" i="2"/>
  <c r="K163" i="2"/>
  <c r="M163" i="2"/>
  <c r="N163" i="2"/>
  <c r="I164" i="2"/>
  <c r="K164" i="2"/>
  <c r="L164" i="2"/>
  <c r="M164" i="2"/>
  <c r="I166" i="2"/>
  <c r="M168" i="2"/>
  <c r="N174" i="2"/>
  <c r="M175" i="2"/>
  <c r="K178" i="2"/>
  <c r="K179" i="2"/>
  <c r="I182" i="2"/>
  <c r="N182" i="2"/>
  <c r="M185" i="2"/>
  <c r="L186" i="2"/>
  <c r="M188" i="2"/>
  <c r="I189" i="2"/>
  <c r="I190" i="2"/>
  <c r="M190" i="2"/>
  <c r="I191" i="2"/>
  <c r="M191" i="2"/>
  <c r="I192" i="2"/>
  <c r="M192" i="2"/>
  <c r="I193" i="2"/>
  <c r="M193" i="2"/>
  <c r="I194" i="2"/>
  <c r="K194" i="2"/>
  <c r="M194" i="2"/>
  <c r="I199" i="2"/>
  <c r="K199" i="2"/>
  <c r="M199" i="2"/>
  <c r="I200" i="2"/>
  <c r="K200" i="2"/>
  <c r="M200" i="2"/>
  <c r="M263" i="2" s="1"/>
  <c r="I201" i="2"/>
  <c r="K201" i="2"/>
  <c r="M201" i="2"/>
  <c r="I202" i="2"/>
  <c r="K202" i="2"/>
  <c r="M202" i="2"/>
  <c r="I203" i="2"/>
  <c r="K203" i="2"/>
  <c r="K266" i="2" s="1"/>
  <c r="M203" i="2"/>
  <c r="I204" i="2"/>
  <c r="K204" i="2"/>
  <c r="M204" i="2"/>
  <c r="I205" i="2"/>
  <c r="K205" i="2"/>
  <c r="M205" i="2"/>
  <c r="I231" i="2"/>
  <c r="I262" i="2" s="1"/>
  <c r="K231" i="2"/>
  <c r="M231" i="2"/>
  <c r="I232" i="2"/>
  <c r="K232" i="2"/>
  <c r="K263" i="2" s="1"/>
  <c r="M232" i="2"/>
  <c r="I233" i="2"/>
  <c r="K233" i="2"/>
  <c r="K264" i="2" s="1"/>
  <c r="M233" i="2"/>
  <c r="M264" i="2" s="1"/>
  <c r="I234" i="2"/>
  <c r="K234" i="2"/>
  <c r="L234" i="2"/>
  <c r="M234" i="2"/>
  <c r="M265" i="2" s="1"/>
  <c r="I235" i="2"/>
  <c r="J235" i="2"/>
  <c r="K235" i="2"/>
  <c r="M235" i="2"/>
  <c r="N235" i="2"/>
  <c r="I236" i="2"/>
  <c r="I267" i="2" s="1"/>
  <c r="K236" i="2"/>
  <c r="L236" i="2"/>
  <c r="M236" i="2"/>
  <c r="I237" i="2"/>
  <c r="J237" i="2"/>
  <c r="K237" i="2"/>
  <c r="K268" i="2" s="1"/>
  <c r="M237" i="2"/>
  <c r="N237" i="2"/>
  <c r="K262" i="2"/>
  <c r="M262" i="2"/>
  <c r="M290" i="2" s="1"/>
  <c r="M291" i="2" s="1"/>
  <c r="I263" i="2"/>
  <c r="I264" i="2"/>
  <c r="I265" i="2"/>
  <c r="K265" i="2"/>
  <c r="I266" i="2"/>
  <c r="M266" i="2"/>
  <c r="K267" i="2"/>
  <c r="M267" i="2"/>
  <c r="I268" i="2"/>
  <c r="M268" i="2"/>
  <c r="F13" i="2"/>
  <c r="G13" i="2"/>
  <c r="H13" i="2"/>
  <c r="F73" i="2"/>
  <c r="G73" i="2"/>
  <c r="H73" i="2"/>
  <c r="H104" i="2" s="1"/>
  <c r="H135" i="2" s="1"/>
  <c r="F74" i="2"/>
  <c r="F105" i="2" s="1"/>
  <c r="F136" i="2" s="1"/>
  <c r="G74" i="2"/>
  <c r="H74" i="2"/>
  <c r="F75" i="2"/>
  <c r="G75" i="2"/>
  <c r="G106" i="2" s="1"/>
  <c r="H75" i="2"/>
  <c r="F76" i="2"/>
  <c r="G76" i="2"/>
  <c r="H76" i="2"/>
  <c r="H107" i="2" s="1"/>
  <c r="H138" i="2" s="1"/>
  <c r="H232" i="2" s="1"/>
  <c r="F77" i="2"/>
  <c r="G77" i="2"/>
  <c r="H77" i="2"/>
  <c r="F78" i="2"/>
  <c r="F109" i="2" s="1"/>
  <c r="F140" i="2" s="1"/>
  <c r="G78" i="2"/>
  <c r="H78" i="2"/>
  <c r="F79" i="2"/>
  <c r="F110" i="2" s="1"/>
  <c r="F141" i="2" s="1"/>
  <c r="G79" i="2"/>
  <c r="G110" i="2" s="1"/>
  <c r="G141" i="2" s="1"/>
  <c r="H79" i="2"/>
  <c r="F80" i="2"/>
  <c r="G80" i="2"/>
  <c r="H80" i="2"/>
  <c r="H111" i="2" s="1"/>
  <c r="F81" i="2"/>
  <c r="G81" i="2"/>
  <c r="H81" i="2"/>
  <c r="F82" i="2"/>
  <c r="F113" i="2" s="1"/>
  <c r="F144" i="2" s="1"/>
  <c r="G82" i="2"/>
  <c r="H82" i="2"/>
  <c r="F83" i="2"/>
  <c r="G83" i="2"/>
  <c r="G114" i="2" s="1"/>
  <c r="G145" i="2" s="1"/>
  <c r="H83" i="2"/>
  <c r="F84" i="2"/>
  <c r="G84" i="2"/>
  <c r="G115" i="2" s="1"/>
  <c r="G146" i="2" s="1"/>
  <c r="H84" i="2"/>
  <c r="H115" i="2" s="1"/>
  <c r="H146" i="2" s="1"/>
  <c r="F85" i="2"/>
  <c r="G85" i="2"/>
  <c r="H85" i="2"/>
  <c r="F86" i="2"/>
  <c r="F117" i="2" s="1"/>
  <c r="G86" i="2"/>
  <c r="H86" i="2"/>
  <c r="F87" i="2"/>
  <c r="G87" i="2"/>
  <c r="G118" i="2" s="1"/>
  <c r="G149" i="2" s="1"/>
  <c r="H87" i="2"/>
  <c r="F88" i="2"/>
  <c r="G88" i="2"/>
  <c r="H88" i="2"/>
  <c r="H119" i="2" s="1"/>
  <c r="H150" i="2" s="1"/>
  <c r="F89" i="2"/>
  <c r="G89" i="2"/>
  <c r="H89" i="2"/>
  <c r="H120" i="2" s="1"/>
  <c r="H151" i="2" s="1"/>
  <c r="F90" i="2"/>
  <c r="F121" i="2" s="1"/>
  <c r="G90" i="2"/>
  <c r="H90" i="2"/>
  <c r="F91" i="2"/>
  <c r="G91" i="2"/>
  <c r="G122" i="2" s="1"/>
  <c r="G153" i="2" s="1"/>
  <c r="H91" i="2"/>
  <c r="F92" i="2"/>
  <c r="G92" i="2"/>
  <c r="H92" i="2"/>
  <c r="H123" i="2" s="1"/>
  <c r="H154" i="2" s="1"/>
  <c r="F93" i="2"/>
  <c r="G93" i="2"/>
  <c r="H93" i="2"/>
  <c r="F94" i="2"/>
  <c r="F125" i="2" s="1"/>
  <c r="F156" i="2" s="1"/>
  <c r="G94" i="2"/>
  <c r="H94" i="2"/>
  <c r="F95" i="2"/>
  <c r="F126" i="2" s="1"/>
  <c r="F157" i="2" s="1"/>
  <c r="G95" i="2"/>
  <c r="G126" i="2" s="1"/>
  <c r="H95" i="2"/>
  <c r="F96" i="2"/>
  <c r="G96" i="2"/>
  <c r="H96" i="2"/>
  <c r="H127" i="2" s="1"/>
  <c r="H158" i="2" s="1"/>
  <c r="F97" i="2"/>
  <c r="G97" i="2"/>
  <c r="H97" i="2"/>
  <c r="F98" i="2"/>
  <c r="F129" i="2" s="1"/>
  <c r="F160" i="2" s="1"/>
  <c r="F189" i="2" s="1"/>
  <c r="G98" i="2"/>
  <c r="H98" i="2"/>
  <c r="F99" i="2"/>
  <c r="G99" i="2"/>
  <c r="G130" i="2" s="1"/>
  <c r="G161" i="2" s="1"/>
  <c r="H99" i="2"/>
  <c r="F100" i="2"/>
  <c r="G100" i="2"/>
  <c r="G131" i="2" s="1"/>
  <c r="G162" i="2" s="1"/>
  <c r="H100" i="2"/>
  <c r="H131" i="2" s="1"/>
  <c r="H162" i="2" s="1"/>
  <c r="H193" i="2" s="1"/>
  <c r="F101" i="2"/>
  <c r="G101" i="2"/>
  <c r="H101" i="2"/>
  <c r="F102" i="2"/>
  <c r="F133" i="2" s="1"/>
  <c r="F164" i="2" s="1"/>
  <c r="G102" i="2"/>
  <c r="H102" i="2"/>
  <c r="F104" i="2"/>
  <c r="G104" i="2"/>
  <c r="G135" i="2" s="1"/>
  <c r="G202" i="2" s="1"/>
  <c r="G105" i="2"/>
  <c r="H105" i="2"/>
  <c r="H136" i="2" s="1"/>
  <c r="F106" i="2"/>
  <c r="F137" i="2" s="1"/>
  <c r="H106" i="2"/>
  <c r="F107" i="2"/>
  <c r="F138" i="2" s="1"/>
  <c r="G107" i="2"/>
  <c r="F108" i="2"/>
  <c r="G108" i="2"/>
  <c r="G139" i="2" s="1"/>
  <c r="H108" i="2"/>
  <c r="H139" i="2" s="1"/>
  <c r="G109" i="2"/>
  <c r="H109" i="2"/>
  <c r="H140" i="2" s="1"/>
  <c r="H110" i="2"/>
  <c r="F111" i="2"/>
  <c r="F142" i="2" s="1"/>
  <c r="G111" i="2"/>
  <c r="G142" i="2" s="1"/>
  <c r="F112" i="2"/>
  <c r="G112" i="2"/>
  <c r="G143" i="2" s="1"/>
  <c r="H112" i="2"/>
  <c r="G113" i="2"/>
  <c r="H113" i="2"/>
  <c r="H144" i="2" s="1"/>
  <c r="F114" i="2"/>
  <c r="F145" i="2" s="1"/>
  <c r="F176" i="2" s="1"/>
  <c r="H114" i="2"/>
  <c r="F115" i="2"/>
  <c r="F146" i="2" s="1"/>
  <c r="F116" i="2"/>
  <c r="G116" i="2"/>
  <c r="G147" i="2" s="1"/>
  <c r="H116" i="2"/>
  <c r="H147" i="2" s="1"/>
  <c r="G117" i="2"/>
  <c r="H117" i="2"/>
  <c r="H148" i="2" s="1"/>
  <c r="F118" i="2"/>
  <c r="H118" i="2"/>
  <c r="F119" i="2"/>
  <c r="G119" i="2"/>
  <c r="G150" i="2" s="1"/>
  <c r="F120" i="2"/>
  <c r="G120" i="2"/>
  <c r="G151" i="2" s="1"/>
  <c r="G121" i="2"/>
  <c r="G152" i="2" s="1"/>
  <c r="H121" i="2"/>
  <c r="F122" i="2"/>
  <c r="F153" i="2" s="1"/>
  <c r="H122" i="2"/>
  <c r="F123" i="2"/>
  <c r="F154" i="2" s="1"/>
  <c r="G123" i="2"/>
  <c r="G154" i="2" s="1"/>
  <c r="F124" i="2"/>
  <c r="F155" i="2" s="1"/>
  <c r="G124" i="2"/>
  <c r="H124" i="2"/>
  <c r="H155" i="2" s="1"/>
  <c r="G125" i="2"/>
  <c r="H125" i="2"/>
  <c r="H156" i="2" s="1"/>
  <c r="H187" i="2" s="1"/>
  <c r="H126" i="2"/>
  <c r="H157" i="2" s="1"/>
  <c r="F127" i="2"/>
  <c r="G127" i="2"/>
  <c r="G158" i="2" s="1"/>
  <c r="F128" i="2"/>
  <c r="G128" i="2"/>
  <c r="G159" i="2" s="1"/>
  <c r="H128" i="2"/>
  <c r="H159" i="2" s="1"/>
  <c r="G129" i="2"/>
  <c r="G160" i="2" s="1"/>
  <c r="H129" i="2"/>
  <c r="F130" i="2"/>
  <c r="F161" i="2" s="1"/>
  <c r="H130" i="2"/>
  <c r="F131" i="2"/>
  <c r="F162" i="2" s="1"/>
  <c r="F193" i="2" s="1"/>
  <c r="F132" i="2"/>
  <c r="F163" i="2" s="1"/>
  <c r="F194" i="2" s="1"/>
  <c r="G132" i="2"/>
  <c r="H132" i="2"/>
  <c r="H163" i="2" s="1"/>
  <c r="G133" i="2"/>
  <c r="H133" i="2"/>
  <c r="H164" i="2" s="1"/>
  <c r="F135" i="2"/>
  <c r="G136" i="2"/>
  <c r="G137" i="2"/>
  <c r="H137" i="2"/>
  <c r="G138" i="2"/>
  <c r="F139" i="2"/>
  <c r="G140" i="2"/>
  <c r="H141" i="2"/>
  <c r="H142" i="2"/>
  <c r="F143" i="2"/>
  <c r="H143" i="2"/>
  <c r="G144" i="2"/>
  <c r="H145" i="2"/>
  <c r="F147" i="2"/>
  <c r="F148" i="2"/>
  <c r="G148" i="2"/>
  <c r="F149" i="2"/>
  <c r="F150" i="2"/>
  <c r="F151" i="2"/>
  <c r="F152" i="2"/>
  <c r="F183" i="2" s="1"/>
  <c r="H152" i="2"/>
  <c r="H153" i="2"/>
  <c r="G155" i="2"/>
  <c r="G156" i="2"/>
  <c r="G157" i="2"/>
  <c r="F158" i="2"/>
  <c r="F159" i="2"/>
  <c r="H160" i="2"/>
  <c r="H161" i="2"/>
  <c r="G163" i="2"/>
  <c r="G164" i="2"/>
  <c r="G194" i="2" s="1"/>
  <c r="G179" i="2"/>
  <c r="F185" i="2"/>
  <c r="G190" i="2"/>
  <c r="G231" i="2"/>
  <c r="G235" i="2"/>
  <c r="D13" i="2"/>
  <c r="E13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5" i="2"/>
  <c r="D199" i="2" s="1"/>
  <c r="E135" i="2"/>
  <c r="E201" i="2" s="1"/>
  <c r="D136" i="2"/>
  <c r="E136" i="2"/>
  <c r="D137" i="2"/>
  <c r="E137" i="2"/>
  <c r="D138" i="2"/>
  <c r="E138" i="2"/>
  <c r="D139" i="2"/>
  <c r="E139" i="2"/>
  <c r="E169" i="2" s="1"/>
  <c r="D140" i="2"/>
  <c r="E140" i="2"/>
  <c r="D141" i="2"/>
  <c r="E141" i="2"/>
  <c r="E234" i="2" s="1"/>
  <c r="D142" i="2"/>
  <c r="E142" i="2"/>
  <c r="D143" i="2"/>
  <c r="E143" i="2"/>
  <c r="E237" i="2" s="1"/>
  <c r="D144" i="2"/>
  <c r="E144" i="2"/>
  <c r="D145" i="2"/>
  <c r="E145" i="2"/>
  <c r="D146" i="2"/>
  <c r="E146" i="2"/>
  <c r="E177" i="2" s="1"/>
  <c r="D147" i="2"/>
  <c r="E147" i="2"/>
  <c r="E178" i="2" s="1"/>
  <c r="D148" i="2"/>
  <c r="E148" i="2"/>
  <c r="D149" i="2"/>
  <c r="E149" i="2"/>
  <c r="D150" i="2"/>
  <c r="E150" i="2"/>
  <c r="D151" i="2"/>
  <c r="E151" i="2"/>
  <c r="E182" i="2" s="1"/>
  <c r="D152" i="2"/>
  <c r="E152" i="2"/>
  <c r="D153" i="2"/>
  <c r="E153" i="2"/>
  <c r="D154" i="2"/>
  <c r="E154" i="2"/>
  <c r="D155" i="2"/>
  <c r="E155" i="2"/>
  <c r="E186" i="2" s="1"/>
  <c r="D156" i="2"/>
  <c r="E156" i="2"/>
  <c r="D157" i="2"/>
  <c r="E157" i="2"/>
  <c r="D158" i="2"/>
  <c r="E158" i="2"/>
  <c r="D159" i="2"/>
  <c r="E159" i="2"/>
  <c r="E190" i="2" s="1"/>
  <c r="D160" i="2"/>
  <c r="E160" i="2"/>
  <c r="D161" i="2"/>
  <c r="E161" i="2"/>
  <c r="D162" i="2"/>
  <c r="E162" i="2"/>
  <c r="D163" i="2"/>
  <c r="D193" i="2" s="1"/>
  <c r="E163" i="2"/>
  <c r="D164" i="2"/>
  <c r="E164" i="2"/>
  <c r="D166" i="2"/>
  <c r="E166" i="2"/>
  <c r="D168" i="2"/>
  <c r="E170" i="2"/>
  <c r="D172" i="2"/>
  <c r="D174" i="2"/>
  <c r="E174" i="2"/>
  <c r="D176" i="2"/>
  <c r="D180" i="2"/>
  <c r="E181" i="2"/>
  <c r="D182" i="2"/>
  <c r="D184" i="2"/>
  <c r="E185" i="2"/>
  <c r="D188" i="2"/>
  <c r="E189" i="2"/>
  <c r="D190" i="2"/>
  <c r="D192" i="2"/>
  <c r="E193" i="2"/>
  <c r="E194" i="2"/>
  <c r="D200" i="2"/>
  <c r="D202" i="2"/>
  <c r="E202" i="2"/>
  <c r="D204" i="2"/>
  <c r="D231" i="2"/>
  <c r="E231" i="2"/>
  <c r="D233" i="2"/>
  <c r="D235" i="2"/>
  <c r="E235" i="2"/>
  <c r="D237" i="2"/>
  <c r="F172" i="2" l="1"/>
  <c r="F235" i="2"/>
  <c r="F234" i="2"/>
  <c r="F205" i="2"/>
  <c r="H202" i="2"/>
  <c r="H201" i="2"/>
  <c r="H205" i="2"/>
  <c r="H166" i="2"/>
  <c r="H200" i="2"/>
  <c r="H263" i="2" s="1"/>
  <c r="H204" i="2"/>
  <c r="H267" i="2" s="1"/>
  <c r="H203" i="2"/>
  <c r="H199" i="2"/>
  <c r="F302" i="2"/>
  <c r="G177" i="2"/>
  <c r="G174" i="2"/>
  <c r="G172" i="2"/>
  <c r="G191" i="2"/>
  <c r="H171" i="2"/>
  <c r="H234" i="2"/>
  <c r="E265" i="2"/>
  <c r="H190" i="2"/>
  <c r="G187" i="2"/>
  <c r="H173" i="2"/>
  <c r="F170" i="2"/>
  <c r="F233" i="2"/>
  <c r="F232" i="2"/>
  <c r="G189" i="2"/>
  <c r="G181" i="2"/>
  <c r="H179" i="2"/>
  <c r="F168" i="2"/>
  <c r="F231" i="2"/>
  <c r="G193" i="2"/>
  <c r="F188" i="2"/>
  <c r="H182" i="2"/>
  <c r="H20" i="2"/>
  <c r="H22" i="2" s="1"/>
  <c r="E205" i="2"/>
  <c r="E191" i="2"/>
  <c r="E187" i="2"/>
  <c r="E183" i="2"/>
  <c r="E179" i="2"/>
  <c r="E175" i="2"/>
  <c r="E236" i="2"/>
  <c r="E171" i="2"/>
  <c r="E232" i="2"/>
  <c r="E167" i="2"/>
  <c r="H183" i="2"/>
  <c r="H177" i="2"/>
  <c r="H170" i="2"/>
  <c r="F190" i="2"/>
  <c r="G185" i="2"/>
  <c r="F182" i="2"/>
  <c r="F179" i="2"/>
  <c r="G175" i="2"/>
  <c r="G169" i="2"/>
  <c r="H194" i="2"/>
  <c r="H186" i="2"/>
  <c r="G183" i="2"/>
  <c r="F177" i="2"/>
  <c r="G173" i="2"/>
  <c r="G236" i="2"/>
  <c r="H167" i="2"/>
  <c r="F19" i="2"/>
  <c r="E173" i="2"/>
  <c r="G237" i="2"/>
  <c r="G182" i="2"/>
  <c r="F169" i="2"/>
  <c r="H184" i="2"/>
  <c r="F180" i="2"/>
  <c r="H174" i="2"/>
  <c r="F192" i="2"/>
  <c r="H188" i="2"/>
  <c r="H178" i="2"/>
  <c r="H233" i="2"/>
  <c r="K290" i="2"/>
  <c r="K291" i="2" s="1"/>
  <c r="I290" i="2"/>
  <c r="I291" i="2" s="1"/>
  <c r="E192" i="2"/>
  <c r="E188" i="2"/>
  <c r="E184" i="2"/>
  <c r="E180" i="2"/>
  <c r="E19" i="2"/>
  <c r="E293" i="2" s="1"/>
  <c r="E176" i="2"/>
  <c r="E268" i="2"/>
  <c r="E172" i="2"/>
  <c r="E233" i="2"/>
  <c r="E264" i="2" s="1"/>
  <c r="E168" i="2"/>
  <c r="E200" i="2"/>
  <c r="E263" i="2" s="1"/>
  <c r="E203" i="2"/>
  <c r="E266" i="2" s="1"/>
  <c r="E199" i="2"/>
  <c r="E262" i="2" s="1"/>
  <c r="E204" i="2"/>
  <c r="H236" i="2"/>
  <c r="F201" i="2"/>
  <c r="F264" i="2" s="1"/>
  <c r="H191" i="2"/>
  <c r="G186" i="2"/>
  <c r="F181" i="2"/>
  <c r="F167" i="2"/>
  <c r="H192" i="2"/>
  <c r="G188" i="2"/>
  <c r="G168" i="2"/>
  <c r="F186" i="2"/>
  <c r="F184" i="2"/>
  <c r="F20" i="2"/>
  <c r="F22" i="2" s="1"/>
  <c r="F18" i="2"/>
  <c r="G201" i="2"/>
  <c r="G264" i="2" s="1"/>
  <c r="G205" i="2"/>
  <c r="G268" i="2" s="1"/>
  <c r="G166" i="2"/>
  <c r="G200" i="2"/>
  <c r="G204" i="2"/>
  <c r="G267" i="2" s="1"/>
  <c r="G199" i="2"/>
  <c r="G262" i="2" s="1"/>
  <c r="G203" i="2"/>
  <c r="G266" i="2" s="1"/>
  <c r="G192" i="2"/>
  <c r="F191" i="2"/>
  <c r="H189" i="2"/>
  <c r="F187" i="2"/>
  <c r="H185" i="2"/>
  <c r="G184" i="2"/>
  <c r="H181" i="2"/>
  <c r="G178" i="2"/>
  <c r="G180" i="2"/>
  <c r="H175" i="2"/>
  <c r="G19" i="2"/>
  <c r="G294" i="2" s="1"/>
  <c r="G176" i="2"/>
  <c r="G18" i="2"/>
  <c r="G20" i="2"/>
  <c r="G22" i="2" s="1"/>
  <c r="F173" i="2"/>
  <c r="F237" i="2"/>
  <c r="F175" i="2"/>
  <c r="F236" i="2"/>
  <c r="G234" i="2"/>
  <c r="G265" i="2" s="1"/>
  <c r="G233" i="2"/>
  <c r="G170" i="2"/>
  <c r="F171" i="2"/>
  <c r="H231" i="2"/>
  <c r="H169" i="2"/>
  <c r="F200" i="2"/>
  <c r="F204" i="2"/>
  <c r="F267" i="2" s="1"/>
  <c r="F199" i="2"/>
  <c r="F203" i="2"/>
  <c r="F266" i="2" s="1"/>
  <c r="F202" i="2"/>
  <c r="D191" i="2"/>
  <c r="D189" i="2"/>
  <c r="D187" i="2"/>
  <c r="D185" i="2"/>
  <c r="D183" i="2"/>
  <c r="D181" i="2"/>
  <c r="D179" i="2"/>
  <c r="D177" i="2"/>
  <c r="D18" i="2"/>
  <c r="D173" i="2"/>
  <c r="D171" i="2"/>
  <c r="D169" i="2"/>
  <c r="D167" i="2"/>
  <c r="D262" i="2"/>
  <c r="H237" i="2"/>
  <c r="G232" i="2"/>
  <c r="H18" i="2"/>
  <c r="H176" i="2"/>
  <c r="G171" i="2"/>
  <c r="F166" i="2"/>
  <c r="K169" i="2"/>
  <c r="K180" i="2"/>
  <c r="K181" i="2"/>
  <c r="K167" i="2"/>
  <c r="K174" i="2"/>
  <c r="K175" i="2"/>
  <c r="K182" i="2"/>
  <c r="K183" i="2"/>
  <c r="K188" i="2"/>
  <c r="K190" i="2"/>
  <c r="K192" i="2"/>
  <c r="K173" i="2"/>
  <c r="K176" i="2"/>
  <c r="K177" i="2"/>
  <c r="K184" i="2"/>
  <c r="K185" i="2"/>
  <c r="K186" i="2"/>
  <c r="M166" i="2"/>
  <c r="M177" i="2"/>
  <c r="M178" i="2"/>
  <c r="M172" i="2"/>
  <c r="M179" i="2"/>
  <c r="M180" i="2"/>
  <c r="M187" i="2"/>
  <c r="M189" i="2"/>
  <c r="M174" i="2"/>
  <c r="M181" i="2"/>
  <c r="M182" i="2"/>
  <c r="I172" i="2"/>
  <c r="I175" i="2"/>
  <c r="I176" i="2"/>
  <c r="I183" i="2"/>
  <c r="I184" i="2"/>
  <c r="I170" i="2"/>
  <c r="I177" i="2"/>
  <c r="I178" i="2"/>
  <c r="I185" i="2"/>
  <c r="I187" i="2"/>
  <c r="I168" i="2"/>
  <c r="I179" i="2"/>
  <c r="I180" i="2"/>
  <c r="J185" i="2"/>
  <c r="J184" i="2"/>
  <c r="L184" i="2"/>
  <c r="L183" i="2"/>
  <c r="J183" i="2"/>
  <c r="J182" i="2"/>
  <c r="L182" i="2"/>
  <c r="L181" i="2"/>
  <c r="N181" i="2"/>
  <c r="N180" i="2"/>
  <c r="J181" i="2"/>
  <c r="L180" i="2"/>
  <c r="L179" i="2"/>
  <c r="N179" i="2"/>
  <c r="N178" i="2"/>
  <c r="J179" i="2"/>
  <c r="J178" i="2"/>
  <c r="L178" i="2"/>
  <c r="N177" i="2"/>
  <c r="N18" i="2"/>
  <c r="N176" i="2"/>
  <c r="J177" i="2"/>
  <c r="J176" i="2"/>
  <c r="J20" i="2"/>
  <c r="J22" i="2" s="1"/>
  <c r="L18" i="2"/>
  <c r="L20" i="2"/>
  <c r="L22" i="2" s="1"/>
  <c r="L176" i="2"/>
  <c r="L19" i="2"/>
  <c r="L301" i="2" s="1"/>
  <c r="L175" i="2"/>
  <c r="N175" i="2"/>
  <c r="N302" i="2"/>
  <c r="J175" i="2"/>
  <c r="J174" i="2"/>
  <c r="L173" i="2"/>
  <c r="L174" i="2"/>
  <c r="L237" i="2"/>
  <c r="N172" i="2"/>
  <c r="N173" i="2"/>
  <c r="N236" i="2"/>
  <c r="J172" i="2"/>
  <c r="J173" i="2"/>
  <c r="J236" i="2"/>
  <c r="L171" i="2"/>
  <c r="L172" i="2"/>
  <c r="L235" i="2"/>
  <c r="N170" i="2"/>
  <c r="N171" i="2"/>
  <c r="N233" i="2"/>
  <c r="N234" i="2"/>
  <c r="N298" i="2"/>
  <c r="J170" i="2"/>
  <c r="J171" i="2"/>
  <c r="J233" i="2"/>
  <c r="J234" i="2"/>
  <c r="L169" i="2"/>
  <c r="L170" i="2"/>
  <c r="L232" i="2"/>
  <c r="L233" i="2"/>
  <c r="L297" i="2"/>
  <c r="N168" i="2"/>
  <c r="N169" i="2"/>
  <c r="N231" i="2"/>
  <c r="N232" i="2"/>
  <c r="J168" i="2"/>
  <c r="J169" i="2"/>
  <c r="J231" i="2"/>
  <c r="J232" i="2"/>
  <c r="J296" i="2"/>
  <c r="L167" i="2"/>
  <c r="L168" i="2"/>
  <c r="L231" i="2"/>
  <c r="L295" i="2"/>
  <c r="N166" i="2"/>
  <c r="N167" i="2"/>
  <c r="N200" i="2"/>
  <c r="N202" i="2"/>
  <c r="N265" i="2" s="1"/>
  <c r="N204" i="2"/>
  <c r="N267" i="2" s="1"/>
  <c r="N199" i="2"/>
  <c r="N262" i="2" s="1"/>
  <c r="N201" i="2"/>
  <c r="N203" i="2"/>
  <c r="N266" i="2" s="1"/>
  <c r="N205" i="2"/>
  <c r="N268" i="2" s="1"/>
  <c r="J166" i="2"/>
  <c r="J167" i="2"/>
  <c r="J200" i="2"/>
  <c r="J263" i="2" s="1"/>
  <c r="J202" i="2"/>
  <c r="J204" i="2"/>
  <c r="J199" i="2"/>
  <c r="J262" i="2" s="1"/>
  <c r="J201" i="2"/>
  <c r="J264" i="2" s="1"/>
  <c r="J203" i="2"/>
  <c r="J266" i="2" s="1"/>
  <c r="J205" i="2"/>
  <c r="J268" i="2" s="1"/>
  <c r="J294" i="2"/>
  <c r="L166" i="2"/>
  <c r="L199" i="2"/>
  <c r="L262" i="2" s="1"/>
  <c r="L201" i="2"/>
  <c r="L203" i="2"/>
  <c r="L266" i="2" s="1"/>
  <c r="L205" i="2"/>
  <c r="L268" i="2" s="1"/>
  <c r="L200" i="2"/>
  <c r="L202" i="2"/>
  <c r="L265" i="2" s="1"/>
  <c r="L204" i="2"/>
  <c r="L267" i="2" s="1"/>
  <c r="L293" i="2"/>
  <c r="L193" i="2"/>
  <c r="L194" i="2"/>
  <c r="N192" i="2"/>
  <c r="N193" i="2"/>
  <c r="J192" i="2"/>
  <c r="J193" i="2"/>
  <c r="L191" i="2"/>
  <c r="L192" i="2"/>
  <c r="N190" i="2"/>
  <c r="N191" i="2"/>
  <c r="J190" i="2"/>
  <c r="J191" i="2"/>
  <c r="L189" i="2"/>
  <c r="L190" i="2"/>
  <c r="N188" i="2"/>
  <c r="N189" i="2"/>
  <c r="J188" i="2"/>
  <c r="J189" i="2"/>
  <c r="L187" i="2"/>
  <c r="L188" i="2"/>
  <c r="N186" i="2"/>
  <c r="N187" i="2"/>
  <c r="J186" i="2"/>
  <c r="J187" i="2"/>
  <c r="N184" i="2"/>
  <c r="N185" i="2"/>
  <c r="H19" i="2"/>
  <c r="H298" i="2" s="1"/>
  <c r="K193" i="2"/>
  <c r="I188" i="2"/>
  <c r="M184" i="2"/>
  <c r="I181" i="2"/>
  <c r="L177" i="2"/>
  <c r="I174" i="2"/>
  <c r="F178" i="2"/>
  <c r="H172" i="2"/>
  <c r="G167" i="2"/>
  <c r="D194" i="2"/>
  <c r="D186" i="2"/>
  <c r="D178" i="2"/>
  <c r="D170" i="2"/>
  <c r="H235" i="2"/>
  <c r="F174" i="2"/>
  <c r="H168" i="2"/>
  <c r="K191" i="2"/>
  <c r="K189" i="2"/>
  <c r="K187" i="2"/>
  <c r="M183" i="2"/>
  <c r="J180" i="2"/>
  <c r="M176" i="2"/>
  <c r="K171" i="2"/>
  <c r="M170" i="2"/>
  <c r="N20" i="2"/>
  <c r="N22" i="2" s="1"/>
  <c r="I167" i="2"/>
  <c r="I169" i="2"/>
  <c r="I171" i="2"/>
  <c r="I173" i="2"/>
  <c r="I186" i="2"/>
  <c r="K18" i="2"/>
  <c r="M167" i="2"/>
  <c r="M169" i="2"/>
  <c r="M171" i="2"/>
  <c r="M173" i="2"/>
  <c r="M186" i="2"/>
  <c r="N19" i="2"/>
  <c r="N294" i="2" s="1"/>
  <c r="J19" i="2"/>
  <c r="J302" i="2" s="1"/>
  <c r="K166" i="2"/>
  <c r="K168" i="2"/>
  <c r="K170" i="2"/>
  <c r="K172" i="2"/>
  <c r="M19" i="2"/>
  <c r="I19" i="2"/>
  <c r="M20" i="2"/>
  <c r="M22" i="2" s="1"/>
  <c r="I20" i="2"/>
  <c r="I22" i="2" s="1"/>
  <c r="K19" i="2"/>
  <c r="M18" i="2"/>
  <c r="I18" i="2"/>
  <c r="K20" i="2"/>
  <c r="K22" i="2" s="1"/>
  <c r="E21" i="2"/>
  <c r="E17" i="2" s="1"/>
  <c r="E20" i="2"/>
  <c r="E22" i="2" s="1"/>
  <c r="E16" i="2" s="1"/>
  <c r="E18" i="2"/>
  <c r="D19" i="2"/>
  <c r="D236" i="2"/>
  <c r="D267" i="2" s="1"/>
  <c r="D234" i="2"/>
  <c r="D265" i="2" s="1"/>
  <c r="D232" i="2"/>
  <c r="D263" i="2" s="1"/>
  <c r="D205" i="2"/>
  <c r="D268" i="2" s="1"/>
  <c r="D203" i="2"/>
  <c r="D266" i="2" s="1"/>
  <c r="D201" i="2"/>
  <c r="D264" i="2" s="1"/>
  <c r="D175" i="2"/>
  <c r="D20" i="2"/>
  <c r="D22" i="2" s="1"/>
  <c r="C74" i="2"/>
  <c r="C73" i="2"/>
  <c r="C104" i="2" s="1"/>
  <c r="K16" i="2" l="1"/>
  <c r="G302" i="2"/>
  <c r="H264" i="2"/>
  <c r="M16" i="2"/>
  <c r="G296" i="2"/>
  <c r="L264" i="2"/>
  <c r="L290" i="2" s="1"/>
  <c r="L291" i="2" s="1"/>
  <c r="J267" i="2"/>
  <c r="N264" i="2"/>
  <c r="N263" i="2"/>
  <c r="N296" i="2"/>
  <c r="L299" i="2"/>
  <c r="J300" i="2"/>
  <c r="N300" i="2"/>
  <c r="F265" i="2"/>
  <c r="F263" i="2"/>
  <c r="G263" i="2"/>
  <c r="H297" i="2"/>
  <c r="F21" i="2"/>
  <c r="F293" i="2"/>
  <c r="F301" i="2"/>
  <c r="F296" i="2"/>
  <c r="F300" i="2"/>
  <c r="F298" i="2"/>
  <c r="G300" i="2"/>
  <c r="H293" i="2"/>
  <c r="M21" i="2"/>
  <c r="M298" i="2"/>
  <c r="M299" i="2"/>
  <c r="M293" i="2"/>
  <c r="M300" i="2"/>
  <c r="M301" i="2"/>
  <c r="M294" i="2"/>
  <c r="M295" i="2"/>
  <c r="M302" i="2"/>
  <c r="M296" i="2"/>
  <c r="M297" i="2"/>
  <c r="D290" i="2"/>
  <c r="D291" i="2" s="1"/>
  <c r="E294" i="2"/>
  <c r="J21" i="2"/>
  <c r="J17" i="2" s="1"/>
  <c r="J295" i="2"/>
  <c r="J297" i="2"/>
  <c r="J28" i="2" s="1"/>
  <c r="J299" i="2"/>
  <c r="J293" i="2"/>
  <c r="J301" i="2"/>
  <c r="J29" i="2" s="1"/>
  <c r="J31" i="2" s="1"/>
  <c r="H301" i="2"/>
  <c r="L263" i="2"/>
  <c r="J265" i="2"/>
  <c r="J290" i="2" s="1"/>
  <c r="J291" i="2" s="1"/>
  <c r="N290" i="2"/>
  <c r="N291" i="2" s="1"/>
  <c r="F16" i="2"/>
  <c r="F295" i="2"/>
  <c r="F294" i="2"/>
  <c r="H262" i="2"/>
  <c r="H265" i="2"/>
  <c r="H21" i="2"/>
  <c r="H17" i="2" s="1"/>
  <c r="H295" i="2"/>
  <c r="H294" i="2"/>
  <c r="H302" i="2"/>
  <c r="H300" i="2"/>
  <c r="K21" i="2"/>
  <c r="K17" i="2" s="1"/>
  <c r="K293" i="2"/>
  <c r="K294" i="2"/>
  <c r="K301" i="2"/>
  <c r="K302" i="2"/>
  <c r="K295" i="2"/>
  <c r="K296" i="2"/>
  <c r="K297" i="2"/>
  <c r="K298" i="2"/>
  <c r="K299" i="2"/>
  <c r="K300" i="2"/>
  <c r="I21" i="2"/>
  <c r="I17" i="2" s="1"/>
  <c r="I296" i="2"/>
  <c r="I297" i="2"/>
  <c r="I298" i="2"/>
  <c r="I299" i="2"/>
  <c r="I293" i="2"/>
  <c r="I300" i="2"/>
  <c r="I301" i="2"/>
  <c r="I294" i="2"/>
  <c r="I295" i="2"/>
  <c r="I302" i="2"/>
  <c r="N21" i="2"/>
  <c r="N17" i="2" s="1"/>
  <c r="N297" i="2"/>
  <c r="N299" i="2"/>
  <c r="N293" i="2"/>
  <c r="N301" i="2"/>
  <c r="N295" i="2"/>
  <c r="J298" i="2"/>
  <c r="L21" i="2"/>
  <c r="L300" i="2"/>
  <c r="L294" i="2"/>
  <c r="L302" i="2"/>
  <c r="L296" i="2"/>
  <c r="L298" i="2"/>
  <c r="J16" i="2"/>
  <c r="J10" i="2"/>
  <c r="F262" i="2"/>
  <c r="G21" i="2"/>
  <c r="G17" i="2" s="1"/>
  <c r="G298" i="2"/>
  <c r="G293" i="2"/>
  <c r="G301" i="2"/>
  <c r="G297" i="2"/>
  <c r="G295" i="2"/>
  <c r="G290" i="2"/>
  <c r="G291" i="2" s="1"/>
  <c r="E267" i="2"/>
  <c r="E290" i="2" s="1"/>
  <c r="E291" i="2" s="1"/>
  <c r="H296" i="2"/>
  <c r="H299" i="2"/>
  <c r="G10" i="2"/>
  <c r="F297" i="2"/>
  <c r="G299" i="2"/>
  <c r="H266" i="2"/>
  <c r="H268" i="2"/>
  <c r="F268" i="2"/>
  <c r="F299" i="2"/>
  <c r="E301" i="2"/>
  <c r="E302" i="2"/>
  <c r="D300" i="2"/>
  <c r="D294" i="2"/>
  <c r="D296" i="2"/>
  <c r="D298" i="2"/>
  <c r="D295" i="2"/>
  <c r="D299" i="2"/>
  <c r="D302" i="2"/>
  <c r="D21" i="2"/>
  <c r="D17" i="2" s="1"/>
  <c r="D293" i="2"/>
  <c r="D297" i="2"/>
  <c r="E295" i="2"/>
  <c r="E298" i="2"/>
  <c r="E300" i="2"/>
  <c r="D301" i="2"/>
  <c r="E10" i="2"/>
  <c r="E9" i="2" s="1"/>
  <c r="E297" i="2"/>
  <c r="E296" i="2"/>
  <c r="C13" i="2"/>
  <c r="J30" i="2" l="1"/>
  <c r="J26" i="2" s="1"/>
  <c r="J327" i="2"/>
  <c r="J325" i="2"/>
  <c r="L17" i="2"/>
  <c r="L10" i="2"/>
  <c r="J326" i="2"/>
  <c r="K326" i="2"/>
  <c r="I16" i="2"/>
  <c r="J324" i="2"/>
  <c r="G27" i="2"/>
  <c r="G28" i="2"/>
  <c r="G324" i="2" s="1"/>
  <c r="G29" i="2"/>
  <c r="G31" i="2" s="1"/>
  <c r="G16" i="2"/>
  <c r="J27" i="2"/>
  <c r="F290" i="2"/>
  <c r="F291" i="2" s="1"/>
  <c r="K28" i="2"/>
  <c r="K30" i="2" s="1"/>
  <c r="K26" i="2" s="1"/>
  <c r="K27" i="2"/>
  <c r="K29" i="2"/>
  <c r="K31" i="2" s="1"/>
  <c r="K25" i="2" s="1"/>
  <c r="K327" i="2"/>
  <c r="N27" i="2"/>
  <c r="N29" i="2"/>
  <c r="N31" i="2" s="1"/>
  <c r="N28" i="2"/>
  <c r="D16" i="2"/>
  <c r="D9" i="2" s="1"/>
  <c r="D12" i="2" s="1"/>
  <c r="D10" i="2"/>
  <c r="J9" i="2"/>
  <c r="J12" i="2" s="1"/>
  <c r="J11" i="2"/>
  <c r="I324" i="2"/>
  <c r="I27" i="2"/>
  <c r="I29" i="2"/>
  <c r="I31" i="2" s="1"/>
  <c r="I28" i="2"/>
  <c r="I30" i="2" s="1"/>
  <c r="I26" i="2" s="1"/>
  <c r="I327" i="2"/>
  <c r="K10" i="2"/>
  <c r="K9" i="2" s="1"/>
  <c r="M27" i="2"/>
  <c r="M29" i="2"/>
  <c r="M31" i="2" s="1"/>
  <c r="M28" i="2"/>
  <c r="M30" i="2" s="1"/>
  <c r="M26" i="2" s="1"/>
  <c r="M327" i="2"/>
  <c r="F324" i="2"/>
  <c r="N10" i="2"/>
  <c r="H16" i="2"/>
  <c r="L28" i="2"/>
  <c r="L327" i="2" s="1"/>
  <c r="L29" i="2"/>
  <c r="L31" i="2" s="1"/>
  <c r="L27" i="2"/>
  <c r="K325" i="2"/>
  <c r="M326" i="2"/>
  <c r="F27" i="2"/>
  <c r="F29" i="2"/>
  <c r="F31" i="2" s="1"/>
  <c r="F28" i="2"/>
  <c r="F30" i="2" s="1"/>
  <c r="F26" i="2" s="1"/>
  <c r="F327" i="2"/>
  <c r="L16" i="2"/>
  <c r="H28" i="2"/>
  <c r="H30" i="2" s="1"/>
  <c r="H26" i="2" s="1"/>
  <c r="H27" i="2"/>
  <c r="H29" i="2"/>
  <c r="H31" i="2" s="1"/>
  <c r="N326" i="2"/>
  <c r="I325" i="2"/>
  <c r="H290" i="2"/>
  <c r="H291" i="2" s="1"/>
  <c r="M17" i="2"/>
  <c r="M10" i="2"/>
  <c r="M9" i="2" s="1"/>
  <c r="F17" i="2"/>
  <c r="F10" i="2"/>
  <c r="F9" i="2" s="1"/>
  <c r="N16" i="2"/>
  <c r="H10" i="2"/>
  <c r="I10" i="2"/>
  <c r="E12" i="2"/>
  <c r="E11" i="2"/>
  <c r="D28" i="2"/>
  <c r="D30" i="2" s="1"/>
  <c r="D26" i="2" s="1"/>
  <c r="D29" i="2"/>
  <c r="D31" i="2" s="1"/>
  <c r="D27" i="2"/>
  <c r="E27" i="2"/>
  <c r="E29" i="2"/>
  <c r="E31" i="2" s="1"/>
  <c r="E28" i="2"/>
  <c r="C105" i="2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135" i="2"/>
  <c r="K12" i="2" l="1"/>
  <c r="K11" i="2"/>
  <c r="F12" i="2"/>
  <c r="F11" i="2"/>
  <c r="M12" i="2"/>
  <c r="M11" i="2"/>
  <c r="H325" i="2"/>
  <c r="N30" i="2"/>
  <c r="N26" i="2" s="1"/>
  <c r="N325" i="2"/>
  <c r="D326" i="2"/>
  <c r="N25" i="2"/>
  <c r="F326" i="2"/>
  <c r="F38" i="2" s="1"/>
  <c r="F40" i="2" s="1"/>
  <c r="F34" i="2" s="1"/>
  <c r="N324" i="2"/>
  <c r="D324" i="2"/>
  <c r="D11" i="2"/>
  <c r="H326" i="2"/>
  <c r="H327" i="2"/>
  <c r="F25" i="2"/>
  <c r="H9" i="2"/>
  <c r="H12" i="2" s="1"/>
  <c r="H11" i="2"/>
  <c r="I326" i="2"/>
  <c r="G326" i="2"/>
  <c r="G9" i="2"/>
  <c r="G12" i="2" s="1"/>
  <c r="I9" i="2"/>
  <c r="I12" i="2" s="1"/>
  <c r="N9" i="2"/>
  <c r="N12" i="2" s="1"/>
  <c r="N11" i="2"/>
  <c r="F37" i="2"/>
  <c r="F39" i="2" s="1"/>
  <c r="F35" i="2" s="1"/>
  <c r="J37" i="2"/>
  <c r="J39" i="2" s="1"/>
  <c r="J35" i="2" s="1"/>
  <c r="J36" i="2"/>
  <c r="J38" i="2"/>
  <c r="J40" i="2" s="1"/>
  <c r="J34" i="2" s="1"/>
  <c r="H25" i="2"/>
  <c r="L30" i="2"/>
  <c r="L26" i="2" s="1"/>
  <c r="L326" i="2"/>
  <c r="L324" i="2"/>
  <c r="I37" i="2"/>
  <c r="I39" i="2" s="1"/>
  <c r="I35" i="2" s="1"/>
  <c r="I36" i="2"/>
  <c r="I38" i="2"/>
  <c r="I40" i="2" s="1"/>
  <c r="G30" i="2"/>
  <c r="G26" i="2" s="1"/>
  <c r="G325" i="2"/>
  <c r="G37" i="2" s="1"/>
  <c r="G39" i="2" s="1"/>
  <c r="G35" i="2" s="1"/>
  <c r="F325" i="2"/>
  <c r="F36" i="2" s="1"/>
  <c r="L9" i="2"/>
  <c r="L12" i="2" s="1"/>
  <c r="L11" i="2"/>
  <c r="M25" i="2"/>
  <c r="I25" i="2"/>
  <c r="L325" i="2"/>
  <c r="N327" i="2"/>
  <c r="M324" i="2"/>
  <c r="G327" i="2"/>
  <c r="M325" i="2"/>
  <c r="K324" i="2"/>
  <c r="H324" i="2"/>
  <c r="J25" i="2"/>
  <c r="E30" i="2"/>
  <c r="E26" i="2" s="1"/>
  <c r="E324" i="2"/>
  <c r="E325" i="2"/>
  <c r="D325" i="2"/>
  <c r="D38" i="2" s="1"/>
  <c r="D40" i="2" s="1"/>
  <c r="E327" i="2"/>
  <c r="D327" i="2"/>
  <c r="E326" i="2"/>
  <c r="D25" i="2"/>
  <c r="D36" i="2"/>
  <c r="D37" i="2"/>
  <c r="D39" i="2" s="1"/>
  <c r="D35" i="2" s="1"/>
  <c r="C237" i="2"/>
  <c r="C236" i="2"/>
  <c r="C203" i="2"/>
  <c r="C200" i="2"/>
  <c r="C204" i="2"/>
  <c r="C199" i="2"/>
  <c r="C202" i="2"/>
  <c r="C201" i="2"/>
  <c r="C205" i="2"/>
  <c r="C192" i="2"/>
  <c r="C18" i="2"/>
  <c r="C235" i="2"/>
  <c r="C231" i="2"/>
  <c r="C233" i="2"/>
  <c r="C232" i="2"/>
  <c r="C234" i="2"/>
  <c r="C167" i="2"/>
  <c r="C166" i="2"/>
  <c r="C188" i="2"/>
  <c r="C180" i="2"/>
  <c r="C172" i="2"/>
  <c r="C191" i="2"/>
  <c r="C187" i="2"/>
  <c r="C179" i="2"/>
  <c r="C171" i="2"/>
  <c r="C194" i="2"/>
  <c r="C190" i="2"/>
  <c r="C186" i="2"/>
  <c r="C182" i="2"/>
  <c r="C178" i="2"/>
  <c r="C174" i="2"/>
  <c r="C170" i="2"/>
  <c r="C184" i="2"/>
  <c r="C176" i="2"/>
  <c r="C168" i="2"/>
  <c r="C183" i="2"/>
  <c r="C175" i="2"/>
  <c r="C193" i="2"/>
  <c r="C189" i="2"/>
  <c r="C185" i="2"/>
  <c r="C181" i="2"/>
  <c r="C177" i="2"/>
  <c r="C173" i="2"/>
  <c r="C169" i="2"/>
  <c r="C19" i="2"/>
  <c r="C20" i="2"/>
  <c r="C22" i="2" s="1"/>
  <c r="H38" i="2" l="1"/>
  <c r="H40" i="2" s="1"/>
  <c r="H34" i="2" s="1"/>
  <c r="H37" i="2"/>
  <c r="H39" i="2" s="1"/>
  <c r="H35" i="2" s="1"/>
  <c r="H36" i="2"/>
  <c r="L36" i="2"/>
  <c r="L38" i="2"/>
  <c r="L40" i="2" s="1"/>
  <c r="L34" i="2" s="1"/>
  <c r="L37" i="2"/>
  <c r="L39" i="2" s="1"/>
  <c r="L35" i="2" s="1"/>
  <c r="G11" i="2"/>
  <c r="I34" i="2"/>
  <c r="I11" i="2"/>
  <c r="G36" i="2"/>
  <c r="M37" i="2"/>
  <c r="M39" i="2" s="1"/>
  <c r="M35" i="2" s="1"/>
  <c r="M36" i="2"/>
  <c r="M38" i="2"/>
  <c r="M40" i="2" s="1"/>
  <c r="M34" i="2" s="1"/>
  <c r="K36" i="2"/>
  <c r="K38" i="2"/>
  <c r="K40" i="2" s="1"/>
  <c r="K37" i="2"/>
  <c r="K39" i="2" s="1"/>
  <c r="K35" i="2" s="1"/>
  <c r="G38" i="2"/>
  <c r="G40" i="2" s="1"/>
  <c r="G34" i="2" s="1"/>
  <c r="D34" i="2"/>
  <c r="L25" i="2"/>
  <c r="N37" i="2"/>
  <c r="N39" i="2" s="1"/>
  <c r="N35" i="2" s="1"/>
  <c r="N38" i="2"/>
  <c r="N40" i="2" s="1"/>
  <c r="N36" i="2"/>
  <c r="G25" i="2"/>
  <c r="E25" i="2"/>
  <c r="E37" i="2"/>
  <c r="E39" i="2" s="1"/>
  <c r="E35" i="2" s="1"/>
  <c r="E36" i="2"/>
  <c r="E38" i="2"/>
  <c r="E40" i="2" s="1"/>
  <c r="C293" i="2"/>
  <c r="C302" i="2"/>
  <c r="C301" i="2"/>
  <c r="C300" i="2"/>
  <c r="C295" i="2"/>
  <c r="C296" i="2"/>
  <c r="C298" i="2"/>
  <c r="C294" i="2"/>
  <c r="C297" i="2"/>
  <c r="C299" i="2"/>
  <c r="C264" i="2"/>
  <c r="C21" i="2"/>
  <c r="C268" i="2"/>
  <c r="C262" i="2"/>
  <c r="C267" i="2"/>
  <c r="C263" i="2"/>
  <c r="C265" i="2"/>
  <c r="C266" i="2"/>
  <c r="E34" i="2" l="1"/>
  <c r="K34" i="2"/>
  <c r="N34" i="2"/>
  <c r="C28" i="2"/>
  <c r="C30" i="2" s="1"/>
  <c r="C27" i="2"/>
  <c r="C29" i="2"/>
  <c r="C31" i="2" s="1"/>
  <c r="C10" i="2"/>
  <c r="C17" i="2"/>
  <c r="C16" i="2"/>
  <c r="C290" i="2"/>
  <c r="C291" i="2" s="1"/>
  <c r="C9" i="2" l="1"/>
  <c r="C12" i="2" s="1"/>
  <c r="C25" i="2"/>
  <c r="C325" i="2"/>
  <c r="C324" i="2"/>
  <c r="C327" i="2"/>
  <c r="C26" i="2"/>
  <c r="C326" i="2"/>
  <c r="C38" i="2" l="1"/>
  <c r="C40" i="2" s="1"/>
  <c r="C37" i="2"/>
  <c r="C39" i="2" s="1"/>
  <c r="C35" i="2" s="1"/>
  <c r="C36" i="2"/>
  <c r="C11" i="2"/>
  <c r="C34" i="2" l="1"/>
</calcChain>
</file>

<file path=xl/sharedStrings.xml><?xml version="1.0" encoding="utf-8"?>
<sst xmlns="http://schemas.openxmlformats.org/spreadsheetml/2006/main" count="90" uniqueCount="50">
  <si>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</si>
  <si>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</si>
  <si>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</si>
  <si>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</si>
  <si>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</si>
  <si>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</si>
  <si>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</si>
  <si>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</si>
  <si>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</si>
  <si>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</si>
  <si>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</si>
  <si>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</si>
  <si>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</si>
  <si>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</si>
  <si>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</si>
  <si>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</si>
  <si>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</si>
  <si>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</si>
  <si>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</si>
  <si>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</si>
  <si>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</si>
  <si>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</si>
  <si>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</si>
  <si>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</si>
  <si>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</si>
  <si>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</si>
  <si>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</si>
  <si>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</si>
  <si>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</si>
  <si>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</si>
  <si>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</si>
  <si>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</si>
  <si>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</si>
  <si>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</si>
  <si>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</si>
  <si>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</si>
  <si>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</si>
  <si>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</si>
  <si>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</si>
  <si>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2</t>
  </si>
  <si>
    <t>Run 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</si>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</sst>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2" fillId="0" borderId="3" xfId="1" applyBorder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165" fontId="0" fillId="0" borderId="5" xfId="0" applyNumberFormat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1" applyFont="1" applyFill="1" applyBorder="1" applyAlignment="1" applyProtection="1"/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8"/>
  <sheetViews>
    <sheetView zoomScaleNormal="100" workbookViewId="0">
      <selection activeCell="Q10" sqref="Q10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  <col min="8" max="9" width="15.7109375" style="29" customWidth="1"/>
  </cols>
  <sheetData>
    <row r="1" spans="1:14" x14ac:dyDescent="0.25">
      <c r="C1" s="1" t="s">
        <v>9</v>
      </c>
      <c r="D1" s="25" t="s">
        <v>39</v>
      </c>
      <c r="E1" s="29" t="s">
        <v>40</v>
      </c>
      <c r="F1" s="29" t="s">
        <v>41</v>
      </c>
      <c r="G1" s="29" t="s">
        <v>42</v>
      </c>
      <c r="H1" s="30" t="s">
        <v>43</v>
      </c>
      <c r="I1" s="30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ht="30.75" customHeight="1" x14ac:dyDescent="0.25">
      <c r="A2" s="47" t="s">
        <v>3</v>
      </c>
      <c r="B2" s="47"/>
      <c r="C2">
        <v>17875.075000000001</v>
      </c>
      <c r="D2" s="11">
        <v>17896.21</v>
      </c>
      <c r="E2" s="34">
        <v>1799.5695000000001</v>
      </c>
      <c r="F2" s="34">
        <v>1811.9839999999999</v>
      </c>
      <c r="G2" s="34">
        <v>17875.075000000001</v>
      </c>
      <c r="H2" s="43">
        <v>17896.21</v>
      </c>
      <c r="I2" s="43">
        <v>1799.5695000000001</v>
      </c>
      <c r="J2">
        <v>1811.9839999999999</v>
      </c>
      <c r="K2">
        <v>17875.075000000001</v>
      </c>
      <c r="L2">
        <v>17896.21</v>
      </c>
      <c r="M2">
        <v>1799.5695000000001</v>
      </c>
      <c r="N2">
        <v>1811.9839999999999</v>
      </c>
    </row>
    <row r="3" spans="1:14" x14ac:dyDescent="0.25">
      <c r="A3" s="47" t="s">
        <v>4</v>
      </c>
      <c r="B3" s="47"/>
      <c r="C3" s="21">
        <v>8554.2999999999993</v>
      </c>
      <c r="D3" s="10">
        <v>11272.7</v>
      </c>
      <c r="E3" s="33">
        <v>5542.7</v>
      </c>
      <c r="F3" s="33">
        <v>5589.2</v>
      </c>
      <c r="G3" s="33">
        <v>6513.4</v>
      </c>
      <c r="H3" s="44">
        <v>8553.9</v>
      </c>
      <c r="I3" s="44">
        <v>4417.7</v>
      </c>
      <c r="J3">
        <v>5913.5</v>
      </c>
      <c r="K3">
        <v>7060.9000000000005</v>
      </c>
      <c r="L3">
        <v>8460.2000000000007</v>
      </c>
      <c r="M3">
        <v>3463.9</v>
      </c>
      <c r="N3">
        <v>6863.8</v>
      </c>
    </row>
    <row r="4" spans="1:14" x14ac:dyDescent="0.25">
      <c r="A4" s="47" t="s">
        <v>5</v>
      </c>
      <c r="B4" s="47"/>
      <c r="C4" s="22">
        <v>2770</v>
      </c>
      <c r="D4" s="10">
        <v>2286.3000000000002</v>
      </c>
      <c r="E4" s="33">
        <v>3435.8999999999996</v>
      </c>
      <c r="F4" s="33">
        <v>2353.1</v>
      </c>
      <c r="G4" s="33">
        <v>1336.9</v>
      </c>
      <c r="H4" s="45">
        <v>2678.1</v>
      </c>
      <c r="I4" s="45">
        <v>2194.6</v>
      </c>
      <c r="J4">
        <v>1434.6</v>
      </c>
      <c r="K4">
        <v>1109.0999999999999</v>
      </c>
      <c r="L4">
        <v>3231.7</v>
      </c>
      <c r="M4">
        <v>3590.8999999999996</v>
      </c>
      <c r="N4">
        <v>2333.1</v>
      </c>
    </row>
    <row r="5" spans="1:14" x14ac:dyDescent="0.25">
      <c r="A5" s="47" t="s">
        <v>6</v>
      </c>
      <c r="B5" s="47"/>
      <c r="C5" s="12">
        <v>0.78019999999999978</v>
      </c>
      <c r="D5" s="12">
        <v>0.88919999999999977</v>
      </c>
      <c r="E5" s="35">
        <v>0.75109000000000048</v>
      </c>
      <c r="F5" s="35">
        <v>0.53549000000000024</v>
      </c>
      <c r="G5" s="35">
        <v>0.58800000000000008</v>
      </c>
      <c r="H5" s="46">
        <v>0.79610000000000003</v>
      </c>
      <c r="I5" s="46">
        <v>0.61129999999999907</v>
      </c>
      <c r="J5">
        <v>0.62230000000000008</v>
      </c>
      <c r="K5">
        <v>0.71089999999999964</v>
      </c>
      <c r="L5">
        <v>0.77560000000000073</v>
      </c>
      <c r="M5">
        <v>0.64009999999999945</v>
      </c>
      <c r="N5">
        <v>0.81400000000000095</v>
      </c>
    </row>
    <row r="6" spans="1:14" x14ac:dyDescent="0.25">
      <c r="A6" s="47" t="s">
        <v>7</v>
      </c>
      <c r="B6" s="47"/>
      <c r="C6" s="6">
        <v>1.0394621801631903</v>
      </c>
      <c r="D6">
        <v>1.0523687869528029</v>
      </c>
      <c r="E6" s="29">
        <v>1.0478538313460108</v>
      </c>
      <c r="F6" s="29">
        <v>1.0505677145283143</v>
      </c>
      <c r="G6" s="29">
        <v>1.0394621801631903</v>
      </c>
      <c r="H6" s="27">
        <v>1.0523687869528029</v>
      </c>
      <c r="I6" s="27">
        <v>1.0478538313460108</v>
      </c>
      <c r="J6">
        <v>1.0505677145283143</v>
      </c>
      <c r="K6">
        <v>1.0394621801631903</v>
      </c>
      <c r="L6">
        <v>1.0523687869528029</v>
      </c>
      <c r="M6">
        <v>1.0478538313460108</v>
      </c>
      <c r="N6">
        <v>1.0505677145283143</v>
      </c>
    </row>
    <row r="7" spans="1:14" x14ac:dyDescent="0.25">
      <c r="A7" s="47" t="s">
        <v>8</v>
      </c>
      <c r="B7" s="47"/>
      <c r="C7" s="7">
        <v>60</v>
      </c>
      <c r="D7" s="7">
        <v>60</v>
      </c>
      <c r="E7" s="32">
        <v>60</v>
      </c>
      <c r="F7" s="32">
        <v>60</v>
      </c>
      <c r="G7" s="32">
        <v>60</v>
      </c>
      <c r="H7" s="32">
        <v>60</v>
      </c>
      <c r="I7" s="32">
        <v>60</v>
      </c>
      <c r="J7">
        <v>60</v>
      </c>
      <c r="K7">
        <v>60</v>
      </c>
      <c r="L7">
        <v>60</v>
      </c>
      <c r="M7">
        <v>60</v>
      </c>
      <c r="N7">
        <v>60</v>
      </c>
    </row>
    <row r="8" spans="1:14" ht="30" x14ac:dyDescent="0.25">
      <c r="A8" s="3" t="s">
        <v>0</v>
      </c>
      <c r="B8" s="2" t="s">
        <v>1</v>
      </c>
      <c r="C8" s="2" t="s">
        <v>2</v>
      </c>
      <c r="D8" s="19"/>
      <c r="H8" s="31"/>
      <c r="I8" s="31"/>
    </row>
    <row r="9" spans="1:14" x14ac:dyDescent="0.25">
      <c r="B9" s="4">
        <v>1</v>
      </c>
      <c r="C9" s="8">
        <v>47976.6</v>
      </c>
      <c r="D9" s="26">
        <v>42177.599999999999</v>
      </c>
      <c r="E9" s="33">
        <v>42489.7</v>
      </c>
      <c r="F9" s="33">
        <v>29940.6</v>
      </c>
      <c r="G9" s="33">
        <v>39593.199999999997</v>
      </c>
      <c r="H9" s="42">
        <v>34232.9</v>
      </c>
      <c r="I9" s="42">
        <v>45339.6</v>
      </c>
      <c r="J9">
        <v>33668.1</v>
      </c>
      <c r="K9">
        <v>41493.800000000003</v>
      </c>
      <c r="L9">
        <v>46244.1</v>
      </c>
      <c r="M9">
        <v>43825.5</v>
      </c>
      <c r="N9">
        <v>43289.7</v>
      </c>
    </row>
    <row r="10" spans="1:14" x14ac:dyDescent="0.25">
      <c r="B10" s="4">
        <v>2</v>
      </c>
      <c r="C10" s="8">
        <v>17743.599999999999</v>
      </c>
      <c r="D10" s="26">
        <v>13410.5</v>
      </c>
      <c r="E10" s="33">
        <v>12981.4</v>
      </c>
      <c r="F10" s="33">
        <v>8517.7999999999993</v>
      </c>
      <c r="G10" s="33">
        <v>10341.4</v>
      </c>
      <c r="H10" s="42">
        <v>8570.1</v>
      </c>
      <c r="I10" s="42">
        <v>16982.7</v>
      </c>
      <c r="J10">
        <v>10576</v>
      </c>
      <c r="K10">
        <v>11975.2</v>
      </c>
      <c r="L10">
        <v>15955.5</v>
      </c>
      <c r="M10">
        <v>11951</v>
      </c>
      <c r="N10">
        <v>11527.6</v>
      </c>
    </row>
    <row r="11" spans="1:14" x14ac:dyDescent="0.25">
      <c r="B11" s="4">
        <v>3</v>
      </c>
      <c r="C11" s="8">
        <v>5925</v>
      </c>
      <c r="D11" s="26">
        <v>4104.6000000000004</v>
      </c>
      <c r="E11" s="33">
        <v>4944.1000000000004</v>
      </c>
      <c r="F11" s="33">
        <v>3472</v>
      </c>
      <c r="G11" s="33">
        <v>4221.1000000000004</v>
      </c>
      <c r="H11" s="42">
        <v>3597.7</v>
      </c>
      <c r="I11" s="42">
        <v>6701</v>
      </c>
      <c r="J11">
        <v>5048.5</v>
      </c>
      <c r="K11">
        <v>4843.8999999999996</v>
      </c>
      <c r="L11">
        <v>6318.3</v>
      </c>
      <c r="M11">
        <v>4321.3</v>
      </c>
      <c r="N11">
        <v>4698.7</v>
      </c>
    </row>
    <row r="12" spans="1:14" x14ac:dyDescent="0.25">
      <c r="B12" s="5">
        <v>4</v>
      </c>
      <c r="C12" s="8">
        <v>2974.6</v>
      </c>
      <c r="D12" s="26">
        <v>2033.4</v>
      </c>
      <c r="E12" s="33">
        <v>3005.1</v>
      </c>
      <c r="F12" s="33">
        <v>1776.3</v>
      </c>
      <c r="G12" s="33">
        <v>2157.5</v>
      </c>
      <c r="H12" s="42">
        <v>1831.7</v>
      </c>
      <c r="I12" s="42">
        <v>3606.6</v>
      </c>
      <c r="J12">
        <v>3229.7</v>
      </c>
      <c r="K12">
        <v>2494.5</v>
      </c>
      <c r="L12">
        <v>3305.8</v>
      </c>
      <c r="M12">
        <v>2338</v>
      </c>
      <c r="N12">
        <v>2540.8000000000002</v>
      </c>
    </row>
    <row r="13" spans="1:14" x14ac:dyDescent="0.25">
      <c r="B13" s="4">
        <v>5</v>
      </c>
      <c r="C13" s="8">
        <v>1741</v>
      </c>
      <c r="D13" s="26">
        <v>1297</v>
      </c>
      <c r="E13" s="33">
        <v>1972.2</v>
      </c>
      <c r="F13" s="33">
        <v>359.7</v>
      </c>
      <c r="G13" s="33">
        <v>1332.3</v>
      </c>
      <c r="H13" s="42">
        <v>1185.5</v>
      </c>
      <c r="I13" s="42">
        <v>2182.5</v>
      </c>
      <c r="J13">
        <v>2129.5</v>
      </c>
      <c r="K13">
        <v>1531.2</v>
      </c>
      <c r="L13">
        <v>1921</v>
      </c>
      <c r="M13">
        <v>1589.5</v>
      </c>
      <c r="N13">
        <v>1544.6</v>
      </c>
    </row>
    <row r="14" spans="1:14" x14ac:dyDescent="0.25">
      <c r="B14" s="4">
        <v>6</v>
      </c>
      <c r="C14" s="8">
        <v>1226.0999999999999</v>
      </c>
      <c r="D14" s="26">
        <v>1041</v>
      </c>
      <c r="E14" s="33">
        <v>1521.9</v>
      </c>
      <c r="F14" s="33">
        <v>1566.4</v>
      </c>
      <c r="G14" s="33">
        <v>912.6</v>
      </c>
      <c r="H14" s="42">
        <v>917.1</v>
      </c>
      <c r="I14" s="42">
        <v>1479.9</v>
      </c>
      <c r="J14">
        <v>1717.5</v>
      </c>
      <c r="K14">
        <v>1171</v>
      </c>
      <c r="L14">
        <v>1257.9000000000001</v>
      </c>
      <c r="M14">
        <v>1226.5</v>
      </c>
      <c r="N14">
        <v>1133.8</v>
      </c>
    </row>
    <row r="15" spans="1:14" x14ac:dyDescent="0.25">
      <c r="B15" s="4">
        <v>7</v>
      </c>
      <c r="C15" s="8">
        <v>815.2</v>
      </c>
      <c r="D15" s="26">
        <v>718.9</v>
      </c>
      <c r="E15" s="33">
        <v>301.89999999999998</v>
      </c>
      <c r="F15" s="33">
        <v>857</v>
      </c>
      <c r="G15" s="33">
        <v>618.79999999999995</v>
      </c>
      <c r="H15" s="42">
        <v>680.2</v>
      </c>
      <c r="I15" s="42">
        <v>1058.7</v>
      </c>
      <c r="J15">
        <v>1299.8</v>
      </c>
      <c r="K15">
        <v>867.8</v>
      </c>
      <c r="L15">
        <v>944.5</v>
      </c>
      <c r="M15">
        <v>876.5</v>
      </c>
      <c r="N15">
        <v>795.2</v>
      </c>
    </row>
    <row r="16" spans="1:14" x14ac:dyDescent="0.25">
      <c r="B16" s="4">
        <v>8</v>
      </c>
      <c r="C16" s="8">
        <v>650.5</v>
      </c>
      <c r="D16" s="26">
        <v>616.6</v>
      </c>
      <c r="E16" s="33">
        <v>1013.6</v>
      </c>
      <c r="F16" s="33">
        <v>684.6</v>
      </c>
      <c r="G16" s="33">
        <v>547.29999999999995</v>
      </c>
      <c r="H16" s="42">
        <v>505.8</v>
      </c>
      <c r="I16" s="42">
        <v>833.7</v>
      </c>
      <c r="J16">
        <v>1022.7</v>
      </c>
      <c r="K16">
        <v>594.5</v>
      </c>
      <c r="L16">
        <v>758.7</v>
      </c>
      <c r="M16">
        <v>674.2</v>
      </c>
      <c r="N16">
        <v>586.5</v>
      </c>
    </row>
    <row r="17" spans="2:14" x14ac:dyDescent="0.25">
      <c r="B17" s="4">
        <v>9</v>
      </c>
      <c r="C17" s="8">
        <v>527.6</v>
      </c>
      <c r="D17" s="26">
        <v>513.29999999999995</v>
      </c>
      <c r="E17" s="33">
        <v>828.6</v>
      </c>
      <c r="F17" s="33">
        <v>486.7</v>
      </c>
      <c r="G17" s="33">
        <v>490.6</v>
      </c>
      <c r="H17" s="42">
        <v>426.3</v>
      </c>
      <c r="I17" s="42">
        <v>707.8</v>
      </c>
      <c r="J17">
        <v>806.2</v>
      </c>
      <c r="K17">
        <v>435.6</v>
      </c>
      <c r="L17">
        <v>599.6</v>
      </c>
      <c r="M17">
        <v>605.1</v>
      </c>
      <c r="N17">
        <v>449.3</v>
      </c>
    </row>
    <row r="18" spans="2:14" x14ac:dyDescent="0.25">
      <c r="B18" s="5">
        <v>10</v>
      </c>
      <c r="C18" s="8">
        <v>388.2</v>
      </c>
      <c r="D18" s="26">
        <v>410.2</v>
      </c>
      <c r="E18" s="33">
        <v>685.8</v>
      </c>
      <c r="F18" s="33">
        <v>412</v>
      </c>
      <c r="G18" s="33">
        <v>344</v>
      </c>
      <c r="H18" s="42">
        <v>342.3</v>
      </c>
      <c r="I18" s="42">
        <v>511.1</v>
      </c>
      <c r="J18">
        <v>713.7</v>
      </c>
      <c r="K18">
        <v>327.8</v>
      </c>
      <c r="L18">
        <v>447.3</v>
      </c>
      <c r="M18">
        <v>505.5</v>
      </c>
      <c r="N18">
        <v>429.6</v>
      </c>
    </row>
    <row r="19" spans="2:14" x14ac:dyDescent="0.25">
      <c r="B19" s="5">
        <v>11.5</v>
      </c>
      <c r="C19" s="8">
        <v>369.6</v>
      </c>
      <c r="D19" s="26">
        <v>421.1</v>
      </c>
      <c r="E19" s="33">
        <v>532</v>
      </c>
      <c r="F19" s="33">
        <v>352</v>
      </c>
      <c r="G19" s="33">
        <v>391.4</v>
      </c>
      <c r="H19" s="42">
        <v>297</v>
      </c>
      <c r="I19" s="42">
        <v>545.6</v>
      </c>
      <c r="J19">
        <v>620.4</v>
      </c>
      <c r="K19">
        <v>342</v>
      </c>
      <c r="L19">
        <v>318.10000000000002</v>
      </c>
      <c r="M19">
        <v>460.1</v>
      </c>
      <c r="N19">
        <v>331.5</v>
      </c>
    </row>
    <row r="20" spans="2:14" x14ac:dyDescent="0.25">
      <c r="B20" s="4">
        <v>13</v>
      </c>
      <c r="C20" s="8">
        <v>349.5</v>
      </c>
      <c r="D20" s="26">
        <v>429.6</v>
      </c>
      <c r="E20" s="33">
        <v>503.7</v>
      </c>
      <c r="F20" s="33">
        <v>341.5</v>
      </c>
      <c r="G20" s="33">
        <v>250.9</v>
      </c>
      <c r="H20" s="42">
        <v>284.60000000000002</v>
      </c>
      <c r="I20" s="42">
        <v>380.5</v>
      </c>
      <c r="J20">
        <v>539.9</v>
      </c>
      <c r="K20">
        <v>316.8</v>
      </c>
      <c r="L20">
        <v>435.8</v>
      </c>
      <c r="M20">
        <v>410.1</v>
      </c>
      <c r="N20">
        <v>312.60000000000002</v>
      </c>
    </row>
    <row r="21" spans="2:14" x14ac:dyDescent="0.25">
      <c r="B21" s="4">
        <v>14.5</v>
      </c>
      <c r="C21" s="8">
        <v>301.89999999999998</v>
      </c>
      <c r="D21" s="26">
        <v>302.10000000000002</v>
      </c>
      <c r="E21" s="33">
        <v>576.4</v>
      </c>
      <c r="F21" s="33">
        <v>288.60000000000002</v>
      </c>
      <c r="G21" s="33">
        <v>287.7</v>
      </c>
      <c r="H21" s="42">
        <v>231.6</v>
      </c>
      <c r="I21" s="42">
        <v>360</v>
      </c>
      <c r="J21">
        <v>466.6</v>
      </c>
      <c r="K21">
        <v>318.10000000000002</v>
      </c>
      <c r="L21">
        <v>317.8</v>
      </c>
      <c r="M21">
        <v>369.2</v>
      </c>
      <c r="N21">
        <v>286.39999999999998</v>
      </c>
    </row>
    <row r="22" spans="2:14" x14ac:dyDescent="0.25">
      <c r="B22" s="4">
        <v>16</v>
      </c>
      <c r="C22" s="8">
        <v>288</v>
      </c>
      <c r="D22" s="26">
        <v>320.5</v>
      </c>
      <c r="E22" s="33">
        <v>421.6</v>
      </c>
      <c r="F22" s="33">
        <v>241.2</v>
      </c>
      <c r="G22" s="33">
        <v>269.2</v>
      </c>
      <c r="H22" s="42">
        <v>235.7</v>
      </c>
      <c r="I22" s="42">
        <v>319</v>
      </c>
      <c r="J22">
        <v>366.2</v>
      </c>
      <c r="K22">
        <v>236.7</v>
      </c>
      <c r="L22">
        <v>239.1</v>
      </c>
      <c r="M22">
        <v>356</v>
      </c>
      <c r="N22">
        <v>289.2</v>
      </c>
    </row>
    <row r="23" spans="2:14" x14ac:dyDescent="0.25">
      <c r="B23" s="4">
        <v>17.5</v>
      </c>
      <c r="C23" s="8">
        <v>235.3</v>
      </c>
      <c r="D23" s="26">
        <v>291.39999999999998</v>
      </c>
      <c r="E23" s="33">
        <v>403</v>
      </c>
      <c r="F23" s="33">
        <v>239.6</v>
      </c>
      <c r="G23" s="33">
        <v>218.7</v>
      </c>
      <c r="H23" s="42"/>
      <c r="I23" s="42">
        <v>294.10000000000002</v>
      </c>
      <c r="J23">
        <v>330.3</v>
      </c>
      <c r="K23">
        <v>191.7</v>
      </c>
      <c r="L23">
        <v>258.2</v>
      </c>
      <c r="M23">
        <v>281.7</v>
      </c>
      <c r="N23">
        <v>228</v>
      </c>
    </row>
    <row r="24" spans="2:14" x14ac:dyDescent="0.25">
      <c r="B24" s="4">
        <v>19</v>
      </c>
      <c r="C24" s="8">
        <v>220.7</v>
      </c>
      <c r="D24" s="26">
        <v>230.4</v>
      </c>
      <c r="E24" s="33">
        <v>279.2</v>
      </c>
      <c r="F24" s="33">
        <v>207.2</v>
      </c>
      <c r="G24" s="33">
        <v>190.8</v>
      </c>
      <c r="H24" s="42">
        <v>150.4</v>
      </c>
      <c r="I24" s="42">
        <v>168.6</v>
      </c>
      <c r="J24">
        <v>284.7</v>
      </c>
      <c r="K24">
        <v>179.1</v>
      </c>
      <c r="L24">
        <v>228.6</v>
      </c>
      <c r="M24">
        <v>300.3</v>
      </c>
      <c r="N24">
        <v>239.3</v>
      </c>
    </row>
    <row r="25" spans="2:14" x14ac:dyDescent="0.25">
      <c r="B25" s="4">
        <v>20.5</v>
      </c>
      <c r="C25" s="8">
        <v>167.9</v>
      </c>
      <c r="D25" s="26">
        <v>194</v>
      </c>
      <c r="E25" s="33">
        <v>221.6</v>
      </c>
      <c r="F25" s="33">
        <v>166.8</v>
      </c>
      <c r="G25" s="33">
        <v>190.9</v>
      </c>
      <c r="H25" s="42">
        <v>155.4</v>
      </c>
      <c r="I25" s="42">
        <v>237.3</v>
      </c>
      <c r="J25">
        <v>243.2</v>
      </c>
      <c r="K25">
        <v>153.4</v>
      </c>
      <c r="L25">
        <v>225.4</v>
      </c>
      <c r="M25">
        <v>288.10000000000002</v>
      </c>
      <c r="N25">
        <v>200.8</v>
      </c>
    </row>
    <row r="26" spans="2:14" x14ac:dyDescent="0.25">
      <c r="B26" s="4">
        <v>22</v>
      </c>
      <c r="C26" s="8">
        <v>175.9</v>
      </c>
      <c r="D26" s="26">
        <v>194.1</v>
      </c>
      <c r="E26" s="33">
        <v>245.6</v>
      </c>
      <c r="F26" s="33">
        <v>196.9</v>
      </c>
      <c r="G26" s="33">
        <v>176</v>
      </c>
      <c r="H26" s="42">
        <v>116.6</v>
      </c>
      <c r="I26" s="42">
        <v>203.3</v>
      </c>
      <c r="J26">
        <v>233.2</v>
      </c>
      <c r="K26">
        <v>150.19999999999999</v>
      </c>
      <c r="L26">
        <v>215.5</v>
      </c>
      <c r="M26">
        <v>213.4</v>
      </c>
      <c r="N26">
        <v>161.1</v>
      </c>
    </row>
    <row r="27" spans="2:14" x14ac:dyDescent="0.25">
      <c r="B27" s="4">
        <v>23.5</v>
      </c>
      <c r="C27" s="8">
        <v>165.1</v>
      </c>
      <c r="D27" s="26">
        <v>272.10000000000002</v>
      </c>
      <c r="E27" s="33">
        <v>238.8</v>
      </c>
      <c r="F27" s="33">
        <v>154.4</v>
      </c>
      <c r="G27" s="33">
        <v>129.9</v>
      </c>
      <c r="H27" s="42">
        <v>136.19999999999999</v>
      </c>
      <c r="I27" s="42">
        <v>211.6</v>
      </c>
      <c r="J27">
        <v>204.1</v>
      </c>
      <c r="K27">
        <v>101.9</v>
      </c>
      <c r="L27">
        <v>196.7</v>
      </c>
      <c r="M27">
        <v>170.9</v>
      </c>
      <c r="N27">
        <v>147.19999999999999</v>
      </c>
    </row>
    <row r="28" spans="2:14" x14ac:dyDescent="0.25">
      <c r="B28" s="4">
        <v>25</v>
      </c>
      <c r="C28" s="8">
        <v>143</v>
      </c>
      <c r="D28" s="26">
        <v>178.1</v>
      </c>
      <c r="E28" s="33">
        <v>225.8</v>
      </c>
      <c r="F28" s="33">
        <v>149.1</v>
      </c>
      <c r="G28" s="33">
        <v>130</v>
      </c>
      <c r="H28" s="42">
        <v>139.30000000000001</v>
      </c>
      <c r="I28" s="42">
        <v>194.5</v>
      </c>
      <c r="J28">
        <v>156.1</v>
      </c>
      <c r="K28">
        <v>169</v>
      </c>
      <c r="M28">
        <v>150.30000000000001</v>
      </c>
      <c r="N28">
        <v>159.1</v>
      </c>
    </row>
    <row r="29" spans="2:14" x14ac:dyDescent="0.25">
      <c r="B29" s="4">
        <v>27</v>
      </c>
      <c r="C29" s="8">
        <v>180.4</v>
      </c>
      <c r="D29" s="26">
        <v>183.3</v>
      </c>
      <c r="E29" s="33">
        <v>250.8</v>
      </c>
      <c r="F29" s="33">
        <v>132.9</v>
      </c>
      <c r="G29" s="33">
        <v>125.3</v>
      </c>
      <c r="H29" s="42">
        <v>153.1</v>
      </c>
      <c r="I29" s="42">
        <v>192.7</v>
      </c>
      <c r="J29">
        <v>140.6</v>
      </c>
      <c r="K29">
        <v>151.80000000000001</v>
      </c>
      <c r="L29">
        <v>119.9</v>
      </c>
      <c r="M29">
        <v>238.3</v>
      </c>
      <c r="N29">
        <v>201.6</v>
      </c>
    </row>
    <row r="30" spans="2:14" x14ac:dyDescent="0.25">
      <c r="B30" s="4">
        <v>29</v>
      </c>
      <c r="C30" s="8">
        <v>167.1</v>
      </c>
      <c r="D30" s="26">
        <v>170.3</v>
      </c>
      <c r="E30" s="33">
        <v>207</v>
      </c>
      <c r="F30" s="33">
        <v>173.1</v>
      </c>
      <c r="G30" s="33">
        <v>132.1</v>
      </c>
      <c r="H30" s="42">
        <v>97.4</v>
      </c>
      <c r="I30" s="42">
        <v>220.3</v>
      </c>
      <c r="J30">
        <v>176.4</v>
      </c>
      <c r="K30">
        <v>110.8</v>
      </c>
      <c r="L30">
        <v>169.2</v>
      </c>
      <c r="M30">
        <v>242</v>
      </c>
      <c r="N30">
        <v>167.6</v>
      </c>
    </row>
    <row r="31" spans="2:14" x14ac:dyDescent="0.25">
      <c r="B31" s="4">
        <v>31</v>
      </c>
      <c r="C31" s="8">
        <v>174.5</v>
      </c>
      <c r="D31" s="26">
        <v>178.6</v>
      </c>
      <c r="E31" s="29">
        <v>220.4</v>
      </c>
      <c r="F31" s="29">
        <v>146.80000000000001</v>
      </c>
      <c r="G31" s="29">
        <v>108.5</v>
      </c>
      <c r="H31" s="42">
        <v>149.5</v>
      </c>
      <c r="I31" s="42">
        <v>141.4</v>
      </c>
      <c r="J31">
        <v>213.3</v>
      </c>
      <c r="K31">
        <v>103.3</v>
      </c>
      <c r="L31">
        <v>180.5</v>
      </c>
      <c r="M31">
        <v>170.4</v>
      </c>
      <c r="N31">
        <v>143.1</v>
      </c>
    </row>
    <row r="32" spans="2:14" x14ac:dyDescent="0.25">
      <c r="B32" s="4">
        <v>33</v>
      </c>
      <c r="C32" s="8">
        <v>188.2</v>
      </c>
      <c r="D32" s="26">
        <v>178.7</v>
      </c>
      <c r="E32" s="29">
        <v>236.4</v>
      </c>
      <c r="F32" s="29">
        <v>164.2</v>
      </c>
      <c r="G32" s="29">
        <v>134.30000000000001</v>
      </c>
      <c r="H32" s="42">
        <v>113.3</v>
      </c>
      <c r="I32" s="42">
        <v>232.9</v>
      </c>
      <c r="J32">
        <v>175.6</v>
      </c>
      <c r="K32">
        <v>88.2</v>
      </c>
      <c r="L32">
        <v>258</v>
      </c>
      <c r="M32">
        <v>154.4</v>
      </c>
      <c r="N32">
        <v>118.4</v>
      </c>
    </row>
    <row r="33" spans="2:14" x14ac:dyDescent="0.25">
      <c r="B33" s="4">
        <v>35</v>
      </c>
      <c r="C33" s="8">
        <v>160.4</v>
      </c>
      <c r="D33" s="26">
        <v>163.4</v>
      </c>
      <c r="E33" s="29">
        <v>214.7</v>
      </c>
      <c r="F33" s="29">
        <v>178.2</v>
      </c>
      <c r="G33" s="29">
        <v>181</v>
      </c>
      <c r="H33" s="42">
        <v>72.099999999999994</v>
      </c>
      <c r="I33" s="42">
        <v>131.4</v>
      </c>
      <c r="J33">
        <v>115.9</v>
      </c>
      <c r="K33">
        <v>113.3</v>
      </c>
      <c r="L33">
        <v>139.5</v>
      </c>
      <c r="M33">
        <v>185.9</v>
      </c>
      <c r="N33">
        <v>96.1</v>
      </c>
    </row>
    <row r="34" spans="2:14" x14ac:dyDescent="0.25">
      <c r="B34" s="4">
        <v>37</v>
      </c>
      <c r="C34" s="8">
        <v>164.5</v>
      </c>
      <c r="D34" s="26">
        <v>143.69999999999999</v>
      </c>
      <c r="E34" s="29">
        <v>190.1</v>
      </c>
      <c r="F34" s="29">
        <v>132.6</v>
      </c>
      <c r="G34" s="29">
        <v>150.69999999999999</v>
      </c>
      <c r="H34" s="42">
        <v>105.7</v>
      </c>
      <c r="I34" s="42">
        <v>158.1</v>
      </c>
      <c r="J34">
        <v>105.5</v>
      </c>
      <c r="K34">
        <v>99.2</v>
      </c>
      <c r="L34">
        <v>147.4</v>
      </c>
      <c r="M34">
        <v>173.3</v>
      </c>
      <c r="N34">
        <v>122.1</v>
      </c>
    </row>
    <row r="35" spans="2:14" x14ac:dyDescent="0.25">
      <c r="B35" s="4">
        <v>39</v>
      </c>
      <c r="C35" s="8">
        <v>175.2</v>
      </c>
      <c r="D35" s="26">
        <v>149.6</v>
      </c>
      <c r="E35" s="29">
        <v>205.3</v>
      </c>
      <c r="F35" s="29">
        <v>146.5</v>
      </c>
      <c r="G35" s="29">
        <v>125.2</v>
      </c>
      <c r="H35" s="42">
        <v>96.9</v>
      </c>
      <c r="I35" s="42">
        <v>162.30000000000001</v>
      </c>
      <c r="J35">
        <v>146.69999999999999</v>
      </c>
      <c r="K35">
        <v>84.2</v>
      </c>
      <c r="L35">
        <v>139.69999999999999</v>
      </c>
      <c r="M35">
        <v>174.6</v>
      </c>
      <c r="N35">
        <v>104.6</v>
      </c>
    </row>
    <row r="36" spans="2:14" x14ac:dyDescent="0.25">
      <c r="B36" s="4">
        <v>41</v>
      </c>
      <c r="C36" s="8">
        <v>177.7</v>
      </c>
      <c r="D36" s="26">
        <v>150.5</v>
      </c>
      <c r="E36" s="29">
        <v>210.8</v>
      </c>
      <c r="F36" s="29">
        <v>131.9</v>
      </c>
      <c r="G36" s="29">
        <v>80.400000000000006</v>
      </c>
      <c r="H36" s="42">
        <v>59.5</v>
      </c>
      <c r="I36" s="42">
        <v>145.1</v>
      </c>
      <c r="J36">
        <v>129.9</v>
      </c>
      <c r="K36">
        <v>83.1</v>
      </c>
      <c r="L36">
        <v>124</v>
      </c>
      <c r="M36">
        <v>159.6</v>
      </c>
      <c r="N36">
        <v>92.8</v>
      </c>
    </row>
    <row r="37" spans="2:14" x14ac:dyDescent="0.25">
      <c r="B37" s="4">
        <v>43</v>
      </c>
      <c r="C37" s="8">
        <v>165</v>
      </c>
      <c r="D37" s="26">
        <v>142.5</v>
      </c>
      <c r="E37" s="29">
        <v>145.5</v>
      </c>
      <c r="F37" s="29">
        <v>130.30000000000001</v>
      </c>
      <c r="G37" s="29">
        <v>105.3</v>
      </c>
      <c r="H37" s="42">
        <v>68.400000000000006</v>
      </c>
      <c r="I37" s="42">
        <v>180.9</v>
      </c>
      <c r="J37">
        <v>138.5</v>
      </c>
      <c r="K37">
        <v>84.3</v>
      </c>
      <c r="L37">
        <v>101.7</v>
      </c>
      <c r="M37">
        <v>121.4</v>
      </c>
      <c r="N37">
        <v>108.3</v>
      </c>
    </row>
    <row r="38" spans="2:14" x14ac:dyDescent="0.25">
      <c r="B38" s="4">
        <v>45</v>
      </c>
      <c r="C38" s="8">
        <v>137.1</v>
      </c>
      <c r="D38" s="26">
        <v>88.8</v>
      </c>
      <c r="E38" s="29">
        <v>151.9</v>
      </c>
      <c r="F38" s="29">
        <v>100.2</v>
      </c>
      <c r="G38" s="29">
        <v>105.4</v>
      </c>
      <c r="H38" s="42">
        <v>86.3</v>
      </c>
      <c r="I38" s="42">
        <v>107.6</v>
      </c>
      <c r="J38">
        <v>108.1</v>
      </c>
      <c r="K38">
        <v>94.2</v>
      </c>
      <c r="L38">
        <v>139</v>
      </c>
      <c r="M38">
        <v>137.80000000000001</v>
      </c>
      <c r="N38">
        <v>103.6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53"/>
  <sheetViews>
    <sheetView tabSelected="1" topLeftCell="E1" zoomScale="70" zoomScaleNormal="70" workbookViewId="0">
      <selection activeCell="O7" sqref="O7"/>
    </sheetView>
  </sheetViews>
  <sheetFormatPr defaultRowHeight="15" x14ac:dyDescent="0.25"/>
  <cols>
    <col min="1" max="1" width="14.140625" customWidth="1"/>
    <col min="3" max="4" width="13.85546875" customWidth="1"/>
    <col min="5" max="14" width="11.7109375" bestFit="1" customWidth="1"/>
  </cols>
  <sheetData>
    <row r="1" spans="1:14" x14ac:dyDescent="0.25">
      <c r="C1" s="1" t="s">
        <v>9</v>
      </c>
      <c r="D1" s="30" t="s">
        <v>39</v>
      </c>
      <c r="E1" s="29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x14ac:dyDescent="0.25">
      <c r="A2" s="47" t="s">
        <v>3</v>
      </c>
      <c r="B2" s="47"/>
      <c r="C2">
        <v>17875.075000000001</v>
      </c>
      <c r="D2" s="34">
        <v>17896.21</v>
      </c>
      <c r="E2" s="34">
        <v>1799.5695000000001</v>
      </c>
      <c r="F2" s="11">
        <v>1811.9839999999999</v>
      </c>
      <c r="G2" s="11">
        <v>17875.075000000001</v>
      </c>
      <c r="H2" s="11">
        <v>17896.21</v>
      </c>
      <c r="I2" s="11">
        <v>1799.5695000000001</v>
      </c>
      <c r="J2" s="11">
        <v>1811.9839999999999</v>
      </c>
      <c r="K2" s="11">
        <v>17875.075000000001</v>
      </c>
      <c r="L2" s="11">
        <v>17896.21</v>
      </c>
      <c r="M2" s="11">
        <v>1799.5695000000001</v>
      </c>
      <c r="N2" s="11">
        <v>1811.9839999999999</v>
      </c>
    </row>
    <row r="3" spans="1:14" x14ac:dyDescent="0.25">
      <c r="A3" s="47" t="s">
        <v>4</v>
      </c>
      <c r="B3" s="47"/>
      <c r="C3">
        <v>8554.2999999999993</v>
      </c>
      <c r="D3" s="33">
        <v>11272.7</v>
      </c>
      <c r="E3" s="33">
        <v>5542.7</v>
      </c>
      <c r="F3" s="10">
        <v>5589.2</v>
      </c>
      <c r="G3" s="10">
        <v>6513.4</v>
      </c>
      <c r="H3" s="10">
        <v>8553.9</v>
      </c>
      <c r="I3" s="10">
        <v>4417.7</v>
      </c>
      <c r="J3" s="10">
        <v>5913.5</v>
      </c>
      <c r="K3" s="10">
        <v>7060.9000000000005</v>
      </c>
      <c r="L3" s="10">
        <v>8460.2000000000007</v>
      </c>
      <c r="M3" s="10">
        <v>3463.9</v>
      </c>
      <c r="N3" s="10">
        <v>6863.8</v>
      </c>
    </row>
    <row r="4" spans="1:14" x14ac:dyDescent="0.25">
      <c r="A4" s="47" t="s">
        <v>5</v>
      </c>
      <c r="B4" s="47"/>
      <c r="C4">
        <v>2770</v>
      </c>
      <c r="D4" s="33">
        <v>2286.3000000000002</v>
      </c>
      <c r="E4" s="33">
        <v>3435.8999999999996</v>
      </c>
      <c r="F4" s="10">
        <v>2353.1</v>
      </c>
      <c r="G4" s="10">
        <v>1336.9</v>
      </c>
      <c r="H4" s="10">
        <v>2678.1</v>
      </c>
      <c r="I4" s="10">
        <v>2194.6</v>
      </c>
      <c r="J4" s="10">
        <v>1434.6</v>
      </c>
      <c r="K4" s="10">
        <v>1109.0999999999999</v>
      </c>
      <c r="L4" s="10">
        <v>3231.7</v>
      </c>
      <c r="M4" s="10">
        <v>3590.8999999999996</v>
      </c>
      <c r="N4" s="10">
        <v>2333.1</v>
      </c>
    </row>
    <row r="5" spans="1:14" x14ac:dyDescent="0.25">
      <c r="A5" s="47" t="s">
        <v>6</v>
      </c>
      <c r="B5" s="47"/>
      <c r="C5" s="12">
        <v>0.78019999999999978</v>
      </c>
      <c r="D5" s="35">
        <v>0.88919999999999977</v>
      </c>
      <c r="E5" s="35">
        <v>0.75109000000000048</v>
      </c>
      <c r="F5" s="12">
        <v>0.53549000000000024</v>
      </c>
      <c r="G5" s="12">
        <v>0.58800000000000008</v>
      </c>
      <c r="H5" s="12">
        <v>0.79610000000000003</v>
      </c>
      <c r="I5" s="12">
        <v>0.61129999999999907</v>
      </c>
      <c r="J5" s="12">
        <v>0.62230000000000008</v>
      </c>
      <c r="K5" s="12">
        <v>0.71089999999999964</v>
      </c>
      <c r="L5" s="12">
        <v>0.77560000000000073</v>
      </c>
      <c r="M5" s="12">
        <v>0.64009999999999945</v>
      </c>
      <c r="N5" s="13">
        <v>0.81400000000000095</v>
      </c>
    </row>
    <row r="6" spans="1:14" x14ac:dyDescent="0.25">
      <c r="A6" s="47" t="s">
        <v>7</v>
      </c>
      <c r="B6" s="47"/>
      <c r="C6" s="6">
        <v>1.0394621801631903</v>
      </c>
      <c r="D6" s="29">
        <v>1.0523687869528029</v>
      </c>
      <c r="E6" s="29">
        <v>1.0478538313460108</v>
      </c>
      <c r="F6">
        <v>1.0505677145283143</v>
      </c>
      <c r="G6">
        <v>1.0394621801631903</v>
      </c>
      <c r="H6">
        <v>1.0523687869528029</v>
      </c>
      <c r="I6">
        <v>1.0478538313460108</v>
      </c>
      <c r="J6">
        <v>1.0505677145283143</v>
      </c>
      <c r="K6">
        <v>1.0394621801631903</v>
      </c>
      <c r="L6">
        <v>1.0523687869528029</v>
      </c>
      <c r="M6">
        <v>1.0478538313460108</v>
      </c>
      <c r="N6">
        <v>1.0505677145283143</v>
      </c>
    </row>
    <row r="7" spans="1:14" x14ac:dyDescent="0.25">
      <c r="A7" s="47" t="s">
        <v>8</v>
      </c>
      <c r="B7" s="47"/>
      <c r="C7" s="7">
        <v>60</v>
      </c>
      <c r="D7" s="32">
        <v>60</v>
      </c>
      <c r="E7" s="32">
        <v>60</v>
      </c>
      <c r="F7" s="7">
        <v>60</v>
      </c>
      <c r="G7" s="7">
        <v>60</v>
      </c>
      <c r="H7" s="7">
        <v>60</v>
      </c>
      <c r="I7" s="7">
        <v>60</v>
      </c>
      <c r="J7" s="7">
        <v>60</v>
      </c>
      <c r="K7" s="7">
        <v>60</v>
      </c>
      <c r="L7" s="7">
        <v>60</v>
      </c>
      <c r="M7" s="7">
        <v>60</v>
      </c>
      <c r="N7" s="7">
        <v>60</v>
      </c>
    </row>
    <row r="8" spans="1:14" x14ac:dyDescent="0.25">
      <c r="A8" s="50" t="s">
        <v>32</v>
      </c>
      <c r="B8" s="50"/>
      <c r="C8" s="19">
        <v>45</v>
      </c>
      <c r="D8" s="40">
        <v>45</v>
      </c>
      <c r="E8" s="40">
        <v>45</v>
      </c>
      <c r="F8" s="19">
        <v>45</v>
      </c>
      <c r="G8" s="19">
        <v>45</v>
      </c>
      <c r="H8" s="19">
        <v>45</v>
      </c>
      <c r="I8" s="19">
        <v>45</v>
      </c>
      <c r="J8" s="19">
        <v>45</v>
      </c>
      <c r="K8" s="19">
        <v>45</v>
      </c>
      <c r="L8" s="19">
        <v>45</v>
      </c>
      <c r="M8" s="19">
        <v>45</v>
      </c>
      <c r="N8" s="19">
        <v>45</v>
      </c>
    </row>
    <row r="9" spans="1:14" x14ac:dyDescent="0.25">
      <c r="A9" s="51" t="s">
        <v>20</v>
      </c>
      <c r="B9" s="51"/>
      <c r="C9">
        <f>C16+C10</f>
        <v>2.1162648926430907</v>
      </c>
      <c r="D9" s="29">
        <f t="shared" ref="D9:N9" si="0">D16+D10</f>
        <v>2.5297769926860925</v>
      </c>
      <c r="E9" s="29">
        <f t="shared" si="0"/>
        <v>31.315730993149621</v>
      </c>
      <c r="F9" s="29">
        <f t="shared" si="0"/>
        <v>28.659506599261839</v>
      </c>
      <c r="G9" s="29">
        <f t="shared" si="0"/>
        <v>2.6309382136138639</v>
      </c>
      <c r="H9" s="29">
        <f t="shared" si="0"/>
        <v>2.2003240983100754</v>
      </c>
      <c r="I9" s="29">
        <f t="shared" si="0"/>
        <v>29.592679277786814</v>
      </c>
      <c r="J9" s="29">
        <f t="shared" si="0"/>
        <v>39.984362303219278</v>
      </c>
      <c r="K9" s="29">
        <f t="shared" si="0"/>
        <v>2.3464484939752883</v>
      </c>
      <c r="L9" s="29">
        <f t="shared" si="0"/>
        <v>2.4984226113253238</v>
      </c>
      <c r="M9" s="29">
        <f t="shared" si="0"/>
        <v>30.262003571134386</v>
      </c>
      <c r="N9" s="29">
        <f t="shared" si="0"/>
        <v>22.242843135468462</v>
      </c>
    </row>
    <row r="10" spans="1:14" x14ac:dyDescent="0.25">
      <c r="A10" s="49" t="s">
        <v>22</v>
      </c>
      <c r="B10" s="49"/>
      <c r="C10">
        <f>60*(C13-(C22/C21)*EXP(-1*C21*C8))/C2/C7</f>
        <v>0.6708723283302227</v>
      </c>
      <c r="D10" s="29">
        <f t="shared" ref="D10:N10" si="1">60*(D13-(D22/D21)*EXP(-1*D21*D8))/D2/D7</f>
        <v>0.77946741670468667</v>
      </c>
      <c r="E10" s="29">
        <f t="shared" si="1"/>
        <v>5.5008159142420778</v>
      </c>
      <c r="F10" s="29">
        <f t="shared" si="1"/>
        <v>6.8338450997208051</v>
      </c>
      <c r="G10" s="29">
        <f t="shared" si="1"/>
        <v>0.6537861424193403</v>
      </c>
      <c r="H10" s="29">
        <f t="shared" si="1"/>
        <v>0.74522140818819027</v>
      </c>
      <c r="I10" s="29">
        <f t="shared" si="1"/>
        <v>4.8112860583832653</v>
      </c>
      <c r="J10" s="29">
        <f t="shared" si="1"/>
        <v>5.8283959856066607</v>
      </c>
      <c r="K10" s="29">
        <f t="shared" si="1"/>
        <v>0.59354495158002096</v>
      </c>
      <c r="L10" s="29">
        <f t="shared" si="1"/>
        <v>0.75002227500351781</v>
      </c>
      <c r="M10" s="29">
        <f t="shared" si="1"/>
        <v>4.9736361855219284</v>
      </c>
      <c r="N10" s="29">
        <f t="shared" si="1"/>
        <v>5.6668003631085018</v>
      </c>
    </row>
    <row r="11" spans="1:14" x14ac:dyDescent="0.25">
      <c r="A11" s="49" t="s">
        <v>23</v>
      </c>
      <c r="B11" s="49"/>
      <c r="C11">
        <f>C16/C9</f>
        <v>0.6829922706451258</v>
      </c>
      <c r="D11" s="29">
        <f t="shared" ref="D11:N11" si="2">D16/D9</f>
        <v>0.69188295294082192</v>
      </c>
      <c r="E11" s="29">
        <f t="shared" si="2"/>
        <v>0.82434336546557407</v>
      </c>
      <c r="F11" s="29">
        <f t="shared" si="2"/>
        <v>0.76155049717789569</v>
      </c>
      <c r="G11" s="29">
        <f t="shared" si="2"/>
        <v>0.7515007615776359</v>
      </c>
      <c r="H11" s="29">
        <f t="shared" si="2"/>
        <v>0.66131289078706812</v>
      </c>
      <c r="I11" s="29">
        <f t="shared" si="2"/>
        <v>0.83741634161544931</v>
      </c>
      <c r="J11" s="29">
        <f t="shared" si="2"/>
        <v>0.85423311390069623</v>
      </c>
      <c r="K11" s="29">
        <f t="shared" si="2"/>
        <v>0.74704539515612656</v>
      </c>
      <c r="L11" s="29">
        <f t="shared" si="2"/>
        <v>0.69980167822542327</v>
      </c>
      <c r="M11" s="29">
        <f t="shared" si="2"/>
        <v>0.83564749195039867</v>
      </c>
      <c r="N11" s="29">
        <f t="shared" si="2"/>
        <v>0.74523039484677134</v>
      </c>
    </row>
    <row r="12" spans="1:14" x14ac:dyDescent="0.25">
      <c r="A12" s="49" t="s">
        <v>24</v>
      </c>
      <c r="B12" s="49"/>
      <c r="C12">
        <f>C9*C17/(3*0.693)</f>
        <v>21.280439961769162</v>
      </c>
      <c r="D12" s="29">
        <f t="shared" ref="D12:N12" si="3">D9*D17/(3*0.693)</f>
        <v>18.12938580325342</v>
      </c>
      <c r="E12" s="29">
        <f t="shared" si="3"/>
        <v>229.50099757129459</v>
      </c>
      <c r="F12" s="29">
        <f t="shared" si="3"/>
        <v>237.78390406403778</v>
      </c>
      <c r="G12" s="29">
        <f t="shared" si="3"/>
        <v>19.712532909453341</v>
      </c>
      <c r="H12" s="29">
        <f t="shared" si="3"/>
        <v>14.125597985983292</v>
      </c>
      <c r="I12" s="29">
        <f t="shared" si="3"/>
        <v>223.91329115339374</v>
      </c>
      <c r="J12" s="29">
        <f t="shared" si="3"/>
        <v>228.73021690391556</v>
      </c>
      <c r="K12" s="29">
        <f t="shared" si="3"/>
        <v>14.826159676537657</v>
      </c>
      <c r="L12" s="29">
        <f t="shared" si="3"/>
        <v>19.513285823810978</v>
      </c>
      <c r="M12" s="29">
        <f t="shared" si="3"/>
        <v>224.00163401597598</v>
      </c>
      <c r="N12" s="29">
        <f t="shared" si="3"/>
        <v>149.59564637330493</v>
      </c>
    </row>
    <row r="13" spans="1:14" x14ac:dyDescent="0.25">
      <c r="A13" s="49" t="s">
        <v>31</v>
      </c>
      <c r="B13" s="49"/>
      <c r="C13" s="20">
        <f>(C3+C4)/C5</f>
        <v>14514.611638041531</v>
      </c>
      <c r="D13" s="41">
        <f t="shared" ref="D13:N13" si="4">(D3+D4)/D5</f>
        <v>15248.53801169591</v>
      </c>
      <c r="E13" s="41">
        <f t="shared" si="4"/>
        <v>11954.093384281501</v>
      </c>
      <c r="F13" s="41">
        <f t="shared" si="4"/>
        <v>14831.836262115065</v>
      </c>
      <c r="G13" s="41">
        <f t="shared" si="4"/>
        <v>13350.850340136052</v>
      </c>
      <c r="H13" s="41">
        <f t="shared" si="4"/>
        <v>14108.780303981912</v>
      </c>
      <c r="I13" s="41">
        <f t="shared" si="4"/>
        <v>10816.783903157222</v>
      </c>
      <c r="J13" s="41">
        <f t="shared" si="4"/>
        <v>11807.970432267395</v>
      </c>
      <c r="K13" s="41">
        <f t="shared" si="4"/>
        <v>11492.474328316224</v>
      </c>
      <c r="L13" s="41">
        <f t="shared" si="4"/>
        <v>15074.651882413604</v>
      </c>
      <c r="M13" s="41">
        <f t="shared" si="4"/>
        <v>11021.402905795978</v>
      </c>
      <c r="N13" s="41">
        <f t="shared" si="4"/>
        <v>11298.402948402934</v>
      </c>
    </row>
    <row r="14" spans="1:14" x14ac:dyDescent="0.25">
      <c r="A14" s="48" t="s">
        <v>35</v>
      </c>
      <c r="B14" s="23" t="s">
        <v>37</v>
      </c>
      <c r="C14" s="20">
        <v>10</v>
      </c>
      <c r="D14" s="41">
        <v>10</v>
      </c>
      <c r="E14" s="41">
        <v>10</v>
      </c>
      <c r="F14" s="41">
        <v>10</v>
      </c>
      <c r="G14" s="41">
        <v>10</v>
      </c>
      <c r="H14" s="41">
        <v>10</v>
      </c>
      <c r="I14" s="41">
        <v>10</v>
      </c>
      <c r="J14" s="41">
        <v>10</v>
      </c>
      <c r="K14" s="41">
        <v>10</v>
      </c>
      <c r="L14" s="41">
        <v>10</v>
      </c>
      <c r="M14" s="41">
        <v>10</v>
      </c>
      <c r="N14" s="41">
        <v>10</v>
      </c>
    </row>
    <row r="15" spans="1:14" x14ac:dyDescent="0.25">
      <c r="A15" s="48"/>
      <c r="B15" s="23" t="s">
        <v>38</v>
      </c>
      <c r="C15" s="20">
        <v>30</v>
      </c>
      <c r="D15" s="41">
        <v>30</v>
      </c>
      <c r="E15" s="41">
        <v>30</v>
      </c>
      <c r="F15" s="41">
        <v>30</v>
      </c>
      <c r="G15" s="41">
        <v>30</v>
      </c>
      <c r="H15" s="41">
        <v>30</v>
      </c>
      <c r="I15" s="41">
        <v>30</v>
      </c>
      <c r="J15" s="41">
        <v>30</v>
      </c>
      <c r="K15" s="41">
        <v>30</v>
      </c>
      <c r="L15" s="41">
        <v>30</v>
      </c>
      <c r="M15" s="41">
        <v>30</v>
      </c>
      <c r="N15" s="41">
        <v>30</v>
      </c>
    </row>
    <row r="16" spans="1:14" x14ac:dyDescent="0.25">
      <c r="A16" s="48"/>
      <c r="B16" s="23" t="s">
        <v>21</v>
      </c>
      <c r="C16">
        <f>60*C22/(C$2*(1-EXP(-1*C21*60)))</f>
        <v>1.445392564312868</v>
      </c>
      <c r="D16" s="29">
        <f t="shared" ref="D16:N16" si="5">60*D22/(D$2*(1-EXP(-1*D21*60)))</f>
        <v>1.7503095759814058</v>
      </c>
      <c r="E16" s="29">
        <f t="shared" si="5"/>
        <v>25.814915078907543</v>
      </c>
      <c r="F16" s="29">
        <f t="shared" si="5"/>
        <v>21.825661499541035</v>
      </c>
      <c r="G16" s="29">
        <f t="shared" si="5"/>
        <v>1.9771520711945236</v>
      </c>
      <c r="H16" s="29">
        <f t="shared" si="5"/>
        <v>1.4551026901218851</v>
      </c>
      <c r="I16" s="29">
        <f t="shared" si="5"/>
        <v>24.781393219403551</v>
      </c>
      <c r="J16" s="29">
        <f t="shared" si="5"/>
        <v>34.155966317612616</v>
      </c>
      <c r="K16" s="29">
        <f t="shared" si="5"/>
        <v>1.7529035423952672</v>
      </c>
      <c r="L16" s="29">
        <f t="shared" si="5"/>
        <v>1.7484003363218061</v>
      </c>
      <c r="M16" s="29">
        <f t="shared" si="5"/>
        <v>25.288367385612457</v>
      </c>
      <c r="N16" s="29">
        <f t="shared" si="5"/>
        <v>16.576042772359958</v>
      </c>
    </row>
    <row r="17" spans="1:14" x14ac:dyDescent="0.25">
      <c r="A17" s="48"/>
      <c r="B17" s="24" t="s">
        <v>25</v>
      </c>
      <c r="C17" s="20">
        <f>0.693/C21</f>
        <v>20.90571687614322</v>
      </c>
      <c r="D17" s="41">
        <f t="shared" ref="D17:N17" si="6">0.693/D21</f>
        <v>14.898938994991781</v>
      </c>
      <c r="E17" s="41">
        <f t="shared" si="6"/>
        <v>15.236194679763187</v>
      </c>
      <c r="F17" s="41">
        <f t="shared" si="6"/>
        <v>17.249171224806332</v>
      </c>
      <c r="G17" s="41">
        <f t="shared" si="6"/>
        <v>15.577087940221908</v>
      </c>
      <c r="H17" s="41">
        <f t="shared" si="6"/>
        <v>13.346723891909477</v>
      </c>
      <c r="I17" s="41">
        <f t="shared" si="6"/>
        <v>15.730773409805312</v>
      </c>
      <c r="J17" s="41">
        <f t="shared" si="6"/>
        <v>11.892902463645239</v>
      </c>
      <c r="K17" s="41">
        <f t="shared" si="6"/>
        <v>13.136272134958016</v>
      </c>
      <c r="L17" s="41">
        <f t="shared" si="6"/>
        <v>16.237493626501834</v>
      </c>
      <c r="M17" s="41">
        <f t="shared" si="6"/>
        <v>15.388914882140337</v>
      </c>
      <c r="N17" s="41">
        <f t="shared" si="6"/>
        <v>13.982445810363382</v>
      </c>
    </row>
    <row r="18" spans="1:14" x14ac:dyDescent="0.25">
      <c r="A18" s="48"/>
      <c r="B18" s="24" t="s">
        <v>26</v>
      </c>
      <c r="C18">
        <f>RSQ(C145:C164,$B145:$B164)</f>
        <v>0.79592317065125329</v>
      </c>
      <c r="D18" s="29">
        <f t="shared" ref="D18:N18" si="7">RSQ(D145:D164,$B145:$B164)</f>
        <v>0.90051838441775112</v>
      </c>
      <c r="E18" s="29">
        <f t="shared" si="7"/>
        <v>0.87131486289109639</v>
      </c>
      <c r="F18" s="29">
        <f t="shared" si="7"/>
        <v>0.8676488819735938</v>
      </c>
      <c r="G18" s="29">
        <f t="shared" si="7"/>
        <v>0.81938233122928905</v>
      </c>
      <c r="H18" s="29">
        <f t="shared" si="7"/>
        <v>0.88987387599681278</v>
      </c>
      <c r="I18" s="29">
        <f t="shared" si="7"/>
        <v>0.81709011655182462</v>
      </c>
      <c r="J18" s="29">
        <f t="shared" si="7"/>
        <v>0.86850322690216386</v>
      </c>
      <c r="K18" s="29">
        <f t="shared" si="7"/>
        <v>0.87609978127364052</v>
      </c>
      <c r="L18" s="29">
        <f t="shared" si="7"/>
        <v>0.8156187405691756</v>
      </c>
      <c r="M18" s="29">
        <f t="shared" si="7"/>
        <v>0.89449521114970076</v>
      </c>
      <c r="N18" s="29">
        <f t="shared" si="7"/>
        <v>0.93545728636375092</v>
      </c>
    </row>
    <row r="19" spans="1:14" x14ac:dyDescent="0.25">
      <c r="A19" s="48"/>
      <c r="B19" s="24" t="s">
        <v>27</v>
      </c>
      <c r="C19" s="20">
        <f>SLOPE(C145:C164,$B145:$B164)</f>
        <v>-1.4393759175354192E-2</v>
      </c>
      <c r="D19" s="41">
        <f t="shared" ref="D19:N19" si="8">SLOPE(D145:D164,$B145:$B164)</f>
        <v>-2.0196864636098835E-2</v>
      </c>
      <c r="E19" s="41">
        <f t="shared" si="8"/>
        <v>-1.9749803702824597E-2</v>
      </c>
      <c r="F19" s="41">
        <f t="shared" si="8"/>
        <v>-1.7445003599395947E-2</v>
      </c>
      <c r="G19" s="41">
        <f t="shared" si="8"/>
        <v>-1.9317593587332392E-2</v>
      </c>
      <c r="H19" s="41">
        <f t="shared" si="8"/>
        <v>-2.2545746547266956E-2</v>
      </c>
      <c r="I19" s="41">
        <f t="shared" si="8"/>
        <v>-1.9128865839220528E-2</v>
      </c>
      <c r="J19" s="41">
        <f t="shared" si="8"/>
        <v>-2.5301801223308138E-2</v>
      </c>
      <c r="K19" s="41">
        <f t="shared" si="8"/>
        <v>-2.2906944299864351E-2</v>
      </c>
      <c r="L19" s="41">
        <f t="shared" si="8"/>
        <v>-1.853191514805054E-2</v>
      </c>
      <c r="M19" s="41">
        <f t="shared" si="8"/>
        <v>-1.9553805866622073E-2</v>
      </c>
      <c r="N19" s="41">
        <f t="shared" si="8"/>
        <v>-2.1520688024431057E-2</v>
      </c>
    </row>
    <row r="20" spans="1:14" x14ac:dyDescent="0.25">
      <c r="A20" s="48"/>
      <c r="B20" s="24" t="s">
        <v>28</v>
      </c>
      <c r="C20" s="20">
        <f>INTERCEPT(C145:C164,$B145:$B164)</f>
        <v>2.5701728307833429</v>
      </c>
      <c r="D20" s="41">
        <f t="shared" ref="D20:N20" si="9">INTERCEPT(D145:D164,$B145:$B164)</f>
        <v>2.6902182246789197</v>
      </c>
      <c r="E20" s="41">
        <f t="shared" si="9"/>
        <v>2.8595683449536975</v>
      </c>
      <c r="F20" s="41">
        <f t="shared" si="9"/>
        <v>2.7781236457697607</v>
      </c>
      <c r="G20" s="41">
        <f t="shared" si="9"/>
        <v>2.7389462391563395</v>
      </c>
      <c r="H20" s="41">
        <f t="shared" si="9"/>
        <v>2.6177968556144133</v>
      </c>
      <c r="I20" s="41">
        <f t="shared" si="9"/>
        <v>2.8390973835478204</v>
      </c>
      <c r="J20" s="41">
        <f t="shared" si="9"/>
        <v>3.0001015876452719</v>
      </c>
      <c r="K20" s="41">
        <f t="shared" si="9"/>
        <v>2.6991284500595558</v>
      </c>
      <c r="L20" s="41">
        <f t="shared" si="9"/>
        <v>2.68233590362069</v>
      </c>
      <c r="M20" s="41">
        <f t="shared" si="9"/>
        <v>2.8497849285856307</v>
      </c>
      <c r="N20" s="41">
        <f t="shared" si="9"/>
        <v>2.6766987503580824</v>
      </c>
    </row>
    <row r="21" spans="1:14" x14ac:dyDescent="0.25">
      <c r="A21" s="48"/>
      <c r="B21" s="24" t="s">
        <v>29</v>
      </c>
      <c r="C21" s="20">
        <f>ABS(C19)*2.303</f>
        <v>3.3148827380840705E-2</v>
      </c>
      <c r="D21" s="41">
        <f t="shared" ref="D21:N21" si="10">ABS(D19)*2.303</f>
        <v>4.6513379256935619E-2</v>
      </c>
      <c r="E21" s="41">
        <f t="shared" si="10"/>
        <v>4.5483797927605048E-2</v>
      </c>
      <c r="F21" s="41">
        <f t="shared" si="10"/>
        <v>4.0175843289408861E-2</v>
      </c>
      <c r="G21" s="41">
        <f t="shared" si="10"/>
        <v>4.4488418031626495E-2</v>
      </c>
      <c r="H21" s="41">
        <f t="shared" si="10"/>
        <v>5.1922854298355796E-2</v>
      </c>
      <c r="I21" s="41">
        <f t="shared" si="10"/>
        <v>4.4053778027724873E-2</v>
      </c>
      <c r="J21" s="41">
        <f t="shared" si="10"/>
        <v>5.8270048217278637E-2</v>
      </c>
      <c r="K21" s="41">
        <f t="shared" si="10"/>
        <v>5.27546927225876E-2</v>
      </c>
      <c r="L21" s="41">
        <f t="shared" si="10"/>
        <v>4.2679000585960393E-2</v>
      </c>
      <c r="M21" s="41">
        <f t="shared" si="10"/>
        <v>4.5032414910830633E-2</v>
      </c>
      <c r="N21" s="41">
        <f t="shared" si="10"/>
        <v>4.9562144520264723E-2</v>
      </c>
    </row>
    <row r="22" spans="1:14" x14ac:dyDescent="0.25">
      <c r="A22" s="48"/>
      <c r="B22" s="24" t="s">
        <v>30</v>
      </c>
      <c r="C22" s="20">
        <f>10^C20</f>
        <v>371.68311378377609</v>
      </c>
      <c r="D22" s="41">
        <f t="shared" ref="D22:N22" si="11">10^D20</f>
        <v>490.02498570854311</v>
      </c>
      <c r="E22" s="41">
        <f t="shared" si="11"/>
        <v>723.71628460268266</v>
      </c>
      <c r="F22" s="41">
        <f t="shared" si="11"/>
        <v>599.9618640285571</v>
      </c>
      <c r="G22" s="41">
        <f t="shared" si="11"/>
        <v>548.20909850968258</v>
      </c>
      <c r="H22" s="41">
        <f t="shared" si="11"/>
        <v>414.75999026739009</v>
      </c>
      <c r="I22" s="41">
        <f t="shared" si="11"/>
        <v>690.39459636141578</v>
      </c>
      <c r="J22" s="41">
        <f t="shared" si="11"/>
        <v>1000.2339415576954</v>
      </c>
      <c r="K22" s="41">
        <f t="shared" si="11"/>
        <v>500.18245066068062</v>
      </c>
      <c r="L22" s="41">
        <f t="shared" si="11"/>
        <v>481.21139590332473</v>
      </c>
      <c r="M22" s="41">
        <f t="shared" si="11"/>
        <v>707.59528210316194</v>
      </c>
      <c r="N22" s="41">
        <f t="shared" si="11"/>
        <v>475.0056225967204</v>
      </c>
    </row>
    <row r="23" spans="1:14" x14ac:dyDescent="0.25">
      <c r="A23" s="48" t="s">
        <v>36</v>
      </c>
      <c r="B23" s="23" t="s">
        <v>37</v>
      </c>
      <c r="C23" s="20">
        <v>3</v>
      </c>
      <c r="D23" s="41">
        <v>3</v>
      </c>
      <c r="E23" s="41">
        <v>3</v>
      </c>
      <c r="F23" s="41">
        <v>3</v>
      </c>
      <c r="G23" s="41">
        <v>3</v>
      </c>
      <c r="H23" s="41">
        <v>3</v>
      </c>
      <c r="I23" s="41">
        <v>3</v>
      </c>
      <c r="J23" s="41">
        <v>3</v>
      </c>
      <c r="K23" s="41">
        <v>3</v>
      </c>
      <c r="L23" s="41">
        <v>3</v>
      </c>
      <c r="M23" s="41">
        <v>3</v>
      </c>
      <c r="N23" s="41">
        <v>3</v>
      </c>
    </row>
    <row r="24" spans="1:14" x14ac:dyDescent="0.25">
      <c r="A24" s="48"/>
      <c r="B24" s="23" t="s">
        <v>38</v>
      </c>
      <c r="C24" s="20">
        <v>10</v>
      </c>
      <c r="D24" s="41">
        <v>10</v>
      </c>
      <c r="E24" s="41">
        <v>10</v>
      </c>
      <c r="F24" s="41">
        <v>10</v>
      </c>
      <c r="G24" s="41">
        <v>10</v>
      </c>
      <c r="H24" s="41">
        <v>10</v>
      </c>
      <c r="I24" s="41">
        <v>10</v>
      </c>
      <c r="J24" s="41">
        <v>10</v>
      </c>
      <c r="K24" s="41">
        <v>10</v>
      </c>
      <c r="L24" s="41">
        <v>10</v>
      </c>
      <c r="M24" s="41">
        <v>10</v>
      </c>
      <c r="N24" s="41">
        <v>10</v>
      </c>
    </row>
    <row r="25" spans="1:14" x14ac:dyDescent="0.25">
      <c r="A25" s="48"/>
      <c r="B25" s="23" t="s">
        <v>21</v>
      </c>
      <c r="C25">
        <f>60*C31/(C$2*(1-EXP(-1*C30*60)))</f>
        <v>59.855644729746331</v>
      </c>
      <c r="D25" s="29">
        <f t="shared" ref="D25:N25" si="12">60*D31/(D$2*(1-EXP(-1*D30*60)))</f>
        <v>28.659720664711045</v>
      </c>
      <c r="E25" s="29">
        <f t="shared" si="12"/>
        <v>376.39185729241245</v>
      </c>
      <c r="F25" s="29">
        <f t="shared" si="12"/>
        <v>106.50067691400237</v>
      </c>
      <c r="G25" s="29">
        <f t="shared" si="12"/>
        <v>47.35555479758532</v>
      </c>
      <c r="H25" s="29">
        <f t="shared" si="12"/>
        <v>29.513791680648815</v>
      </c>
      <c r="I25" s="29">
        <f t="shared" si="12"/>
        <v>830.63008138547241</v>
      </c>
      <c r="J25" s="29">
        <f t="shared" si="12"/>
        <v>525.80693962104806</v>
      </c>
      <c r="K25" s="29">
        <f t="shared" si="12"/>
        <v>70.650233219420784</v>
      </c>
      <c r="L25" s="29">
        <f t="shared" si="12"/>
        <v>61.73697060687757</v>
      </c>
      <c r="M25" s="29">
        <f t="shared" si="12"/>
        <v>416.53643731862888</v>
      </c>
      <c r="N25" s="29">
        <f t="shared" si="12"/>
        <v>446.59759555145001</v>
      </c>
    </row>
    <row r="26" spans="1:14" x14ac:dyDescent="0.25">
      <c r="A26" s="48"/>
      <c r="B26" s="24" t="s">
        <v>25</v>
      </c>
      <c r="C26" s="20">
        <f>0.693/C30</f>
        <v>1.6238608429254671</v>
      </c>
      <c r="D26" s="41">
        <f t="shared" ref="D26:N26" si="13">0.693/D30</f>
        <v>1.7908175752854292</v>
      </c>
      <c r="E26" s="41">
        <f t="shared" si="13"/>
        <v>2.2013711052341618</v>
      </c>
      <c r="F26" s="41">
        <f t="shared" si="13"/>
        <v>3.7386019588551944</v>
      </c>
      <c r="G26" s="41">
        <f t="shared" si="13"/>
        <v>1.7456517184237521</v>
      </c>
      <c r="H26" s="41">
        <f t="shared" si="13"/>
        <v>1.8290430238178184</v>
      </c>
      <c r="I26" s="41">
        <f t="shared" si="13"/>
        <v>1.7105552199512852</v>
      </c>
      <c r="J26" s="41">
        <f t="shared" si="13"/>
        <v>2.1004037241729061</v>
      </c>
      <c r="K26" s="41">
        <f t="shared" si="13"/>
        <v>1.492828184995455</v>
      </c>
      <c r="L26" s="41">
        <f t="shared" si="13"/>
        <v>1.6721060196155058</v>
      </c>
      <c r="M26" s="41">
        <f t="shared" si="13"/>
        <v>1.9269388172096165</v>
      </c>
      <c r="N26" s="41">
        <f t="shared" si="13"/>
        <v>1.6662771214689716</v>
      </c>
    </row>
    <row r="27" spans="1:14" x14ac:dyDescent="0.25">
      <c r="A27" s="48"/>
      <c r="B27" s="24" t="s">
        <v>26</v>
      </c>
      <c r="C27">
        <f>RSQ(C296:C302,$B296:$B302)</f>
        <v>0.99104983217604514</v>
      </c>
      <c r="D27" s="29">
        <f t="shared" ref="D27:N27" si="14">RSQ(D296:D302,$B296:$B302)</f>
        <v>0.99038163777821142</v>
      </c>
      <c r="E27" s="29">
        <f>RSQ(E296:E302,$B296:$B302)</f>
        <v>0.99074936044137474</v>
      </c>
      <c r="F27" s="29">
        <f t="shared" si="14"/>
        <v>0.17182689133960383</v>
      </c>
      <c r="G27" s="29">
        <f t="shared" si="14"/>
        <v>0.96882163736209304</v>
      </c>
      <c r="H27" s="29">
        <f t="shared" si="14"/>
        <v>0.99561493918884303</v>
      </c>
      <c r="I27" s="29">
        <f t="shared" si="14"/>
        <v>0.98738509887418779</v>
      </c>
      <c r="J27" s="29">
        <f t="shared" si="14"/>
        <v>0.99075509299190023</v>
      </c>
      <c r="K27" s="29">
        <f t="shared" si="14"/>
        <v>0.99332518851582197</v>
      </c>
      <c r="L27" s="29">
        <f t="shared" si="14"/>
        <v>0.98732805776026444</v>
      </c>
      <c r="M27" s="29">
        <f t="shared" si="14"/>
        <v>0.98665949710317979</v>
      </c>
      <c r="N27" s="29">
        <f t="shared" si="14"/>
        <v>0.97882161485557906</v>
      </c>
    </row>
    <row r="28" spans="1:14" x14ac:dyDescent="0.25">
      <c r="A28" s="48"/>
      <c r="B28" s="24" t="s">
        <v>27</v>
      </c>
      <c r="C28" s="20">
        <f>SLOPE(C296:C302,$B296:$B302)</f>
        <v>-0.18530642906644365</v>
      </c>
      <c r="D28" s="41">
        <f t="shared" ref="D28:N28" si="15">SLOPE(D296:D302,$B296:$B302)</f>
        <v>-0.16803043383990837</v>
      </c>
      <c r="E28" s="41">
        <f t="shared" si="15"/>
        <v>-0.13669292441781877</v>
      </c>
      <c r="F28" s="41">
        <f t="shared" si="15"/>
        <v>-8.0487801968489397E-2</v>
      </c>
      <c r="G28" s="41">
        <f t="shared" si="15"/>
        <v>-0.17237794396642522</v>
      </c>
      <c r="H28" s="41">
        <f t="shared" si="15"/>
        <v>-0.16451874022910667</v>
      </c>
      <c r="I28" s="41">
        <f t="shared" si="15"/>
        <v>-0.17591472674697581</v>
      </c>
      <c r="J28" s="41">
        <f t="shared" si="15"/>
        <v>-0.14326381668449767</v>
      </c>
      <c r="K28" s="41">
        <f t="shared" si="15"/>
        <v>-0.20157165916870706</v>
      </c>
      <c r="L28" s="41">
        <f t="shared" si="15"/>
        <v>-0.17995979356173658</v>
      </c>
      <c r="M28" s="41">
        <f t="shared" si="15"/>
        <v>-0.15616056483780388</v>
      </c>
      <c r="N28" s="41">
        <f t="shared" si="15"/>
        <v>-0.18058932108367598</v>
      </c>
    </row>
    <row r="29" spans="1:14" x14ac:dyDescent="0.25">
      <c r="A29" s="48"/>
      <c r="B29" s="24" t="s">
        <v>28</v>
      </c>
      <c r="C29" s="20">
        <f>INTERCEPT(C296:C302,$B296:$B302)</f>
        <v>4.2512017354250791</v>
      </c>
      <c r="D29" s="41">
        <f t="shared" ref="D29:N29" si="16">INTERCEPT(D296:D302,$B296:$B302)</f>
        <v>3.9318817700334074</v>
      </c>
      <c r="E29" s="41">
        <f t="shared" si="16"/>
        <v>4.0526575903196491</v>
      </c>
      <c r="F29" s="41">
        <f t="shared" si="16"/>
        <v>3.5073490545639596</v>
      </c>
      <c r="G29" s="41">
        <f t="shared" si="16"/>
        <v>4.1494675512681827</v>
      </c>
      <c r="H29" s="41">
        <f t="shared" si="16"/>
        <v>3.9446348243719163</v>
      </c>
      <c r="I29" s="41">
        <f t="shared" si="16"/>
        <v>4.3964250286156066</v>
      </c>
      <c r="J29" s="41">
        <f t="shared" si="16"/>
        <v>4.2008294206569872</v>
      </c>
      <c r="K29" s="41">
        <f t="shared" si="16"/>
        <v>4.3232102221113884</v>
      </c>
      <c r="L29" s="41">
        <f t="shared" si="16"/>
        <v>4.2651551320021257</v>
      </c>
      <c r="M29" s="41">
        <f t="shared" si="16"/>
        <v>4.0966703714904007</v>
      </c>
      <c r="N29" s="41">
        <f t="shared" si="16"/>
        <v>4.1299194886362613</v>
      </c>
    </row>
    <row r="30" spans="1:14" x14ac:dyDescent="0.25">
      <c r="A30" s="48"/>
      <c r="B30" s="24" t="s">
        <v>29</v>
      </c>
      <c r="C30" s="20">
        <f>ABS(C28)*2.303</f>
        <v>0.42676070614001971</v>
      </c>
      <c r="D30" s="41">
        <f t="shared" ref="D30:N30" si="17">ABS(D28)*2.303</f>
        <v>0.386974089133309</v>
      </c>
      <c r="E30" s="41">
        <f t="shared" si="17"/>
        <v>0.31480380493423665</v>
      </c>
      <c r="F30" s="41">
        <f t="shared" si="17"/>
        <v>0.18536340793343109</v>
      </c>
      <c r="G30" s="41">
        <f t="shared" si="17"/>
        <v>0.3969864049546773</v>
      </c>
      <c r="H30" s="41">
        <f t="shared" si="17"/>
        <v>0.37888665874763267</v>
      </c>
      <c r="I30" s="41">
        <f t="shared" si="17"/>
        <v>0.40513161569828526</v>
      </c>
      <c r="J30" s="41">
        <f t="shared" si="17"/>
        <v>0.32993656982439812</v>
      </c>
      <c r="K30" s="41">
        <f t="shared" si="17"/>
        <v>0.46421953106553238</v>
      </c>
      <c r="L30" s="41">
        <f t="shared" si="17"/>
        <v>0.41444740457267931</v>
      </c>
      <c r="M30" s="41">
        <f t="shared" si="17"/>
        <v>0.35963778082146236</v>
      </c>
      <c r="N30" s="41">
        <f t="shared" si="17"/>
        <v>0.41589720645570577</v>
      </c>
    </row>
    <row r="31" spans="1:14" x14ac:dyDescent="0.25">
      <c r="A31" s="48"/>
      <c r="B31" s="24" t="s">
        <v>30</v>
      </c>
      <c r="C31" s="20">
        <f>10^C29</f>
        <v>17832.068978491025</v>
      </c>
      <c r="D31" s="41">
        <f t="shared" ref="D31:N31" si="18">10^D29</f>
        <v>8548.3396585783921</v>
      </c>
      <c r="E31" s="41">
        <f t="shared" si="18"/>
        <v>11289.055036466199</v>
      </c>
      <c r="F31" s="41">
        <f t="shared" si="18"/>
        <v>3216.2444853252809</v>
      </c>
      <c r="G31" s="41">
        <f t="shared" si="18"/>
        <v>14108.068227252634</v>
      </c>
      <c r="H31" s="41">
        <f t="shared" si="18"/>
        <v>8803.083562372809</v>
      </c>
      <c r="I31" s="41">
        <f t="shared" si="18"/>
        <v>24912.942670038974</v>
      </c>
      <c r="J31" s="41">
        <f t="shared" si="18"/>
        <v>15879.22932124338</v>
      </c>
      <c r="K31" s="41">
        <f t="shared" si="18"/>
        <v>21047.97029272711</v>
      </c>
      <c r="L31" s="41">
        <f t="shared" si="18"/>
        <v>18414.296512116314</v>
      </c>
      <c r="M31" s="41">
        <f t="shared" si="18"/>
        <v>12493.104465308004</v>
      </c>
      <c r="N31" s="41">
        <f t="shared" si="18"/>
        <v>13487.128292765485</v>
      </c>
    </row>
    <row r="32" spans="1:14" x14ac:dyDescent="0.25">
      <c r="A32" s="48" t="s">
        <v>33</v>
      </c>
      <c r="B32" s="23" t="s">
        <v>37</v>
      </c>
      <c r="C32" s="20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</row>
    <row r="33" spans="1:14" x14ac:dyDescent="0.25">
      <c r="A33" s="48"/>
      <c r="B33" s="23" t="s">
        <v>38</v>
      </c>
      <c r="C33" s="20">
        <v>3</v>
      </c>
      <c r="D33" s="41">
        <v>3</v>
      </c>
      <c r="E33" s="41">
        <v>3</v>
      </c>
      <c r="F33" s="41">
        <v>3</v>
      </c>
      <c r="G33" s="41">
        <v>3</v>
      </c>
      <c r="H33" s="41">
        <v>3</v>
      </c>
      <c r="I33" s="41">
        <v>3</v>
      </c>
      <c r="J33" s="41">
        <v>3</v>
      </c>
      <c r="K33" s="41">
        <v>3</v>
      </c>
      <c r="L33" s="41">
        <v>3</v>
      </c>
      <c r="M33" s="41">
        <v>3</v>
      </c>
      <c r="N33" s="41">
        <v>3</v>
      </c>
    </row>
    <row r="34" spans="1:14" x14ac:dyDescent="0.25">
      <c r="A34" s="48"/>
      <c r="B34" s="23" t="s">
        <v>21</v>
      </c>
      <c r="C34">
        <f>60*C40/(C$2*(1-EXP(-1*C39*60)))</f>
        <v>861.0243756091902</v>
      </c>
      <c r="D34" s="29">
        <f t="shared" ref="D34:N34" si="19">60*D40/(D$2*(1-EXP(-1*D39*60)))</f>
        <v>799.19612815864843</v>
      </c>
      <c r="E34" s="29">
        <f t="shared" si="19"/>
        <v>9183.3306257788499</v>
      </c>
      <c r="F34" s="29">
        <f t="shared" si="19"/>
        <v>6248.020059892574</v>
      </c>
      <c r="G34" s="29">
        <f t="shared" si="19"/>
        <v>916.30239035937552</v>
      </c>
      <c r="H34" s="29">
        <f t="shared" si="19"/>
        <v>617.73334610718507</v>
      </c>
      <c r="I34" s="29">
        <f t="shared" si="19"/>
        <v>8905.1143273798461</v>
      </c>
      <c r="J34" s="29">
        <f t="shared" si="19"/>
        <v>7321.027806595027</v>
      </c>
      <c r="K34" s="29">
        <f t="shared" si="19"/>
        <v>924.88194437145751</v>
      </c>
      <c r="L34" s="29">
        <f t="shared" si="19"/>
        <v>729.9148681548138</v>
      </c>
      <c r="M34" s="29">
        <f t="shared" si="19"/>
        <v>11381.029472168026</v>
      </c>
      <c r="N34" s="29">
        <f t="shared" si="19"/>
        <v>7718.1800982698842</v>
      </c>
    </row>
    <row r="35" spans="1:14" x14ac:dyDescent="0.25">
      <c r="A35" s="48"/>
      <c r="B35" s="24" t="s">
        <v>25</v>
      </c>
      <c r="C35" s="20">
        <f>0.693/C39</f>
        <v>0.46278858596595679</v>
      </c>
      <c r="D35" s="41">
        <f t="shared" ref="D35:N35" si="20">0.693/D39</f>
        <v>0.43111643616634171</v>
      </c>
      <c r="E35" s="41">
        <f t="shared" si="20"/>
        <v>0.42116139935437041</v>
      </c>
      <c r="F35" s="41">
        <f t="shared" si="20"/>
        <v>0.54845595666309432</v>
      </c>
      <c r="G35" s="41">
        <f t="shared" si="20"/>
        <v>0.44655595950520388</v>
      </c>
      <c r="H35" s="41">
        <f t="shared" si="20"/>
        <v>0.43241538957744119</v>
      </c>
      <c r="I35" s="41">
        <f t="shared" si="20"/>
        <v>0.48596684082111175</v>
      </c>
      <c r="J35" s="41">
        <f t="shared" si="20"/>
        <v>0.43061400853599791</v>
      </c>
      <c r="K35" s="41">
        <f t="shared" si="20"/>
        <v>0.39652920414162907</v>
      </c>
      <c r="L35" s="41">
        <f t="shared" si="20"/>
        <v>0.48258701359487038</v>
      </c>
      <c r="M35" s="41">
        <f t="shared" si="20"/>
        <v>0.41480674236543241</v>
      </c>
      <c r="N35" s="41">
        <f t="shared" si="20"/>
        <v>0.42471969326570314</v>
      </c>
    </row>
    <row r="36" spans="1:14" x14ac:dyDescent="0.25">
      <c r="A36" s="48"/>
      <c r="B36" s="24" t="s">
        <v>26</v>
      </c>
      <c r="C36">
        <f>RSQ(C324:C326,$B324:$B326)</f>
        <v>0.98671944302051495</v>
      </c>
      <c r="D36" s="29">
        <f t="shared" ref="D36:N36" si="21">RSQ(D324:D326,$B324:$B326)</f>
        <v>0.99055133023289044</v>
      </c>
      <c r="E36" s="29">
        <f t="shared" si="21"/>
        <v>0.99674441055515495</v>
      </c>
      <c r="F36" s="29">
        <f t="shared" si="21"/>
        <v>0.99708310781234533</v>
      </c>
      <c r="G36" s="29">
        <f t="shared" si="21"/>
        <v>0.99836660879116812</v>
      </c>
      <c r="H36" s="29">
        <f t="shared" si="21"/>
        <v>0.99761093110815702</v>
      </c>
      <c r="I36" s="29">
        <f t="shared" si="21"/>
        <v>0.99469299131208599</v>
      </c>
      <c r="J36" s="29">
        <f t="shared" si="21"/>
        <v>0.99996570101130289</v>
      </c>
      <c r="K36" s="29">
        <f t="shared" si="21"/>
        <v>0.99952515175780032</v>
      </c>
      <c r="L36" s="29">
        <f t="shared" si="21"/>
        <v>0.99841306528439755</v>
      </c>
      <c r="M36" s="29">
        <f t="shared" si="21"/>
        <v>0.99904360586854091</v>
      </c>
      <c r="N36" s="29">
        <f t="shared" si="21"/>
        <v>0.99955653593928651</v>
      </c>
    </row>
    <row r="37" spans="1:14" x14ac:dyDescent="0.25">
      <c r="A37" s="48"/>
      <c r="B37" s="24" t="s">
        <v>27</v>
      </c>
      <c r="C37" s="20">
        <f>SLOPE(C324:C326,$B324:$B326)</f>
        <v>-0.65021451096349825</v>
      </c>
      <c r="D37" s="41">
        <f t="shared" ref="D37:N37" si="22">SLOPE(D324:D326,$B324:$B326)</f>
        <v>-0.69798279272108243</v>
      </c>
      <c r="E37" s="41">
        <f t="shared" si="22"/>
        <v>-0.71448108626439555</v>
      </c>
      <c r="F37" s="41">
        <f t="shared" si="22"/>
        <v>-0.54865272306302559</v>
      </c>
      <c r="G37" s="41">
        <f t="shared" si="22"/>
        <v>-0.67385027049412116</v>
      </c>
      <c r="H37" s="41">
        <f t="shared" si="22"/>
        <v>-0.69588608859965939</v>
      </c>
      <c r="I37" s="41">
        <f t="shared" si="22"/>
        <v>-0.61920244104496724</v>
      </c>
      <c r="J37" s="41">
        <f t="shared" si="22"/>
        <v>-0.69879717830449595</v>
      </c>
      <c r="K37" s="41">
        <f t="shared" si="22"/>
        <v>-0.75886429287025781</v>
      </c>
      <c r="L37" s="41">
        <f t="shared" si="22"/>
        <v>-0.62353906264862236</v>
      </c>
      <c r="M37" s="41">
        <f t="shared" si="22"/>
        <v>-0.72542662249749323</v>
      </c>
      <c r="N37" s="41">
        <f t="shared" si="22"/>
        <v>-0.70849517664134787</v>
      </c>
    </row>
    <row r="38" spans="1:14" x14ac:dyDescent="0.25">
      <c r="A38" s="48"/>
      <c r="B38" s="24" t="s">
        <v>28</v>
      </c>
      <c r="C38" s="20">
        <f>INTERCEPT(C324:C326,$B324:$B326)</f>
        <v>5.4091120688093337</v>
      </c>
      <c r="D38" s="41">
        <f t="shared" ref="D38:N38" si="23">INTERCEPT(D324:D326,$B324:$B326)</f>
        <v>5.3772631880984338</v>
      </c>
      <c r="E38" s="41">
        <f t="shared" si="23"/>
        <v>5.4400175939566715</v>
      </c>
      <c r="F38" s="41">
        <f t="shared" si="23"/>
        <v>5.2757455233276591</v>
      </c>
      <c r="G38" s="41">
        <f t="shared" si="23"/>
        <v>5.4361354418113965</v>
      </c>
      <c r="H38" s="41">
        <f t="shared" si="23"/>
        <v>5.2654108626808256</v>
      </c>
      <c r="I38" s="41">
        <f t="shared" si="23"/>
        <v>5.4266568730125027</v>
      </c>
      <c r="J38" s="41">
        <f t="shared" si="23"/>
        <v>5.3445751644963435</v>
      </c>
      <c r="K38" s="41">
        <f t="shared" si="23"/>
        <v>5.4401829234932322</v>
      </c>
      <c r="L38" s="41">
        <f t="shared" si="23"/>
        <v>5.3378820270823795</v>
      </c>
      <c r="M38" s="41">
        <f t="shared" si="23"/>
        <v>5.5331989215201389</v>
      </c>
      <c r="N38" s="41">
        <f t="shared" si="23"/>
        <v>5.3675180164183249</v>
      </c>
    </row>
    <row r="39" spans="1:14" x14ac:dyDescent="0.25">
      <c r="A39" s="48"/>
      <c r="B39" s="24" t="s">
        <v>29</v>
      </c>
      <c r="C39" s="20">
        <f>ABS(C37)*2.303</f>
        <v>1.4974440187489364</v>
      </c>
      <c r="D39" s="41">
        <f t="shared" ref="D39:N39" si="24">ABS(D37)*2.303</f>
        <v>1.6074543716366527</v>
      </c>
      <c r="E39" s="41">
        <f t="shared" si="24"/>
        <v>1.6454499416669028</v>
      </c>
      <c r="F39" s="41">
        <f t="shared" si="24"/>
        <v>1.2635472212141479</v>
      </c>
      <c r="G39" s="41">
        <f t="shared" si="24"/>
        <v>1.551877172947961</v>
      </c>
      <c r="H39" s="41">
        <f t="shared" si="24"/>
        <v>1.6026256620450154</v>
      </c>
      <c r="I39" s="41">
        <f t="shared" si="24"/>
        <v>1.4260232217265596</v>
      </c>
      <c r="J39" s="41">
        <f t="shared" si="24"/>
        <v>1.609329901635254</v>
      </c>
      <c r="K39" s="41">
        <f t="shared" si="24"/>
        <v>1.7476644664802037</v>
      </c>
      <c r="L39" s="41">
        <f t="shared" si="24"/>
        <v>1.4360104612797773</v>
      </c>
      <c r="M39" s="41">
        <f t="shared" si="24"/>
        <v>1.6706575116117268</v>
      </c>
      <c r="N39" s="41">
        <f t="shared" si="24"/>
        <v>1.6316643918050242</v>
      </c>
    </row>
    <row r="40" spans="1:14" x14ac:dyDescent="0.25">
      <c r="A40" s="48"/>
      <c r="B40" s="24" t="s">
        <v>30</v>
      </c>
      <c r="C40" s="20">
        <f>10^C38</f>
        <v>256514.58818070742</v>
      </c>
      <c r="D40" s="41">
        <f t="shared" ref="D40:N40" si="25">10^D38</f>
        <v>238376.36234523475</v>
      </c>
      <c r="E40" s="41">
        <f t="shared" si="25"/>
        <v>275434.02837612556</v>
      </c>
      <c r="F40" s="41">
        <f t="shared" si="25"/>
        <v>188688.53967007308</v>
      </c>
      <c r="G40" s="41">
        <f t="shared" si="25"/>
        <v>272982.89917255193</v>
      </c>
      <c r="H40" s="41">
        <f t="shared" si="25"/>
        <v>184251.42809894777</v>
      </c>
      <c r="I40" s="41">
        <f t="shared" si="25"/>
        <v>267089.53562609648</v>
      </c>
      <c r="J40" s="41">
        <f t="shared" si="25"/>
        <v>221093.08748508804</v>
      </c>
      <c r="K40" s="41">
        <f t="shared" si="25"/>
        <v>275538.90202976053</v>
      </c>
      <c r="L40" s="41">
        <f t="shared" si="25"/>
        <v>217711.82937701431</v>
      </c>
      <c r="M40" s="41">
        <f t="shared" si="25"/>
        <v>341349.22527857794</v>
      </c>
      <c r="N40" s="41">
        <f t="shared" si="25"/>
        <v>233086.98078639095</v>
      </c>
    </row>
    <row r="41" spans="1:14" ht="45" x14ac:dyDescent="0.25">
      <c r="A41" s="3" t="s">
        <v>0</v>
      </c>
      <c r="B41" s="9" t="s">
        <v>1</v>
      </c>
      <c r="C41" s="9" t="s">
        <v>2</v>
      </c>
      <c r="D41" s="31"/>
      <c r="E41" s="33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s="4">
        <v>1</v>
      </c>
      <c r="C42" s="8">
        <v>47976.6</v>
      </c>
      <c r="D42" s="42">
        <v>42177.599999999999</v>
      </c>
      <c r="E42" s="33">
        <v>42489.7</v>
      </c>
      <c r="F42" s="10">
        <v>29940.6</v>
      </c>
      <c r="G42" s="10">
        <v>39593.199999999997</v>
      </c>
      <c r="H42" s="10">
        <v>34232.9</v>
      </c>
      <c r="I42" s="10">
        <v>45339.6</v>
      </c>
      <c r="J42" s="10">
        <v>33668.1</v>
      </c>
      <c r="K42" s="10">
        <v>41493.800000000003</v>
      </c>
      <c r="L42" s="10">
        <v>46244.1</v>
      </c>
      <c r="M42" s="10">
        <v>43825.5</v>
      </c>
      <c r="N42" s="10">
        <v>43289.7</v>
      </c>
    </row>
    <row r="43" spans="1:14" x14ac:dyDescent="0.25">
      <c r="B43" s="4">
        <v>2</v>
      </c>
      <c r="C43" s="8">
        <v>17743.599999999999</v>
      </c>
      <c r="D43" s="42">
        <v>13410.5</v>
      </c>
      <c r="E43" s="33">
        <v>12981.4</v>
      </c>
      <c r="F43" s="10">
        <v>8517.7999999999993</v>
      </c>
      <c r="G43" s="10">
        <v>10341.4</v>
      </c>
      <c r="H43" s="10">
        <v>8570.1</v>
      </c>
      <c r="I43" s="10">
        <v>16982.7</v>
      </c>
      <c r="J43" s="10">
        <v>10576</v>
      </c>
      <c r="K43" s="10">
        <v>11975.2</v>
      </c>
      <c r="L43" s="10">
        <v>15955.5</v>
      </c>
      <c r="M43" s="10">
        <v>11951</v>
      </c>
      <c r="N43" s="10">
        <v>11527.6</v>
      </c>
    </row>
    <row r="44" spans="1:14" x14ac:dyDescent="0.25">
      <c r="B44" s="4">
        <v>3</v>
      </c>
      <c r="C44" s="8">
        <v>5925</v>
      </c>
      <c r="D44" s="42">
        <v>4104.6000000000004</v>
      </c>
      <c r="E44" s="33">
        <v>4944.1000000000004</v>
      </c>
      <c r="F44" s="10">
        <v>3472</v>
      </c>
      <c r="G44" s="10">
        <v>4221.1000000000004</v>
      </c>
      <c r="H44" s="10">
        <v>3597.7</v>
      </c>
      <c r="I44" s="10">
        <v>6701</v>
      </c>
      <c r="J44" s="10">
        <v>5048.5</v>
      </c>
      <c r="K44" s="10">
        <v>4843.8999999999996</v>
      </c>
      <c r="L44" s="10">
        <v>6318.3</v>
      </c>
      <c r="M44" s="10">
        <v>4321.3</v>
      </c>
      <c r="N44" s="10">
        <v>4698.7</v>
      </c>
    </row>
    <row r="45" spans="1:14" x14ac:dyDescent="0.25">
      <c r="B45" s="5">
        <v>4</v>
      </c>
      <c r="C45" s="8">
        <v>2974.6</v>
      </c>
      <c r="D45" s="42">
        <v>2033.4</v>
      </c>
      <c r="E45" s="33">
        <v>3005.1</v>
      </c>
      <c r="F45" s="10">
        <v>1776.3</v>
      </c>
      <c r="G45" s="10">
        <v>2157.5</v>
      </c>
      <c r="H45" s="10">
        <v>1831.7</v>
      </c>
      <c r="I45" s="10">
        <v>3606.6</v>
      </c>
      <c r="J45" s="10">
        <v>3229.7</v>
      </c>
      <c r="K45" s="10">
        <v>2494.5</v>
      </c>
      <c r="L45" s="10">
        <v>3305.8</v>
      </c>
      <c r="M45" s="10">
        <v>2338</v>
      </c>
      <c r="N45" s="10">
        <v>2540.8000000000002</v>
      </c>
    </row>
    <row r="46" spans="1:14" x14ac:dyDescent="0.25">
      <c r="B46" s="4">
        <v>5</v>
      </c>
      <c r="C46" s="8">
        <v>1741</v>
      </c>
      <c r="D46" s="42">
        <v>1297</v>
      </c>
      <c r="E46" s="33">
        <v>1972.2</v>
      </c>
      <c r="F46" s="10">
        <v>359.7</v>
      </c>
      <c r="G46" s="10">
        <v>1332.3</v>
      </c>
      <c r="H46" s="10">
        <v>1185.5</v>
      </c>
      <c r="I46" s="10">
        <v>2182.5</v>
      </c>
      <c r="J46" s="10">
        <v>2129.5</v>
      </c>
      <c r="K46" s="10">
        <v>1531.2</v>
      </c>
      <c r="L46" s="10">
        <v>1921</v>
      </c>
      <c r="M46" s="10">
        <v>1589.5</v>
      </c>
      <c r="N46" s="10">
        <v>1544.6</v>
      </c>
    </row>
    <row r="47" spans="1:14" x14ac:dyDescent="0.25">
      <c r="B47" s="4">
        <v>6</v>
      </c>
      <c r="C47" s="8">
        <v>1226.0999999999999</v>
      </c>
      <c r="D47" s="42">
        <v>1041</v>
      </c>
      <c r="E47" s="33">
        <v>1521.9</v>
      </c>
      <c r="F47" s="10">
        <v>1566.4</v>
      </c>
      <c r="G47" s="10">
        <v>912.6</v>
      </c>
      <c r="H47" s="10">
        <v>917.1</v>
      </c>
      <c r="I47" s="10">
        <v>1479.9</v>
      </c>
      <c r="J47" s="10">
        <v>1717.5</v>
      </c>
      <c r="K47" s="10">
        <v>1171</v>
      </c>
      <c r="L47" s="10">
        <v>1257.9000000000001</v>
      </c>
      <c r="M47" s="10">
        <v>1226.5</v>
      </c>
      <c r="N47" s="10">
        <v>1133.8</v>
      </c>
    </row>
    <row r="48" spans="1:14" x14ac:dyDescent="0.25">
      <c r="B48" s="4">
        <v>7</v>
      </c>
      <c r="C48" s="8">
        <v>815.2</v>
      </c>
      <c r="D48" s="42">
        <v>718.9</v>
      </c>
      <c r="E48" s="33">
        <v>301.89999999999998</v>
      </c>
      <c r="F48" s="10">
        <v>857</v>
      </c>
      <c r="G48" s="10">
        <v>618.79999999999995</v>
      </c>
      <c r="H48" s="10">
        <v>680.2</v>
      </c>
      <c r="I48" s="10">
        <v>1058.7</v>
      </c>
      <c r="J48" s="10">
        <v>1299.8</v>
      </c>
      <c r="K48" s="10">
        <v>867.8</v>
      </c>
      <c r="L48" s="10">
        <v>944.5</v>
      </c>
      <c r="M48" s="10">
        <v>876.5</v>
      </c>
      <c r="N48" s="10">
        <v>795.2</v>
      </c>
    </row>
    <row r="49" spans="2:14" x14ac:dyDescent="0.25">
      <c r="B49" s="4">
        <v>8</v>
      </c>
      <c r="C49" s="8">
        <v>650.5</v>
      </c>
      <c r="D49" s="42">
        <v>616.6</v>
      </c>
      <c r="E49" s="33">
        <v>1013.6</v>
      </c>
      <c r="F49" s="10">
        <v>684.6</v>
      </c>
      <c r="G49" s="10">
        <v>547.29999999999995</v>
      </c>
      <c r="H49" s="10">
        <v>505.8</v>
      </c>
      <c r="I49" s="10">
        <v>833.7</v>
      </c>
      <c r="J49" s="10">
        <v>1022.7</v>
      </c>
      <c r="K49" s="10">
        <v>594.5</v>
      </c>
      <c r="L49" s="10">
        <v>758.7</v>
      </c>
      <c r="M49" s="10">
        <v>674.2</v>
      </c>
      <c r="N49" s="10">
        <v>586.5</v>
      </c>
    </row>
    <row r="50" spans="2:14" x14ac:dyDescent="0.25">
      <c r="B50" s="4">
        <v>9</v>
      </c>
      <c r="C50" s="8">
        <v>527.6</v>
      </c>
      <c r="D50" s="42">
        <v>513.29999999999995</v>
      </c>
      <c r="E50" s="33">
        <v>828.6</v>
      </c>
      <c r="F50" s="10">
        <v>486.7</v>
      </c>
      <c r="G50" s="10">
        <v>490.6</v>
      </c>
      <c r="H50" s="10">
        <v>426.3</v>
      </c>
      <c r="I50" s="10">
        <v>707.8</v>
      </c>
      <c r="J50" s="10">
        <v>806.2</v>
      </c>
      <c r="K50" s="10">
        <v>435.6</v>
      </c>
      <c r="L50" s="10">
        <v>599.6</v>
      </c>
      <c r="M50" s="10">
        <v>605.1</v>
      </c>
      <c r="N50" s="10">
        <v>449.3</v>
      </c>
    </row>
    <row r="51" spans="2:14" x14ac:dyDescent="0.25">
      <c r="B51" s="5">
        <v>10</v>
      </c>
      <c r="C51" s="8">
        <v>388.2</v>
      </c>
      <c r="D51" s="42">
        <v>410.2</v>
      </c>
      <c r="E51" s="33">
        <v>685.8</v>
      </c>
      <c r="F51" s="10">
        <v>412</v>
      </c>
      <c r="G51" s="10">
        <v>344</v>
      </c>
      <c r="H51" s="10">
        <v>342.3</v>
      </c>
      <c r="I51" s="10">
        <v>511.1</v>
      </c>
      <c r="J51" s="10">
        <v>713.7</v>
      </c>
      <c r="K51" s="10">
        <v>327.8</v>
      </c>
      <c r="L51" s="10">
        <v>447.3</v>
      </c>
      <c r="M51" s="10">
        <v>505.5</v>
      </c>
      <c r="N51" s="10">
        <v>429.6</v>
      </c>
    </row>
    <row r="52" spans="2:14" x14ac:dyDescent="0.25">
      <c r="B52" s="5">
        <v>11.5</v>
      </c>
      <c r="C52" s="8">
        <v>369.6</v>
      </c>
      <c r="D52" s="42">
        <v>421.1</v>
      </c>
      <c r="E52" s="33">
        <v>532</v>
      </c>
      <c r="F52" s="10">
        <v>352</v>
      </c>
      <c r="G52" s="10">
        <v>391.4</v>
      </c>
      <c r="H52" s="10">
        <v>297</v>
      </c>
      <c r="I52" s="10">
        <v>545.6</v>
      </c>
      <c r="J52" s="10">
        <v>620.4</v>
      </c>
      <c r="K52" s="10">
        <v>342</v>
      </c>
      <c r="L52" s="10">
        <v>318.10000000000002</v>
      </c>
      <c r="M52" s="10">
        <v>460.1</v>
      </c>
      <c r="N52" s="10">
        <v>331.5</v>
      </c>
    </row>
    <row r="53" spans="2:14" x14ac:dyDescent="0.25">
      <c r="B53" s="4">
        <v>13</v>
      </c>
      <c r="C53" s="8">
        <v>349.5</v>
      </c>
      <c r="D53" s="42">
        <v>429.6</v>
      </c>
      <c r="E53" s="33">
        <v>503.7</v>
      </c>
      <c r="F53" s="10">
        <v>341.5</v>
      </c>
      <c r="G53" s="10">
        <v>250.9</v>
      </c>
      <c r="H53" s="10">
        <v>284.60000000000002</v>
      </c>
      <c r="I53" s="10">
        <v>380.5</v>
      </c>
      <c r="J53" s="10">
        <v>539.9</v>
      </c>
      <c r="K53" s="10">
        <v>316.8</v>
      </c>
      <c r="L53">
        <v>435.8</v>
      </c>
      <c r="M53" s="10">
        <v>410.1</v>
      </c>
      <c r="N53" s="10">
        <v>312.60000000000002</v>
      </c>
    </row>
    <row r="54" spans="2:14" x14ac:dyDescent="0.25">
      <c r="B54" s="4">
        <v>14.5</v>
      </c>
      <c r="C54" s="8">
        <v>301.89999999999998</v>
      </c>
      <c r="D54" s="42">
        <v>302.10000000000002</v>
      </c>
      <c r="E54" s="33">
        <v>576.4</v>
      </c>
      <c r="F54" s="10">
        <v>288.60000000000002</v>
      </c>
      <c r="G54" s="10">
        <v>287.7</v>
      </c>
      <c r="H54" s="10">
        <v>231.6</v>
      </c>
      <c r="I54" s="10">
        <v>360</v>
      </c>
      <c r="J54" s="10">
        <v>466.6</v>
      </c>
      <c r="K54" s="10">
        <v>318.10000000000002</v>
      </c>
      <c r="L54" s="10">
        <v>317.8</v>
      </c>
      <c r="M54" s="10">
        <v>369.2</v>
      </c>
      <c r="N54" s="10">
        <v>286.39999999999998</v>
      </c>
    </row>
    <row r="55" spans="2:14" x14ac:dyDescent="0.25">
      <c r="B55" s="4">
        <v>16</v>
      </c>
      <c r="C55" s="8">
        <v>288</v>
      </c>
      <c r="D55" s="42">
        <v>320.5</v>
      </c>
      <c r="E55" s="33">
        <v>421.6</v>
      </c>
      <c r="F55" s="10">
        <v>241.2</v>
      </c>
      <c r="G55" s="10">
        <v>269.2</v>
      </c>
      <c r="H55" s="10">
        <v>235.7</v>
      </c>
      <c r="I55" s="10">
        <v>319</v>
      </c>
      <c r="J55" s="10">
        <v>366.2</v>
      </c>
      <c r="K55" s="10">
        <v>236.7</v>
      </c>
      <c r="L55" s="10">
        <v>239.1</v>
      </c>
      <c r="M55" s="10">
        <v>356</v>
      </c>
      <c r="N55" s="10">
        <v>289.2</v>
      </c>
    </row>
    <row r="56" spans="2:14" x14ac:dyDescent="0.25">
      <c r="B56" s="4">
        <v>17.5</v>
      </c>
      <c r="C56" s="8">
        <v>235.3</v>
      </c>
      <c r="D56" s="42">
        <v>291.39999999999998</v>
      </c>
      <c r="E56" s="33">
        <v>403</v>
      </c>
      <c r="F56" s="10">
        <v>239.6</v>
      </c>
      <c r="G56" s="10">
        <v>218.7</v>
      </c>
      <c r="H56" s="10">
        <v>0</v>
      </c>
      <c r="I56" s="10">
        <v>294.10000000000002</v>
      </c>
      <c r="J56" s="10">
        <v>330.3</v>
      </c>
      <c r="K56" s="10">
        <v>191.7</v>
      </c>
      <c r="L56" s="10">
        <v>258.2</v>
      </c>
      <c r="M56" s="10">
        <v>281.7</v>
      </c>
      <c r="N56" s="10">
        <v>228</v>
      </c>
    </row>
    <row r="57" spans="2:14" x14ac:dyDescent="0.25">
      <c r="B57" s="4">
        <v>19</v>
      </c>
      <c r="C57" s="8">
        <v>220.7</v>
      </c>
      <c r="D57" s="42">
        <v>230.4</v>
      </c>
      <c r="E57" s="33">
        <v>279.2</v>
      </c>
      <c r="F57" s="10">
        <v>207.2</v>
      </c>
      <c r="G57" s="10">
        <v>190.8</v>
      </c>
      <c r="H57" s="10">
        <v>150.4</v>
      </c>
      <c r="I57" s="10">
        <v>168.6</v>
      </c>
      <c r="J57" s="10">
        <v>284.7</v>
      </c>
      <c r="K57" s="10">
        <v>179.1</v>
      </c>
      <c r="L57" s="10">
        <v>228.6</v>
      </c>
      <c r="M57" s="10">
        <v>300.3</v>
      </c>
      <c r="N57" s="10">
        <v>239.3</v>
      </c>
    </row>
    <row r="58" spans="2:14" x14ac:dyDescent="0.25">
      <c r="B58" s="4">
        <v>20.5</v>
      </c>
      <c r="C58" s="8">
        <v>167.9</v>
      </c>
      <c r="D58" s="42">
        <v>194</v>
      </c>
      <c r="E58" s="33">
        <v>221.6</v>
      </c>
      <c r="F58" s="10">
        <v>166.8</v>
      </c>
      <c r="G58" s="10">
        <v>190.9</v>
      </c>
      <c r="H58" s="10">
        <v>155.4</v>
      </c>
      <c r="I58" s="10">
        <v>237.3</v>
      </c>
      <c r="J58" s="10">
        <v>243.2</v>
      </c>
      <c r="K58" s="10">
        <v>153.4</v>
      </c>
      <c r="L58" s="10">
        <v>225.4</v>
      </c>
      <c r="M58" s="10">
        <v>288.10000000000002</v>
      </c>
      <c r="N58" s="10">
        <v>200.8</v>
      </c>
    </row>
    <row r="59" spans="2:14" x14ac:dyDescent="0.25">
      <c r="B59" s="4">
        <v>22</v>
      </c>
      <c r="C59" s="8">
        <v>175.9</v>
      </c>
      <c r="D59" s="42">
        <v>194.1</v>
      </c>
      <c r="E59" s="33">
        <v>245.6</v>
      </c>
      <c r="F59" s="10">
        <v>196.9</v>
      </c>
      <c r="G59" s="10">
        <v>176</v>
      </c>
      <c r="H59" s="10">
        <v>116.6</v>
      </c>
      <c r="I59" s="10">
        <v>203.3</v>
      </c>
      <c r="J59" s="10">
        <v>233.2</v>
      </c>
      <c r="K59" s="10">
        <v>150.19999999999999</v>
      </c>
      <c r="L59" s="10">
        <v>215.5</v>
      </c>
      <c r="M59" s="10">
        <v>213.4</v>
      </c>
      <c r="N59" s="10">
        <v>161.1</v>
      </c>
    </row>
    <row r="60" spans="2:14" x14ac:dyDescent="0.25">
      <c r="B60" s="4">
        <v>23.5</v>
      </c>
      <c r="C60" s="8">
        <v>165.1</v>
      </c>
      <c r="D60" s="42">
        <v>272.10000000000002</v>
      </c>
      <c r="E60" s="33">
        <v>238.8</v>
      </c>
      <c r="F60" s="10">
        <v>154.4</v>
      </c>
      <c r="G60" s="10">
        <v>129.9</v>
      </c>
      <c r="H60" s="10">
        <v>136.19999999999999</v>
      </c>
      <c r="I60" s="10">
        <v>211.6</v>
      </c>
      <c r="J60" s="10">
        <v>204.1</v>
      </c>
      <c r="K60" s="10">
        <v>101.9</v>
      </c>
      <c r="L60" s="10">
        <v>196.7</v>
      </c>
      <c r="M60" s="10">
        <v>170.9</v>
      </c>
      <c r="N60" s="10">
        <v>147.19999999999999</v>
      </c>
    </row>
    <row r="61" spans="2:14" x14ac:dyDescent="0.25">
      <c r="B61" s="4">
        <v>25</v>
      </c>
      <c r="C61" s="8">
        <v>143</v>
      </c>
      <c r="D61" s="42">
        <v>178.1</v>
      </c>
      <c r="E61" s="33">
        <v>225.8</v>
      </c>
      <c r="F61" s="10">
        <v>149.1</v>
      </c>
      <c r="G61" s="10">
        <v>130</v>
      </c>
      <c r="H61" s="10">
        <v>139.30000000000001</v>
      </c>
      <c r="I61" s="10">
        <v>194.5</v>
      </c>
      <c r="J61" s="10">
        <v>156.1</v>
      </c>
      <c r="K61" s="10">
        <v>169</v>
      </c>
      <c r="L61" s="10"/>
      <c r="M61" s="10">
        <v>150.30000000000001</v>
      </c>
      <c r="N61" s="10">
        <v>159.1</v>
      </c>
    </row>
    <row r="62" spans="2:14" x14ac:dyDescent="0.25">
      <c r="B62" s="4">
        <v>27</v>
      </c>
      <c r="C62" s="8">
        <v>180.4</v>
      </c>
      <c r="D62" s="42">
        <v>183.3</v>
      </c>
      <c r="E62" s="33">
        <v>250.8</v>
      </c>
      <c r="F62" s="10">
        <v>132.9</v>
      </c>
      <c r="G62" s="10">
        <v>125.3</v>
      </c>
      <c r="H62" s="10">
        <v>153.1</v>
      </c>
      <c r="I62" s="10">
        <v>192.7</v>
      </c>
      <c r="J62" s="10">
        <v>140.6</v>
      </c>
      <c r="K62" s="10">
        <v>151.80000000000001</v>
      </c>
      <c r="L62" s="10">
        <v>119.9</v>
      </c>
      <c r="M62" s="10">
        <v>238.3</v>
      </c>
      <c r="N62" s="10">
        <v>201.6</v>
      </c>
    </row>
    <row r="63" spans="2:14" x14ac:dyDescent="0.25">
      <c r="B63" s="4">
        <v>29</v>
      </c>
      <c r="C63" s="8">
        <v>167.1</v>
      </c>
      <c r="D63" s="42">
        <v>170.3</v>
      </c>
      <c r="E63" s="33">
        <v>207</v>
      </c>
      <c r="F63" s="10">
        <v>173.1</v>
      </c>
      <c r="G63" s="10">
        <v>132.1</v>
      </c>
      <c r="H63" s="10">
        <v>97.4</v>
      </c>
      <c r="I63" s="10">
        <v>220.3</v>
      </c>
      <c r="J63" s="10">
        <v>176.4</v>
      </c>
      <c r="K63" s="10">
        <v>110.8</v>
      </c>
      <c r="L63" s="10">
        <v>169.2</v>
      </c>
      <c r="M63" s="10">
        <v>242</v>
      </c>
      <c r="N63" s="10">
        <v>167.6</v>
      </c>
    </row>
    <row r="64" spans="2:14" x14ac:dyDescent="0.25">
      <c r="B64" s="4">
        <v>31</v>
      </c>
      <c r="C64" s="8">
        <v>174.5</v>
      </c>
      <c r="D64" s="42">
        <v>178.6</v>
      </c>
      <c r="E64" s="29">
        <v>220.4</v>
      </c>
      <c r="F64">
        <v>146.80000000000001</v>
      </c>
      <c r="G64">
        <v>108.5</v>
      </c>
      <c r="H64">
        <v>149.5</v>
      </c>
      <c r="I64">
        <v>141.4</v>
      </c>
      <c r="J64">
        <v>213.3</v>
      </c>
      <c r="K64">
        <v>103.3</v>
      </c>
      <c r="L64">
        <v>180.5</v>
      </c>
      <c r="M64">
        <v>170.4</v>
      </c>
      <c r="N64">
        <v>143.1</v>
      </c>
    </row>
    <row r="65" spans="1:14" x14ac:dyDescent="0.25">
      <c r="B65" s="4">
        <v>33</v>
      </c>
      <c r="C65" s="8">
        <v>188.2</v>
      </c>
      <c r="D65" s="42">
        <v>178.7</v>
      </c>
      <c r="E65" s="29">
        <v>236.4</v>
      </c>
      <c r="F65">
        <v>164.2</v>
      </c>
      <c r="G65">
        <v>134.30000000000001</v>
      </c>
      <c r="H65">
        <v>113.3</v>
      </c>
      <c r="I65">
        <v>232.9</v>
      </c>
      <c r="J65">
        <v>175.6</v>
      </c>
      <c r="K65">
        <v>88.2</v>
      </c>
      <c r="L65">
        <v>258</v>
      </c>
      <c r="M65">
        <v>154.4</v>
      </c>
      <c r="N65">
        <v>118.4</v>
      </c>
    </row>
    <row r="66" spans="1:14" x14ac:dyDescent="0.25">
      <c r="B66" s="4">
        <v>35</v>
      </c>
      <c r="C66" s="8">
        <v>160.4</v>
      </c>
      <c r="D66" s="42">
        <v>163.4</v>
      </c>
      <c r="E66" s="29">
        <v>214.7</v>
      </c>
      <c r="F66">
        <v>178.2</v>
      </c>
      <c r="G66">
        <v>181</v>
      </c>
      <c r="H66">
        <v>72.099999999999994</v>
      </c>
      <c r="I66">
        <v>131.4</v>
      </c>
      <c r="J66">
        <v>115.9</v>
      </c>
      <c r="K66">
        <v>113.3</v>
      </c>
      <c r="L66">
        <v>139.5</v>
      </c>
      <c r="M66">
        <v>185.9</v>
      </c>
      <c r="N66">
        <v>96.1</v>
      </c>
    </row>
    <row r="67" spans="1:14" x14ac:dyDescent="0.25">
      <c r="B67" s="4">
        <v>37</v>
      </c>
      <c r="C67" s="8">
        <v>164.5</v>
      </c>
      <c r="D67" s="42">
        <v>143.69999999999999</v>
      </c>
      <c r="E67" s="29">
        <v>190.1</v>
      </c>
      <c r="F67">
        <v>132.6</v>
      </c>
      <c r="G67">
        <v>150.69999999999999</v>
      </c>
      <c r="H67">
        <v>105.7</v>
      </c>
      <c r="I67">
        <v>158.1</v>
      </c>
      <c r="J67">
        <v>105.5</v>
      </c>
      <c r="K67">
        <v>99.2</v>
      </c>
      <c r="L67">
        <v>147.4</v>
      </c>
      <c r="M67">
        <v>173.3</v>
      </c>
      <c r="N67">
        <v>122.1</v>
      </c>
    </row>
    <row r="68" spans="1:14" x14ac:dyDescent="0.25">
      <c r="B68" s="4">
        <v>39</v>
      </c>
      <c r="C68" s="8">
        <v>175.2</v>
      </c>
      <c r="D68" s="42">
        <v>149.6</v>
      </c>
      <c r="E68" s="29">
        <v>205.3</v>
      </c>
      <c r="F68">
        <v>146.5</v>
      </c>
      <c r="G68">
        <v>125.2</v>
      </c>
      <c r="H68">
        <v>96.9</v>
      </c>
      <c r="I68">
        <v>162.30000000000001</v>
      </c>
      <c r="J68">
        <v>146.69999999999999</v>
      </c>
      <c r="K68">
        <v>84.2</v>
      </c>
      <c r="L68">
        <v>139.69999999999999</v>
      </c>
      <c r="M68">
        <v>174.6</v>
      </c>
      <c r="N68">
        <v>104.6</v>
      </c>
    </row>
    <row r="69" spans="1:14" x14ac:dyDescent="0.25">
      <c r="B69" s="4">
        <v>41</v>
      </c>
      <c r="C69" s="8">
        <v>177.7</v>
      </c>
      <c r="D69" s="42">
        <v>150.5</v>
      </c>
      <c r="E69" s="29">
        <v>210.8</v>
      </c>
      <c r="F69">
        <v>131.9</v>
      </c>
      <c r="G69">
        <v>80.400000000000006</v>
      </c>
      <c r="H69">
        <v>59.5</v>
      </c>
      <c r="I69">
        <v>145.1</v>
      </c>
      <c r="J69">
        <v>129.9</v>
      </c>
      <c r="K69">
        <v>83.1</v>
      </c>
      <c r="L69">
        <v>124</v>
      </c>
      <c r="M69">
        <v>159.6</v>
      </c>
      <c r="N69">
        <v>92.8</v>
      </c>
    </row>
    <row r="70" spans="1:14" x14ac:dyDescent="0.25">
      <c r="B70" s="4">
        <v>43</v>
      </c>
      <c r="C70" s="8">
        <v>165</v>
      </c>
      <c r="D70" s="42">
        <v>142.5</v>
      </c>
      <c r="E70" s="29">
        <v>145.5</v>
      </c>
      <c r="F70">
        <v>130.30000000000001</v>
      </c>
      <c r="G70">
        <v>105.3</v>
      </c>
      <c r="H70">
        <v>68.400000000000006</v>
      </c>
      <c r="I70">
        <v>180.9</v>
      </c>
      <c r="J70">
        <v>138.5</v>
      </c>
      <c r="K70">
        <v>84.3</v>
      </c>
      <c r="L70">
        <v>101.7</v>
      </c>
      <c r="M70">
        <v>121.4</v>
      </c>
      <c r="N70">
        <v>108.3</v>
      </c>
    </row>
    <row r="71" spans="1:14" x14ac:dyDescent="0.25">
      <c r="B71" s="4">
        <v>45</v>
      </c>
      <c r="C71" s="8">
        <v>137.1</v>
      </c>
      <c r="D71" s="42">
        <v>88.8</v>
      </c>
      <c r="E71" s="29">
        <v>151.9</v>
      </c>
      <c r="F71">
        <v>100.2</v>
      </c>
      <c r="G71">
        <v>105.4</v>
      </c>
      <c r="H71">
        <v>86.3</v>
      </c>
      <c r="I71">
        <v>107.6</v>
      </c>
      <c r="J71">
        <v>108.1</v>
      </c>
      <c r="K71">
        <v>94.2</v>
      </c>
      <c r="L71">
        <v>139</v>
      </c>
      <c r="M71">
        <v>137.80000000000001</v>
      </c>
      <c r="N71">
        <v>103.6</v>
      </c>
    </row>
    <row r="72" spans="1:14" x14ac:dyDescent="0.25">
      <c r="A72" t="s">
        <v>11</v>
      </c>
      <c r="B72" s="4">
        <v>0</v>
      </c>
      <c r="D72" s="29"/>
      <c r="E72" s="29"/>
    </row>
    <row r="73" spans="1:14" x14ac:dyDescent="0.25">
      <c r="B73" s="4">
        <v>1</v>
      </c>
      <c r="C73">
        <f>C42*C$6</f>
        <v>49869.861232817311</v>
      </c>
      <c r="D73" s="29">
        <f t="shared" ref="D73:N73" si="26">D42*D$6</f>
        <v>44386.389748580536</v>
      </c>
      <c r="E73" s="29">
        <f t="shared" si="26"/>
        <v>44522.994937742595</v>
      </c>
      <c r="F73" s="29">
        <f t="shared" si="26"/>
        <v>31454.627713606445</v>
      </c>
      <c r="G73" s="29">
        <f t="shared" si="26"/>
        <v>41155.633991637224</v>
      </c>
      <c r="H73" s="29">
        <f t="shared" si="26"/>
        <v>36025.635446876608</v>
      </c>
      <c r="I73" s="29">
        <f t="shared" si="26"/>
        <v>47509.273571695594</v>
      </c>
      <c r="J73" s="29">
        <f t="shared" si="26"/>
        <v>35370.618869510741</v>
      </c>
      <c r="K73" s="29">
        <f t="shared" si="26"/>
        <v>43131.235811255385</v>
      </c>
      <c r="L73" s="29">
        <f t="shared" si="26"/>
        <v>48665.847420724109</v>
      </c>
      <c r="M73" s="29">
        <f t="shared" si="26"/>
        <v>45922.718085654597</v>
      </c>
      <c r="N73" s="29">
        <f t="shared" si="26"/>
        <v>45478.761191616366</v>
      </c>
    </row>
    <row r="74" spans="1:14" x14ac:dyDescent="0.25">
      <c r="B74" s="4">
        <v>2</v>
      </c>
      <c r="C74">
        <f>C43*C$6</f>
        <v>18443.801139943582</v>
      </c>
      <c r="D74" s="29">
        <f t="shared" ref="D74:N74" si="27">D43*D$6</f>
        <v>14112.791617430563</v>
      </c>
      <c r="E74" s="29">
        <f t="shared" si="27"/>
        <v>13602.609726235105</v>
      </c>
      <c r="F74" s="29">
        <f t="shared" si="27"/>
        <v>8948.5256788092756</v>
      </c>
      <c r="G74" s="29">
        <f t="shared" si="27"/>
        <v>10749.494189939614</v>
      </c>
      <c r="H74" s="29">
        <f t="shared" si="27"/>
        <v>9018.9057410642163</v>
      </c>
      <c r="I74" s="29">
        <f t="shared" si="27"/>
        <v>17795.387261599899</v>
      </c>
      <c r="J74" s="29">
        <f t="shared" si="27"/>
        <v>11110.804148851452</v>
      </c>
      <c r="K74" s="29">
        <f t="shared" si="27"/>
        <v>12447.767499890237</v>
      </c>
      <c r="L74" s="29">
        <f t="shared" si="27"/>
        <v>16791.070180225448</v>
      </c>
      <c r="M74" s="29">
        <f t="shared" si="27"/>
        <v>12522.901138416175</v>
      </c>
      <c r="N74" s="29">
        <f t="shared" si="27"/>
        <v>12110.524385996596</v>
      </c>
    </row>
    <row r="75" spans="1:14" x14ac:dyDescent="0.25">
      <c r="B75" s="4">
        <v>3</v>
      </c>
      <c r="C75">
        <f t="shared" ref="C75:N102" si="28">C44*C$6</f>
        <v>6158.8134174669021</v>
      </c>
      <c r="D75" s="29">
        <f t="shared" si="28"/>
        <v>4319.5529229264748</v>
      </c>
      <c r="E75" s="29">
        <f t="shared" si="28"/>
        <v>5180.6941275578129</v>
      </c>
      <c r="F75" s="29">
        <f t="shared" si="28"/>
        <v>3647.5711048423072</v>
      </c>
      <c r="G75" s="29">
        <f t="shared" si="28"/>
        <v>4387.6738086868427</v>
      </c>
      <c r="H75" s="29">
        <f t="shared" si="28"/>
        <v>3786.1071848200986</v>
      </c>
      <c r="I75" s="29">
        <f t="shared" si="28"/>
        <v>7021.6685238496184</v>
      </c>
      <c r="J75" s="29">
        <f t="shared" si="28"/>
        <v>5303.791106796195</v>
      </c>
      <c r="K75" s="29">
        <f t="shared" si="28"/>
        <v>5035.0508544924769</v>
      </c>
      <c r="L75" s="29">
        <f t="shared" si="28"/>
        <v>6649.1817066038948</v>
      </c>
      <c r="M75" s="29">
        <f t="shared" si="28"/>
        <v>4528.0907613955169</v>
      </c>
      <c r="N75" s="29">
        <f t="shared" si="28"/>
        <v>4936.3025202541903</v>
      </c>
    </row>
    <row r="76" spans="1:14" x14ac:dyDescent="0.25">
      <c r="B76" s="5">
        <v>4</v>
      </c>
      <c r="C76">
        <f t="shared" si="28"/>
        <v>3091.9842011134256</v>
      </c>
      <c r="D76" s="29">
        <f t="shared" si="28"/>
        <v>2139.8866913898296</v>
      </c>
      <c r="E76" s="29">
        <f t="shared" si="28"/>
        <v>3148.9055485778972</v>
      </c>
      <c r="F76" s="29">
        <f t="shared" si="28"/>
        <v>1866.1234313166447</v>
      </c>
      <c r="G76" s="29">
        <f t="shared" si="28"/>
        <v>2242.6396537020828</v>
      </c>
      <c r="H76" s="29">
        <f t="shared" si="28"/>
        <v>1927.623907061449</v>
      </c>
      <c r="I76" s="29">
        <f t="shared" si="28"/>
        <v>3779.1896281325226</v>
      </c>
      <c r="J76" s="29">
        <f t="shared" si="28"/>
        <v>3393.0185476120964</v>
      </c>
      <c r="K76" s="29">
        <f t="shared" si="28"/>
        <v>2592.9384084170779</v>
      </c>
      <c r="L76" s="29">
        <f t="shared" si="28"/>
        <v>3478.9207359085758</v>
      </c>
      <c r="M76" s="29">
        <f t="shared" si="28"/>
        <v>2449.8822576869734</v>
      </c>
      <c r="N76" s="29">
        <f t="shared" si="28"/>
        <v>2669.2824490735411</v>
      </c>
    </row>
    <row r="77" spans="1:14" x14ac:dyDescent="0.25">
      <c r="B77" s="4">
        <v>5</v>
      </c>
      <c r="C77">
        <f t="shared" si="28"/>
        <v>1809.7036556641142</v>
      </c>
      <c r="D77" s="29">
        <f t="shared" si="28"/>
        <v>1364.9223166777854</v>
      </c>
      <c r="E77" s="29">
        <f t="shared" si="28"/>
        <v>2066.5773261806025</v>
      </c>
      <c r="F77" s="29">
        <f t="shared" si="28"/>
        <v>377.88920691583468</v>
      </c>
      <c r="G77" s="29">
        <f t="shared" si="28"/>
        <v>1384.8754626314183</v>
      </c>
      <c r="H77" s="29">
        <f t="shared" si="28"/>
        <v>1247.5831969325479</v>
      </c>
      <c r="I77" s="29">
        <f t="shared" si="28"/>
        <v>2286.9409869126684</v>
      </c>
      <c r="J77" s="29">
        <f t="shared" si="28"/>
        <v>2237.1839480880453</v>
      </c>
      <c r="K77" s="29">
        <f t="shared" si="28"/>
        <v>1591.6244902658771</v>
      </c>
      <c r="L77" s="29">
        <f t="shared" si="28"/>
        <v>2021.6004397363345</v>
      </c>
      <c r="M77" s="29">
        <f t="shared" si="28"/>
        <v>1665.5636649244843</v>
      </c>
      <c r="N77" s="29">
        <f t="shared" si="28"/>
        <v>1622.7068918604341</v>
      </c>
    </row>
    <row r="78" spans="1:14" x14ac:dyDescent="0.25">
      <c r="B78" s="4">
        <v>6</v>
      </c>
      <c r="C78">
        <f t="shared" si="28"/>
        <v>1274.4845790980876</v>
      </c>
      <c r="D78" s="29">
        <f t="shared" si="28"/>
        <v>1095.5159072178678</v>
      </c>
      <c r="E78" s="29">
        <f t="shared" si="28"/>
        <v>1594.728745925494</v>
      </c>
      <c r="F78" s="29">
        <f t="shared" si="28"/>
        <v>1645.6092680371517</v>
      </c>
      <c r="G78" s="29">
        <f t="shared" si="28"/>
        <v>948.61318561692747</v>
      </c>
      <c r="H78" s="29">
        <f t="shared" si="28"/>
        <v>965.12741451441559</v>
      </c>
      <c r="I78" s="29">
        <f t="shared" si="28"/>
        <v>1550.7188850089615</v>
      </c>
      <c r="J78" s="29">
        <f t="shared" si="28"/>
        <v>1804.3500497023799</v>
      </c>
      <c r="K78" s="29">
        <f t="shared" si="28"/>
        <v>1217.2102129710959</v>
      </c>
      <c r="L78" s="29">
        <f t="shared" si="28"/>
        <v>1323.7746971079309</v>
      </c>
      <c r="M78" s="29">
        <f t="shared" si="28"/>
        <v>1285.1927241458823</v>
      </c>
      <c r="N78" s="29">
        <f t="shared" si="28"/>
        <v>1191.1336747322027</v>
      </c>
    </row>
    <row r="79" spans="1:14" x14ac:dyDescent="0.25">
      <c r="B79" s="4">
        <v>7</v>
      </c>
      <c r="C79">
        <f t="shared" si="28"/>
        <v>847.3695692690327</v>
      </c>
      <c r="D79" s="29">
        <f t="shared" si="28"/>
        <v>756.54792094036998</v>
      </c>
      <c r="E79" s="29">
        <f t="shared" si="28"/>
        <v>316.34707168336064</v>
      </c>
      <c r="F79" s="29">
        <f t="shared" si="28"/>
        <v>900.33653135076543</v>
      </c>
      <c r="G79" s="29">
        <f t="shared" si="28"/>
        <v>643.21919708498206</v>
      </c>
      <c r="H79" s="29">
        <f t="shared" si="28"/>
        <v>715.82124888529654</v>
      </c>
      <c r="I79" s="29">
        <f t="shared" si="28"/>
        <v>1109.3628512460218</v>
      </c>
      <c r="J79" s="29">
        <f t="shared" si="28"/>
        <v>1365.5279153439028</v>
      </c>
      <c r="K79" s="29">
        <f t="shared" si="28"/>
        <v>902.04527994561647</v>
      </c>
      <c r="L79" s="29">
        <f t="shared" si="28"/>
        <v>993.96231927692236</v>
      </c>
      <c r="M79" s="29">
        <f t="shared" si="28"/>
        <v>918.44388317477853</v>
      </c>
      <c r="N79" s="29">
        <f t="shared" si="28"/>
        <v>835.41144659291558</v>
      </c>
    </row>
    <row r="80" spans="1:14" x14ac:dyDescent="0.25">
      <c r="B80" s="4">
        <v>8</v>
      </c>
      <c r="C80">
        <f t="shared" si="28"/>
        <v>676.17014819615531</v>
      </c>
      <c r="D80" s="29">
        <f t="shared" si="28"/>
        <v>648.89059403509827</v>
      </c>
      <c r="E80" s="29">
        <f t="shared" si="28"/>
        <v>1062.1046434523166</v>
      </c>
      <c r="F80" s="29">
        <f t="shared" si="28"/>
        <v>719.21865736608402</v>
      </c>
      <c r="G80" s="29">
        <f t="shared" si="28"/>
        <v>568.89765120331401</v>
      </c>
      <c r="H80" s="29">
        <f t="shared" si="28"/>
        <v>532.28813244072774</v>
      </c>
      <c r="I80" s="29">
        <f t="shared" si="28"/>
        <v>873.59573919316927</v>
      </c>
      <c r="J80" s="29">
        <f t="shared" si="28"/>
        <v>1074.4156016481072</v>
      </c>
      <c r="K80" s="29">
        <f t="shared" si="28"/>
        <v>617.96026610701665</v>
      </c>
      <c r="L80" s="29">
        <f t="shared" si="28"/>
        <v>798.43219866109155</v>
      </c>
      <c r="M80" s="29">
        <f t="shared" si="28"/>
        <v>706.46305309348054</v>
      </c>
      <c r="N80" s="29">
        <f t="shared" si="28"/>
        <v>616.15796457085639</v>
      </c>
    </row>
    <row r="81" spans="2:14" x14ac:dyDescent="0.25">
      <c r="B81" s="4">
        <v>9</v>
      </c>
      <c r="C81">
        <f t="shared" si="28"/>
        <v>548.4202462540992</v>
      </c>
      <c r="D81" s="29">
        <f t="shared" si="28"/>
        <v>540.18089834287366</v>
      </c>
      <c r="E81" s="29">
        <f t="shared" si="28"/>
        <v>868.25168465330466</v>
      </c>
      <c r="F81" s="29">
        <f t="shared" si="28"/>
        <v>511.31130666093054</v>
      </c>
      <c r="G81" s="29">
        <f t="shared" si="28"/>
        <v>509.96014558806115</v>
      </c>
      <c r="H81" s="29">
        <f t="shared" si="28"/>
        <v>448.62481387797988</v>
      </c>
      <c r="I81" s="29">
        <f t="shared" si="28"/>
        <v>741.67094182670644</v>
      </c>
      <c r="J81" s="29">
        <f t="shared" si="28"/>
        <v>846.96769145272708</v>
      </c>
      <c r="K81" s="29">
        <f t="shared" si="28"/>
        <v>452.78972567908568</v>
      </c>
      <c r="L81" s="29">
        <f t="shared" si="28"/>
        <v>631.0003246569006</v>
      </c>
      <c r="M81" s="29">
        <f t="shared" si="28"/>
        <v>634.05635334747114</v>
      </c>
      <c r="N81" s="29">
        <f t="shared" si="28"/>
        <v>472.02007413757161</v>
      </c>
    </row>
    <row r="82" spans="2:14" x14ac:dyDescent="0.25">
      <c r="B82" s="5">
        <v>10</v>
      </c>
      <c r="C82">
        <f t="shared" si="28"/>
        <v>403.51921833935046</v>
      </c>
      <c r="D82" s="29">
        <f t="shared" si="28"/>
        <v>431.68167640803972</v>
      </c>
      <c r="E82" s="29">
        <f t="shared" si="28"/>
        <v>718.61815753709413</v>
      </c>
      <c r="F82" s="29">
        <f t="shared" si="28"/>
        <v>432.83389838566552</v>
      </c>
      <c r="G82" s="29">
        <f t="shared" si="28"/>
        <v>357.57498997613743</v>
      </c>
      <c r="H82" s="29">
        <f t="shared" si="28"/>
        <v>360.22583577394443</v>
      </c>
      <c r="I82" s="29">
        <f t="shared" si="28"/>
        <v>535.55809320094613</v>
      </c>
      <c r="J82" s="29">
        <f t="shared" si="28"/>
        <v>749.79017785885799</v>
      </c>
      <c r="K82" s="29">
        <f t="shared" si="28"/>
        <v>340.73570265749379</v>
      </c>
      <c r="L82" s="29">
        <f t="shared" si="28"/>
        <v>470.72455840398874</v>
      </c>
      <c r="M82" s="29">
        <f t="shared" si="28"/>
        <v>529.69011174540844</v>
      </c>
      <c r="N82" s="29">
        <f t="shared" si="28"/>
        <v>451.32389016136386</v>
      </c>
    </row>
    <row r="83" spans="2:14" x14ac:dyDescent="0.25">
      <c r="B83" s="5">
        <v>11.5</v>
      </c>
      <c r="C83">
        <f t="shared" si="28"/>
        <v>384.18522178831512</v>
      </c>
      <c r="D83" s="29">
        <f t="shared" si="28"/>
        <v>443.15249618582533</v>
      </c>
      <c r="E83" s="29">
        <f t="shared" si="28"/>
        <v>557.45823827607774</v>
      </c>
      <c r="F83" s="29">
        <f t="shared" si="28"/>
        <v>369.79983551396663</v>
      </c>
      <c r="G83" s="29">
        <f t="shared" si="28"/>
        <v>406.84549731587265</v>
      </c>
      <c r="H83" s="29">
        <f t="shared" si="28"/>
        <v>312.55352972498247</v>
      </c>
      <c r="I83" s="29">
        <f t="shared" si="28"/>
        <v>571.70905038238357</v>
      </c>
      <c r="J83" s="29">
        <f t="shared" si="28"/>
        <v>651.7722100933662</v>
      </c>
      <c r="K83" s="29">
        <f t="shared" si="28"/>
        <v>355.49606561581106</v>
      </c>
      <c r="L83" s="29">
        <f t="shared" si="28"/>
        <v>334.75851112968661</v>
      </c>
      <c r="M83" s="29">
        <f t="shared" si="28"/>
        <v>482.11754780229961</v>
      </c>
      <c r="N83" s="29">
        <f t="shared" si="28"/>
        <v>348.26319736613618</v>
      </c>
    </row>
    <row r="84" spans="2:14" x14ac:dyDescent="0.25">
      <c r="B84" s="4">
        <v>13</v>
      </c>
      <c r="C84">
        <f t="shared" si="28"/>
        <v>363.29203196703497</v>
      </c>
      <c r="D84" s="29">
        <f t="shared" si="28"/>
        <v>452.09763087492416</v>
      </c>
      <c r="E84" s="29">
        <f t="shared" si="28"/>
        <v>527.8039748489856</v>
      </c>
      <c r="F84" s="29">
        <f t="shared" si="28"/>
        <v>358.76887451141937</v>
      </c>
      <c r="G84" s="29">
        <f t="shared" si="28"/>
        <v>260.80106100294444</v>
      </c>
      <c r="H84" s="29">
        <f t="shared" si="28"/>
        <v>299.50415676676772</v>
      </c>
      <c r="I84" s="29">
        <f t="shared" si="28"/>
        <v>398.70838282715715</v>
      </c>
      <c r="J84" s="29">
        <f t="shared" si="28"/>
        <v>567.20150907383686</v>
      </c>
      <c r="K84" s="29">
        <f t="shared" si="28"/>
        <v>329.30161867569871</v>
      </c>
      <c r="L84" s="29">
        <f t="shared" si="28"/>
        <v>458.62231735403151</v>
      </c>
      <c r="M84" s="29">
        <f t="shared" si="28"/>
        <v>429.72485623499909</v>
      </c>
      <c r="N84" s="29">
        <f t="shared" si="28"/>
        <v>328.40746756155107</v>
      </c>
    </row>
    <row r="85" spans="2:14" x14ac:dyDescent="0.25">
      <c r="B85" s="4">
        <v>14.5</v>
      </c>
      <c r="C85">
        <f t="shared" si="28"/>
        <v>313.81363219126712</v>
      </c>
      <c r="D85" s="29">
        <f t="shared" si="28"/>
        <v>317.92061053844179</v>
      </c>
      <c r="E85" s="29">
        <f t="shared" si="28"/>
        <v>603.98294838784068</v>
      </c>
      <c r="F85" s="29">
        <f t="shared" si="28"/>
        <v>303.19384241287156</v>
      </c>
      <c r="G85" s="29">
        <f t="shared" si="28"/>
        <v>299.05326923294984</v>
      </c>
      <c r="H85" s="29">
        <f t="shared" si="28"/>
        <v>243.72861105826914</v>
      </c>
      <c r="I85" s="29">
        <f t="shared" si="28"/>
        <v>377.22737928456388</v>
      </c>
      <c r="J85" s="29">
        <f t="shared" si="28"/>
        <v>490.1948955989115</v>
      </c>
      <c r="K85" s="29">
        <f t="shared" si="28"/>
        <v>330.65291950991082</v>
      </c>
      <c r="L85" s="29">
        <f t="shared" si="28"/>
        <v>334.44280049360077</v>
      </c>
      <c r="M85" s="29">
        <f t="shared" si="28"/>
        <v>386.86763453294719</v>
      </c>
      <c r="N85" s="29">
        <f t="shared" si="28"/>
        <v>300.8825934409092</v>
      </c>
    </row>
    <row r="86" spans="2:14" x14ac:dyDescent="0.25">
      <c r="B86" s="4">
        <v>16</v>
      </c>
      <c r="C86">
        <f t="shared" si="28"/>
        <v>299.36510788699877</v>
      </c>
      <c r="D86" s="29">
        <f t="shared" si="28"/>
        <v>337.28419621837332</v>
      </c>
      <c r="E86" s="29">
        <f t="shared" si="28"/>
        <v>441.77517529547822</v>
      </c>
      <c r="F86" s="29">
        <f t="shared" si="28"/>
        <v>253.39693274422939</v>
      </c>
      <c r="G86" s="29">
        <f t="shared" si="28"/>
        <v>279.82321889993079</v>
      </c>
      <c r="H86" s="29">
        <f t="shared" si="28"/>
        <v>248.04332308477564</v>
      </c>
      <c r="I86" s="29">
        <f t="shared" si="28"/>
        <v>334.26537219937745</v>
      </c>
      <c r="J86" s="29">
        <f t="shared" si="28"/>
        <v>384.71789706026868</v>
      </c>
      <c r="K86" s="29">
        <f t="shared" si="28"/>
        <v>246.04069804462713</v>
      </c>
      <c r="L86" s="29">
        <f t="shared" si="28"/>
        <v>251.62137696041518</v>
      </c>
      <c r="M86" s="29">
        <f t="shared" si="28"/>
        <v>373.03596395917987</v>
      </c>
      <c r="N86" s="29">
        <f t="shared" si="28"/>
        <v>303.82418304158847</v>
      </c>
    </row>
    <row r="87" spans="2:14" x14ac:dyDescent="0.25">
      <c r="B87" s="4">
        <v>17.5</v>
      </c>
      <c r="C87">
        <f t="shared" si="28"/>
        <v>244.58545099239868</v>
      </c>
      <c r="D87" s="29">
        <f t="shared" si="28"/>
        <v>306.66026451804674</v>
      </c>
      <c r="E87" s="29">
        <f t="shared" si="28"/>
        <v>422.28509403244237</v>
      </c>
      <c r="F87" s="29">
        <f t="shared" si="28"/>
        <v>251.71602440098411</v>
      </c>
      <c r="G87" s="29">
        <f t="shared" si="28"/>
        <v>227.3303788016897</v>
      </c>
      <c r="H87" s="29">
        <f t="shared" si="28"/>
        <v>0</v>
      </c>
      <c r="I87" s="29">
        <f t="shared" si="28"/>
        <v>308.17381179886183</v>
      </c>
      <c r="J87" s="29">
        <f t="shared" si="28"/>
        <v>347.00251610870225</v>
      </c>
      <c r="K87" s="29">
        <f t="shared" si="28"/>
        <v>199.26489993728356</v>
      </c>
      <c r="L87" s="29">
        <f t="shared" si="28"/>
        <v>271.7216207912137</v>
      </c>
      <c r="M87" s="29">
        <f t="shared" si="28"/>
        <v>295.18042429017123</v>
      </c>
      <c r="N87" s="29">
        <f t="shared" si="28"/>
        <v>239.52943891245567</v>
      </c>
    </row>
    <row r="88" spans="2:14" x14ac:dyDescent="0.25">
      <c r="B88" s="4">
        <v>19</v>
      </c>
      <c r="C88">
        <f t="shared" si="28"/>
        <v>229.40930316201607</v>
      </c>
      <c r="D88" s="29">
        <f t="shared" si="28"/>
        <v>242.46576851392578</v>
      </c>
      <c r="E88" s="29">
        <f t="shared" si="28"/>
        <v>292.56078971180619</v>
      </c>
      <c r="F88" s="29">
        <f t="shared" si="28"/>
        <v>217.67763045026672</v>
      </c>
      <c r="G88" s="29">
        <f t="shared" si="28"/>
        <v>198.32938397513672</v>
      </c>
      <c r="H88" s="29">
        <f t="shared" si="28"/>
        <v>158.27626555770155</v>
      </c>
      <c r="I88" s="29">
        <f t="shared" si="28"/>
        <v>176.66815596493743</v>
      </c>
      <c r="J88" s="29">
        <f t="shared" si="28"/>
        <v>299.09662832621109</v>
      </c>
      <c r="K88" s="29">
        <f t="shared" si="28"/>
        <v>186.16767646722738</v>
      </c>
      <c r="L88" s="29">
        <f t="shared" si="28"/>
        <v>240.57150469741075</v>
      </c>
      <c r="M88" s="29">
        <f t="shared" si="28"/>
        <v>314.67050555320708</v>
      </c>
      <c r="N88" s="29">
        <f t="shared" si="28"/>
        <v>251.40085408662563</v>
      </c>
    </row>
    <row r="89" spans="2:14" x14ac:dyDescent="0.25">
      <c r="B89" s="4">
        <v>20.5</v>
      </c>
      <c r="C89">
        <f t="shared" si="28"/>
        <v>174.52570004939966</v>
      </c>
      <c r="D89" s="29">
        <f t="shared" si="28"/>
        <v>204.15954466884375</v>
      </c>
      <c r="E89" s="29">
        <f t="shared" si="28"/>
        <v>232.20440902627601</v>
      </c>
      <c r="F89" s="29">
        <f t="shared" si="28"/>
        <v>175.23469478332285</v>
      </c>
      <c r="G89" s="29">
        <f t="shared" si="28"/>
        <v>198.43333019315301</v>
      </c>
      <c r="H89" s="29">
        <f t="shared" si="28"/>
        <v>163.53810949246557</v>
      </c>
      <c r="I89" s="29">
        <f t="shared" si="28"/>
        <v>248.65571417840837</v>
      </c>
      <c r="J89" s="29">
        <f t="shared" si="28"/>
        <v>255.49806817328604</v>
      </c>
      <c r="K89" s="29">
        <f t="shared" si="28"/>
        <v>159.4534984370334</v>
      </c>
      <c r="L89" s="29">
        <f t="shared" si="28"/>
        <v>237.20392457916176</v>
      </c>
      <c r="M89" s="29">
        <f t="shared" si="28"/>
        <v>301.88668881078576</v>
      </c>
      <c r="N89" s="29">
        <f t="shared" si="28"/>
        <v>210.95399707728552</v>
      </c>
    </row>
    <row r="90" spans="2:14" x14ac:dyDescent="0.25">
      <c r="B90" s="4">
        <v>22</v>
      </c>
      <c r="C90">
        <f t="shared" si="28"/>
        <v>182.84139749070516</v>
      </c>
      <c r="D90" s="29">
        <f t="shared" si="28"/>
        <v>204.26478154753903</v>
      </c>
      <c r="E90" s="29">
        <f t="shared" si="28"/>
        <v>257.35290097858024</v>
      </c>
      <c r="F90" s="29">
        <f t="shared" si="28"/>
        <v>206.85678299062511</v>
      </c>
      <c r="G90" s="29">
        <f t="shared" si="28"/>
        <v>182.94534370872148</v>
      </c>
      <c r="H90" s="29">
        <f t="shared" si="28"/>
        <v>122.70620055869681</v>
      </c>
      <c r="I90" s="29">
        <f t="shared" si="28"/>
        <v>213.02868391264403</v>
      </c>
      <c r="J90" s="29">
        <f t="shared" si="28"/>
        <v>244.99239102800288</v>
      </c>
      <c r="K90" s="29">
        <f t="shared" si="28"/>
        <v>156.12721946051116</v>
      </c>
      <c r="L90" s="29">
        <f t="shared" si="28"/>
        <v>226.78547358832901</v>
      </c>
      <c r="M90" s="29">
        <f t="shared" si="28"/>
        <v>223.61200760923873</v>
      </c>
      <c r="N90" s="29">
        <f t="shared" si="28"/>
        <v>169.24645881051143</v>
      </c>
    </row>
    <row r="91" spans="2:14" x14ac:dyDescent="0.25">
      <c r="B91" s="4">
        <v>23.5</v>
      </c>
      <c r="C91">
        <f t="shared" si="28"/>
        <v>171.61520594494272</v>
      </c>
      <c r="D91" s="29">
        <f t="shared" si="28"/>
        <v>286.34954692985769</v>
      </c>
      <c r="E91" s="29">
        <f t="shared" si="28"/>
        <v>250.22749492542741</v>
      </c>
      <c r="F91" s="29">
        <f t="shared" si="28"/>
        <v>162.20765512317175</v>
      </c>
      <c r="G91" s="29">
        <f t="shared" si="28"/>
        <v>135.02613720319843</v>
      </c>
      <c r="H91" s="29">
        <f t="shared" si="28"/>
        <v>143.33262878297174</v>
      </c>
      <c r="I91" s="29">
        <f t="shared" si="28"/>
        <v>221.72587071281589</v>
      </c>
      <c r="J91" s="29">
        <f t="shared" si="28"/>
        <v>214.42087053522894</v>
      </c>
      <c r="K91" s="29">
        <f t="shared" si="28"/>
        <v>105.92119615862909</v>
      </c>
      <c r="L91" s="29">
        <f t="shared" si="28"/>
        <v>207.0009403936163</v>
      </c>
      <c r="M91" s="29">
        <f t="shared" si="28"/>
        <v>179.07821977703327</v>
      </c>
      <c r="N91" s="29">
        <f t="shared" si="28"/>
        <v>154.64356757856785</v>
      </c>
    </row>
    <row r="92" spans="2:14" x14ac:dyDescent="0.25">
      <c r="B92" s="4">
        <v>25</v>
      </c>
      <c r="C92">
        <f t="shared" si="28"/>
        <v>148.6430917633362</v>
      </c>
      <c r="D92" s="29">
        <f t="shared" si="28"/>
        <v>187.42688095629418</v>
      </c>
      <c r="E92" s="29">
        <f t="shared" si="28"/>
        <v>236.60539511792925</v>
      </c>
      <c r="F92" s="29">
        <f t="shared" si="28"/>
        <v>156.63964623617167</v>
      </c>
      <c r="G92" s="29">
        <f t="shared" si="28"/>
        <v>135.13008342121472</v>
      </c>
      <c r="H92" s="29">
        <f t="shared" si="28"/>
        <v>146.59497202252547</v>
      </c>
      <c r="I92" s="29">
        <f t="shared" si="28"/>
        <v>203.80757019679911</v>
      </c>
      <c r="J92" s="29">
        <f t="shared" si="28"/>
        <v>163.99362023786986</v>
      </c>
      <c r="K92" s="29">
        <f t="shared" si="28"/>
        <v>175.66910844757916</v>
      </c>
      <c r="L92" s="29">
        <f t="shared" si="28"/>
        <v>0</v>
      </c>
      <c r="M92" s="29">
        <f t="shared" si="28"/>
        <v>157.49243085130544</v>
      </c>
      <c r="N92" s="29">
        <f t="shared" si="28"/>
        <v>167.1453233814548</v>
      </c>
    </row>
    <row r="93" spans="2:14" x14ac:dyDescent="0.25">
      <c r="B93" s="4">
        <v>27</v>
      </c>
      <c r="C93">
        <f t="shared" si="28"/>
        <v>187.51897730143952</v>
      </c>
      <c r="D93" s="29">
        <f t="shared" si="28"/>
        <v>192.89919864844879</v>
      </c>
      <c r="E93" s="29">
        <f t="shared" si="28"/>
        <v>262.80174090157954</v>
      </c>
      <c r="F93" s="29">
        <f t="shared" si="28"/>
        <v>139.62044926081299</v>
      </c>
      <c r="G93" s="29">
        <f t="shared" si="28"/>
        <v>130.24461117444773</v>
      </c>
      <c r="H93" s="29">
        <f t="shared" si="28"/>
        <v>161.1176612824741</v>
      </c>
      <c r="I93" s="29">
        <f t="shared" si="28"/>
        <v>201.92143330037626</v>
      </c>
      <c r="J93" s="29">
        <f t="shared" si="28"/>
        <v>147.70982066268098</v>
      </c>
      <c r="K93" s="29">
        <f t="shared" si="28"/>
        <v>157.79035894877228</v>
      </c>
      <c r="L93" s="29">
        <f t="shared" si="28"/>
        <v>126.17901755564107</v>
      </c>
      <c r="M93" s="29">
        <f t="shared" si="28"/>
        <v>249.70356800975441</v>
      </c>
      <c r="N93" s="29">
        <f t="shared" si="28"/>
        <v>211.79445124890816</v>
      </c>
    </row>
    <row r="94" spans="2:14" x14ac:dyDescent="0.25">
      <c r="B94" s="4">
        <v>29</v>
      </c>
      <c r="C94">
        <f t="shared" si="28"/>
        <v>173.69413030526908</v>
      </c>
      <c r="D94" s="29">
        <f t="shared" si="28"/>
        <v>179.21840441806233</v>
      </c>
      <c r="E94" s="29">
        <f t="shared" si="28"/>
        <v>216.90574308862423</v>
      </c>
      <c r="F94" s="29">
        <f t="shared" si="28"/>
        <v>181.85327138485121</v>
      </c>
      <c r="G94" s="29">
        <f t="shared" si="28"/>
        <v>137.31295399955744</v>
      </c>
      <c r="H94" s="29">
        <f t="shared" si="28"/>
        <v>102.50071984920301</v>
      </c>
      <c r="I94" s="29">
        <f t="shared" si="28"/>
        <v>230.8421990455262</v>
      </c>
      <c r="J94" s="29">
        <f t="shared" si="28"/>
        <v>185.32014484279466</v>
      </c>
      <c r="K94" s="29">
        <f t="shared" si="28"/>
        <v>115.17240956208148</v>
      </c>
      <c r="L94" s="29">
        <f t="shared" si="28"/>
        <v>178.06079875241423</v>
      </c>
      <c r="M94" s="29">
        <f t="shared" si="28"/>
        <v>253.58062718573461</v>
      </c>
      <c r="N94" s="29">
        <f t="shared" si="28"/>
        <v>176.07514895494546</v>
      </c>
    </row>
    <row r="95" spans="2:14" x14ac:dyDescent="0.25">
      <c r="B95" s="4">
        <v>31</v>
      </c>
      <c r="C95">
        <f t="shared" si="28"/>
        <v>181.3861504384767</v>
      </c>
      <c r="D95" s="29">
        <f t="shared" si="28"/>
        <v>187.95306534977058</v>
      </c>
      <c r="E95" s="29">
        <f t="shared" si="28"/>
        <v>230.94698442866078</v>
      </c>
      <c r="F95" s="29">
        <f t="shared" si="28"/>
        <v>154.22334049275656</v>
      </c>
      <c r="G95" s="29">
        <f t="shared" si="28"/>
        <v>112.78164654770615</v>
      </c>
      <c r="H95" s="29">
        <f t="shared" si="28"/>
        <v>157.32913364944403</v>
      </c>
      <c r="I95" s="29">
        <f t="shared" si="28"/>
        <v>148.16653175232594</v>
      </c>
      <c r="J95" s="29">
        <f t="shared" ref="D95:N102" si="29">J64*J$6</f>
        <v>224.08609350888946</v>
      </c>
      <c r="K95" s="29">
        <f t="shared" si="29"/>
        <v>107.37644321085754</v>
      </c>
      <c r="L95" s="29">
        <f t="shared" si="29"/>
        <v>189.95256604498093</v>
      </c>
      <c r="M95" s="29">
        <f t="shared" si="29"/>
        <v>178.55429286136027</v>
      </c>
      <c r="N95" s="29">
        <f t="shared" si="29"/>
        <v>150.33623994900177</v>
      </c>
    </row>
    <row r="96" spans="2:14" x14ac:dyDescent="0.25">
      <c r="B96" s="4">
        <v>33</v>
      </c>
      <c r="C96">
        <f t="shared" si="28"/>
        <v>195.62678230671239</v>
      </c>
      <c r="D96" s="29">
        <f t="shared" si="29"/>
        <v>188.05830222846586</v>
      </c>
      <c r="E96" s="29">
        <f t="shared" si="29"/>
        <v>247.71264573019698</v>
      </c>
      <c r="F96" s="29">
        <f t="shared" si="29"/>
        <v>172.5032187255492</v>
      </c>
      <c r="G96" s="29">
        <f t="shared" si="29"/>
        <v>139.59977079591647</v>
      </c>
      <c r="H96" s="29">
        <f t="shared" si="29"/>
        <v>119.23338356175256</v>
      </c>
      <c r="I96" s="29">
        <f t="shared" si="29"/>
        <v>244.04515732048594</v>
      </c>
      <c r="J96" s="29">
        <f t="shared" si="29"/>
        <v>184.47969067117199</v>
      </c>
      <c r="K96" s="29">
        <f t="shared" si="29"/>
        <v>91.680564290393377</v>
      </c>
      <c r="L96" s="29">
        <f t="shared" si="29"/>
        <v>271.51114703382314</v>
      </c>
      <c r="M96" s="29">
        <f t="shared" si="29"/>
        <v>161.78863155982407</v>
      </c>
      <c r="N96" s="29">
        <f t="shared" si="29"/>
        <v>124.38721740015242</v>
      </c>
    </row>
    <row r="97" spans="1:14" x14ac:dyDescent="0.25">
      <c r="B97" s="4">
        <v>35</v>
      </c>
      <c r="C97">
        <f t="shared" si="28"/>
        <v>166.72973369817572</v>
      </c>
      <c r="D97" s="29">
        <f t="shared" si="29"/>
        <v>171.957059788088</v>
      </c>
      <c r="E97" s="29">
        <f t="shared" si="29"/>
        <v>224.97421758998851</v>
      </c>
      <c r="F97" s="29">
        <f t="shared" si="29"/>
        <v>187.21116672894561</v>
      </c>
      <c r="G97" s="29">
        <f t="shared" si="29"/>
        <v>188.14265460953743</v>
      </c>
      <c r="H97" s="29">
        <f t="shared" si="29"/>
        <v>75.875789539297088</v>
      </c>
      <c r="I97" s="29">
        <f t="shared" si="29"/>
        <v>137.68799343886582</v>
      </c>
      <c r="J97" s="29">
        <f t="shared" si="29"/>
        <v>121.76079811383164</v>
      </c>
      <c r="K97" s="29">
        <f t="shared" si="29"/>
        <v>117.77106501248946</v>
      </c>
      <c r="L97" s="29">
        <f t="shared" si="29"/>
        <v>146.805445779916</v>
      </c>
      <c r="M97" s="29">
        <f t="shared" si="29"/>
        <v>194.79602724722344</v>
      </c>
      <c r="N97" s="29">
        <f t="shared" si="29"/>
        <v>100.959557366171</v>
      </c>
    </row>
    <row r="98" spans="1:14" x14ac:dyDescent="0.25">
      <c r="B98" s="4">
        <v>37</v>
      </c>
      <c r="C98">
        <f t="shared" si="28"/>
        <v>170.99152863684481</v>
      </c>
      <c r="D98" s="29">
        <f t="shared" si="29"/>
        <v>151.22539468511778</v>
      </c>
      <c r="E98" s="29">
        <f t="shared" si="29"/>
        <v>199.19701333887664</v>
      </c>
      <c r="F98" s="29">
        <f t="shared" si="29"/>
        <v>139.30527894645448</v>
      </c>
      <c r="G98" s="29">
        <f t="shared" si="29"/>
        <v>156.64695055059275</v>
      </c>
      <c r="H98" s="29">
        <f t="shared" si="29"/>
        <v>111.23538078091127</v>
      </c>
      <c r="I98" s="29">
        <f t="shared" si="29"/>
        <v>165.6656907358043</v>
      </c>
      <c r="J98" s="29">
        <f t="shared" si="29"/>
        <v>110.83489388273716</v>
      </c>
      <c r="K98" s="29">
        <f t="shared" si="29"/>
        <v>103.11464827218848</v>
      </c>
      <c r="L98" s="29">
        <f t="shared" si="29"/>
        <v>155.11915919684316</v>
      </c>
      <c r="M98" s="29">
        <f t="shared" si="29"/>
        <v>181.59306897226369</v>
      </c>
      <c r="N98" s="29">
        <f t="shared" si="29"/>
        <v>128.27431794390716</v>
      </c>
    </row>
    <row r="99" spans="1:14" x14ac:dyDescent="0.25">
      <c r="B99" s="4">
        <v>39</v>
      </c>
      <c r="C99">
        <f t="shared" si="28"/>
        <v>182.11377396459093</v>
      </c>
      <c r="D99" s="29">
        <f t="shared" si="29"/>
        <v>157.43437052813931</v>
      </c>
      <c r="E99" s="29">
        <f t="shared" si="29"/>
        <v>215.12439157533603</v>
      </c>
      <c r="F99" s="29">
        <f t="shared" si="29"/>
        <v>153.90817017839805</v>
      </c>
      <c r="G99" s="29">
        <f t="shared" si="29"/>
        <v>130.14066495643144</v>
      </c>
      <c r="H99" s="29">
        <f t="shared" si="29"/>
        <v>101.97453545572661</v>
      </c>
      <c r="I99" s="29">
        <f t="shared" si="29"/>
        <v>170.06667682745757</v>
      </c>
      <c r="J99" s="29">
        <f t="shared" si="29"/>
        <v>154.1182837213037</v>
      </c>
      <c r="K99" s="29">
        <f t="shared" si="29"/>
        <v>87.522715569740626</v>
      </c>
      <c r="L99" s="29">
        <f t="shared" si="29"/>
        <v>147.01591953730656</v>
      </c>
      <c r="M99" s="29">
        <f t="shared" si="29"/>
        <v>182.95527895301348</v>
      </c>
      <c r="N99" s="29">
        <f t="shared" si="29"/>
        <v>109.88938293966167</v>
      </c>
    </row>
    <row r="100" spans="1:14" x14ac:dyDescent="0.25">
      <c r="B100" s="4">
        <v>41</v>
      </c>
      <c r="C100">
        <f t="shared" si="28"/>
        <v>184.71242941499889</v>
      </c>
      <c r="D100" s="29">
        <f t="shared" si="29"/>
        <v>158.38150243639683</v>
      </c>
      <c r="E100" s="29">
        <f t="shared" si="29"/>
        <v>220.88758764773911</v>
      </c>
      <c r="F100" s="29">
        <f t="shared" si="29"/>
        <v>138.56988154628468</v>
      </c>
      <c r="G100" s="29">
        <f t="shared" si="29"/>
        <v>83.572759285120497</v>
      </c>
      <c r="H100" s="29">
        <f t="shared" si="29"/>
        <v>62.615942823691775</v>
      </c>
      <c r="I100" s="29">
        <f t="shared" si="29"/>
        <v>152.04359092830617</v>
      </c>
      <c r="J100" s="29">
        <f t="shared" si="29"/>
        <v>136.46874611722802</v>
      </c>
      <c r="K100" s="29">
        <f t="shared" si="29"/>
        <v>86.379307171561109</v>
      </c>
      <c r="L100" s="29">
        <f t="shared" si="29"/>
        <v>130.49372958214755</v>
      </c>
      <c r="M100" s="29">
        <f t="shared" si="29"/>
        <v>167.23747148282334</v>
      </c>
      <c r="N100" s="29">
        <f t="shared" si="29"/>
        <v>97.492683908227562</v>
      </c>
    </row>
    <row r="101" spans="1:14" x14ac:dyDescent="0.25">
      <c r="B101" s="4">
        <v>43</v>
      </c>
      <c r="C101">
        <f t="shared" si="28"/>
        <v>171.5112597269264</v>
      </c>
      <c r="D101" s="29">
        <f t="shared" si="29"/>
        <v>149.96255214077442</v>
      </c>
      <c r="E101" s="29">
        <f t="shared" si="29"/>
        <v>152.46273246084459</v>
      </c>
      <c r="F101" s="29">
        <f t="shared" si="29"/>
        <v>136.88897320303937</v>
      </c>
      <c r="G101" s="29">
        <f t="shared" si="29"/>
        <v>109.45536757118393</v>
      </c>
      <c r="H101" s="29">
        <f t="shared" si="29"/>
        <v>71.982025027571723</v>
      </c>
      <c r="I101" s="29">
        <f t="shared" si="29"/>
        <v>189.55675809049336</v>
      </c>
      <c r="J101" s="29">
        <f t="shared" si="29"/>
        <v>145.50362846217152</v>
      </c>
      <c r="K101" s="29">
        <f t="shared" si="29"/>
        <v>87.62666178775693</v>
      </c>
      <c r="L101" s="29">
        <f t="shared" si="29"/>
        <v>107.02590563310005</v>
      </c>
      <c r="M101" s="29">
        <f t="shared" si="29"/>
        <v>127.20945512540573</v>
      </c>
      <c r="N101" s="29">
        <f t="shared" si="29"/>
        <v>113.77648348341644</v>
      </c>
    </row>
    <row r="102" spans="1:14" x14ac:dyDescent="0.25">
      <c r="B102" s="4">
        <v>45</v>
      </c>
      <c r="C102">
        <f t="shared" si="28"/>
        <v>142.51026490037339</v>
      </c>
      <c r="D102" s="29">
        <f t="shared" si="29"/>
        <v>93.450348281408893</v>
      </c>
      <c r="E102" s="29">
        <f t="shared" si="29"/>
        <v>159.16899698145906</v>
      </c>
      <c r="F102" s="29">
        <f t="shared" si="29"/>
        <v>105.2668849957371</v>
      </c>
      <c r="G102" s="29">
        <f t="shared" si="29"/>
        <v>109.55931378920026</v>
      </c>
      <c r="H102" s="29">
        <f t="shared" si="29"/>
        <v>90.819426314026884</v>
      </c>
      <c r="I102" s="29">
        <f t="shared" si="29"/>
        <v>112.74907225283076</v>
      </c>
      <c r="J102" s="29">
        <f t="shared" si="29"/>
        <v>113.56636994051077</v>
      </c>
      <c r="K102" s="29">
        <f t="shared" si="29"/>
        <v>97.917337371372525</v>
      </c>
      <c r="L102" s="29">
        <f t="shared" si="29"/>
        <v>146.2792613864396</v>
      </c>
      <c r="M102" s="29">
        <f t="shared" si="29"/>
        <v>144.39425795948031</v>
      </c>
      <c r="N102" s="29">
        <f t="shared" si="29"/>
        <v>108.83881522513336</v>
      </c>
    </row>
    <row r="103" spans="1:14" x14ac:dyDescent="0.25">
      <c r="A103" t="s">
        <v>10</v>
      </c>
      <c r="B103" s="4">
        <v>0</v>
      </c>
      <c r="D103" s="29"/>
      <c r="E103" s="29"/>
    </row>
    <row r="104" spans="1:14" x14ac:dyDescent="0.25">
      <c r="B104" s="4">
        <v>1</v>
      </c>
      <c r="C104">
        <f>C73/C$5/($B73-$B72)</f>
        <v>63919.329957469017</v>
      </c>
      <c r="D104" s="29">
        <f t="shared" ref="D104:N104" si="30">D73/D$5/($B73-$B72)</f>
        <v>49917.21744104875</v>
      </c>
      <c r="E104" s="29">
        <f t="shared" si="30"/>
        <v>59277.842785475201</v>
      </c>
      <c r="F104" s="29">
        <f t="shared" si="30"/>
        <v>58739.897502486376</v>
      </c>
      <c r="G104" s="29">
        <f t="shared" si="30"/>
        <v>69992.574815709551</v>
      </c>
      <c r="H104" s="29">
        <f t="shared" si="30"/>
        <v>45252.650982133659</v>
      </c>
      <c r="I104" s="29">
        <f t="shared" si="30"/>
        <v>77718.425603951691</v>
      </c>
      <c r="J104" s="29">
        <f t="shared" si="30"/>
        <v>56838.532652275004</v>
      </c>
      <c r="K104" s="29">
        <f t="shared" si="30"/>
        <v>60671.312155374042</v>
      </c>
      <c r="L104" s="29">
        <f t="shared" si="30"/>
        <v>62746.06423507486</v>
      </c>
      <c r="M104" s="29">
        <f t="shared" si="30"/>
        <v>71743.037159279236</v>
      </c>
      <c r="N104" s="29">
        <f t="shared" si="30"/>
        <v>55870.713994614634</v>
      </c>
    </row>
    <row r="105" spans="1:14" x14ac:dyDescent="0.25">
      <c r="B105" s="4">
        <v>2</v>
      </c>
      <c r="C105">
        <f t="shared" ref="C105:N133" si="31">C74/C$5/($B74-$B73)</f>
        <v>23639.837400594191</v>
      </c>
      <c r="D105" s="29">
        <f t="shared" si="31"/>
        <v>15871.335602148636</v>
      </c>
      <c r="E105" s="29">
        <f t="shared" si="31"/>
        <v>18110.492386045742</v>
      </c>
      <c r="F105" s="29">
        <f t="shared" si="31"/>
        <v>16710.910901808198</v>
      </c>
      <c r="G105" s="29">
        <f t="shared" si="31"/>
        <v>18281.452703978935</v>
      </c>
      <c r="H105" s="29">
        <f t="shared" si="31"/>
        <v>11328.860370637125</v>
      </c>
      <c r="I105" s="29">
        <f t="shared" si="31"/>
        <v>29110.726748895675</v>
      </c>
      <c r="J105" s="29">
        <f t="shared" si="31"/>
        <v>17854.417722724491</v>
      </c>
      <c r="K105" s="29">
        <f t="shared" si="31"/>
        <v>17509.871289759802</v>
      </c>
      <c r="L105" s="29">
        <f t="shared" si="31"/>
        <v>21649.136385025053</v>
      </c>
      <c r="M105" s="29">
        <f t="shared" si="31"/>
        <v>19563.976157500681</v>
      </c>
      <c r="N105" s="29">
        <f t="shared" si="31"/>
        <v>14877.794085990887</v>
      </c>
    </row>
    <row r="106" spans="1:14" x14ac:dyDescent="0.25">
      <c r="B106" s="4">
        <v>3</v>
      </c>
      <c r="C106">
        <f t="shared" si="31"/>
        <v>7893.8905632746782</v>
      </c>
      <c r="D106" s="29">
        <f t="shared" si="31"/>
        <v>4857.796809408992</v>
      </c>
      <c r="E106" s="29">
        <f t="shared" si="31"/>
        <v>6897.5677050124614</v>
      </c>
      <c r="F106" s="29">
        <f t="shared" si="31"/>
        <v>6811.651207010972</v>
      </c>
      <c r="G106" s="29">
        <f t="shared" si="31"/>
        <v>7462.0302868823846</v>
      </c>
      <c r="H106" s="29">
        <f t="shared" si="31"/>
        <v>4755.8185966839574</v>
      </c>
      <c r="I106" s="29">
        <f t="shared" si="31"/>
        <v>11486.452680925289</v>
      </c>
      <c r="J106" s="29">
        <f t="shared" si="31"/>
        <v>8522.8846324862516</v>
      </c>
      <c r="K106" s="29">
        <f t="shared" si="31"/>
        <v>7082.642923748037</v>
      </c>
      <c r="L106" s="29">
        <f t="shared" si="31"/>
        <v>8572.9521745795373</v>
      </c>
      <c r="M106" s="29">
        <f t="shared" si="31"/>
        <v>7074.0364964779264</v>
      </c>
      <c r="N106" s="29">
        <f t="shared" si="31"/>
        <v>6064.2537103859759</v>
      </c>
    </row>
    <row r="107" spans="1:14" x14ac:dyDescent="0.25">
      <c r="B107" s="5">
        <v>4</v>
      </c>
      <c r="C107">
        <f t="shared" si="31"/>
        <v>3963.0661383150814</v>
      </c>
      <c r="D107" s="29">
        <f t="shared" si="31"/>
        <v>2406.5302422287787</v>
      </c>
      <c r="E107" s="29">
        <f t="shared" si="31"/>
        <v>4192.4477074357201</v>
      </c>
      <c r="F107" s="29">
        <f t="shared" si="31"/>
        <v>3484.8894121582921</v>
      </c>
      <c r="G107" s="29">
        <f t="shared" si="31"/>
        <v>3814.0130165001401</v>
      </c>
      <c r="H107" s="29">
        <f t="shared" si="31"/>
        <v>2421.3338865236137</v>
      </c>
      <c r="I107" s="29">
        <f t="shared" si="31"/>
        <v>6182.2176151358226</v>
      </c>
      <c r="J107" s="29">
        <f t="shared" si="31"/>
        <v>5452.3839749511426</v>
      </c>
      <c r="K107" s="29">
        <f t="shared" si="31"/>
        <v>3647.4024594416642</v>
      </c>
      <c r="L107" s="29">
        <f t="shared" si="31"/>
        <v>4485.4573696603566</v>
      </c>
      <c r="M107" s="29">
        <f t="shared" si="31"/>
        <v>3827.3430052913222</v>
      </c>
      <c r="N107" s="29">
        <f t="shared" si="31"/>
        <v>3279.2167679036093</v>
      </c>
    </row>
    <row r="108" spans="1:14" x14ac:dyDescent="0.25">
      <c r="B108" s="4">
        <v>5</v>
      </c>
      <c r="C108">
        <f t="shared" si="31"/>
        <v>2319.5381385082219</v>
      </c>
      <c r="D108" s="29">
        <f t="shared" si="31"/>
        <v>1535.0003561378608</v>
      </c>
      <c r="E108" s="29">
        <f t="shared" si="31"/>
        <v>2751.4376788142581</v>
      </c>
      <c r="F108" s="29">
        <f t="shared" si="31"/>
        <v>705.68863455122323</v>
      </c>
      <c r="G108" s="29">
        <f t="shared" si="31"/>
        <v>2355.2303786248608</v>
      </c>
      <c r="H108" s="29">
        <f t="shared" si="31"/>
        <v>1567.1186998273431</v>
      </c>
      <c r="I108" s="29">
        <f t="shared" si="31"/>
        <v>3741.110726178099</v>
      </c>
      <c r="J108" s="29">
        <f t="shared" si="31"/>
        <v>3595.0248241813356</v>
      </c>
      <c r="K108" s="29">
        <f t="shared" si="31"/>
        <v>2238.8866088984073</v>
      </c>
      <c r="L108" s="29">
        <f t="shared" si="31"/>
        <v>2606.4987619086287</v>
      </c>
      <c r="M108" s="29">
        <f t="shared" si="31"/>
        <v>2602.0366582166625</v>
      </c>
      <c r="N108" s="29">
        <f t="shared" si="31"/>
        <v>1993.4974101479511</v>
      </c>
    </row>
    <row r="109" spans="1:14" x14ac:dyDescent="0.25">
      <c r="B109" s="4">
        <v>6</v>
      </c>
      <c r="C109">
        <f t="shared" si="31"/>
        <v>1633.5357332710689</v>
      </c>
      <c r="D109" s="29">
        <f t="shared" si="31"/>
        <v>1232.0241871545975</v>
      </c>
      <c r="E109" s="29">
        <f t="shared" si="31"/>
        <v>2123.2192492584018</v>
      </c>
      <c r="F109" s="29">
        <f t="shared" si="31"/>
        <v>3073.0905675869781</v>
      </c>
      <c r="G109" s="29">
        <f t="shared" si="31"/>
        <v>1613.2877306410328</v>
      </c>
      <c r="H109" s="29">
        <f t="shared" si="31"/>
        <v>1212.3193248516714</v>
      </c>
      <c r="I109" s="29">
        <f t="shared" si="31"/>
        <v>2536.7559054620706</v>
      </c>
      <c r="J109" s="29">
        <f t="shared" si="31"/>
        <v>2899.4858584322346</v>
      </c>
      <c r="K109" s="29">
        <f t="shared" si="31"/>
        <v>1712.2101743861253</v>
      </c>
      <c r="L109" s="29">
        <f t="shared" si="31"/>
        <v>1706.775009164427</v>
      </c>
      <c r="M109" s="29">
        <f t="shared" si="31"/>
        <v>2007.7999127415769</v>
      </c>
      <c r="N109" s="29">
        <f t="shared" si="31"/>
        <v>1463.309182717692</v>
      </c>
    </row>
    <row r="110" spans="1:14" x14ac:dyDescent="0.25">
      <c r="B110" s="4">
        <v>7</v>
      </c>
      <c r="C110">
        <f t="shared" si="31"/>
        <v>1086.092757330214</v>
      </c>
      <c r="D110" s="29">
        <f t="shared" si="31"/>
        <v>850.81862453932763</v>
      </c>
      <c r="E110" s="29">
        <f t="shared" si="31"/>
        <v>421.18397486767287</v>
      </c>
      <c r="F110" s="29">
        <f t="shared" si="31"/>
        <v>1681.3321095646324</v>
      </c>
      <c r="G110" s="29">
        <f t="shared" si="31"/>
        <v>1093.9101991241189</v>
      </c>
      <c r="H110" s="29">
        <f t="shared" si="31"/>
        <v>899.15996594058095</v>
      </c>
      <c r="I110" s="29">
        <f t="shared" si="31"/>
        <v>1814.7601034615141</v>
      </c>
      <c r="J110" s="29">
        <f t="shared" si="31"/>
        <v>2194.324144856022</v>
      </c>
      <c r="K110" s="29">
        <f t="shared" si="31"/>
        <v>1268.8778730420831</v>
      </c>
      <c r="L110" s="29">
        <f t="shared" si="31"/>
        <v>1281.5398649779802</v>
      </c>
      <c r="M110" s="29">
        <f t="shared" si="31"/>
        <v>1434.8443730273073</v>
      </c>
      <c r="N110" s="29">
        <f t="shared" si="31"/>
        <v>1026.303988443384</v>
      </c>
    </row>
    <row r="111" spans="1:14" x14ac:dyDescent="0.25">
      <c r="B111" s="4">
        <v>8</v>
      </c>
      <c r="C111">
        <f t="shared" si="31"/>
        <v>866.66258420424958</v>
      </c>
      <c r="D111" s="29">
        <f t="shared" si="31"/>
        <v>729.74650701203154</v>
      </c>
      <c r="E111" s="29">
        <f t="shared" si="31"/>
        <v>1414.0843886249529</v>
      </c>
      <c r="F111" s="29">
        <f t="shared" si="31"/>
        <v>1343.1038065436958</v>
      </c>
      <c r="G111" s="29">
        <f t="shared" si="31"/>
        <v>967.51301225053396</v>
      </c>
      <c r="H111" s="29">
        <f t="shared" si="31"/>
        <v>668.61968652270787</v>
      </c>
      <c r="I111" s="29">
        <f t="shared" si="31"/>
        <v>1429.0785852988231</v>
      </c>
      <c r="J111" s="29">
        <f t="shared" si="31"/>
        <v>1726.5235443485572</v>
      </c>
      <c r="K111" s="29">
        <f t="shared" si="31"/>
        <v>869.26468716699526</v>
      </c>
      <c r="L111" s="29">
        <f t="shared" si="31"/>
        <v>1029.4381107027989</v>
      </c>
      <c r="M111" s="29">
        <f t="shared" si="31"/>
        <v>1103.6760710724593</v>
      </c>
      <c r="N111" s="29">
        <f t="shared" si="31"/>
        <v>756.95081642611262</v>
      </c>
    </row>
    <row r="112" spans="1:14" x14ac:dyDescent="0.25">
      <c r="B112" s="4">
        <v>9</v>
      </c>
      <c r="C112">
        <f t="shared" si="31"/>
        <v>702.92264323775873</v>
      </c>
      <c r="D112" s="29">
        <f t="shared" si="31"/>
        <v>607.49088882464446</v>
      </c>
      <c r="E112" s="29">
        <f t="shared" si="31"/>
        <v>1155.9888757050476</v>
      </c>
      <c r="F112" s="29">
        <f t="shared" si="31"/>
        <v>954.84753526850227</v>
      </c>
      <c r="G112" s="29">
        <f t="shared" si="31"/>
        <v>867.27915916336917</v>
      </c>
      <c r="H112" s="29">
        <f t="shared" si="31"/>
        <v>563.52821740733555</v>
      </c>
      <c r="I112" s="29">
        <f t="shared" si="31"/>
        <v>1213.2683491357886</v>
      </c>
      <c r="J112" s="29">
        <f t="shared" si="31"/>
        <v>1361.0279470556436</v>
      </c>
      <c r="K112" s="29">
        <f t="shared" si="31"/>
        <v>636.92463873834004</v>
      </c>
      <c r="L112" s="29">
        <f t="shared" si="31"/>
        <v>813.56411121312533</v>
      </c>
      <c r="M112" s="29">
        <f t="shared" si="31"/>
        <v>990.55827737458469</v>
      </c>
      <c r="N112" s="29">
        <f t="shared" si="31"/>
        <v>579.87724095524698</v>
      </c>
    </row>
    <row r="113" spans="2:14" x14ac:dyDescent="0.25">
      <c r="B113" s="5">
        <v>10</v>
      </c>
      <c r="C113">
        <f t="shared" si="31"/>
        <v>517.19971589252827</v>
      </c>
      <c r="D113" s="29">
        <f t="shared" si="31"/>
        <v>485.47197076927557</v>
      </c>
      <c r="E113" s="29">
        <f t="shared" si="31"/>
        <v>956.7670419484931</v>
      </c>
      <c r="F113" s="29">
        <f t="shared" si="31"/>
        <v>808.29501650015004</v>
      </c>
      <c r="G113" s="29">
        <f t="shared" si="31"/>
        <v>608.12073125193433</v>
      </c>
      <c r="H113" s="29">
        <f t="shared" si="31"/>
        <v>452.48817456845171</v>
      </c>
      <c r="I113" s="29">
        <f t="shared" si="31"/>
        <v>876.09699525756082</v>
      </c>
      <c r="J113" s="29">
        <f t="shared" si="31"/>
        <v>1204.8693200367313</v>
      </c>
      <c r="K113" s="29">
        <f t="shared" si="31"/>
        <v>479.30187460612456</v>
      </c>
      <c r="L113" s="29">
        <f t="shared" si="31"/>
        <v>606.91665601339389</v>
      </c>
      <c r="M113" s="29">
        <f t="shared" si="31"/>
        <v>827.51150093018111</v>
      </c>
      <c r="N113" s="29">
        <f t="shared" si="31"/>
        <v>554.45195351518839</v>
      </c>
    </row>
    <row r="114" spans="2:14" x14ac:dyDescent="0.25">
      <c r="B114" s="5">
        <v>11.5</v>
      </c>
      <c r="C114">
        <f t="shared" si="31"/>
        <v>328.27926325584485</v>
      </c>
      <c r="D114" s="29">
        <f t="shared" si="31"/>
        <v>332.24808530951077</v>
      </c>
      <c r="E114" s="29">
        <f t="shared" si="31"/>
        <v>494.79932566987304</v>
      </c>
      <c r="F114" s="29">
        <f t="shared" si="31"/>
        <v>460.3881000130304</v>
      </c>
      <c r="G114" s="29">
        <f t="shared" si="31"/>
        <v>461.27607405427733</v>
      </c>
      <c r="H114" s="29">
        <f t="shared" si="31"/>
        <v>261.73724383451196</v>
      </c>
      <c r="I114" s="29">
        <f t="shared" si="31"/>
        <v>623.48988536167121</v>
      </c>
      <c r="J114" s="29">
        <f t="shared" si="31"/>
        <v>698.24008794618476</v>
      </c>
      <c r="K114" s="29">
        <f t="shared" si="31"/>
        <v>333.37653267296031</v>
      </c>
      <c r="L114" s="29">
        <f t="shared" si="31"/>
        <v>287.74154300299665</v>
      </c>
      <c r="M114" s="29">
        <f t="shared" si="31"/>
        <v>502.12732156673434</v>
      </c>
      <c r="N114" s="29">
        <f t="shared" si="31"/>
        <v>285.22784387070908</v>
      </c>
    </row>
    <row r="115" spans="2:14" x14ac:dyDescent="0.25">
      <c r="B115" s="4">
        <v>13</v>
      </c>
      <c r="C115">
        <f t="shared" si="31"/>
        <v>310.4264137118987</v>
      </c>
      <c r="D115" s="29">
        <f t="shared" si="31"/>
        <v>338.95458905002573</v>
      </c>
      <c r="E115" s="29">
        <f t="shared" si="31"/>
        <v>468.47823372164476</v>
      </c>
      <c r="F115" s="29">
        <f t="shared" si="31"/>
        <v>446.65493225695991</v>
      </c>
      <c r="G115" s="29">
        <f t="shared" si="31"/>
        <v>295.69281292850837</v>
      </c>
      <c r="H115" s="29">
        <f t="shared" si="31"/>
        <v>250.80949358687576</v>
      </c>
      <c r="I115" s="29">
        <f t="shared" si="31"/>
        <v>434.82020047675201</v>
      </c>
      <c r="J115" s="29">
        <f t="shared" si="31"/>
        <v>607.63994758566264</v>
      </c>
      <c r="K115" s="29">
        <f t="shared" si="31"/>
        <v>308.81194605495278</v>
      </c>
      <c r="L115" s="29">
        <f t="shared" si="31"/>
        <v>394.20862760360245</v>
      </c>
      <c r="M115" s="29">
        <f t="shared" si="31"/>
        <v>447.5601273082325</v>
      </c>
      <c r="N115" s="29">
        <f t="shared" si="31"/>
        <v>268.96598489889493</v>
      </c>
    </row>
    <row r="116" spans="2:14" x14ac:dyDescent="0.25">
      <c r="B116" s="4">
        <v>14.5</v>
      </c>
      <c r="C116">
        <f t="shared" si="31"/>
        <v>268.14802374713082</v>
      </c>
      <c r="D116" s="29">
        <f t="shared" si="31"/>
        <v>238.35703294230163</v>
      </c>
      <c r="E116" s="29">
        <f t="shared" si="31"/>
        <v>536.09460773705803</v>
      </c>
      <c r="F116" s="29">
        <f t="shared" si="31"/>
        <v>377.46592518113806</v>
      </c>
      <c r="G116" s="29">
        <f t="shared" si="31"/>
        <v>339.06266352942151</v>
      </c>
      <c r="H116" s="29">
        <f t="shared" si="31"/>
        <v>204.10217398004366</v>
      </c>
      <c r="I116" s="29">
        <f t="shared" si="31"/>
        <v>411.39361937353669</v>
      </c>
      <c r="J116" s="29">
        <f t="shared" si="31"/>
        <v>525.14317381639228</v>
      </c>
      <c r="K116" s="29">
        <f t="shared" si="31"/>
        <v>310.07916679318328</v>
      </c>
      <c r="L116" s="29">
        <f t="shared" si="31"/>
        <v>287.47017405329245</v>
      </c>
      <c r="M116" s="29">
        <f t="shared" si="31"/>
        <v>402.92416240477792</v>
      </c>
      <c r="N116" s="29">
        <f t="shared" si="31"/>
        <v>246.42309045119478</v>
      </c>
    </row>
    <row r="117" spans="2:14" x14ac:dyDescent="0.25">
      <c r="B117" s="4">
        <v>16</v>
      </c>
      <c r="C117">
        <f t="shared" si="31"/>
        <v>255.80202331624272</v>
      </c>
      <c r="D117" s="29">
        <f t="shared" si="31"/>
        <v>252.87464103941625</v>
      </c>
      <c r="E117" s="29">
        <f t="shared" si="31"/>
        <v>392.11916485417009</v>
      </c>
      <c r="F117" s="29">
        <f t="shared" si="31"/>
        <v>315.47048216801966</v>
      </c>
      <c r="G117" s="29">
        <f t="shared" si="31"/>
        <v>317.25988537407119</v>
      </c>
      <c r="H117" s="29">
        <f t="shared" si="31"/>
        <v>207.71538172321368</v>
      </c>
      <c r="I117" s="29">
        <f t="shared" si="31"/>
        <v>364.54045716710613</v>
      </c>
      <c r="J117" s="29">
        <f t="shared" si="31"/>
        <v>412.14622857171639</v>
      </c>
      <c r="K117" s="29">
        <f t="shared" si="31"/>
        <v>230.73165287628569</v>
      </c>
      <c r="L117" s="29">
        <f t="shared" si="31"/>
        <v>216.2810529142298</v>
      </c>
      <c r="M117" s="29">
        <f t="shared" si="31"/>
        <v>388.51842312053344</v>
      </c>
      <c r="N117" s="29">
        <f t="shared" si="31"/>
        <v>248.83225474331542</v>
      </c>
    </row>
    <row r="118" spans="2:14" x14ac:dyDescent="0.25">
      <c r="B118" s="4">
        <v>17.5</v>
      </c>
      <c r="C118">
        <f t="shared" si="31"/>
        <v>208.99380585524969</v>
      </c>
      <c r="D118" s="29">
        <f t="shared" si="31"/>
        <v>229.91472823365334</v>
      </c>
      <c r="E118" s="29">
        <f t="shared" si="31"/>
        <v>374.8197899341331</v>
      </c>
      <c r="F118" s="29">
        <f t="shared" si="31"/>
        <v>313.37780898614227</v>
      </c>
      <c r="G118" s="29">
        <f t="shared" si="31"/>
        <v>257.74419365270938</v>
      </c>
      <c r="H118" s="29">
        <f t="shared" si="31"/>
        <v>0</v>
      </c>
      <c r="I118" s="29">
        <f t="shared" si="31"/>
        <v>336.08573182710325</v>
      </c>
      <c r="J118" s="29">
        <f t="shared" si="31"/>
        <v>371.74194237366993</v>
      </c>
      <c r="K118" s="29">
        <f t="shared" si="31"/>
        <v>186.86631962984356</v>
      </c>
      <c r="L118" s="29">
        <f t="shared" si="31"/>
        <v>233.55820937872909</v>
      </c>
      <c r="M118" s="29">
        <f t="shared" si="31"/>
        <v>307.43157245239962</v>
      </c>
      <c r="N118" s="29">
        <f t="shared" si="31"/>
        <v>196.17480664410763</v>
      </c>
    </row>
    <row r="119" spans="2:14" x14ac:dyDescent="0.25">
      <c r="B119" s="4">
        <v>19</v>
      </c>
      <c r="C119">
        <f t="shared" si="31"/>
        <v>196.02606439546796</v>
      </c>
      <c r="D119" s="29">
        <f t="shared" si="31"/>
        <v>181.78570138995789</v>
      </c>
      <c r="E119" s="29">
        <f t="shared" si="31"/>
        <v>259.6766385846401</v>
      </c>
      <c r="F119" s="29">
        <f t="shared" si="31"/>
        <v>271.00117705312471</v>
      </c>
      <c r="G119" s="29">
        <f t="shared" si="31"/>
        <v>224.86324713734317</v>
      </c>
      <c r="H119" s="29">
        <f t="shared" si="31"/>
        <v>132.54303526165185</v>
      </c>
      <c r="I119" s="29">
        <f t="shared" si="31"/>
        <v>192.66934507327301</v>
      </c>
      <c r="J119" s="29">
        <f t="shared" si="31"/>
        <v>320.42062062907604</v>
      </c>
      <c r="K119" s="29">
        <f t="shared" si="31"/>
        <v>174.58402632083974</v>
      </c>
      <c r="L119" s="29">
        <f t="shared" si="31"/>
        <v>206.78313967458357</v>
      </c>
      <c r="M119" s="29">
        <f t="shared" si="31"/>
        <v>327.73056871656235</v>
      </c>
      <c r="N119" s="29">
        <f t="shared" si="31"/>
        <v>205.89750539445154</v>
      </c>
    </row>
    <row r="120" spans="2:14" x14ac:dyDescent="0.25">
      <c r="B120" s="4">
        <v>20.5</v>
      </c>
      <c r="C120">
        <f t="shared" si="31"/>
        <v>149.12902678749015</v>
      </c>
      <c r="D120" s="29">
        <f t="shared" si="31"/>
        <v>153.06608537175273</v>
      </c>
      <c r="E120" s="29">
        <f t="shared" si="31"/>
        <v>206.10438076775165</v>
      </c>
      <c r="F120" s="29">
        <f t="shared" si="31"/>
        <v>218.16117921072012</v>
      </c>
      <c r="G120" s="29">
        <f t="shared" si="31"/>
        <v>224.98109999223695</v>
      </c>
      <c r="H120" s="29">
        <f t="shared" si="31"/>
        <v>136.94938616795676</v>
      </c>
      <c r="I120" s="29">
        <f t="shared" si="31"/>
        <v>271.1769607703896</v>
      </c>
      <c r="J120" s="29">
        <f t="shared" si="31"/>
        <v>273.71371597116718</v>
      </c>
      <c r="K120" s="29">
        <f t="shared" si="31"/>
        <v>149.53204711120503</v>
      </c>
      <c r="L120" s="29">
        <f t="shared" si="31"/>
        <v>203.88853754440564</v>
      </c>
      <c r="M120" s="29">
        <f t="shared" si="31"/>
        <v>314.4161733174879</v>
      </c>
      <c r="N120" s="29">
        <f t="shared" si="31"/>
        <v>172.77149637779303</v>
      </c>
    </row>
    <row r="121" spans="2:14" x14ac:dyDescent="0.25">
      <c r="B121" s="4">
        <v>22</v>
      </c>
      <c r="C121">
        <f t="shared" si="31"/>
        <v>156.23463854627462</v>
      </c>
      <c r="D121" s="29">
        <f t="shared" si="31"/>
        <v>153.14498541575878</v>
      </c>
      <c r="E121" s="29">
        <f t="shared" si="31"/>
        <v>228.42615485812181</v>
      </c>
      <c r="F121" s="29">
        <f t="shared" si="31"/>
        <v>257.52959344478887</v>
      </c>
      <c r="G121" s="29">
        <f t="shared" si="31"/>
        <v>207.42102461306288</v>
      </c>
      <c r="H121" s="29">
        <f t="shared" si="31"/>
        <v>102.75610313503061</v>
      </c>
      <c r="I121" s="29">
        <f t="shared" si="31"/>
        <v>232.32311894066672</v>
      </c>
      <c r="J121" s="29">
        <f t="shared" si="31"/>
        <v>262.45904014998433</v>
      </c>
      <c r="K121" s="29">
        <f t="shared" si="31"/>
        <v>146.41273452479132</v>
      </c>
      <c r="L121" s="29">
        <f t="shared" si="31"/>
        <v>194.93336220416779</v>
      </c>
      <c r="M121" s="29">
        <f t="shared" si="31"/>
        <v>232.89278509528606</v>
      </c>
      <c r="N121" s="29">
        <f t="shared" si="31"/>
        <v>138.61298837879707</v>
      </c>
    </row>
    <row r="122" spans="2:14" x14ac:dyDescent="0.25">
      <c r="B122" s="4">
        <v>23.5</v>
      </c>
      <c r="C122">
        <f t="shared" si="31"/>
        <v>146.64206267191554</v>
      </c>
      <c r="D122" s="29">
        <f t="shared" si="31"/>
        <v>214.68701974048417</v>
      </c>
      <c r="E122" s="29">
        <f t="shared" si="31"/>
        <v>222.10165219918363</v>
      </c>
      <c r="F122" s="29">
        <f t="shared" si="31"/>
        <v>201.94296205117018</v>
      </c>
      <c r="G122" s="29">
        <f t="shared" si="31"/>
        <v>153.09085850702766</v>
      </c>
      <c r="H122" s="29">
        <f t="shared" si="31"/>
        <v>120.02899868774587</v>
      </c>
      <c r="I122" s="29">
        <f t="shared" si="31"/>
        <v>241.80802738733436</v>
      </c>
      <c r="J122" s="29">
        <f t="shared" si="31"/>
        <v>229.70793351034217</v>
      </c>
      <c r="K122" s="29">
        <f t="shared" si="31"/>
        <v>99.330610173610111</v>
      </c>
      <c r="L122" s="29">
        <f t="shared" si="31"/>
        <v>177.92757468937262</v>
      </c>
      <c r="M122" s="29">
        <f t="shared" si="31"/>
        <v>186.51066997555947</v>
      </c>
      <c r="N122" s="29">
        <f t="shared" si="31"/>
        <v>126.65320850005543</v>
      </c>
    </row>
    <row r="123" spans="2:14" x14ac:dyDescent="0.25">
      <c r="B123" s="4">
        <v>25</v>
      </c>
      <c r="C123">
        <f t="shared" si="31"/>
        <v>127.01281018827331</v>
      </c>
      <c r="D123" s="29">
        <f t="shared" si="31"/>
        <v>140.52097837478951</v>
      </c>
      <c r="E123" s="29">
        <f t="shared" si="31"/>
        <v>210.0106912335664</v>
      </c>
      <c r="F123" s="29">
        <f t="shared" si="31"/>
        <v>195.01098213620125</v>
      </c>
      <c r="G123" s="29">
        <f t="shared" si="31"/>
        <v>153.20871136192144</v>
      </c>
      <c r="H123" s="29">
        <f t="shared" si="31"/>
        <v>122.76093624965495</v>
      </c>
      <c r="I123" s="29">
        <f t="shared" si="31"/>
        <v>222.26683046709135</v>
      </c>
      <c r="J123" s="29">
        <f t="shared" si="31"/>
        <v>175.68548956866448</v>
      </c>
      <c r="K123" s="29">
        <f t="shared" si="31"/>
        <v>164.73869596997164</v>
      </c>
      <c r="L123" s="29">
        <f t="shared" si="31"/>
        <v>0</v>
      </c>
      <c r="M123" s="29">
        <f t="shared" si="31"/>
        <v>164.02898594105667</v>
      </c>
      <c r="N123" s="29">
        <f t="shared" si="31"/>
        <v>136.89215674156807</v>
      </c>
    </row>
    <row r="124" spans="2:14" x14ac:dyDescent="0.25">
      <c r="B124" s="4">
        <v>27</v>
      </c>
      <c r="C124">
        <f t="shared" si="31"/>
        <v>120.17365887044321</v>
      </c>
      <c r="D124" s="29">
        <f t="shared" si="31"/>
        <v>108.46783549732841</v>
      </c>
      <c r="E124" s="29">
        <f t="shared" si="31"/>
        <v>174.94690443327656</v>
      </c>
      <c r="F124" s="29">
        <f t="shared" si="31"/>
        <v>130.36699962726934</v>
      </c>
      <c r="G124" s="29">
        <f t="shared" si="31"/>
        <v>110.75222038643513</v>
      </c>
      <c r="H124" s="29">
        <f t="shared" si="31"/>
        <v>101.19184856329237</v>
      </c>
      <c r="I124" s="29">
        <f t="shared" si="31"/>
        <v>165.15739677766774</v>
      </c>
      <c r="J124" s="29">
        <f t="shared" si="31"/>
        <v>118.68055653437327</v>
      </c>
      <c r="K124" s="29">
        <f t="shared" si="31"/>
        <v>110.97929311349864</v>
      </c>
      <c r="L124" s="29">
        <f t="shared" si="31"/>
        <v>81.34284267382732</v>
      </c>
      <c r="M124" s="29">
        <f t="shared" si="31"/>
        <v>195.05043587701502</v>
      </c>
      <c r="N124" s="29">
        <f t="shared" si="31"/>
        <v>130.09487177451345</v>
      </c>
    </row>
    <row r="125" spans="2:14" x14ac:dyDescent="0.25">
      <c r="B125" s="4">
        <v>29</v>
      </c>
      <c r="C125">
        <f t="shared" si="31"/>
        <v>111.31384920870875</v>
      </c>
      <c r="D125" s="29">
        <f t="shared" si="31"/>
        <v>100.77508120673774</v>
      </c>
      <c r="E125" s="29">
        <f t="shared" si="31"/>
        <v>144.3939761470823</v>
      </c>
      <c r="F125" s="29">
        <f t="shared" si="31"/>
        <v>169.80080989827181</v>
      </c>
      <c r="G125" s="29">
        <f t="shared" si="31"/>
        <v>116.76271598601821</v>
      </c>
      <c r="H125" s="29">
        <f t="shared" si="31"/>
        <v>64.376786741114813</v>
      </c>
      <c r="I125" s="29">
        <f t="shared" si="31"/>
        <v>188.81252989164614</v>
      </c>
      <c r="J125" s="29">
        <f t="shared" ref="D125:N133" si="32">J94/J$5/($B94-$B93)</f>
        <v>148.89936111424927</v>
      </c>
      <c r="K125" s="29">
        <f t="shared" si="32"/>
        <v>81.004648728429842</v>
      </c>
      <c r="L125" s="29">
        <f t="shared" si="32"/>
        <v>114.78906572486724</v>
      </c>
      <c r="M125" s="29">
        <f t="shared" si="32"/>
        <v>198.07891515836184</v>
      </c>
      <c r="N125" s="29">
        <f t="shared" si="32"/>
        <v>108.15426839984353</v>
      </c>
    </row>
    <row r="126" spans="2:14" x14ac:dyDescent="0.25">
      <c r="B126" s="4">
        <v>31</v>
      </c>
      <c r="C126">
        <f t="shared" si="31"/>
        <v>116.24336736636552</v>
      </c>
      <c r="D126" s="29">
        <f t="shared" si="32"/>
        <v>105.68660894611484</v>
      </c>
      <c r="E126" s="29">
        <f t="shared" si="32"/>
        <v>153.74121904742483</v>
      </c>
      <c r="F126" s="29">
        <f t="shared" si="32"/>
        <v>144.00207332793937</v>
      </c>
      <c r="G126" s="29">
        <f t="shared" si="32"/>
        <v>95.902760669818136</v>
      </c>
      <c r="H126" s="29">
        <f t="shared" si="32"/>
        <v>98.812419073887725</v>
      </c>
      <c r="I126" s="29">
        <f t="shared" si="32"/>
        <v>121.18970370712103</v>
      </c>
      <c r="J126" s="29">
        <f t="shared" si="32"/>
        <v>180.04667644937282</v>
      </c>
      <c r="K126" s="29">
        <f t="shared" si="32"/>
        <v>75.521482072624565</v>
      </c>
      <c r="L126" s="29">
        <f t="shared" si="32"/>
        <v>122.45523855401028</v>
      </c>
      <c r="M126" s="29">
        <f t="shared" si="32"/>
        <v>139.47374852473084</v>
      </c>
      <c r="N126" s="29">
        <f t="shared" si="32"/>
        <v>92.344127732801965</v>
      </c>
    </row>
    <row r="127" spans="2:14" x14ac:dyDescent="0.25">
      <c r="B127" s="4">
        <v>33</v>
      </c>
      <c r="C127">
        <f t="shared" si="31"/>
        <v>125.36963746905437</v>
      </c>
      <c r="D127" s="29">
        <f t="shared" si="32"/>
        <v>105.74578397911938</v>
      </c>
      <c r="E127" s="29">
        <f t="shared" si="32"/>
        <v>164.90210609260996</v>
      </c>
      <c r="F127" s="29">
        <f t="shared" si="32"/>
        <v>161.07043896762696</v>
      </c>
      <c r="G127" s="29">
        <f t="shared" si="32"/>
        <v>118.70728809176569</v>
      </c>
      <c r="H127" s="29">
        <f t="shared" si="32"/>
        <v>74.885933652652028</v>
      </c>
      <c r="I127" s="29">
        <f t="shared" si="32"/>
        <v>199.61161240020147</v>
      </c>
      <c r="J127" s="29">
        <f t="shared" si="32"/>
        <v>148.22408056497829</v>
      </c>
      <c r="K127" s="29">
        <f t="shared" si="32"/>
        <v>64.482039872269951</v>
      </c>
      <c r="L127" s="29">
        <f t="shared" si="32"/>
        <v>175.03297255919475</v>
      </c>
      <c r="M127" s="29">
        <f t="shared" si="32"/>
        <v>126.37762190269036</v>
      </c>
      <c r="N127" s="29">
        <f t="shared" si="32"/>
        <v>76.404924692968237</v>
      </c>
    </row>
    <row r="128" spans="2:14" x14ac:dyDescent="0.25">
      <c r="B128" s="4">
        <v>35</v>
      </c>
      <c r="C128">
        <f t="shared" si="31"/>
        <v>106.85063682272224</v>
      </c>
      <c r="D128" s="29">
        <f t="shared" si="32"/>
        <v>96.692003929424232</v>
      </c>
      <c r="E128" s="29">
        <f t="shared" si="32"/>
        <v>149.76515303757762</v>
      </c>
      <c r="F128" s="29">
        <f t="shared" si="32"/>
        <v>174.80360672369747</v>
      </c>
      <c r="G128" s="29">
        <f t="shared" si="32"/>
        <v>159.98525051831413</v>
      </c>
      <c r="H128" s="29">
        <f t="shared" si="32"/>
        <v>47.654685051687657</v>
      </c>
      <c r="I128" s="29">
        <f t="shared" si="32"/>
        <v>112.61900330350566</v>
      </c>
      <c r="J128" s="29">
        <f t="shared" si="32"/>
        <v>97.831269575632035</v>
      </c>
      <c r="K128" s="29">
        <f t="shared" si="32"/>
        <v>82.832370947031592</v>
      </c>
      <c r="L128" s="29">
        <f t="shared" si="32"/>
        <v>94.639921209332044</v>
      </c>
      <c r="M128" s="29">
        <f t="shared" si="32"/>
        <v>152.16062118983254</v>
      </c>
      <c r="N128" s="29">
        <f t="shared" si="32"/>
        <v>62.014470126640589</v>
      </c>
    </row>
    <row r="129" spans="1:14" x14ac:dyDescent="0.25">
      <c r="B129" s="4">
        <v>37</v>
      </c>
      <c r="C129">
        <f t="shared" si="31"/>
        <v>109.58185634250503</v>
      </c>
      <c r="D129" s="29">
        <f t="shared" si="32"/>
        <v>85.03452242752914</v>
      </c>
      <c r="E129" s="29">
        <f t="shared" si="32"/>
        <v>132.60528920560554</v>
      </c>
      <c r="F129" s="29">
        <f t="shared" si="32"/>
        <v>130.07271746106781</v>
      </c>
      <c r="G129" s="29">
        <f t="shared" si="32"/>
        <v>133.2031892437013</v>
      </c>
      <c r="H129" s="29">
        <f t="shared" si="32"/>
        <v>69.862693619464437</v>
      </c>
      <c r="I129" s="29">
        <f t="shared" si="32"/>
        <v>135.50277338115865</v>
      </c>
      <c r="J129" s="29">
        <f t="shared" si="32"/>
        <v>89.052622435109399</v>
      </c>
      <c r="K129" s="29">
        <f t="shared" si="32"/>
        <v>72.524017634117683</v>
      </c>
      <c r="L129" s="29">
        <f t="shared" si="32"/>
        <v>99.999457965989563</v>
      </c>
      <c r="M129" s="29">
        <f t="shared" si="32"/>
        <v>141.84742147497568</v>
      </c>
      <c r="N129" s="29">
        <f t="shared" si="32"/>
        <v>78.792578589623474</v>
      </c>
    </row>
    <row r="130" spans="1:14" x14ac:dyDescent="0.25">
      <c r="B130" s="4">
        <v>39</v>
      </c>
      <c r="C130">
        <f t="shared" si="31"/>
        <v>116.70967313803575</v>
      </c>
      <c r="D130" s="29">
        <f t="shared" si="32"/>
        <v>88.525849374797204</v>
      </c>
      <c r="E130" s="29">
        <f t="shared" si="32"/>
        <v>143.20813189853141</v>
      </c>
      <c r="F130" s="29">
        <f t="shared" si="32"/>
        <v>143.70779116173784</v>
      </c>
      <c r="G130" s="29">
        <f t="shared" si="32"/>
        <v>110.66383074526482</v>
      </c>
      <c r="H130" s="29">
        <f t="shared" si="32"/>
        <v>64.046310423141946</v>
      </c>
      <c r="I130" s="29">
        <f t="shared" si="32"/>
        <v>139.10246755067712</v>
      </c>
      <c r="J130" s="29">
        <f t="shared" si="32"/>
        <v>123.82957072256443</v>
      </c>
      <c r="K130" s="29">
        <f t="shared" si="32"/>
        <v>61.55768432250715</v>
      </c>
      <c r="L130" s="29">
        <f t="shared" si="32"/>
        <v>94.775605684184129</v>
      </c>
      <c r="M130" s="29">
        <f t="shared" si="32"/>
        <v>142.91148176301644</v>
      </c>
      <c r="N130" s="29">
        <f t="shared" si="32"/>
        <v>67.499620970308072</v>
      </c>
    </row>
    <row r="131" spans="1:14" x14ac:dyDescent="0.25">
      <c r="B131" s="4">
        <v>41</v>
      </c>
      <c r="C131">
        <f t="shared" si="31"/>
        <v>118.37505089400086</v>
      </c>
      <c r="D131" s="29">
        <f t="shared" si="32"/>
        <v>89.058424671838097</v>
      </c>
      <c r="E131" s="29">
        <f t="shared" si="32"/>
        <v>147.04468682031379</v>
      </c>
      <c r="F131" s="29">
        <f t="shared" si="32"/>
        <v>129.38605907326431</v>
      </c>
      <c r="G131" s="29">
        <f t="shared" si="32"/>
        <v>71.06527150095279</v>
      </c>
      <c r="H131" s="29">
        <f t="shared" si="32"/>
        <v>39.326681838771371</v>
      </c>
      <c r="I131" s="29">
        <f t="shared" si="32"/>
        <v>124.3608628564587</v>
      </c>
      <c r="J131" s="29">
        <f t="shared" si="32"/>
        <v>109.64867918787402</v>
      </c>
      <c r="K131" s="29">
        <f t="shared" si="32"/>
        <v>60.753486546322378</v>
      </c>
      <c r="L131" s="29">
        <f t="shared" si="32"/>
        <v>84.124374408295139</v>
      </c>
      <c r="M131" s="29">
        <f t="shared" si="32"/>
        <v>130.63386305485352</v>
      </c>
      <c r="N131" s="29">
        <f t="shared" si="32"/>
        <v>59.884940975569684</v>
      </c>
    </row>
    <row r="132" spans="1:14" x14ac:dyDescent="0.25">
      <c r="B132" s="4">
        <v>43</v>
      </c>
      <c r="C132">
        <f t="shared" si="31"/>
        <v>109.91493189369805</v>
      </c>
      <c r="D132" s="29">
        <f t="shared" si="32"/>
        <v>84.324422031474612</v>
      </c>
      <c r="E132" s="29">
        <f t="shared" si="32"/>
        <v>101.49431656715207</v>
      </c>
      <c r="F132" s="29">
        <f t="shared" si="32"/>
        <v>127.81655418685625</v>
      </c>
      <c r="G132" s="29">
        <f t="shared" si="32"/>
        <v>93.074292152367278</v>
      </c>
      <c r="H132" s="29">
        <f t="shared" si="32"/>
        <v>45.209160298688431</v>
      </c>
      <c r="I132" s="29">
        <f t="shared" si="32"/>
        <v>155.04397030140166</v>
      </c>
      <c r="J132" s="29">
        <f t="shared" si="32"/>
        <v>116.90794509253696</v>
      </c>
      <c r="K132" s="29">
        <f t="shared" si="32"/>
        <v>61.630793211251216</v>
      </c>
      <c r="L132" s="29">
        <f t="shared" si="32"/>
        <v>68.995555462287228</v>
      </c>
      <c r="M132" s="29">
        <f t="shared" si="32"/>
        <v>99.366860744731937</v>
      </c>
      <c r="N132" s="29">
        <f t="shared" si="32"/>
        <v>69.887274866963338</v>
      </c>
    </row>
    <row r="133" spans="1:14" x14ac:dyDescent="0.25">
      <c r="B133" s="4">
        <v>45</v>
      </c>
      <c r="C133">
        <f t="shared" si="31"/>
        <v>91.329316137127293</v>
      </c>
      <c r="D133" s="29">
        <f t="shared" si="32"/>
        <v>52.547429308034701</v>
      </c>
      <c r="E133" s="29">
        <f t="shared" si="32"/>
        <v>105.95867138522611</v>
      </c>
      <c r="F133" s="29">
        <f t="shared" si="32"/>
        <v>98.290243511304652</v>
      </c>
      <c r="G133" s="29">
        <f t="shared" si="32"/>
        <v>93.162681793537629</v>
      </c>
      <c r="H133" s="29">
        <f t="shared" si="32"/>
        <v>57.04021248211712</v>
      </c>
      <c r="I133" s="29">
        <f t="shared" si="32"/>
        <v>92.220736342901134</v>
      </c>
      <c r="J133" s="29">
        <f t="shared" si="32"/>
        <v>91.247284220240047</v>
      </c>
      <c r="K133" s="29">
        <f t="shared" si="32"/>
        <v>68.86857319691417</v>
      </c>
      <c r="L133" s="29">
        <f t="shared" si="32"/>
        <v>94.300710022201812</v>
      </c>
      <c r="M133" s="29">
        <f t="shared" si="32"/>
        <v>112.79039053232341</v>
      </c>
      <c r="N133" s="29">
        <f t="shared" si="32"/>
        <v>66.854309106347188</v>
      </c>
    </row>
    <row r="134" spans="1:14" x14ac:dyDescent="0.25">
      <c r="A134" t="s">
        <v>12</v>
      </c>
      <c r="B134" s="4">
        <v>0</v>
      </c>
      <c r="D134" s="29"/>
      <c r="E134" s="29"/>
    </row>
    <row r="135" spans="1:14" x14ac:dyDescent="0.25">
      <c r="B135" s="4">
        <v>1</v>
      </c>
      <c r="C135">
        <f>LOG10(C104)</f>
        <v>4.8056322137824834</v>
      </c>
      <c r="D135" s="29">
        <f t="shared" ref="D135:N135" si="33">LOG10(D104)</f>
        <v>4.6982503682673347</v>
      </c>
      <c r="E135" s="29">
        <f t="shared" si="33"/>
        <v>4.7728923905952394</v>
      </c>
      <c r="F135" s="29">
        <f t="shared" si="33"/>
        <v>4.768933184370244</v>
      </c>
      <c r="G135" s="29">
        <f t="shared" si="33"/>
        <v>4.8450519701913146</v>
      </c>
      <c r="H135" s="29">
        <f t="shared" si="33"/>
        <v>4.6556440260426317</v>
      </c>
      <c r="I135" s="29">
        <f t="shared" si="33"/>
        <v>4.8905239942123346</v>
      </c>
      <c r="J135" s="29">
        <f t="shared" si="33"/>
        <v>4.7546428576219748</v>
      </c>
      <c r="K135" s="29">
        <f t="shared" si="33"/>
        <v>4.7829833876533945</v>
      </c>
      <c r="L135" s="29">
        <f t="shared" si="33"/>
        <v>4.7975864897611151</v>
      </c>
      <c r="M135" s="29">
        <f t="shared" si="33"/>
        <v>4.8557797580884232</v>
      </c>
      <c r="N135" s="29">
        <f t="shared" si="33"/>
        <v>4.7471842214217341</v>
      </c>
    </row>
    <row r="136" spans="1:14" x14ac:dyDescent="0.25">
      <c r="B136" s="4">
        <v>2</v>
      </c>
      <c r="C136">
        <f t="shared" ref="C136:N164" si="34">LOG10(C105)</f>
        <v>4.3736444850574596</v>
      </c>
      <c r="D136" s="29">
        <f t="shared" si="34"/>
        <v>4.2006134749739141</v>
      </c>
      <c r="E136" s="29">
        <f t="shared" si="34"/>
        <v>4.2579302580244764</v>
      </c>
      <c r="F136" s="29">
        <f t="shared" si="34"/>
        <v>4.2230001236723682</v>
      </c>
      <c r="G136" s="29">
        <f t="shared" si="34"/>
        <v>4.2620107032279266</v>
      </c>
      <c r="H136" s="29">
        <f t="shared" si="34"/>
        <v>4.0541862241055053</v>
      </c>
      <c r="I136" s="29">
        <f t="shared" si="34"/>
        <v>4.4640530477299594</v>
      </c>
      <c r="J136" s="29">
        <f t="shared" si="34"/>
        <v>4.251745691329071</v>
      </c>
      <c r="K136" s="29">
        <f t="shared" si="34"/>
        <v>4.2432829537160828</v>
      </c>
      <c r="L136" s="29">
        <f t="shared" si="34"/>
        <v>4.3354405764076791</v>
      </c>
      <c r="M136" s="29">
        <f t="shared" si="34"/>
        <v>4.2914571248775113</v>
      </c>
      <c r="N136" s="29">
        <f t="shared" si="34"/>
        <v>4.1725385436224807</v>
      </c>
    </row>
    <row r="137" spans="1:14" x14ac:dyDescent="0.25">
      <c r="B137" s="4">
        <v>3</v>
      </c>
      <c r="C137">
        <f t="shared" si="34"/>
        <v>3.8972911012721423</v>
      </c>
      <c r="D137" s="29">
        <f t="shared" si="34"/>
        <v>3.6864393452986799</v>
      </c>
      <c r="E137" s="29">
        <f t="shared" si="34"/>
        <v>3.8386959721115708</v>
      </c>
      <c r="F137" s="29">
        <f t="shared" si="34"/>
        <v>3.8332524016586405</v>
      </c>
      <c r="G137" s="29">
        <f t="shared" si="34"/>
        <v>3.8728570074224731</v>
      </c>
      <c r="H137" s="29">
        <f t="shared" si="34"/>
        <v>3.6772252807738921</v>
      </c>
      <c r="I137" s="29">
        <f t="shared" si="34"/>
        <v>4.0601859278213386</v>
      </c>
      <c r="J137" s="29">
        <f t="shared" si="34"/>
        <v>3.9305866097832394</v>
      </c>
      <c r="K137" s="29">
        <f t="shared" si="34"/>
        <v>3.8501953470991213</v>
      </c>
      <c r="L137" s="29">
        <f t="shared" si="34"/>
        <v>3.9331304009605921</v>
      </c>
      <c r="M137" s="29">
        <f t="shared" si="34"/>
        <v>3.8496672961032852</v>
      </c>
      <c r="N137" s="29">
        <f t="shared" si="34"/>
        <v>3.7827773625969012</v>
      </c>
    </row>
    <row r="138" spans="1:14" x14ac:dyDescent="0.25">
      <c r="B138" s="5">
        <v>4</v>
      </c>
      <c r="C138">
        <f t="shared" si="34"/>
        <v>3.5980313201932868</v>
      </c>
      <c r="D138" s="29">
        <f t="shared" si="34"/>
        <v>3.3813913237115085</v>
      </c>
      <c r="E138" s="29">
        <f t="shared" si="34"/>
        <v>3.6224676543398422</v>
      </c>
      <c r="F138" s="29">
        <f t="shared" si="34"/>
        <v>3.5421890009558488</v>
      </c>
      <c r="G138" s="29">
        <f t="shared" si="34"/>
        <v>3.581382170876882</v>
      </c>
      <c r="H138" s="29">
        <f t="shared" si="34"/>
        <v>3.3840546800145082</v>
      </c>
      <c r="I138" s="29">
        <f t="shared" si="34"/>
        <v>3.791144288237684</v>
      </c>
      <c r="J138" s="29">
        <f t="shared" si="34"/>
        <v>3.7365864326964768</v>
      </c>
      <c r="K138" s="29">
        <f t="shared" si="34"/>
        <v>3.5619836866127366</v>
      </c>
      <c r="L138" s="29">
        <f t="shared" si="34"/>
        <v>3.6518067334430548</v>
      </c>
      <c r="M138" s="29">
        <f t="shared" si="34"/>
        <v>3.5828973853052344</v>
      </c>
      <c r="N138" s="29">
        <f t="shared" si="34"/>
        <v>3.5157701260297776</v>
      </c>
    </row>
    <row r="139" spans="1:14" x14ac:dyDescent="0.25">
      <c r="B139" s="4">
        <v>5</v>
      </c>
      <c r="C139">
        <f t="shared" si="34"/>
        <v>3.365401517707332</v>
      </c>
      <c r="D139" s="29">
        <f t="shared" si="34"/>
        <v>3.1861084805745667</v>
      </c>
      <c r="E139" s="29">
        <f t="shared" si="34"/>
        <v>3.4395596803114143</v>
      </c>
      <c r="F139" s="29">
        <f t="shared" si="34"/>
        <v>2.8486131229726972</v>
      </c>
      <c r="G139" s="29">
        <f t="shared" si="34"/>
        <v>3.372033394382973</v>
      </c>
      <c r="H139" s="29">
        <f t="shared" si="34"/>
        <v>3.1951018929125223</v>
      </c>
      <c r="I139" s="29">
        <f t="shared" si="34"/>
        <v>3.5730005622630308</v>
      </c>
      <c r="J139" s="29">
        <f t="shared" si="34"/>
        <v>3.555701893597274</v>
      </c>
      <c r="K139" s="29">
        <f t="shared" si="34"/>
        <v>3.3500320987703045</v>
      </c>
      <c r="L139" s="29">
        <f t="shared" si="34"/>
        <v>3.4160575229724648</v>
      </c>
      <c r="M139" s="29">
        <f t="shared" si="34"/>
        <v>3.4153134107302048</v>
      </c>
      <c r="N139" s="29">
        <f t="shared" si="34"/>
        <v>3.299615675785128</v>
      </c>
    </row>
    <row r="140" spans="1:14" x14ac:dyDescent="0.25">
      <c r="B140" s="4">
        <v>6</v>
      </c>
      <c r="C140">
        <f t="shared" si="34"/>
        <v>3.213128639021257</v>
      </c>
      <c r="D140" s="29">
        <f t="shared" si="34"/>
        <v>3.0906192340010228</v>
      </c>
      <c r="E140" s="29">
        <f t="shared" si="34"/>
        <v>3.326994842883213</v>
      </c>
      <c r="F140" s="29">
        <f t="shared" si="34"/>
        <v>3.4875753596132486</v>
      </c>
      <c r="G140" s="29">
        <f t="shared" si="34"/>
        <v>3.2077118309262769</v>
      </c>
      <c r="H140" s="29">
        <f t="shared" si="34"/>
        <v>3.0836170280440665</v>
      </c>
      <c r="I140" s="29">
        <f t="shared" si="34"/>
        <v>3.4042786800672271</v>
      </c>
      <c r="J140" s="29">
        <f t="shared" si="34"/>
        <v>3.4623209949190943</v>
      </c>
      <c r="K140" s="29">
        <f t="shared" si="34"/>
        <v>3.2335570734098993</v>
      </c>
      <c r="L140" s="29">
        <f t="shared" si="34"/>
        <v>3.2321762752340022</v>
      </c>
      <c r="M140" s="29">
        <f t="shared" si="34"/>
        <v>3.3027204310218177</v>
      </c>
      <c r="N140" s="29">
        <f t="shared" si="34"/>
        <v>3.1653360979377263</v>
      </c>
    </row>
    <row r="141" spans="1:14" x14ac:dyDescent="0.25">
      <c r="B141" s="4">
        <v>7</v>
      </c>
      <c r="C141">
        <f t="shared" si="34"/>
        <v>3.035866917588371</v>
      </c>
      <c r="D141" s="29">
        <f t="shared" si="34"/>
        <v>2.9298369881020214</v>
      </c>
      <c r="E141" s="29">
        <f t="shared" si="34"/>
        <v>2.6244718388692441</v>
      </c>
      <c r="F141" s="29">
        <f t="shared" si="34"/>
        <v>3.2256535070773844</v>
      </c>
      <c r="G141" s="29">
        <f t="shared" si="34"/>
        <v>3.0389816715169649</v>
      </c>
      <c r="H141" s="29">
        <f t="shared" si="34"/>
        <v>2.9538369621950187</v>
      </c>
      <c r="I141" s="29">
        <f t="shared" si="34"/>
        <v>3.2588192229650552</v>
      </c>
      <c r="J141" s="29">
        <f t="shared" si="34"/>
        <v>3.3413007818185587</v>
      </c>
      <c r="K141" s="29">
        <f t="shared" si="34"/>
        <v>3.1034198241307291</v>
      </c>
      <c r="L141" s="29">
        <f t="shared" si="34"/>
        <v>3.1077321203686239</v>
      </c>
      <c r="M141" s="29">
        <f t="shared" si="34"/>
        <v>3.1568047989092269</v>
      </c>
      <c r="N141" s="29">
        <f t="shared" si="34"/>
        <v>3.0112760166720323</v>
      </c>
    </row>
    <row r="142" spans="1:14" x14ac:dyDescent="0.25">
      <c r="B142" s="4">
        <v>8</v>
      </c>
      <c r="C142">
        <f t="shared" si="34"/>
        <v>2.9378500474876059</v>
      </c>
      <c r="D142" s="29">
        <f t="shared" si="34"/>
        <v>2.863172024880976</v>
      </c>
      <c r="E142" s="29">
        <f t="shared" si="34"/>
        <v>3.1504753277215314</v>
      </c>
      <c r="F142" s="29">
        <f t="shared" si="34"/>
        <v>3.1281095799560443</v>
      </c>
      <c r="G142" s="29">
        <f t="shared" si="34"/>
        <v>2.9856568146321401</v>
      </c>
      <c r="H142" s="29">
        <f t="shared" si="34"/>
        <v>2.8251791596067011</v>
      </c>
      <c r="I142" s="29">
        <f t="shared" si="34"/>
        <v>3.155056111382458</v>
      </c>
      <c r="J142" s="29">
        <f t="shared" si="34"/>
        <v>3.2371725051360598</v>
      </c>
      <c r="K142" s="29">
        <f t="shared" si="34"/>
        <v>2.9391520372922466</v>
      </c>
      <c r="L142" s="29">
        <f t="shared" si="34"/>
        <v>3.0126002421748383</v>
      </c>
      <c r="M142" s="29">
        <f t="shared" si="34"/>
        <v>3.0428416266643663</v>
      </c>
      <c r="N142" s="29">
        <f t="shared" si="34"/>
        <v>2.8790676617343234</v>
      </c>
    </row>
    <row r="143" spans="1:14" x14ac:dyDescent="0.25">
      <c r="B143" s="4">
        <v>9</v>
      </c>
      <c r="C143">
        <f t="shared" si="34"/>
        <v>2.8469075334643286</v>
      </c>
      <c r="D143" s="29">
        <f t="shared" si="34"/>
        <v>2.7835397687512491</v>
      </c>
      <c r="E143" s="29">
        <f t="shared" si="34"/>
        <v>3.0629536548084215</v>
      </c>
      <c r="F143" s="29">
        <f t="shared" si="34"/>
        <v>2.9799340313976925</v>
      </c>
      <c r="G143" s="29">
        <f t="shared" si="34"/>
        <v>2.9381589103600017</v>
      </c>
      <c r="H143" s="29">
        <f t="shared" si="34"/>
        <v>2.7509156672454473</v>
      </c>
      <c r="I143" s="29">
        <f t="shared" si="34"/>
        <v>3.0839568681869198</v>
      </c>
      <c r="J143" s="29">
        <f t="shared" si="34"/>
        <v>3.1338670430045386</v>
      </c>
      <c r="K143" s="29">
        <f t="shared" si="34"/>
        <v>2.8040880494212734</v>
      </c>
      <c r="L143" s="29">
        <f t="shared" si="34"/>
        <v>2.9103917822870131</v>
      </c>
      <c r="M143" s="29">
        <f t="shared" si="34"/>
        <v>2.9958800314118408</v>
      </c>
      <c r="N143" s="29">
        <f t="shared" si="34"/>
        <v>2.7633360638758004</v>
      </c>
    </row>
    <row r="144" spans="1:14" x14ac:dyDescent="0.25">
      <c r="B144" s="5">
        <v>10</v>
      </c>
      <c r="C144">
        <f t="shared" si="34"/>
        <v>2.7136582776423448</v>
      </c>
      <c r="D144" s="29">
        <f t="shared" si="34"/>
        <v>2.6861641605228339</v>
      </c>
      <c r="E144" s="29">
        <f t="shared" si="34"/>
        <v>2.9808062066250716</v>
      </c>
      <c r="F144" s="29">
        <f t="shared" si="34"/>
        <v>2.9075699011873208</v>
      </c>
      <c r="G144" s="29">
        <f t="shared" si="34"/>
        <v>2.7839898090611648</v>
      </c>
      <c r="H144" s="29">
        <f t="shared" si="34"/>
        <v>2.6556072337361925</v>
      </c>
      <c r="I144" s="29">
        <f t="shared" si="34"/>
        <v>2.9425521908406607</v>
      </c>
      <c r="J144" s="29">
        <f t="shared" si="34"/>
        <v>3.0809399459444351</v>
      </c>
      <c r="K144" s="29">
        <f t="shared" si="34"/>
        <v>2.6806091275720165</v>
      </c>
      <c r="L144" s="29">
        <f t="shared" si="34"/>
        <v>2.7831290562834283</v>
      </c>
      <c r="M144" s="29">
        <f t="shared" si="34"/>
        <v>2.9177740384064328</v>
      </c>
      <c r="N144" s="29">
        <f t="shared" si="34"/>
        <v>2.7438639179742745</v>
      </c>
    </row>
    <row r="145" spans="2:14" x14ac:dyDescent="0.25">
      <c r="B145" s="16">
        <v>11.5</v>
      </c>
      <c r="C145" s="17">
        <f t="shared" si="34"/>
        <v>2.5162434500823889</v>
      </c>
      <c r="D145" s="38">
        <f t="shared" si="34"/>
        <v>2.5214624868550706</v>
      </c>
      <c r="E145" s="38">
        <f t="shared" si="34"/>
        <v>2.6944290990855135</v>
      </c>
      <c r="F145" s="38">
        <f t="shared" si="34"/>
        <v>2.6631240895766357</v>
      </c>
      <c r="G145" s="38">
        <f t="shared" si="34"/>
        <v>2.663960928755936</v>
      </c>
      <c r="H145" s="38">
        <f t="shared" si="34"/>
        <v>2.4178655248598462</v>
      </c>
      <c r="I145" s="38">
        <f t="shared" si="34"/>
        <v>2.794829412478165</v>
      </c>
      <c r="J145" s="38">
        <f t="shared" si="34"/>
        <v>2.8440047792733925</v>
      </c>
      <c r="K145" s="38">
        <f t="shared" si="34"/>
        <v>2.5229350253379899</v>
      </c>
      <c r="L145" s="38">
        <f t="shared" si="34"/>
        <v>2.4590025681624534</v>
      </c>
      <c r="M145" s="38">
        <f t="shared" si="34"/>
        <v>2.7008138526885279</v>
      </c>
      <c r="N145" s="38">
        <f t="shared" si="34"/>
        <v>2.4551919189678859</v>
      </c>
    </row>
    <row r="146" spans="2:14" x14ac:dyDescent="0.25">
      <c r="B146" s="4">
        <v>13</v>
      </c>
      <c r="C146">
        <f t="shared" si="34"/>
        <v>2.4919586676160197</v>
      </c>
      <c r="D146" s="29">
        <f t="shared" si="34"/>
        <v>2.5301415181263045</v>
      </c>
      <c r="E146" s="29">
        <f t="shared" si="34"/>
        <v>2.6706894176481764</v>
      </c>
      <c r="F146" s="29">
        <f t="shared" si="34"/>
        <v>2.6499721341160565</v>
      </c>
      <c r="G146" s="29">
        <f t="shared" si="34"/>
        <v>2.4708407687485643</v>
      </c>
      <c r="H146" s="29">
        <f t="shared" si="34"/>
        <v>2.3993439712908993</v>
      </c>
      <c r="I146" s="29">
        <f t="shared" si="34"/>
        <v>2.6383097119363339</v>
      </c>
      <c r="J146" s="29">
        <f t="shared" si="34"/>
        <v>2.7836463176030675</v>
      </c>
      <c r="K146" s="29">
        <f t="shared" si="34"/>
        <v>2.4896940921993109</v>
      </c>
      <c r="L146" s="29">
        <f t="shared" si="34"/>
        <v>2.595726124965327</v>
      </c>
      <c r="M146" s="29">
        <f t="shared" si="34"/>
        <v>2.6508513887112168</v>
      </c>
      <c r="N146" s="29">
        <f t="shared" si="34"/>
        <v>2.429697359910262</v>
      </c>
    </row>
    <row r="147" spans="2:14" x14ac:dyDescent="0.25">
      <c r="B147" s="4">
        <v>14.5</v>
      </c>
      <c r="C147">
        <f t="shared" si="34"/>
        <v>2.4283746005574174</v>
      </c>
      <c r="D147" s="29">
        <f t="shared" si="34"/>
        <v>2.3772279707080859</v>
      </c>
      <c r="E147" s="29">
        <f t="shared" si="34"/>
        <v>2.7292414389324171</v>
      </c>
      <c r="F147" s="29">
        <f t="shared" si="34"/>
        <v>2.5768777528559803</v>
      </c>
      <c r="G147" s="29">
        <f t="shared" si="34"/>
        <v>2.5302799693242797</v>
      </c>
      <c r="H147" s="29">
        <f t="shared" si="34"/>
        <v>2.3098476305980324</v>
      </c>
      <c r="I147" s="29">
        <f t="shared" si="34"/>
        <v>2.6142575515970297</v>
      </c>
      <c r="J147" s="29">
        <f t="shared" si="34"/>
        <v>2.7202777245895589</v>
      </c>
      <c r="K147" s="29">
        <f t="shared" si="34"/>
        <v>2.4914725883892181</v>
      </c>
      <c r="L147" s="29">
        <f t="shared" si="34"/>
        <v>2.458592791926451</v>
      </c>
      <c r="M147" s="29">
        <f t="shared" si="34"/>
        <v>2.6052233117776065</v>
      </c>
      <c r="N147" s="29">
        <f t="shared" si="34"/>
        <v>2.3916813998629118</v>
      </c>
    </row>
    <row r="148" spans="2:14" x14ac:dyDescent="0.25">
      <c r="B148" s="4">
        <v>16</v>
      </c>
      <c r="C148">
        <f t="shared" si="34"/>
        <v>2.4079039752935505</v>
      </c>
      <c r="D148" s="29">
        <f t="shared" si="34"/>
        <v>2.4029052792896417</v>
      </c>
      <c r="E148" s="29">
        <f t="shared" si="34"/>
        <v>2.5934180689949553</v>
      </c>
      <c r="F148" s="29">
        <f t="shared" si="34"/>
        <v>2.4989587295666187</v>
      </c>
      <c r="G148" s="29">
        <f t="shared" si="34"/>
        <v>2.5014151629858929</v>
      </c>
      <c r="H148" s="29">
        <f t="shared" si="34"/>
        <v>2.3174686580669577</v>
      </c>
      <c r="I148" s="29">
        <f t="shared" si="34"/>
        <v>2.5617457338869234</v>
      </c>
      <c r="J148" s="29">
        <f t="shared" si="34"/>
        <v>2.6150513300975029</v>
      </c>
      <c r="K148" s="29">
        <f t="shared" si="34"/>
        <v>2.3631071772109378</v>
      </c>
      <c r="L148" s="29">
        <f t="shared" si="34"/>
        <v>2.3350184751708647</v>
      </c>
      <c r="M148" s="29">
        <f t="shared" si="34"/>
        <v>2.5894116173966069</v>
      </c>
      <c r="N148" s="29">
        <f t="shared" si="34"/>
        <v>2.395906674849587</v>
      </c>
    </row>
    <row r="149" spans="2:14" x14ac:dyDescent="0.25">
      <c r="B149" s="4">
        <v>17.5</v>
      </c>
      <c r="C149">
        <f t="shared" si="34"/>
        <v>2.320133414710341</v>
      </c>
      <c r="D149" s="29">
        <f t="shared" si="34"/>
        <v>2.3615667928687767</v>
      </c>
      <c r="E149" s="29">
        <f t="shared" si="34"/>
        <v>2.5738225129315744</v>
      </c>
      <c r="F149" s="29">
        <f t="shared" si="34"/>
        <v>2.4960682398157785</v>
      </c>
      <c r="G149" s="29">
        <f t="shared" si="34"/>
        <v>2.4111888904715908</v>
      </c>
      <c r="H149" s="29"/>
      <c r="I149" s="29">
        <f t="shared" si="34"/>
        <v>2.526450075336812</v>
      </c>
      <c r="J149" s="29">
        <f t="shared" si="34"/>
        <v>2.5702415638232394</v>
      </c>
      <c r="K149" s="29">
        <f t="shared" si="34"/>
        <v>2.2715310321599174</v>
      </c>
      <c r="L149" s="29">
        <f t="shared" si="34"/>
        <v>2.3683951369854914</v>
      </c>
      <c r="M149" s="29">
        <f t="shared" si="34"/>
        <v>2.4877484664095051</v>
      </c>
      <c r="N149" s="29">
        <f t="shared" si="34"/>
        <v>2.2926432332275479</v>
      </c>
    </row>
    <row r="150" spans="2:14" x14ac:dyDescent="0.25">
      <c r="B150" s="4">
        <v>19</v>
      </c>
      <c r="C150">
        <f t="shared" si="34"/>
        <v>2.2923138206959748</v>
      </c>
      <c r="D150" s="29">
        <f t="shared" si="34"/>
        <v>2.2595597201859796</v>
      </c>
      <c r="E150" s="29">
        <f t="shared" si="34"/>
        <v>2.4144328807415887</v>
      </c>
      <c r="F150" s="29">
        <f t="shared" si="34"/>
        <v>2.4329711771717002</v>
      </c>
      <c r="G150" s="29">
        <f t="shared" si="34"/>
        <v>2.3519184778020299</v>
      </c>
      <c r="H150" s="29">
        <f t="shared" si="34"/>
        <v>2.1223569117982573</v>
      </c>
      <c r="I150" s="29">
        <f t="shared" si="34"/>
        <v>2.2848126211184656</v>
      </c>
      <c r="J150" s="29">
        <f t="shared" si="34"/>
        <v>2.5057204572787803</v>
      </c>
      <c r="K150" s="29">
        <f t="shared" si="34"/>
        <v>2.2420045051308866</v>
      </c>
      <c r="L150" s="29">
        <f t="shared" si="34"/>
        <v>2.3155151251143531</v>
      </c>
      <c r="M150" s="29">
        <f t="shared" si="34"/>
        <v>2.5155169516227129</v>
      </c>
      <c r="N150" s="29">
        <f t="shared" si="34"/>
        <v>2.3136510848405312</v>
      </c>
    </row>
    <row r="151" spans="2:14" x14ac:dyDescent="0.25">
      <c r="B151" s="4">
        <v>20.5</v>
      </c>
      <c r="C151">
        <f t="shared" si="34"/>
        <v>2.1735621836723684</v>
      </c>
      <c r="D151" s="29">
        <f t="shared" si="34"/>
        <v>2.1848789753650313</v>
      </c>
      <c r="E151" s="29">
        <f t="shared" si="34"/>
        <v>2.3140872228468572</v>
      </c>
      <c r="F151" s="29">
        <f t="shared" si="34"/>
        <v>2.338777472400225</v>
      </c>
      <c r="G151" s="29">
        <f t="shared" si="34"/>
        <v>2.3521460358276203</v>
      </c>
      <c r="H151" s="29">
        <f t="shared" si="34"/>
        <v>2.1365600900075292</v>
      </c>
      <c r="I151" s="29">
        <f t="shared" si="34"/>
        <v>2.4332527890470814</v>
      </c>
      <c r="J151" s="29">
        <f t="shared" si="34"/>
        <v>2.4372965607325225</v>
      </c>
      <c r="K151" s="29">
        <f t="shared" si="34"/>
        <v>2.174734278894817</v>
      </c>
      <c r="L151" s="29">
        <f t="shared" si="34"/>
        <v>2.3093928107651776</v>
      </c>
      <c r="M151" s="29">
        <f t="shared" si="34"/>
        <v>2.4975048777041451</v>
      </c>
      <c r="N151" s="29">
        <f t="shared" si="34"/>
        <v>2.2374720947000757</v>
      </c>
    </row>
    <row r="152" spans="2:14" x14ac:dyDescent="0.25">
      <c r="B152" s="4">
        <v>22</v>
      </c>
      <c r="C152">
        <f t="shared" si="34"/>
        <v>2.1937773269917811</v>
      </c>
      <c r="D152" s="29">
        <f t="shared" si="34"/>
        <v>2.185102780823168</v>
      </c>
      <c r="E152" s="29">
        <f t="shared" si="34"/>
        <v>2.3587458292595951</v>
      </c>
      <c r="F152" s="29">
        <f t="shared" si="34"/>
        <v>2.4108271422366232</v>
      </c>
      <c r="G152" s="29">
        <f t="shared" si="34"/>
        <v>2.3168527752481034</v>
      </c>
      <c r="H152" s="29">
        <f t="shared" si="34"/>
        <v>2.0118076259656292</v>
      </c>
      <c r="I152" s="29">
        <f t="shared" si="34"/>
        <v>2.366092429467781</v>
      </c>
      <c r="J152" s="29">
        <f t="shared" si="34"/>
        <v>2.4190615362188015</v>
      </c>
      <c r="K152" s="29">
        <f t="shared" si="34"/>
        <v>2.1655788519500043</v>
      </c>
      <c r="L152" s="29">
        <f t="shared" si="34"/>
        <v>2.2898861735518405</v>
      </c>
      <c r="M152" s="29">
        <f t="shared" si="34"/>
        <v>2.3671560345121829</v>
      </c>
      <c r="N152" s="29">
        <f t="shared" si="34"/>
        <v>2.141803926646312</v>
      </c>
    </row>
    <row r="153" spans="2:14" x14ac:dyDescent="0.25">
      <c r="B153" s="4">
        <v>23.5</v>
      </c>
      <c r="C153">
        <f t="shared" si="34"/>
        <v>2.1662585607971132</v>
      </c>
      <c r="D153" s="29">
        <f t="shared" si="34"/>
        <v>2.331805787214563</v>
      </c>
      <c r="E153" s="29">
        <f t="shared" si="34"/>
        <v>2.3465517892477967</v>
      </c>
      <c r="F153" s="29">
        <f t="shared" si="34"/>
        <v>2.3052287220982222</v>
      </c>
      <c r="G153" s="29">
        <f t="shared" si="34"/>
        <v>2.1849492585069816</v>
      </c>
      <c r="H153" s="29">
        <f t="shared" si="34"/>
        <v>2.0792861831194003</v>
      </c>
      <c r="I153" s="29">
        <f t="shared" si="34"/>
        <v>2.3834707141928906</v>
      </c>
      <c r="J153" s="29">
        <f t="shared" si="34"/>
        <v>2.3611759948478954</v>
      </c>
      <c r="K153" s="29">
        <f t="shared" si="34"/>
        <v>1.9970831032882814</v>
      </c>
      <c r="L153" s="29">
        <f t="shared" si="34"/>
        <v>2.2502432589744266</v>
      </c>
      <c r="M153" s="29">
        <f t="shared" si="34"/>
        <v>2.2707036821444686</v>
      </c>
      <c r="N153" s="29">
        <f t="shared" si="34"/>
        <v>2.1026161962285741</v>
      </c>
    </row>
    <row r="154" spans="2:14" x14ac:dyDescent="0.25">
      <c r="B154" s="4">
        <v>25</v>
      </c>
      <c r="C154">
        <f t="shared" si="34"/>
        <v>2.1038475249993813</v>
      </c>
      <c r="D154" s="29">
        <f t="shared" si="34"/>
        <v>2.1477411648980489</v>
      </c>
      <c r="E154" s="29">
        <f t="shared" si="34"/>
        <v>2.3222414043794144</v>
      </c>
      <c r="F154" s="29">
        <f t="shared" si="34"/>
        <v>2.2900590695514995</v>
      </c>
      <c r="G154" s="29">
        <f t="shared" si="34"/>
        <v>2.1852834597407904</v>
      </c>
      <c r="H154" s="29">
        <f t="shared" si="34"/>
        <v>2.0890601919665976</v>
      </c>
      <c r="I154" s="29">
        <f t="shared" si="34"/>
        <v>2.3468746564914689</v>
      </c>
      <c r="J154" s="29">
        <f t="shared" si="34"/>
        <v>2.2447358931942425</v>
      </c>
      <c r="K154" s="29">
        <f t="shared" si="34"/>
        <v>2.2167956238955284</v>
      </c>
      <c r="L154" s="29"/>
      <c r="M154" s="29">
        <f t="shared" si="34"/>
        <v>2.2149206000106401</v>
      </c>
      <c r="N154" s="29">
        <f t="shared" si="34"/>
        <v>2.1363785658736756</v>
      </c>
    </row>
    <row r="155" spans="2:14" x14ac:dyDescent="0.25">
      <c r="B155" s="4">
        <v>27</v>
      </c>
      <c r="C155">
        <f t="shared" si="34"/>
        <v>2.0798092841319429</v>
      </c>
      <c r="D155" s="29">
        <f t="shared" si="34"/>
        <v>2.035300973788722</v>
      </c>
      <c r="E155" s="29">
        <f t="shared" si="34"/>
        <v>2.2429062623408442</v>
      </c>
      <c r="F155" s="29">
        <f t="shared" si="34"/>
        <v>2.1151676704329372</v>
      </c>
      <c r="G155" s="29">
        <f t="shared" si="34"/>
        <v>2.0443524418198038</v>
      </c>
      <c r="H155" s="29">
        <f t="shared" si="34"/>
        <v>2.0051455296325948</v>
      </c>
      <c r="I155" s="29">
        <f t="shared" si="34"/>
        <v>2.2178980288768955</v>
      </c>
      <c r="J155" s="29">
        <f t="shared" si="34"/>
        <v>2.0743795742073301</v>
      </c>
      <c r="K155" s="29">
        <f t="shared" si="34"/>
        <v>2.0452419542330165</v>
      </c>
      <c r="L155" s="29">
        <f t="shared" si="34"/>
        <v>1.9103193455456386</v>
      </c>
      <c r="M155" s="29">
        <f t="shared" si="34"/>
        <v>2.290146925161888</v>
      </c>
      <c r="N155" s="29">
        <f t="shared" si="34"/>
        <v>2.1142601773922816</v>
      </c>
    </row>
    <row r="156" spans="2:14" x14ac:dyDescent="0.25">
      <c r="B156" s="4">
        <v>29</v>
      </c>
      <c r="C156">
        <f t="shared" si="34"/>
        <v>2.0465492008194111</v>
      </c>
      <c r="D156" s="29">
        <f t="shared" si="34"/>
        <v>2.0033531567891063</v>
      </c>
      <c r="E156" s="29">
        <f t="shared" si="34"/>
        <v>2.1595490756390832</v>
      </c>
      <c r="F156" s="29">
        <f t="shared" si="34"/>
        <v>2.229939757365599</v>
      </c>
      <c r="G156" s="29">
        <f t="shared" si="34"/>
        <v>2.0673041884401808</v>
      </c>
      <c r="H156" s="29">
        <f t="shared" si="34"/>
        <v>1.8087292958129495</v>
      </c>
      <c r="I156" s="29">
        <f t="shared" si="34"/>
        <v>2.2760308113722099</v>
      </c>
      <c r="J156" s="29">
        <f t="shared" ref="D156:N164" si="35">LOG10(J125)</f>
        <v>2.1728928343193261</v>
      </c>
      <c r="K156" s="29">
        <f t="shared" si="35"/>
        <v>1.908509943065966</v>
      </c>
      <c r="L156" s="29">
        <f t="shared" si="35"/>
        <v>2.0599005211497947</v>
      </c>
      <c r="M156" s="29">
        <f t="shared" si="35"/>
        <v>2.2968382487958632</v>
      </c>
      <c r="N156" s="29">
        <f t="shared" si="35"/>
        <v>2.0340436639130517</v>
      </c>
    </row>
    <row r="157" spans="2:14" x14ac:dyDescent="0.25">
      <c r="B157" s="4">
        <v>31</v>
      </c>
      <c r="C157">
        <f t="shared" si="34"/>
        <v>2.0653681822212184</v>
      </c>
      <c r="D157" s="29">
        <f t="shared" si="35"/>
        <v>2.024019963379033</v>
      </c>
      <c r="E157" s="29">
        <f t="shared" si="35"/>
        <v>2.1867903203619128</v>
      </c>
      <c r="F157" s="29">
        <f t="shared" si="35"/>
        <v>2.1583687450702569</v>
      </c>
      <c r="G157" s="29">
        <f t="shared" si="35"/>
        <v>1.9818311090102019</v>
      </c>
      <c r="H157" s="29">
        <f t="shared" si="35"/>
        <v>1.9948115315947825</v>
      </c>
      <c r="I157" s="29">
        <f t="shared" si="35"/>
        <v>2.0834657236823229</v>
      </c>
      <c r="J157" s="29">
        <f t="shared" si="35"/>
        <v>2.2553851089729537</v>
      </c>
      <c r="K157" s="29">
        <f t="shared" si="35"/>
        <v>1.8780705041931756</v>
      </c>
      <c r="L157" s="29">
        <f t="shared" si="35"/>
        <v>2.0879773686884668</v>
      </c>
      <c r="M157" s="29">
        <f t="shared" si="35"/>
        <v>2.1444924732461135</v>
      </c>
      <c r="N157" s="29">
        <f t="shared" si="35"/>
        <v>1.9654092833785703</v>
      </c>
    </row>
    <row r="158" spans="2:14" x14ac:dyDescent="0.25">
      <c r="B158" s="4">
        <v>33</v>
      </c>
      <c r="C158">
        <f t="shared" si="34"/>
        <v>2.0981923700172578</v>
      </c>
      <c r="D158" s="29">
        <f t="shared" si="35"/>
        <v>2.0242630613321495</v>
      </c>
      <c r="E158" s="29">
        <f t="shared" si="35"/>
        <v>2.2172262023913829</v>
      </c>
      <c r="F158" s="29">
        <f t="shared" si="35"/>
        <v>2.207015842273627</v>
      </c>
      <c r="G158" s="29">
        <f t="shared" si="35"/>
        <v>2.0744773834943691</v>
      </c>
      <c r="H158" s="29">
        <f t="shared" si="35"/>
        <v>1.8744002487977311</v>
      </c>
      <c r="I158" s="29">
        <f t="shared" si="35"/>
        <v>2.3001858027561233</v>
      </c>
      <c r="J158" s="29">
        <f t="shared" si="35"/>
        <v>2.1709187650936088</v>
      </c>
      <c r="K158" s="29">
        <f t="shared" si="35"/>
        <v>1.8094387678053747</v>
      </c>
      <c r="L158" s="29">
        <f t="shared" si="35"/>
        <v>2.2431198684100204</v>
      </c>
      <c r="M158" s="29">
        <f t="shared" si="35"/>
        <v>2.1016701788151493</v>
      </c>
      <c r="N158" s="29">
        <f t="shared" si="35"/>
        <v>1.8831213520056951</v>
      </c>
    </row>
    <row r="159" spans="2:14" x14ac:dyDescent="0.25">
      <c r="B159" s="4">
        <v>35</v>
      </c>
      <c r="C159">
        <f t="shared" si="34"/>
        <v>2.0287771148741647</v>
      </c>
      <c r="D159" s="29">
        <f t="shared" si="35"/>
        <v>1.9853905610229021</v>
      </c>
      <c r="E159" s="29">
        <f t="shared" si="35"/>
        <v>2.1754107746184137</v>
      </c>
      <c r="F159" s="29">
        <f t="shared" si="35"/>
        <v>2.2425503891910608</v>
      </c>
      <c r="G159" s="29">
        <f t="shared" si="35"/>
        <v>2.2040799456948381</v>
      </c>
      <c r="H159" s="29">
        <f t="shared" si="35"/>
        <v>1.6781056036537632</v>
      </c>
      <c r="I159" s="29">
        <f t="shared" si="35"/>
        <v>2.0516116794452044</v>
      </c>
      <c r="J159" s="29">
        <f t="shared" si="35"/>
        <v>1.9904776894871212</v>
      </c>
      <c r="K159" s="29">
        <f t="shared" si="35"/>
        <v>1.9182000925369522</v>
      </c>
      <c r="L159" s="29">
        <f t="shared" si="35"/>
        <v>1.9760743700564065</v>
      </c>
      <c r="M159" s="29">
        <f t="shared" si="35"/>
        <v>2.1823022725873304</v>
      </c>
      <c r="N159" s="29">
        <f t="shared" si="35"/>
        <v>1.7924930372873393</v>
      </c>
    </row>
    <row r="160" spans="2:14" x14ac:dyDescent="0.25">
      <c r="B160" s="4">
        <v>37</v>
      </c>
      <c r="C160">
        <f t="shared" si="34"/>
        <v>2.0397386532120128</v>
      </c>
      <c r="D160" s="29">
        <f t="shared" si="35"/>
        <v>1.9295952769607312</v>
      </c>
      <c r="E160" s="29">
        <f t="shared" si="35"/>
        <v>2.1225608470476085</v>
      </c>
      <c r="F160" s="29">
        <f t="shared" si="35"/>
        <v>2.1141862135589591</v>
      </c>
      <c r="G160" s="29">
        <f t="shared" si="35"/>
        <v>2.1245146231402856</v>
      </c>
      <c r="H160" s="29">
        <f t="shared" si="35"/>
        <v>1.8442453262417604</v>
      </c>
      <c r="I160" s="29">
        <f t="shared" si="35"/>
        <v>2.1319481841536514</v>
      </c>
      <c r="J160" s="29">
        <f t="shared" si="35"/>
        <v>1.9496467131572366</v>
      </c>
      <c r="K160" s="29">
        <f t="shared" si="35"/>
        <v>1.8604818548277335</v>
      </c>
      <c r="L160" s="29">
        <f t="shared" si="35"/>
        <v>1.9999976459698228</v>
      </c>
      <c r="M160" s="29">
        <f t="shared" si="35"/>
        <v>2.151821445529349</v>
      </c>
      <c r="N160" s="29">
        <f t="shared" si="35"/>
        <v>1.8964853135636763</v>
      </c>
    </row>
    <row r="161" spans="1:14" x14ac:dyDescent="0.25">
      <c r="B161" s="4">
        <v>39</v>
      </c>
      <c r="C161">
        <f t="shared" si="34"/>
        <v>2.0671068527580818</v>
      </c>
      <c r="D161" s="29">
        <f t="shared" si="35"/>
        <v>1.9470701023549479</v>
      </c>
      <c r="E161" s="29">
        <f t="shared" si="35"/>
        <v>2.1559676795527571</v>
      </c>
      <c r="F161" s="29">
        <f t="shared" si="35"/>
        <v>2.1574803141803334</v>
      </c>
      <c r="G161" s="29">
        <f t="shared" si="35"/>
        <v>2.0440056997000644</v>
      </c>
      <c r="H161" s="29">
        <f t="shared" si="35"/>
        <v>1.8064941159850993</v>
      </c>
      <c r="I161" s="29">
        <f t="shared" si="35"/>
        <v>2.1433348340476743</v>
      </c>
      <c r="J161" s="29">
        <f t="shared" si="35"/>
        <v>2.0928243673668079</v>
      </c>
      <c r="K161" s="29">
        <f t="shared" si="35"/>
        <v>1.7892822741732044</v>
      </c>
      <c r="L161" s="29">
        <f t="shared" si="35"/>
        <v>1.9766965685609721</v>
      </c>
      <c r="M161" s="29">
        <f t="shared" si="35"/>
        <v>2.1550671221849829</v>
      </c>
      <c r="N161" s="29">
        <f t="shared" si="35"/>
        <v>1.8293013341500495</v>
      </c>
    </row>
    <row r="162" spans="1:14" x14ac:dyDescent="0.25">
      <c r="B162" s="4">
        <v>41</v>
      </c>
      <c r="C162">
        <f t="shared" si="34"/>
        <v>2.0732601787313212</v>
      </c>
      <c r="D162" s="29">
        <f t="shared" si="35"/>
        <v>1.9496750087563675</v>
      </c>
      <c r="E162" s="29">
        <f t="shared" si="35"/>
        <v>2.1674493367226741</v>
      </c>
      <c r="F162" s="29">
        <f t="shared" si="35"/>
        <v>2.1118874850365703</v>
      </c>
      <c r="G162" s="29">
        <f t="shared" si="35"/>
        <v>1.8516574195741049</v>
      </c>
      <c r="H162" s="29">
        <f t="shared" si="35"/>
        <v>1.5946873046628836</v>
      </c>
      <c r="I162" s="29">
        <f t="shared" si="35"/>
        <v>2.0946837266591785</v>
      </c>
      <c r="J162" s="29">
        <f t="shared" si="35"/>
        <v>2.0400034045965532</v>
      </c>
      <c r="K162" s="29">
        <f t="shared" si="35"/>
        <v>1.7835712064576659</v>
      </c>
      <c r="L162" s="29">
        <f t="shared" si="35"/>
        <v>1.9249218476090251</v>
      </c>
      <c r="M162" s="29">
        <f t="shared" si="35"/>
        <v>2.1160557698301425</v>
      </c>
      <c r="N162" s="29">
        <f t="shared" si="35"/>
        <v>1.777317625837656</v>
      </c>
    </row>
    <row r="163" spans="1:14" x14ac:dyDescent="0.25">
      <c r="B163" s="4">
        <v>43</v>
      </c>
      <c r="C163">
        <f t="shared" si="34"/>
        <v>2.0410566951399263</v>
      </c>
      <c r="D163" s="29">
        <f t="shared" si="35"/>
        <v>1.9259533731710343</v>
      </c>
      <c r="E163" s="29">
        <f t="shared" si="35"/>
        <v>2.0064417235040914</v>
      </c>
      <c r="F163" s="29">
        <f t="shared" si="35"/>
        <v>2.1065871052027898</v>
      </c>
      <c r="G163" s="29">
        <f t="shared" si="35"/>
        <v>1.9688297420111402</v>
      </c>
      <c r="H163" s="29">
        <f t="shared" si="35"/>
        <v>1.6552264406544503</v>
      </c>
      <c r="I163" s="29">
        <f t="shared" si="35"/>
        <v>2.1904548810812563</v>
      </c>
      <c r="J163" s="29">
        <f t="shared" si="35"/>
        <v>2.0678440269239924</v>
      </c>
      <c r="K163" s="29">
        <f t="shared" si="35"/>
        <v>1.7897977572982973</v>
      </c>
      <c r="L163" s="29">
        <f t="shared" si="35"/>
        <v>1.8388211153695346</v>
      </c>
      <c r="M163" s="29">
        <f t="shared" si="35"/>
        <v>1.9972415695546708</v>
      </c>
      <c r="N163" s="29">
        <f t="shared" si="35"/>
        <v>1.8443981062441144</v>
      </c>
    </row>
    <row r="164" spans="1:14" x14ac:dyDescent="0.25">
      <c r="B164" s="4">
        <v>45</v>
      </c>
      <c r="C164">
        <f t="shared" si="34"/>
        <v>1.9606102057155324</v>
      </c>
      <c r="D164" s="29">
        <f t="shared" si="35"/>
        <v>1.7205514746051065</v>
      </c>
      <c r="E164" s="29">
        <f t="shared" si="35"/>
        <v>2.0251365040449518</v>
      </c>
      <c r="F164" s="29">
        <f t="shared" si="35"/>
        <v>1.992510411021432</v>
      </c>
      <c r="G164" s="29">
        <f t="shared" si="35"/>
        <v>1.9692419817021816</v>
      </c>
      <c r="H164" s="29">
        <f t="shared" si="35"/>
        <v>1.7561811346495435</v>
      </c>
      <c r="I164" s="29">
        <f t="shared" si="35"/>
        <v>1.9648285855518126</v>
      </c>
      <c r="J164" s="29">
        <f t="shared" si="35"/>
        <v>1.9602199474768356</v>
      </c>
      <c r="K164" s="29">
        <f t="shared" si="35"/>
        <v>1.8380210854664323</v>
      </c>
      <c r="L164" s="29">
        <f t="shared" si="35"/>
        <v>1.9745149627008851</v>
      </c>
      <c r="M164" s="29">
        <f t="shared" si="35"/>
        <v>2.052272100387039</v>
      </c>
      <c r="N164" s="29">
        <f t="shared" si="35"/>
        <v>1.8251294050280082</v>
      </c>
    </row>
    <row r="165" spans="1:14" x14ac:dyDescent="0.25">
      <c r="A165" t="s">
        <v>13</v>
      </c>
      <c r="B165" s="4">
        <v>0</v>
      </c>
      <c r="D165" s="29"/>
      <c r="E165" s="29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1</v>
      </c>
      <c r="C166" s="36">
        <f>RSQ(C135:C$164, $B135:$B$164)</f>
        <v>0.65069533432746318</v>
      </c>
      <c r="D166" s="36">
        <f>RSQ(D135:D$164, $B135:$B$164)</f>
        <v>0.70387799691199204</v>
      </c>
      <c r="E166" s="36">
        <f>RSQ(E135:E$164, $B135:$B$164)</f>
        <v>0.69932804837188955</v>
      </c>
      <c r="F166" s="36">
        <f>RSQ(F135:F$164, $B135:$B$164)</f>
        <v>0.68507861574197049</v>
      </c>
      <c r="G166" s="36">
        <f>RSQ(G135:G$164, $B135:$B$164)</f>
        <v>0.69901701967093721</v>
      </c>
      <c r="H166" s="36">
        <f>RSQ(H135:H$164, $B135:$B$164)</f>
        <v>0.74544693454079003</v>
      </c>
      <c r="I166" s="36">
        <f>RSQ(I135:I$164, $B135:$B$164)</f>
        <v>0.71210341127129306</v>
      </c>
      <c r="J166" s="36">
        <f>RSQ(J135:J$164, $B135:$B$164)</f>
        <v>0.79394708244172263</v>
      </c>
      <c r="K166" s="36">
        <f>RSQ(K135:K$164, $B135:$B$164)</f>
        <v>0.73476722234322001</v>
      </c>
      <c r="L166" s="36">
        <f>RSQ(L135:L$164, $B135:$B$164)</f>
        <v>0.69833408537427122</v>
      </c>
      <c r="M166" s="36">
        <f>RSQ(M135:M$164, $B135:$B$164)</f>
        <v>0.71308128408650517</v>
      </c>
      <c r="N166" s="36">
        <f>RSQ(N135:N$164, $B135:$B$164)</f>
        <v>0.72700728272763848</v>
      </c>
    </row>
    <row r="167" spans="1:14" x14ac:dyDescent="0.25">
      <c r="B167" s="4">
        <v>2</v>
      </c>
      <c r="C167" s="36">
        <f>RSQ(C136:C$164, $B136:$B$164)</f>
        <v>0.67701998606018554</v>
      </c>
      <c r="D167" s="36">
        <f>RSQ(D136:D$164, $B136:$B$164)</f>
        <v>0.75648316676452709</v>
      </c>
      <c r="E167" s="36">
        <f>RSQ(E136:E$164, $B136:$B$164)</f>
        <v>0.74095764692660193</v>
      </c>
      <c r="F167" s="36">
        <f>RSQ(F136:F$164, $B136:$B$164)</f>
        <v>0.72896675230899965</v>
      </c>
      <c r="G167" s="36">
        <f>RSQ(G136:G$164, $B136:$B$164)</f>
        <v>0.74524047590941223</v>
      </c>
      <c r="H167" s="36">
        <f>RSQ(H136:H$164, $B136:$B$164)</f>
        <v>0.79603214071258799</v>
      </c>
      <c r="I167" s="36">
        <f>RSQ(I136:I$164, $B136:$B$164)</f>
        <v>0.74019777128665643</v>
      </c>
      <c r="J167" s="36">
        <f>RSQ(J136:J$164, $B136:$B$164)</f>
        <v>0.82960092953705444</v>
      </c>
      <c r="K167" s="36">
        <f>RSQ(K136:K$164, $B136:$B$164)</f>
        <v>0.77433203390884731</v>
      </c>
      <c r="L167" s="36">
        <f>RSQ(L136:L$164, $B136:$B$164)</f>
        <v>0.72945083411716971</v>
      </c>
      <c r="M167" s="36">
        <f>RSQ(M136:M$164, $B136:$B$164)</f>
        <v>0.76703290048945327</v>
      </c>
      <c r="N167" s="36">
        <f>RSQ(N136:N$164, $B136:$B$164)</f>
        <v>0.77449324722660307</v>
      </c>
    </row>
    <row r="168" spans="1:14" x14ac:dyDescent="0.25">
      <c r="B168" s="4">
        <v>3</v>
      </c>
      <c r="C168" s="36">
        <f>RSQ(C137:C$164, $B137:$B$164)</f>
        <v>0.70947004931443236</v>
      </c>
      <c r="D168" s="36">
        <f>RSQ(D137:D$164, $B137:$B$164)</f>
        <v>0.81336336140520016</v>
      </c>
      <c r="E168" s="36">
        <f>RSQ(E137:E$164, $B137:$B$164)</f>
        <v>0.77211253862896523</v>
      </c>
      <c r="F168" s="36">
        <f>RSQ(F137:F$164, $B137:$B$164)</f>
        <v>0.75968109449758259</v>
      </c>
      <c r="G168" s="36">
        <f>RSQ(G137:G$164, $B137:$B$164)</f>
        <v>0.77778778039499885</v>
      </c>
      <c r="H168" s="36">
        <f>RSQ(H137:H$164, $B137:$B$164)</f>
        <v>0.82777552530773935</v>
      </c>
      <c r="I168" s="36">
        <f>RSQ(I137:I$164, $B137:$B$164)</f>
        <v>0.76712626253292504</v>
      </c>
      <c r="J168" s="36">
        <f>RSQ(J137:J$164, $B137:$B$164)</f>
        <v>0.84747128352728984</v>
      </c>
      <c r="K168" s="36">
        <f>RSQ(K137:K$164, $B137:$B$164)</f>
        <v>0.80324729703282838</v>
      </c>
      <c r="L168" s="36">
        <f>RSQ(L137:L$164, $B137:$B$164)</f>
        <v>0.75792512026035819</v>
      </c>
      <c r="M168" s="36">
        <f>RSQ(M137:M$164, $B137:$B$164)</f>
        <v>0.80895939802226602</v>
      </c>
      <c r="N168" s="36">
        <f>RSQ(N137:N$164, $B137:$B$164)</f>
        <v>0.80817853092807312</v>
      </c>
    </row>
    <row r="169" spans="1:14" x14ac:dyDescent="0.25">
      <c r="B169" s="5">
        <v>4</v>
      </c>
      <c r="C169" s="36">
        <f>RSQ(C138:C$164, $B138:$B$164)</f>
        <v>0.72781260547155502</v>
      </c>
      <c r="D169" s="36">
        <f>RSQ(D138:D$164, $B138:$B$164)</f>
        <v>0.84397731461741055</v>
      </c>
      <c r="E169" s="36">
        <f>RSQ(E138:E$164, $B138:$B$164)</f>
        <v>0.78498989961908394</v>
      </c>
      <c r="F169" s="36">
        <f>RSQ(F138:F$164, $B138:$B$164)</f>
        <v>0.77678400574269502</v>
      </c>
      <c r="G169" s="36">
        <f>RSQ(G138:G$164, $B138:$B$164)</f>
        <v>0.80090432429986236</v>
      </c>
      <c r="H169" s="36">
        <f>RSQ(H138:H$164, $B138:$B$164)</f>
        <v>0.84874142930214158</v>
      </c>
      <c r="I169" s="36">
        <f>RSQ(I138:I$164, $B138:$B$164)</f>
        <v>0.78330534637018301</v>
      </c>
      <c r="J169" s="36">
        <f>RSQ(J138:J$164, $B138:$B$164)</f>
        <v>0.85509973102465919</v>
      </c>
      <c r="K169" s="36">
        <f>RSQ(K138:K$164, $B138:$B$164)</f>
        <v>0.82239232901736803</v>
      </c>
      <c r="L169" s="36">
        <f>RSQ(L138:L$164, $B138:$B$164)</f>
        <v>0.77719719841103785</v>
      </c>
      <c r="M169" s="36">
        <f>RSQ(M138:M$164, $B138:$B$164)</f>
        <v>0.83059652327998512</v>
      </c>
      <c r="N169" s="36">
        <f>RSQ(N138:N$164, $B138:$B$164)</f>
        <v>0.83171955644897799</v>
      </c>
    </row>
    <row r="170" spans="1:14" x14ac:dyDescent="0.25">
      <c r="B170" s="4">
        <v>5</v>
      </c>
      <c r="C170" s="36">
        <f>RSQ(C139:C$164, $B139:$B$164)</f>
        <v>0.73990399899602211</v>
      </c>
      <c r="D170" s="36">
        <f>RSQ(D139:D$164, $B139:$B$164)</f>
        <v>0.85976899493186998</v>
      </c>
      <c r="E170" s="36">
        <f>RSQ(E139:E$164, $B139:$B$164)</f>
        <v>0.79463104526696415</v>
      </c>
      <c r="F170" s="36">
        <f>RSQ(F139:F$164, $B139:$B$164)</f>
        <v>0.78031035089943157</v>
      </c>
      <c r="G170" s="36">
        <f>RSQ(G139:G$164, $B139:$B$164)</f>
        <v>0.81505199228096159</v>
      </c>
      <c r="H170" s="36">
        <f>RSQ(H139:H$164, $B139:$B$164)</f>
        <v>0.8585568159935778</v>
      </c>
      <c r="I170" s="36">
        <f>RSQ(I139:I$164, $B139:$B$164)</f>
        <v>0.79444698483277665</v>
      </c>
      <c r="J170" s="36">
        <f>RSQ(J139:J$164, $B139:$B$164)</f>
        <v>0.85944701878638774</v>
      </c>
      <c r="K170" s="36">
        <f>RSQ(K139:K$164, $B139:$B$164)</f>
        <v>0.8338455504116763</v>
      </c>
      <c r="L170" s="36">
        <f>RSQ(L139:L$164, $B139:$B$164)</f>
        <v>0.79132869661832128</v>
      </c>
      <c r="M170" s="36">
        <f>RSQ(M139:M$164, $B139:$B$164)</f>
        <v>0.84190875016849975</v>
      </c>
      <c r="N170" s="36">
        <f>RSQ(N139:N$164, $B139:$B$164)</f>
        <v>0.85005702542850126</v>
      </c>
    </row>
    <row r="171" spans="1:14" x14ac:dyDescent="0.25">
      <c r="B171" s="4">
        <v>6</v>
      </c>
      <c r="C171" s="36">
        <f>RSQ(C140:C$164, $B140:$B$164)</f>
        <v>0.74612673652712536</v>
      </c>
      <c r="D171" s="36">
        <f>RSQ(D140:D$164, $B140:$B$164)</f>
        <v>0.86785015053223669</v>
      </c>
      <c r="E171" s="36">
        <f>RSQ(E140:E$164, $B140:$B$164)</f>
        <v>0.80064531268840033</v>
      </c>
      <c r="F171" s="36">
        <f>RSQ(F140:F$164, $B140:$B$164)</f>
        <v>0.77762128461465518</v>
      </c>
      <c r="G171" s="36">
        <f>RSQ(G140:G$164, $B140:$B$164)</f>
        <v>0.82338089410775306</v>
      </c>
      <c r="H171" s="36">
        <f>RSQ(H140:H$164, $B140:$B$164)</f>
        <v>0.86331368797326757</v>
      </c>
      <c r="I171" s="36">
        <f>RSQ(I140:I$164, $B140:$B$164)</f>
        <v>0.80054656475128538</v>
      </c>
      <c r="J171" s="36">
        <f>RSQ(J140:J$164, $B140:$B$164)</f>
        <v>0.85900240611623135</v>
      </c>
      <c r="K171" s="36">
        <f>RSQ(K140:K$164, $B140:$B$164)</f>
        <v>0.84022157509658291</v>
      </c>
      <c r="L171" s="36">
        <f>RSQ(L140:L$164, $B140:$B$164)</f>
        <v>0.79862800860230965</v>
      </c>
      <c r="M171" s="36">
        <f>RSQ(M140:M$164, $B140:$B$164)</f>
        <v>0.8499375095714502</v>
      </c>
      <c r="N171" s="36">
        <f>RSQ(N140:N$164, $B140:$B$164)</f>
        <v>0.86303392991095329</v>
      </c>
    </row>
    <row r="172" spans="1:14" x14ac:dyDescent="0.25">
      <c r="B172" s="4">
        <v>7</v>
      </c>
      <c r="C172" s="36">
        <f>RSQ(C141:C$164, $B141:$B$164)</f>
        <v>0.75422096364882085</v>
      </c>
      <c r="D172" s="36">
        <f>RSQ(D141:D$164, $B141:$B$164)</f>
        <v>0.87991853089380745</v>
      </c>
      <c r="E172" s="36">
        <f>RSQ(E141:E$164, $B141:$B$164)</f>
        <v>0.81176847516910045</v>
      </c>
      <c r="F172" s="36">
        <f>RSQ(F141:F$164, $B141:$B$164)</f>
        <v>0.8029521514719643</v>
      </c>
      <c r="G172" s="36">
        <f>RSQ(G141:G$164, $B141:$B$164)</f>
        <v>0.82697132814732521</v>
      </c>
      <c r="H172" s="36">
        <f>RSQ(H141:H$164, $B141:$B$164)</f>
        <v>0.869972996984548</v>
      </c>
      <c r="I172" s="36">
        <f>RSQ(I141:I$164, $B141:$B$164)</f>
        <v>0.80336857355726132</v>
      </c>
      <c r="J172" s="36">
        <f>RSQ(J141:J$164, $B141:$B$164)</f>
        <v>0.86028371418663574</v>
      </c>
      <c r="K172" s="36">
        <f>RSQ(K141:K$164, $B141:$B$164)</f>
        <v>0.85113210006550588</v>
      </c>
      <c r="L172" s="36">
        <f>RSQ(L141:L$164, $B141:$B$164)</f>
        <v>0.80002323093823036</v>
      </c>
      <c r="M172" s="36">
        <f>RSQ(M141:M$164, $B141:$B$164)</f>
        <v>0.86040779892602504</v>
      </c>
      <c r="N172" s="36">
        <f>RSQ(N141:N$164, $B141:$B$164)</f>
        <v>0.87890244834263642</v>
      </c>
    </row>
    <row r="173" spans="1:14" x14ac:dyDescent="0.25">
      <c r="B173" s="4">
        <v>8</v>
      </c>
      <c r="C173" s="36">
        <f>RSQ(C142:C$164, $B142:$B$164)</f>
        <v>0.75470568617197564</v>
      </c>
      <c r="D173" s="36">
        <f>RSQ(D142:D$164, $B142:$B$164)</f>
        <v>0.88264934868641542</v>
      </c>
      <c r="E173" s="36">
        <f>RSQ(E142:E$164, $B142:$B$164)</f>
        <v>0.83263996896776515</v>
      </c>
      <c r="F173" s="36">
        <f>RSQ(F142:F$164, $B142:$B$164)</f>
        <v>0.81059461380870124</v>
      </c>
      <c r="G173" s="36">
        <f>RSQ(G142:G$164, $B142:$B$164)</f>
        <v>0.82054262337071759</v>
      </c>
      <c r="H173" s="36">
        <f>RSQ(H142:H$164, $B142:$B$164)</f>
        <v>0.87526428669857625</v>
      </c>
      <c r="I173" s="36">
        <f>RSQ(I142:I$164, $B142:$B$164)</f>
        <v>0.80255696612235383</v>
      </c>
      <c r="J173" s="36">
        <f>RSQ(J142:J$164, $B142:$B$164)</f>
        <v>0.8603247667985906</v>
      </c>
      <c r="K173" s="36">
        <f>RSQ(K142:K$164, $B142:$B$164)</f>
        <v>0.86577032097312456</v>
      </c>
      <c r="L173" s="36">
        <f>RSQ(L142:L$164, $B142:$B$164)</f>
        <v>0.80034443125505661</v>
      </c>
      <c r="M173" s="36">
        <f>RSQ(M142:M$164, $B142:$B$164)</f>
        <v>0.86543063008726562</v>
      </c>
      <c r="N173" s="36">
        <f>RSQ(N142:N$164, $B142:$B$164)</f>
        <v>0.89185592124025914</v>
      </c>
    </row>
    <row r="174" spans="1:14" x14ac:dyDescent="0.25">
      <c r="B174" s="4">
        <v>9</v>
      </c>
      <c r="C174" s="36">
        <f>RSQ(C143:C$164, $B143:$B$164)</f>
        <v>0.76021971270134547</v>
      </c>
      <c r="D174" s="36">
        <f>RSQ(D143:D$164, $B143:$B$164)</f>
        <v>0.88865253358303564</v>
      </c>
      <c r="E174" s="36">
        <f>RSQ(E143:E$164, $B143:$B$164)</f>
        <v>0.83704594758489115</v>
      </c>
      <c r="F174" s="36">
        <f>RSQ(F143:F$164, $B143:$B$164)</f>
        <v>0.82710738602509837</v>
      </c>
      <c r="G174" s="36">
        <f>RSQ(G143:G$164, $B143:$B$164)</f>
        <v>0.81758979681991206</v>
      </c>
      <c r="H174" s="36">
        <f>RSQ(H143:H$164, $B143:$B$164)</f>
        <v>0.87671351138504861</v>
      </c>
      <c r="I174" s="36">
        <f>RSQ(I143:I$164, $B143:$B$164)</f>
        <v>0.80241329962018004</v>
      </c>
      <c r="J174" s="36">
        <f>RSQ(J143:J$164, $B143:$B$164)</f>
        <v>0.86011687347624943</v>
      </c>
      <c r="K174" s="36">
        <f>RSQ(K143:K$164, $B143:$B$164)</f>
        <v>0.87527545000302676</v>
      </c>
      <c r="L174" s="36">
        <f>RSQ(L143:L$164, $B143:$B$164)</f>
        <v>0.80420093869568166</v>
      </c>
      <c r="M174" s="36">
        <f>RSQ(M143:M$164, $B143:$B$164)</f>
        <v>0.8663862265862764</v>
      </c>
      <c r="N174" s="36">
        <f>RSQ(N143:N$164, $B143:$B$164)</f>
        <v>0.90150519537141793</v>
      </c>
    </row>
    <row r="175" spans="1:14" x14ac:dyDescent="0.25">
      <c r="B175" s="5">
        <v>10</v>
      </c>
      <c r="C175" s="36">
        <f>RSQ(C144:C$164, $B144:$B$164)</f>
        <v>0.77875926667313866</v>
      </c>
      <c r="D175" s="36">
        <f>RSQ(D144:D$164, $B144:$B$164)</f>
        <v>0.89653647286250682</v>
      </c>
      <c r="E175" s="36">
        <f>RSQ(E144:E$164, $B144:$B$164)</f>
        <v>0.84721829001599869</v>
      </c>
      <c r="F175" s="36">
        <f>RSQ(F144:F$164, $B144:$B$164)</f>
        <v>0.83817290968646141</v>
      </c>
      <c r="G175" s="36">
        <f>RSQ(G144:G$164, $B144:$B$164)</f>
        <v>0.82574512000833755</v>
      </c>
      <c r="H175" s="36">
        <f>RSQ(H144:H$164, $B144:$B$164)</f>
        <v>0.88236340967130877</v>
      </c>
      <c r="I175" s="36">
        <f>RSQ(I144:I$164, $B144:$B$164)</f>
        <v>0.81285958170149386</v>
      </c>
      <c r="J175" s="36">
        <f>RSQ(J144:J$164, $B144:$B$164)</f>
        <v>0.85901554060190433</v>
      </c>
      <c r="K175" s="36">
        <f>RSQ(K144:K$164, $B144:$B$164)</f>
        <v>0.87962617614796113</v>
      </c>
      <c r="L175" s="36">
        <f>RSQ(L144:L$164, $B144:$B$164)</f>
        <v>0.81213774452536902</v>
      </c>
      <c r="M175" s="36">
        <f>RSQ(M144:M$164, $B144:$B$164)</f>
        <v>0.87638096413673927</v>
      </c>
      <c r="N175" s="36">
        <f>RSQ(N144:N$164, $B144:$B$164)</f>
        <v>0.90699798576457191</v>
      </c>
    </row>
    <row r="176" spans="1:14" x14ac:dyDescent="0.25">
      <c r="B176" s="5">
        <v>11.5</v>
      </c>
      <c r="C176" s="36">
        <f>RSQ(C145:C$164, $B145:$B$164)</f>
        <v>0.79592317065125329</v>
      </c>
      <c r="D176" s="36">
        <f>RSQ(D145:D$164, $B145:$B$164)</f>
        <v>0.90051838441775112</v>
      </c>
      <c r="E176" s="36">
        <f>RSQ(E145:E$164, $B145:$B$164)</f>
        <v>0.87131486289109639</v>
      </c>
      <c r="F176" s="36">
        <f>RSQ(F145:F$164, $B145:$B$164)</f>
        <v>0.8676488819735938</v>
      </c>
      <c r="G176" s="36">
        <f>RSQ(G145:G$164, $B145:$B$164)</f>
        <v>0.81938233122928905</v>
      </c>
      <c r="H176" s="36">
        <f>RSQ(H145:H$164, $B145:$B$164)</f>
        <v>0.88987387599681278</v>
      </c>
      <c r="I176" s="36">
        <f>RSQ(I145:I$164, $B145:$B$164)</f>
        <v>0.81709011655182462</v>
      </c>
      <c r="J176" s="36">
        <f>RSQ(J145:J$164, $B145:$B$164)</f>
        <v>0.86850322690216386</v>
      </c>
      <c r="K176" s="36">
        <f>RSQ(K145:K$164, $B145:$B$164)</f>
        <v>0.87609978127364052</v>
      </c>
      <c r="L176" s="36">
        <f>RSQ(L145:L$164, $B145:$B$164)</f>
        <v>0.8156187405691756</v>
      </c>
      <c r="M176" s="36">
        <f>RSQ(M145:M$164, $B145:$B$164)</f>
        <v>0.89449521114970076</v>
      </c>
      <c r="N176" s="36">
        <f>RSQ(N145:N$164, $B145:$B$164)</f>
        <v>0.93545728636375092</v>
      </c>
    </row>
    <row r="177" spans="2:14" x14ac:dyDescent="0.25">
      <c r="B177" s="4">
        <v>13</v>
      </c>
      <c r="C177" s="36">
        <f>RSQ(C146:C$164, $B146:$B$164)</f>
        <v>0.77386243722722403</v>
      </c>
      <c r="D177" s="36">
        <f>RSQ(D146:D$164, $B146:$B$164)</f>
        <v>0.88769238757871338</v>
      </c>
      <c r="E177" s="36">
        <f>RSQ(E146:E$164, $B146:$B$164)</f>
        <v>0.85363795150530897</v>
      </c>
      <c r="F177" s="36">
        <f>RSQ(F146:F$164, $B146:$B$164)</f>
        <v>0.85247779060873785</v>
      </c>
      <c r="G177" s="36">
        <f>RSQ(G146:G$164, $B146:$B$164)</f>
        <v>0.80271167391805009</v>
      </c>
      <c r="H177" s="36">
        <f>RSQ(H146:H$164, $B146:$B$164)</f>
        <v>0.87250946171357746</v>
      </c>
      <c r="I177" s="36">
        <f>RSQ(I146:I$164, $B146:$B$164)</f>
        <v>0.80806111002028203</v>
      </c>
      <c r="J177" s="36">
        <f>RSQ(J146:J$164, $B146:$B$164)</f>
        <v>0.85478683042096726</v>
      </c>
      <c r="K177" s="36">
        <f>RSQ(K146:K$164, $B146:$B$164)</f>
        <v>0.86008849533245857</v>
      </c>
      <c r="L177" s="36">
        <f>RSQ(L146:L$164, $B146:$B$164)</f>
        <v>0.79638511505821685</v>
      </c>
      <c r="M177" s="36">
        <f>RSQ(M146:M$164, $B146:$B$164)</f>
        <v>0.8820139336830678</v>
      </c>
      <c r="N177" s="36">
        <f>RSQ(N146:N$164, $B146:$B$164)</f>
        <v>0.92642262315592905</v>
      </c>
    </row>
    <row r="178" spans="2:14" x14ac:dyDescent="0.25">
      <c r="B178" s="4">
        <v>14.5</v>
      </c>
      <c r="C178" s="36">
        <f>RSQ(C147:C$164, $B147:$B$164)</f>
        <v>0.75582813539225968</v>
      </c>
      <c r="D178" s="36">
        <f>RSQ(D147:D$164, $B147:$B$164)</f>
        <v>0.88145421376850086</v>
      </c>
      <c r="E178" s="36">
        <f>RSQ(E147:E$164, $B147:$B$164)</f>
        <v>0.83349504619940984</v>
      </c>
      <c r="F178" s="36">
        <f>RSQ(F147:F$164, $B147:$B$164)</f>
        <v>0.84221306387332007</v>
      </c>
      <c r="G178" s="36">
        <f>RSQ(G147:G$164, $B147:$B$164)</f>
        <v>0.77817212836426475</v>
      </c>
      <c r="H178" s="36">
        <f>RSQ(H147:H$164, $B147:$B$164)</f>
        <v>0.85226067781953874</v>
      </c>
      <c r="I178" s="36">
        <f>RSQ(I147:I$164, $B147:$B$164)</f>
        <v>0.78031070572004324</v>
      </c>
      <c r="J178" s="36">
        <f>RSQ(J147:J$164, $B147:$B$164)</f>
        <v>0.83951197467639105</v>
      </c>
      <c r="K178" s="36">
        <f>RSQ(K147:K$164, $B147:$B$164)</f>
        <v>0.84263396802235624</v>
      </c>
      <c r="L178" s="36">
        <f>RSQ(L147:L$164, $B147:$B$164)</f>
        <v>0.77582902019200317</v>
      </c>
      <c r="M178" s="36">
        <f>RSQ(M147:M$164, $B147:$B$164)</f>
        <v>0.86636182326025923</v>
      </c>
      <c r="N178" s="36">
        <f>RSQ(N147:N$164, $B147:$B$164)</f>
        <v>0.91578873663954852</v>
      </c>
    </row>
    <row r="179" spans="2:14" x14ac:dyDescent="0.25">
      <c r="B179" s="4">
        <v>16</v>
      </c>
      <c r="C179" s="36">
        <f>RSQ(C148:C$164, $B148:$B$164)</f>
        <v>0.73057295458973015</v>
      </c>
      <c r="D179" s="36">
        <f>RSQ(D148:D$164, $B148:$B$164)</f>
        <v>0.86392831723577812</v>
      </c>
      <c r="E179" s="36">
        <f>RSQ(E148:E$164, $B148:$B$164)</f>
        <v>0.84662288192796986</v>
      </c>
      <c r="F179" s="36">
        <f>RSQ(F148:F$164, $B148:$B$164)</f>
        <v>0.82410007280621367</v>
      </c>
      <c r="G179" s="36">
        <f>RSQ(G148:G$164, $B148:$B$164)</f>
        <v>0.74477613806213772</v>
      </c>
      <c r="H179" s="36">
        <f>RSQ(H148:H$164, $B148:$B$164)</f>
        <v>0.82371317324930493</v>
      </c>
      <c r="I179" s="36">
        <f>RSQ(I148:I$164, $B148:$B$164)</f>
        <v>0.7480886644747291</v>
      </c>
      <c r="J179" s="36">
        <f>RSQ(J148:J$164, $B148:$B$164)</f>
        <v>0.82216514152344433</v>
      </c>
      <c r="K179" s="36">
        <f>RSQ(K148:K$164, $B148:$B$164)</f>
        <v>0.83607951903701339</v>
      </c>
      <c r="L179" s="36">
        <f>RSQ(L148:L$164, $B148:$B$164)</f>
        <v>0.73901256301673901</v>
      </c>
      <c r="M179" s="36">
        <f>RSQ(M148:M$164, $B148:$B$164)</f>
        <v>0.84690077024373001</v>
      </c>
      <c r="N179" s="36">
        <f>RSQ(N148:N$164, $B148:$B$164)</f>
        <v>0.90286803164760954</v>
      </c>
    </row>
    <row r="180" spans="2:14" x14ac:dyDescent="0.25">
      <c r="B180" s="4">
        <v>17.5</v>
      </c>
      <c r="C180" s="36">
        <f>RSQ(C149:C$164, $B149:$B$164)</f>
        <v>0.7249427804717985</v>
      </c>
      <c r="D180" s="36">
        <f>RSQ(D149:D$164, $B149:$B$164)</f>
        <v>0.84357134065034312</v>
      </c>
      <c r="E180" s="36">
        <f>RSQ(E149:E$164, $B149:$B$164)</f>
        <v>0.8379117880584821</v>
      </c>
      <c r="F180" s="36">
        <f>RSQ(F149:F$164, $B149:$B$164)</f>
        <v>0.79525681619920119</v>
      </c>
      <c r="G180" s="36">
        <f>RSQ(G149:G$164, $B149:$B$164)</f>
        <v>0.70590008718633424</v>
      </c>
      <c r="H180" s="36"/>
      <c r="I180" s="36">
        <f>RSQ(I149:I$164, $B149:$B$164)</f>
        <v>0.70726655314449804</v>
      </c>
      <c r="J180" s="36">
        <f>RSQ(J149:J$164, $B149:$B$164)</f>
        <v>0.79437799116178121</v>
      </c>
      <c r="K180" s="36">
        <f>RSQ(K149:K$164, $B149:$B$164)</f>
        <v>0.81321150600192316</v>
      </c>
      <c r="L180" s="36">
        <f>RSQ(L149:L$164, $B149:$B$164)</f>
        <v>0.70849647507320102</v>
      </c>
      <c r="M180" s="36">
        <f>RSQ(M149:M$164, $B149:$B$164)</f>
        <v>0.82773109698308622</v>
      </c>
      <c r="N180" s="36">
        <f>RSQ(N149:N$164, $B149:$B$164)</f>
        <v>0.89286323468826878</v>
      </c>
    </row>
    <row r="181" spans="2:14" x14ac:dyDescent="0.25">
      <c r="B181" s="4">
        <v>19</v>
      </c>
      <c r="C181" s="36">
        <f>RSQ(C150:C$164, $B150:$B$164)</f>
        <v>0.69559742167988348</v>
      </c>
      <c r="D181" s="36">
        <f>RSQ(D150:D$164, $B150:$B$164)</f>
        <v>0.81832328871572113</v>
      </c>
      <c r="E181" s="36">
        <f>RSQ(E150:E$164, $B150:$B$164)</f>
        <v>0.86632930925390228</v>
      </c>
      <c r="F181" s="36">
        <f>RSQ(F150:F$164, $B150:$B$164)</f>
        <v>0.76516381343498885</v>
      </c>
      <c r="G181" s="36">
        <f>RSQ(G150:G$164, $B150:$B$164)</f>
        <v>0.65350386863312349</v>
      </c>
      <c r="H181" s="36">
        <f>RSQ(H150:H$164, $B150:$B$164)</f>
        <v>0.78875881658975366</v>
      </c>
      <c r="I181" s="36">
        <f>RSQ(I150:I$164, $B150:$B$164)</f>
        <v>0.65673241194030885</v>
      </c>
      <c r="J181" s="36">
        <f>RSQ(J150:J$164, $B150:$B$164)</f>
        <v>0.76043830001151225</v>
      </c>
      <c r="K181" s="36">
        <f>RSQ(K150:K$164, $B150:$B$164)</f>
        <v>0.7799010590038048</v>
      </c>
      <c r="L181" s="36">
        <f>RSQ(L150:L$164, $B150:$B$164)</f>
        <v>0.65503873760418863</v>
      </c>
      <c r="M181" s="36">
        <f>RSQ(M150:M$164, $B150:$B$164)</f>
        <v>0.79725006746978233</v>
      </c>
      <c r="N181" s="36">
        <f>RSQ(N150:N$164, $B150:$B$164)</f>
        <v>0.87376484375153407</v>
      </c>
    </row>
    <row r="182" spans="2:14" x14ac:dyDescent="0.25">
      <c r="B182" s="4">
        <v>20.5</v>
      </c>
      <c r="C182" s="36">
        <f>RSQ(C151:C$164, $B151:$B$164)</f>
        <v>0.68826305070671678</v>
      </c>
      <c r="D182" s="36">
        <f>RSQ(D151:D$164, $B151:$B$164)</f>
        <v>0.78721401086239584</v>
      </c>
      <c r="E182" s="36">
        <f>RSQ(E151:E$164, $B151:$B$164)</f>
        <v>0.84180019968483588</v>
      </c>
      <c r="F182" s="36">
        <f>RSQ(F151:F$164, $B151:$B$164)</f>
        <v>0.72074082629627134</v>
      </c>
      <c r="G182" s="36">
        <f>RSQ(G151:G$164, $B151:$B$164)</f>
        <v>0.59001095303671436</v>
      </c>
      <c r="H182" s="36">
        <f>RSQ(H151:H$164, $B151:$B$164)</f>
        <v>0.75984523466624654</v>
      </c>
      <c r="I182" s="36">
        <f>RSQ(I151:I$164, $B151:$B$164)</f>
        <v>0.69517510395375559</v>
      </c>
      <c r="J182" s="36">
        <f>RSQ(J151:J$164, $B151:$B$164)</f>
        <v>0.71526552997405612</v>
      </c>
      <c r="K182" s="36">
        <f>RSQ(K151:K$164, $B151:$B$164)</f>
        <v>0.73745173922629115</v>
      </c>
      <c r="L182" s="36">
        <f>RSQ(L151:L$164, $B151:$B$164)</f>
        <v>0.59270810105308569</v>
      </c>
      <c r="M182" s="36">
        <f>RSQ(M151:M$164, $B151:$B$164)</f>
        <v>0.76774643430158418</v>
      </c>
      <c r="N182" s="36">
        <f>RSQ(N151:N$164, $B151:$B$164)</f>
        <v>0.85883313728751631</v>
      </c>
    </row>
    <row r="183" spans="2:14" x14ac:dyDescent="0.25">
      <c r="B183" s="4">
        <v>22</v>
      </c>
      <c r="C183" s="36">
        <f>RSQ(C152:C$164, $B152:$B$164)</f>
        <v>0.62898454927957781</v>
      </c>
      <c r="D183" s="36">
        <f>RSQ(D152:D$164, $B152:$B$164)</f>
        <v>0.77157572683346431</v>
      </c>
      <c r="E183" s="36">
        <f>RSQ(E152:E$164, $B152:$B$164)</f>
        <v>0.83581765004178232</v>
      </c>
      <c r="F183" s="36">
        <f>RSQ(F152:F$164, $B152:$B$164)</f>
        <v>0.6791920892263702</v>
      </c>
      <c r="G183" s="36">
        <f>RSQ(G152:G$164, $B152:$B$164)</f>
        <v>0.50331239906576297</v>
      </c>
      <c r="H183" s="36">
        <f>RSQ(H152:H$164, $B152:$B$164)</f>
        <v>0.71263601187536241</v>
      </c>
      <c r="I183" s="36">
        <f>RSQ(I152:I$164, $B152:$B$164)</f>
        <v>0.63355514030758353</v>
      </c>
      <c r="J183" s="36">
        <f>RSQ(J152:J$164, $B152:$B$164)</f>
        <v>0.6547901138965796</v>
      </c>
      <c r="K183" s="36">
        <f>RSQ(K152:K$164, $B152:$B$164)</f>
        <v>0.68429378320463086</v>
      </c>
      <c r="L183" s="36">
        <f>RSQ(L152:L$164, $B152:$B$164)</f>
        <v>0.50142659357901742</v>
      </c>
      <c r="M183" s="36">
        <f>RSQ(M152:M$164, $B152:$B$164)</f>
        <v>0.76153207936119305</v>
      </c>
      <c r="N183" s="36">
        <f>RSQ(N152:N$164, $B152:$B$164)</f>
        <v>0.83190153784566134</v>
      </c>
    </row>
    <row r="184" spans="2:14" x14ac:dyDescent="0.25">
      <c r="B184" s="4">
        <v>23.5</v>
      </c>
      <c r="C184" s="36">
        <f>RSQ(C153:C$164, $B153:$B$164)</f>
        <v>0.54371626190997113</v>
      </c>
      <c r="D184" s="36">
        <f>RSQ(D153:D$164, $B153:$B$164)</f>
        <v>0.7429027990889906</v>
      </c>
      <c r="E184" s="36">
        <f>RSQ(E153:E$164, $B153:$B$164)</f>
        <v>0.79708252002179691</v>
      </c>
      <c r="F184" s="36">
        <f>RSQ(F153:F$164, $B153:$B$164)</f>
        <v>0.61206827454956181</v>
      </c>
      <c r="G184" s="36">
        <f>RSQ(G153:G$164, $B153:$B$164)</f>
        <v>0.38640764624833512</v>
      </c>
      <c r="H184" s="36">
        <f>RSQ(H153:H$164, $B153:$B$164)</f>
        <v>0.70149225887970856</v>
      </c>
      <c r="I184" s="36">
        <f>RSQ(I153:I$164, $B153:$B$164)</f>
        <v>0.57107108133917628</v>
      </c>
      <c r="J184" s="36">
        <f>RSQ(J153:J$164, $B153:$B$164)</f>
        <v>0.57316790885153357</v>
      </c>
      <c r="K184" s="36">
        <f>RSQ(K153:K$164, $B153:$B$164)</f>
        <v>0.6095820380289857</v>
      </c>
      <c r="L184" s="36">
        <f>RSQ(L153:L$164, $B153:$B$164)</f>
        <v>0.3669763196357238</v>
      </c>
      <c r="M184" s="36">
        <f>RSQ(M153:M$164, $B153:$B$164)</f>
        <v>0.70595941574569354</v>
      </c>
      <c r="N184" s="36">
        <f>RSQ(N153:N$164, $B153:$B$164)</f>
        <v>0.79719882164309708</v>
      </c>
    </row>
    <row r="185" spans="2:14" x14ac:dyDescent="0.25">
      <c r="B185" s="4">
        <v>25</v>
      </c>
      <c r="C185" s="36">
        <f>RSQ(C154:C$164, $B154:$B$164)</f>
        <v>0.41845307930733983</v>
      </c>
      <c r="D185" s="36">
        <f>RSQ(D154:D$164, $B154:$B$164)</f>
        <v>0.7369984174333406</v>
      </c>
      <c r="E185" s="36">
        <f>RSQ(E154:E$164, $B154:$B$164)</f>
        <v>0.74126093691731132</v>
      </c>
      <c r="F185" s="36">
        <f>RSQ(F154:F$164, $B154:$B$164)</f>
        <v>0.51878738352122888</v>
      </c>
      <c r="G185" s="36">
        <f>RSQ(G154:G$164, $B154:$B$164)</f>
        <v>0.29632285052342167</v>
      </c>
      <c r="H185" s="36">
        <f>RSQ(H154:H$164, $B154:$B$164)</f>
        <v>0.63412047049814513</v>
      </c>
      <c r="I185" s="36">
        <f>RSQ(I154:I$164, $B154:$B$164)</f>
        <v>0.46586758869051487</v>
      </c>
      <c r="J185" s="36">
        <f>RSQ(J154:J$164, $B154:$B$164)</f>
        <v>0.45565309511669899</v>
      </c>
      <c r="K185" s="36">
        <f>RSQ(K154:K$164, $B154:$B$164)</f>
        <v>0.61162051575325782</v>
      </c>
      <c r="L185" s="36"/>
      <c r="M185" s="36">
        <f>RSQ(M154:M$164, $B154:$B$164)</f>
        <v>0.66350009835202417</v>
      </c>
      <c r="N185" s="36">
        <f>RSQ(N154:N$164, $B154:$B$164)</f>
        <v>0.75808777371228342</v>
      </c>
    </row>
    <row r="186" spans="2:14" x14ac:dyDescent="0.25">
      <c r="B186" s="4">
        <v>27</v>
      </c>
      <c r="C186" s="36">
        <f>RSQ(C155:C$164, $B155:$B$164)</f>
        <v>0.31240814556227225</v>
      </c>
      <c r="D186" s="36">
        <f>RSQ(D155:D$164, $B155:$B$164)</f>
        <v>0.65031708944949274</v>
      </c>
      <c r="E186" s="36">
        <f>RSQ(E155:E$164, $B155:$B$164)</f>
        <v>0.65520706675545681</v>
      </c>
      <c r="F186" s="36">
        <f>RSQ(F155:F$164, $B155:$B$164)</f>
        <v>0.3828399317700486</v>
      </c>
      <c r="G186" s="36">
        <f>RSQ(G155:G$164, $B155:$B$164)</f>
        <v>0.17159782717884745</v>
      </c>
      <c r="H186" s="36">
        <f>RSQ(H155:H$164, $B155:$B$164)</f>
        <v>0.51845914397186943</v>
      </c>
      <c r="I186" s="36">
        <f>RSQ(I155:I$164, $B155:$B$164)</f>
        <v>0.32438565828095273</v>
      </c>
      <c r="J186" s="36">
        <f>RSQ(J155:J$164, $B155:$B$164)</f>
        <v>0.33075385914350458</v>
      </c>
      <c r="K186" s="36">
        <f>RSQ(K155:K$164, $B155:$B$164)</f>
        <v>0.55340553616055099</v>
      </c>
      <c r="L186" s="36">
        <f>RSQ(L155:L$164, $B155:$B$164)</f>
        <v>0.17760811536471846</v>
      </c>
      <c r="M186" s="36">
        <f>RSQ(M155:M$164, $B155:$B$164)</f>
        <v>0.69597141530664997</v>
      </c>
      <c r="N186" s="36">
        <f>RSQ(N155:N$164, $B155:$B$164)</f>
        <v>0.67747006138816734</v>
      </c>
    </row>
    <row r="187" spans="2:14" x14ac:dyDescent="0.25">
      <c r="B187" s="4">
        <v>29</v>
      </c>
      <c r="C187" s="36">
        <f>RSQ(C156:C$164, $B156:$B$164)</f>
        <v>0.25608028217206363</v>
      </c>
      <c r="D187" s="36">
        <f>RSQ(D156:D$164, $B156:$B$164)</f>
        <v>0.6323669147111719</v>
      </c>
      <c r="E187" s="36">
        <f>RSQ(E156:E$164, $B156:$B$164)</f>
        <v>0.57027397754091025</v>
      </c>
      <c r="F187" s="36">
        <f>RSQ(F156:F$164, $B156:$B$164)</f>
        <v>0.66635606989841367</v>
      </c>
      <c r="G187" s="36">
        <f>RSQ(G156:G$164, $B156:$B$164)</f>
        <v>0.21250770461669388</v>
      </c>
      <c r="H187" s="36">
        <f>RSQ(H156:H$164, $B156:$B$164)</f>
        <v>0.37779284719565781</v>
      </c>
      <c r="I187" s="36">
        <f>RSQ(I156:I$164, $B156:$B$164)</f>
        <v>0.28468480448923067</v>
      </c>
      <c r="J187" s="36">
        <f>RSQ(J156:J$164, $B156:$B$164)</f>
        <v>0.46387915036051047</v>
      </c>
      <c r="K187" s="36">
        <f>RSQ(K156:K$164, $B156:$B$164)</f>
        <v>0.40332481517339397</v>
      </c>
      <c r="L187" s="36">
        <f>RSQ(L156:L$164, $B156:$B$164)</f>
        <v>0.48105436051793915</v>
      </c>
      <c r="M187" s="36">
        <f>RSQ(M156:M$164, $B156:$B$164)</f>
        <v>0.59392647222495809</v>
      </c>
      <c r="N187" s="36">
        <f>RSQ(N156:N$164, $B156:$B$164)</f>
        <v>0.56371906031020202</v>
      </c>
    </row>
    <row r="188" spans="2:14" x14ac:dyDescent="0.25">
      <c r="B188" s="4">
        <v>31</v>
      </c>
      <c r="C188" s="36">
        <f>RSQ(C157:C$164, $B157:$B$164)</f>
        <v>0.36729821972567317</v>
      </c>
      <c r="D188" s="36">
        <f>RSQ(D157:D$164, $B157:$B$164)</f>
        <v>0.67233198565317853</v>
      </c>
      <c r="E188" s="36">
        <f>RSQ(E157:E$164, $B157:$B$164)</f>
        <v>0.68316435855139079</v>
      </c>
      <c r="F188" s="36">
        <f>RSQ(F157:F$164, $B157:$B$164)</f>
        <v>0.60429264522578774</v>
      </c>
      <c r="G188" s="36">
        <f>RSQ(G157:G$164, $B157:$B$164)</f>
        <v>0.2208978245985227</v>
      </c>
      <c r="H188" s="36">
        <f>RSQ(H157:H$164, $B157:$B$164)</f>
        <v>0.46049385791135816</v>
      </c>
      <c r="I188" s="36">
        <f>RSQ(I157:I$164, $B157:$B$164)</f>
        <v>0.13261550486816787</v>
      </c>
      <c r="J188" s="36">
        <f>RSQ(J157:J$164, $B157:$B$164)</f>
        <v>0.39653064066983773</v>
      </c>
      <c r="K188" s="36">
        <f>RSQ(K157:K$164, $B157:$B$164)</f>
        <v>0.25748049656519412</v>
      </c>
      <c r="L188" s="36">
        <f>RSQ(L157:L$164, $B157:$B$164)</f>
        <v>0.53214952420873185</v>
      </c>
      <c r="M188" s="36">
        <f>RSQ(M157:M$164, $B157:$B$164)</f>
        <v>0.42064082241718487</v>
      </c>
      <c r="N188" s="36">
        <f>RSQ(N157:N$164, $B157:$B$164)</f>
        <v>0.37674586516050235</v>
      </c>
    </row>
    <row r="189" spans="2:14" x14ac:dyDescent="0.25">
      <c r="B189" s="4">
        <v>33</v>
      </c>
      <c r="C189" s="36">
        <f>RSQ(C158:C$164, $B158:$B$164)</f>
        <v>0.38931719522473118</v>
      </c>
      <c r="D189" s="36">
        <f>RSQ(D158:D$164, $B158:$B$164)</f>
        <v>0.64576305699941983</v>
      </c>
      <c r="E189" s="36">
        <f>RSQ(E158:E$164, $B158:$B$164)</f>
        <v>0.71327500232975116</v>
      </c>
      <c r="F189" s="36">
        <f>RSQ(F158:F$164, $B158:$B$164)</f>
        <v>0.76514286370293227</v>
      </c>
      <c r="G189" s="36">
        <f>RSQ(G158:G$164, $B158:$B$164)</f>
        <v>0.49731493168021551</v>
      </c>
      <c r="H189" s="36">
        <f>RSQ(H158:H$164, $B158:$B$164)</f>
        <v>0.22991656285939782</v>
      </c>
      <c r="I189" s="36">
        <f>RSQ(I158:I$164, $B158:$B$164)</f>
        <v>0.31100734566607152</v>
      </c>
      <c r="J189" s="36">
        <f>RSQ(J158:J$164, $B158:$B$164)</f>
        <v>0.141971628661548</v>
      </c>
      <c r="K189" s="36">
        <f>RSQ(K158:K$164, $B158:$B$164)</f>
        <v>0.15081416104494949</v>
      </c>
      <c r="L189" s="36">
        <f>RSQ(L158:L$164, $B158:$B$164)</f>
        <v>0.51896710987122907</v>
      </c>
      <c r="M189" s="36">
        <f>RSQ(M158:M$164, $B158:$B$164)</f>
        <v>0.43623451665695945</v>
      </c>
      <c r="N189" s="36">
        <f>RSQ(N158:N$164, $B158:$B$164)</f>
        <v>0.11184263939741473</v>
      </c>
    </row>
    <row r="190" spans="2:14" x14ac:dyDescent="0.25">
      <c r="B190" s="4">
        <v>35</v>
      </c>
      <c r="C190" s="36">
        <f>RSQ(C159:C$164, $B159:$B$164)</f>
        <v>0.19228537287454706</v>
      </c>
      <c r="D190" s="36">
        <f>RSQ(D159:D$164, $B159:$B$164)</f>
        <v>0.56167601216202312</v>
      </c>
      <c r="E190" s="36">
        <f>RSQ(E159:E$164, $B159:$B$164)</f>
        <v>0.60928055548206939</v>
      </c>
      <c r="F190" s="36">
        <f>RSQ(F159:F$164, $B159:$B$164)</f>
        <v>0.75377214398859171</v>
      </c>
      <c r="G190" s="36">
        <f>RSQ(G159:G$164, $B159:$B$164)</f>
        <v>0.61090351594599912</v>
      </c>
      <c r="H190" s="36">
        <f>RSQ(H159:H$164, $B159:$B$164)</f>
        <v>4.7029403022341265E-2</v>
      </c>
      <c r="I190" s="36">
        <f>RSQ(I159:I$164, $B159:$B$164)</f>
        <v>4.2577222548874388E-2</v>
      </c>
      <c r="J190" s="36">
        <f>RSQ(J159:J$164, $B159:$B$164)</f>
        <v>1.8669869506822336E-2</v>
      </c>
      <c r="K190" s="36">
        <f>RSQ(K159:K$164, $B159:$B$164)</f>
        <v>0.38498195659437756</v>
      </c>
      <c r="L190" s="36">
        <f>RSQ(L159:L$164, $B159:$B$164)</f>
        <v>0.24120240348519903</v>
      </c>
      <c r="M190" s="36">
        <f>RSQ(M159:M$164, $B159:$B$164)</f>
        <v>0.75690593657841587</v>
      </c>
      <c r="N190" s="36">
        <f>RSQ(N159:N$164, $B159:$B$164)</f>
        <v>3.2976924997387353E-3</v>
      </c>
    </row>
    <row r="191" spans="2:14" x14ac:dyDescent="0.25">
      <c r="B191" s="4">
        <v>37</v>
      </c>
      <c r="C191" s="36">
        <f>RSQ(C160:C$164, $B160:$B$164)</f>
        <v>0.42048771249168099</v>
      </c>
      <c r="D191" s="36">
        <f>RSQ(D160:D$164, $B160:$B$164)</f>
        <v>0.50382810964268887</v>
      </c>
      <c r="E191" s="36">
        <f>RSQ(E160:E$164, $B160:$B$164)</f>
        <v>0.52831119804104276</v>
      </c>
      <c r="F191" s="36">
        <f>RSQ(F160:F$164, $B160:$B$164)</f>
        <v>0.57021473943163126</v>
      </c>
      <c r="G191" s="36">
        <f>RSQ(G160:G$164, $B160:$B$164)</f>
        <v>0.36274806044285957</v>
      </c>
      <c r="H191" s="36">
        <f>RSQ(H160:H$164, $B160:$B$164)</f>
        <v>0.24652258104703403</v>
      </c>
      <c r="I191" s="36">
        <f>RSQ(I160:I$164, $B160:$B$164)</f>
        <v>0.2818108955012954</v>
      </c>
      <c r="J191" s="36">
        <f>RSQ(J160:J$164, $B160:$B$164)</f>
        <v>8.9116808728901113E-5</v>
      </c>
      <c r="K191" s="36">
        <f>RSQ(K160:K$164, $B160:$B$164)</f>
        <v>4.0703411001650751E-2</v>
      </c>
      <c r="L191" s="36">
        <f>RSQ(L160:L$164, $B160:$B$164)</f>
        <v>0.21537659230678732</v>
      </c>
      <c r="M191" s="36">
        <f>RSQ(M160:M$164, $B160:$B$164)</f>
        <v>0.68267367077878072</v>
      </c>
      <c r="N191" s="36">
        <f>RSQ(N160:N$164, $B160:$B$164)</f>
        <v>0.22233488789812833</v>
      </c>
    </row>
    <row r="192" spans="2:14" x14ac:dyDescent="0.25">
      <c r="B192" s="4">
        <v>39</v>
      </c>
      <c r="C192" s="36">
        <f>RSQ(C161:C$164, $B161:$B$164)</f>
        <v>0.76689900758341678</v>
      </c>
      <c r="D192" s="36">
        <f>RSQ(D161:D$164, $B161:$B$164)</f>
        <v>0.67286173903619695</v>
      </c>
      <c r="E192" s="36">
        <f>RSQ(E161:E$164, $B161:$B$164)</f>
        <v>0.71137705802300311</v>
      </c>
      <c r="F192" s="36">
        <f>RSQ(F161:F$164, $B161:$B$164)</f>
        <v>0.84564210865157929</v>
      </c>
      <c r="G192" s="36">
        <f>RSQ(G161:G$164, $B161:$B$164)</f>
        <v>3.0277754455740401E-2</v>
      </c>
      <c r="H192" s="36">
        <f>RSQ(H161:H$164, $B161:$B$164)</f>
        <v>1.4829757801535764E-2</v>
      </c>
      <c r="I192" s="36">
        <f>RSQ(I161:I$164, $B161:$B$164)</f>
        <v>0.34107440524587224</v>
      </c>
      <c r="J192" s="36">
        <f>RSQ(J161:J$164, $B161:$B$164)</f>
        <v>0.68919822724285906</v>
      </c>
      <c r="K192" s="36">
        <f>RSQ(K161:K$164, $B161:$B$164)</f>
        <v>0.60068902820927361</v>
      </c>
      <c r="L192" s="36">
        <f>RSQ(L161:L$164, $B161:$B$164)</f>
        <v>3.4346080044360662E-2</v>
      </c>
      <c r="M192" s="36">
        <f>RSQ(M161:M$164, $B161:$B$164)</f>
        <v>0.62702507261652529</v>
      </c>
      <c r="N192" s="36">
        <f>RSQ(N161:N$164, $B161:$B$164)</f>
        <v>5.8929340153513969E-2</v>
      </c>
    </row>
    <row r="193" spans="1:14" x14ac:dyDescent="0.25">
      <c r="B193" s="4">
        <v>41</v>
      </c>
      <c r="C193" s="36">
        <f>RSQ(C162:C$164, $B162:$B$164)</f>
        <v>0.94238774061063946</v>
      </c>
      <c r="D193" s="36">
        <f>RSQ(D162:D$164, $B162:$B$164)</f>
        <v>0.82673159380074845</v>
      </c>
      <c r="E193" s="36">
        <f>RSQ(E162:E$164, $B162:$B$164)</f>
        <v>0.65295718964153748</v>
      </c>
      <c r="F193" s="36">
        <f>RSQ(F162:F$164, $B162:$B$164)</f>
        <v>0.78323168068499527</v>
      </c>
      <c r="G193" s="36">
        <f>RSQ(G162:G$164, $B162:$B$164)</f>
        <v>0.75262939240603344</v>
      </c>
      <c r="H193" s="36">
        <f>RSQ(H162:H$164, $B162:$B$164)</f>
        <v>0.97955012307078293</v>
      </c>
      <c r="I193" s="36">
        <f>RSQ(I162:I$164, $B162:$B$164)</f>
        <v>0.3287364006599548</v>
      </c>
      <c r="J193" s="36">
        <f>RSQ(J162:J$164, $B162:$B$164)</f>
        <v>0.50995429463295017</v>
      </c>
      <c r="K193" s="36">
        <f>RSQ(K162:K$164, $B162:$B$164)</f>
        <v>0.83451743215748675</v>
      </c>
      <c r="L193" s="36">
        <f>RSQ(L162:L$164, $B162:$B$164)</f>
        <v>0.13042718717951585</v>
      </c>
      <c r="M193" s="36">
        <f>RSQ(M162:M$164, $B162:$B$164)</f>
        <v>0.28767181755678534</v>
      </c>
      <c r="N193" s="36">
        <f>RSQ(N162:N$164, $B162:$B$164)</f>
        <v>0.47910160887359904</v>
      </c>
    </row>
    <row r="194" spans="1:14" x14ac:dyDescent="0.25">
      <c r="B194" s="4">
        <v>43</v>
      </c>
      <c r="C194" s="14">
        <f>RSQ(C163:C$164, $B163:$B$164)</f>
        <v>1</v>
      </c>
      <c r="D194" s="36">
        <f>RSQ(D163:D$164, $B163:$B$164)</f>
        <v>0.99999999999999978</v>
      </c>
      <c r="E194" s="36">
        <f>RSQ(E163:E$164, $B163:$B$164)</f>
        <v>1</v>
      </c>
      <c r="F194" s="36">
        <f>RSQ(F163:F$164, $B163:$B$164)</f>
        <v>0.99999999999999978</v>
      </c>
      <c r="G194" s="36">
        <f>RSQ(G163:G$164, $B163:$B$164)</f>
        <v>0.99999999999999978</v>
      </c>
      <c r="H194" s="36">
        <f>RSQ(H163:H$164, $B163:$B$164)</f>
        <v>1</v>
      </c>
      <c r="I194" s="36">
        <f>RSQ(I163:I$164, $B163:$B$164)</f>
        <v>1</v>
      </c>
      <c r="J194" s="36">
        <f>RSQ(J163:J$164, $B163:$B$164)</f>
        <v>0.99999999999999978</v>
      </c>
      <c r="K194" s="36">
        <f>RSQ(K163:K$164, $B163:$B$164)</f>
        <v>0.99999999999999978</v>
      </c>
      <c r="L194" s="36">
        <f>RSQ(L163:L$164, $B163:$B$164)</f>
        <v>1</v>
      </c>
      <c r="M194" s="36">
        <f>RSQ(M163:M$164, $B163:$B$164)</f>
        <v>1</v>
      </c>
      <c r="N194" s="36">
        <f>RSQ(N163:N$164, $B163:$B$164)</f>
        <v>1</v>
      </c>
    </row>
    <row r="195" spans="1:14" x14ac:dyDescent="0.25">
      <c r="B195" s="4">
        <v>45</v>
      </c>
      <c r="D195" s="29"/>
      <c r="E195" s="29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x14ac:dyDescent="0.25">
      <c r="A196" t="s">
        <v>17</v>
      </c>
      <c r="C196">
        <v>10</v>
      </c>
      <c r="D196" s="29">
        <v>10</v>
      </c>
      <c r="E196" s="29">
        <v>10</v>
      </c>
      <c r="F196" s="29">
        <v>10</v>
      </c>
      <c r="G196" s="29">
        <v>10</v>
      </c>
      <c r="H196" s="29">
        <v>10</v>
      </c>
      <c r="I196" s="29">
        <v>10</v>
      </c>
      <c r="J196" s="29">
        <v>10</v>
      </c>
      <c r="K196" s="29">
        <v>10</v>
      </c>
      <c r="L196" s="29">
        <v>10</v>
      </c>
      <c r="M196" s="29">
        <v>10</v>
      </c>
      <c r="N196" s="29">
        <v>10</v>
      </c>
    </row>
    <row r="197" spans="1:14" x14ac:dyDescent="0.25">
      <c r="A197" t="s">
        <v>14</v>
      </c>
      <c r="B197" s="4">
        <v>0</v>
      </c>
      <c r="D197" s="29"/>
      <c r="E197" s="29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x14ac:dyDescent="0.25">
      <c r="B198" s="4">
        <v>1</v>
      </c>
      <c r="D198" s="29"/>
      <c r="E198" s="29"/>
    </row>
    <row r="199" spans="1:14" x14ac:dyDescent="0.25">
      <c r="B199" s="4">
        <v>2</v>
      </c>
      <c r="C199" s="14">
        <f>RSQ(C$135:C136, $B$135:$B136)</f>
        <v>0.99999999999999978</v>
      </c>
      <c r="D199" s="36">
        <f>RSQ(D$135:D136, $B$135:$B136)</f>
        <v>0.99999999999999978</v>
      </c>
      <c r="E199" s="36">
        <f>RSQ(E$135:E136, $B$135:$B136)</f>
        <v>1</v>
      </c>
      <c r="F199" s="36">
        <f>RSQ(F$135:F136, $B$135:$B136)</f>
        <v>1</v>
      </c>
      <c r="G199" s="36">
        <f>RSQ(G$135:G136, $B$135:$B136)</f>
        <v>1</v>
      </c>
      <c r="H199" s="36">
        <f>RSQ(H$135:H136, $B$135:$B136)</f>
        <v>0.99999999999999956</v>
      </c>
      <c r="I199" s="36">
        <f>RSQ(I$135:I136, $B$135:$B136)</f>
        <v>0.99999999999999978</v>
      </c>
      <c r="J199" s="36">
        <f>RSQ(J$135:J136, $B$135:$B136)</f>
        <v>1</v>
      </c>
      <c r="K199" s="36">
        <f>RSQ(K$135:K136, $B$135:$B136)</f>
        <v>1</v>
      </c>
      <c r="L199" s="36">
        <f>RSQ(L$135:L136, $B$135:$B136)</f>
        <v>0.99999999999999978</v>
      </c>
      <c r="M199" s="36">
        <f>RSQ(M$135:M136, $B$135:$B136)</f>
        <v>1</v>
      </c>
      <c r="N199" s="36">
        <f>RSQ(N$135:N136, $B$135:$B136)</f>
        <v>1</v>
      </c>
    </row>
    <row r="200" spans="1:14" x14ac:dyDescent="0.25">
      <c r="B200" s="4">
        <v>3</v>
      </c>
      <c r="C200" s="36">
        <f>RSQ(C$135:C137, $B$135:$B137)</f>
        <v>0.99920543508020454</v>
      </c>
      <c r="D200" s="36">
        <f>RSQ(D$135:D137, $B$135:$B137)</f>
        <v>0.99991096369446031</v>
      </c>
      <c r="E200" s="36">
        <f>RSQ(E$135:E137, $B$135:$B137)</f>
        <v>0.99651212016433555</v>
      </c>
      <c r="F200" s="36">
        <f>RSQ(F$135:F137, $B$135:$B137)</f>
        <v>0.99079785839474788</v>
      </c>
      <c r="G200" s="36">
        <f>RSQ(G$135:G137, $B$135:$B137)</f>
        <v>0.98691565488333755</v>
      </c>
      <c r="H200" s="36">
        <f>RSQ(H$135:H137, $B$135:$B137)</f>
        <v>0.98275375839319512</v>
      </c>
      <c r="I200" s="36">
        <f>RSQ(I$135:I137, $B$135:$B137)</f>
        <v>0.99975304062618331</v>
      </c>
      <c r="J200" s="36">
        <f>RSQ(J$135:J137, $B$135:$B137)</f>
        <v>0.98404590099400158</v>
      </c>
      <c r="K200" s="36">
        <f>RSQ(K$135:K137, $B$135:$B137)</f>
        <v>0.99183238927060646</v>
      </c>
      <c r="L200" s="36">
        <f>RSQ(L$135:L137, $B$135:$B137)</f>
        <v>0.99840551241288644</v>
      </c>
      <c r="M200" s="36">
        <f>RSQ(M$135:M137, $B$135:$B137)</f>
        <v>0.99508018791473085</v>
      </c>
      <c r="N200" s="36">
        <f>RSQ(N$135:N137, $B$135:$B137)</f>
        <v>0.98789761147748401</v>
      </c>
    </row>
    <row r="201" spans="1:14" x14ac:dyDescent="0.25">
      <c r="B201" s="5">
        <v>4</v>
      </c>
      <c r="C201" s="36">
        <f>RSQ(C$135:C138, $B$135:$B138)</f>
        <v>0.99190519137745259</v>
      </c>
      <c r="D201" s="36">
        <f>RSQ(D$135:D138, $B$135:$B138)</f>
        <v>0.98828101846699823</v>
      </c>
      <c r="E201" s="36">
        <f>RSQ(E$135:E138, $B$135:$B138)</f>
        <v>0.97035227172210736</v>
      </c>
      <c r="F201" s="36">
        <f>RSQ(F$135:F138, $B$135:$B138)</f>
        <v>0.98057762258840753</v>
      </c>
      <c r="G201" s="36">
        <f>RSQ(G$135:G138, $B$135:$B138)</f>
        <v>0.97574775376255696</v>
      </c>
      <c r="H201" s="36">
        <f>RSQ(H$135:H138, $B$135:$B138)</f>
        <v>0.97259966743060022</v>
      </c>
      <c r="I201" s="36">
        <f>RSQ(I$135:I138, $B$135:$B138)</f>
        <v>0.99013727008985775</v>
      </c>
      <c r="J201" s="36">
        <f>RSQ(J$135:J138, $B$135:$B138)</f>
        <v>0.95956629403612681</v>
      </c>
      <c r="K201" s="36">
        <f>RSQ(K$135:K138, $B$135:$B138)</f>
        <v>0.98103884897561322</v>
      </c>
      <c r="L201" s="36">
        <f>RSQ(L$135:L138, $B$135:$B138)</f>
        <v>0.9887846161086663</v>
      </c>
      <c r="M201" s="36">
        <f>RSQ(M$135:M138, $B$135:$B138)</f>
        <v>0.97604728637281224</v>
      </c>
      <c r="N201" s="36">
        <f>RSQ(N$135:N138, $B$135:$B138)</f>
        <v>0.97219264145730044</v>
      </c>
    </row>
    <row r="202" spans="1:14" x14ac:dyDescent="0.25">
      <c r="B202" s="4">
        <v>5</v>
      </c>
      <c r="C202" s="36">
        <f>RSQ(C$135:C139, $B$135:$B139)</f>
        <v>0.98056854197001708</v>
      </c>
      <c r="D202" s="36">
        <f>RSQ(D$135:D139, $B$135:$B139)</f>
        <v>0.96699975403914884</v>
      </c>
      <c r="E202" s="36">
        <f>RSQ(E$135:E139, $B$135:$B139)</f>
        <v>0.95182288064873899</v>
      </c>
      <c r="F202" s="36">
        <f>RSQ(F$135:F139, $B$135:$B139)</f>
        <v>0.98232335949957461</v>
      </c>
      <c r="G202" s="36">
        <f>RSQ(G$135:G139, $B$135:$B139)</f>
        <v>0.96172078674484429</v>
      </c>
      <c r="H202" s="36">
        <f>RSQ(H$135:H139, $B$135:$B139)</f>
        <v>0.95497074894929967</v>
      </c>
      <c r="I202" s="36">
        <f>RSQ(I$135:I139, $B$135:$B139)</f>
        <v>0.9799811356736432</v>
      </c>
      <c r="J202" s="36">
        <f>RSQ(J$135:J139, $B$135:$B139)</f>
        <v>0.94924328578331141</v>
      </c>
      <c r="K202" s="36">
        <f>RSQ(K$135:K139, $B$135:$B139)</f>
        <v>0.96785136476868316</v>
      </c>
      <c r="L202" s="36">
        <f>RSQ(L$135:L139, $B$135:$B139)</f>
        <v>0.98035708710626634</v>
      </c>
      <c r="M202" s="36">
        <f>RSQ(M$135:M139, $B$135:$B139)</f>
        <v>0.95036726623088741</v>
      </c>
      <c r="N202" s="36">
        <f>RSQ(N$135:N139, $B$135:$B139)</f>
        <v>0.96029273918936964</v>
      </c>
    </row>
    <row r="203" spans="1:14" x14ac:dyDescent="0.25">
      <c r="B203" s="4">
        <v>6</v>
      </c>
      <c r="C203" s="36">
        <f>RSQ(C$135:C140, $B$135:$B140)</f>
        <v>0.96300731041004706</v>
      </c>
      <c r="D203" s="36">
        <f>RSQ(D$135:D140, $B$135:$B140)</f>
        <v>0.93362654889054097</v>
      </c>
      <c r="E203" s="36">
        <f>RSQ(E$135:E140, $B$135:$B140)</f>
        <v>0.92872887076997512</v>
      </c>
      <c r="F203" s="36">
        <f>RSQ(F$135:F140, $B$135:$B140)</f>
        <v>0.76503728239003888</v>
      </c>
      <c r="G203" s="36">
        <f>RSQ(G$135:G140, $B$135:$B140)</f>
        <v>0.94777474227205338</v>
      </c>
      <c r="H203" s="36">
        <f>RSQ(H$135:H140, $B$135:$B140)</f>
        <v>0.92926637238277077</v>
      </c>
      <c r="I203" s="36">
        <f>RSQ(I$135:I140, $B$135:$B140)</f>
        <v>0.96850873170299101</v>
      </c>
      <c r="J203" s="36">
        <f>RSQ(J$135:J140, $B$135:$B140)</f>
        <v>0.92737869225567959</v>
      </c>
      <c r="K203" s="36">
        <f>RSQ(K$135:K140, $B$135:$B140)</f>
        <v>0.9442442673302468</v>
      </c>
      <c r="L203" s="36">
        <f>RSQ(L$135:L140, $B$135:$B140)</f>
        <v>0.97060377796677455</v>
      </c>
      <c r="M203" s="36">
        <f>RSQ(M$135:M140, $B$135:$B140)</f>
        <v>0.92257596083883209</v>
      </c>
      <c r="N203" s="36">
        <f>RSQ(N$135:N140, $B$135:$B140)</f>
        <v>0.94163377259654624</v>
      </c>
    </row>
    <row r="204" spans="1:14" x14ac:dyDescent="0.25">
      <c r="B204" s="4">
        <v>7</v>
      </c>
      <c r="C204" s="36">
        <f>RSQ(C$135:C141, $B$135:$B141)</f>
        <v>0.95403080349335379</v>
      </c>
      <c r="D204" s="36">
        <f>RSQ(D$135:D141, $B$135:$B141)</f>
        <v>0.91942256821966206</v>
      </c>
      <c r="E204" s="36">
        <f>RSQ(E$135:E141, $B$135:$B141)</f>
        <v>0.94942597379172211</v>
      </c>
      <c r="F204" s="36">
        <f>RSQ(F$135:F141, $B$135:$B141)</f>
        <v>0.7307098410640902</v>
      </c>
      <c r="G204" s="36">
        <f>RSQ(G$135:G141, $B$135:$B141)</f>
        <v>0.94070510648657024</v>
      </c>
      <c r="H204" s="36">
        <f>RSQ(H$135:H141, $B$135:$B141)</f>
        <v>0.91355326477302545</v>
      </c>
      <c r="I204" s="36">
        <f>RSQ(I$135:I141, $B$135:$B141)</f>
        <v>0.95815229725065598</v>
      </c>
      <c r="J204" s="36">
        <f>RSQ(J$135:J141, $B$135:$B141)</f>
        <v>0.91716639186666749</v>
      </c>
      <c r="K204" s="36">
        <f>RSQ(K$135:K141, $B$135:$B141)</f>
        <v>0.92811548876121508</v>
      </c>
      <c r="L204" s="36">
        <f>RSQ(L$135:L141, $B$135:$B141)</f>
        <v>0.95621958181046374</v>
      </c>
      <c r="M204" s="36">
        <f>RSQ(M$135:M141, $B$135:$B141)</f>
        <v>0.91041780914703385</v>
      </c>
      <c r="N204" s="36">
        <f>RSQ(N$135:N141, $B$135:$B141)</f>
        <v>0.93198289584004224</v>
      </c>
    </row>
    <row r="205" spans="1:14" x14ac:dyDescent="0.25">
      <c r="B205" s="4">
        <v>8</v>
      </c>
      <c r="C205" s="36">
        <f>RSQ(C$135:C142, $B$135:$B142)</f>
        <v>0.93978169515797993</v>
      </c>
      <c r="D205" s="36">
        <f>RSQ(D$135:D142, $B$135:$B142)</f>
        <v>0.89860973051660187</v>
      </c>
      <c r="E205" s="36">
        <f>RSQ(E$135:E142, $B$135:$B142)</f>
        <v>0.86274308054853643</v>
      </c>
      <c r="F205" s="36">
        <f>RSQ(F$135:F142, $B$135:$B142)</f>
        <v>0.71877135816859516</v>
      </c>
      <c r="G205" s="36">
        <f>RSQ(G$135:G142, $B$135:$B142)</f>
        <v>0.9202184918358044</v>
      </c>
      <c r="H205" s="36">
        <f>RSQ(H$135:H142, $B$135:$B142)</f>
        <v>0.90583714991576403</v>
      </c>
      <c r="I205" s="36">
        <f>RSQ(I$135:I142, $B$135:$B142)</f>
        <v>0.94537715314011861</v>
      </c>
      <c r="J205" s="36">
        <f>RSQ(J$135:J142, $B$135:$B142)</f>
        <v>0.91106481222817759</v>
      </c>
      <c r="K205" s="36">
        <f>RSQ(K$135:K142, $B$135:$B142)</f>
        <v>0.9250632658376845</v>
      </c>
      <c r="L205" s="36">
        <f>RSQ(L$135:L142, $B$135:$B142)</f>
        <v>0.93959544476438062</v>
      </c>
      <c r="M205" s="36">
        <f>RSQ(M$135:M142, $B$135:$B142)</f>
        <v>0.90168353505923415</v>
      </c>
      <c r="N205" s="36">
        <f>RSQ(N$135:N142, $B$135:$B142)</f>
        <v>0.92544085717459468</v>
      </c>
    </row>
    <row r="206" spans="1:14" x14ac:dyDescent="0.25">
      <c r="B206" s="4">
        <v>9</v>
      </c>
      <c r="C206" s="14"/>
      <c r="D206" s="36"/>
      <c r="E206" s="36"/>
    </row>
    <row r="207" spans="1:14" x14ac:dyDescent="0.25">
      <c r="B207" s="5">
        <v>10</v>
      </c>
      <c r="C207" s="14"/>
      <c r="D207" s="36"/>
      <c r="E207" s="36"/>
    </row>
    <row r="208" spans="1:14" x14ac:dyDescent="0.25">
      <c r="B208" s="16">
        <v>11.5</v>
      </c>
      <c r="C208" s="15"/>
      <c r="D208" s="37"/>
      <c r="E208" s="36"/>
    </row>
    <row r="209" spans="2:5" x14ac:dyDescent="0.25">
      <c r="B209" s="4">
        <v>13</v>
      </c>
      <c r="C209" s="14"/>
      <c r="D209" s="36"/>
      <c r="E209" s="36"/>
    </row>
    <row r="210" spans="2:5" x14ac:dyDescent="0.25">
      <c r="B210" s="4">
        <v>14.5</v>
      </c>
      <c r="D210" s="29"/>
      <c r="E210" s="29"/>
    </row>
    <row r="211" spans="2:5" x14ac:dyDescent="0.25">
      <c r="B211" s="4">
        <v>16</v>
      </c>
      <c r="D211" s="29"/>
      <c r="E211" s="29"/>
    </row>
    <row r="212" spans="2:5" x14ac:dyDescent="0.25">
      <c r="B212" s="4">
        <v>17.5</v>
      </c>
      <c r="D212" s="29"/>
      <c r="E212" s="29"/>
    </row>
    <row r="213" spans="2:5" x14ac:dyDescent="0.25">
      <c r="B213" s="4">
        <v>19</v>
      </c>
      <c r="D213" s="29"/>
      <c r="E213" s="29"/>
    </row>
    <row r="214" spans="2:5" x14ac:dyDescent="0.25">
      <c r="B214" s="4">
        <v>20.5</v>
      </c>
      <c r="D214" s="29"/>
      <c r="E214" s="29"/>
    </row>
    <row r="215" spans="2:5" x14ac:dyDescent="0.25">
      <c r="B215" s="4">
        <v>22</v>
      </c>
      <c r="D215" s="29"/>
      <c r="E215" s="29"/>
    </row>
    <row r="216" spans="2:5" x14ac:dyDescent="0.25">
      <c r="B216" s="4">
        <v>23.5</v>
      </c>
      <c r="D216" s="29"/>
      <c r="E216" s="29"/>
    </row>
    <row r="217" spans="2:5" x14ac:dyDescent="0.25">
      <c r="B217" s="4">
        <v>25</v>
      </c>
      <c r="D217" s="29"/>
      <c r="E217" s="29"/>
    </row>
    <row r="218" spans="2:5" x14ac:dyDescent="0.25">
      <c r="B218" s="4">
        <v>27</v>
      </c>
      <c r="D218" s="29"/>
      <c r="E218" s="29"/>
    </row>
    <row r="219" spans="2:5" x14ac:dyDescent="0.25">
      <c r="B219" s="4">
        <v>29</v>
      </c>
      <c r="D219" s="29"/>
      <c r="E219" s="29"/>
    </row>
    <row r="220" spans="2:5" x14ac:dyDescent="0.25">
      <c r="B220" s="4">
        <v>31</v>
      </c>
      <c r="D220" s="29"/>
      <c r="E220" s="29"/>
    </row>
    <row r="221" spans="2:5" x14ac:dyDescent="0.25">
      <c r="B221" s="4">
        <v>33</v>
      </c>
      <c r="D221" s="29"/>
      <c r="E221" s="29"/>
    </row>
    <row r="222" spans="2:5" x14ac:dyDescent="0.25">
      <c r="B222" s="4">
        <v>35</v>
      </c>
      <c r="D222" s="29"/>
      <c r="E222" s="29"/>
    </row>
    <row r="223" spans="2:5" x14ac:dyDescent="0.25">
      <c r="B223" s="4">
        <v>37</v>
      </c>
      <c r="D223" s="29"/>
      <c r="E223" s="29"/>
    </row>
    <row r="224" spans="2:5" x14ac:dyDescent="0.25">
      <c r="B224" s="4">
        <v>39</v>
      </c>
      <c r="D224" s="29"/>
      <c r="E224" s="29"/>
    </row>
    <row r="225" spans="1:18" x14ac:dyDescent="0.25">
      <c r="B225" s="4">
        <v>41</v>
      </c>
      <c r="D225" s="29"/>
      <c r="E225" s="29"/>
    </row>
    <row r="226" spans="1:18" x14ac:dyDescent="0.25">
      <c r="B226" s="4">
        <v>43</v>
      </c>
      <c r="D226" s="29"/>
      <c r="E226" s="29"/>
    </row>
    <row r="227" spans="1:18" x14ac:dyDescent="0.25">
      <c r="B227" s="4">
        <v>45</v>
      </c>
      <c r="D227" s="29"/>
      <c r="E227" s="29"/>
    </row>
    <row r="228" spans="1:18" x14ac:dyDescent="0.25">
      <c r="A228" t="s">
        <v>18</v>
      </c>
      <c r="B228" s="4">
        <v>0</v>
      </c>
      <c r="D228" s="29"/>
      <c r="E228" s="29"/>
    </row>
    <row r="229" spans="1:18" x14ac:dyDescent="0.25">
      <c r="B229" s="4">
        <v>1</v>
      </c>
      <c r="D229" s="29"/>
      <c r="E229" s="29"/>
    </row>
    <row r="230" spans="1:18" x14ac:dyDescent="0.25">
      <c r="B230" s="4">
        <v>2</v>
      </c>
      <c r="D230" s="29"/>
      <c r="E230" s="29"/>
    </row>
    <row r="231" spans="1:18" x14ac:dyDescent="0.25">
      <c r="B231" s="4">
        <v>3</v>
      </c>
      <c r="C231" s="29">
        <f>RSQ(C137:C$144, $B137:$B$144)</f>
        <v>0.96098077312371055</v>
      </c>
      <c r="D231" s="29">
        <f>RSQ(D137:D$144, $B137:$B$144)</f>
        <v>0.94087291497366055</v>
      </c>
      <c r="E231" s="29">
        <f>RSQ(E137:E$144, $B137:$B$144)</f>
        <v>0.61844567073744572</v>
      </c>
      <c r="F231" s="29">
        <f>RSQ(F137:F$144, $B137:$B$144)</f>
        <v>0.53276243958482195</v>
      </c>
      <c r="G231" s="29">
        <f>RSQ(G137:G$144, $B137:$B$144)</f>
        <v>0.94000955126344576</v>
      </c>
      <c r="H231" s="29">
        <f>RSQ(H137:H$144, $B137:$B$144)</f>
        <v>0.95778168504620875</v>
      </c>
      <c r="I231" s="29">
        <f>RSQ(I137:I$144, $B137:$B$144)</f>
        <v>0.96196295116395436</v>
      </c>
      <c r="J231" s="29">
        <f>RSQ(J137:J$144, $B137:$B$144)</f>
        <v>0.97386954681804916</v>
      </c>
      <c r="K231" s="29">
        <f>RSQ(K137:K$144, $B137:$B$144)</f>
        <v>0.98018972980073449</v>
      </c>
      <c r="L231" s="29">
        <f>RSQ(L137:L$144, $B137:$B$144)</f>
        <v>0.95738881761731287</v>
      </c>
      <c r="M231" s="29">
        <f>RSQ(M137:M$144, $B137:$B$144)</f>
        <v>0.95249857331279741</v>
      </c>
      <c r="N231" s="29">
        <f>RSQ(N137:N$144, $B137:$B$144)</f>
        <v>0.95739906721068668</v>
      </c>
      <c r="O231" s="29"/>
      <c r="P231" s="29"/>
      <c r="Q231" s="29"/>
      <c r="R231" s="29"/>
    </row>
    <row r="232" spans="1:18" x14ac:dyDescent="0.25">
      <c r="B232" s="5">
        <v>4</v>
      </c>
      <c r="C232" s="29">
        <f>RSQ(C138:C$144, $B138:$B$144)</f>
        <v>0.97670463102946459</v>
      </c>
      <c r="D232" s="29">
        <f>RSQ(D138:D$144, $B138:$B$144)</f>
        <v>0.97437169969072279</v>
      </c>
      <c r="E232" s="29">
        <f>RSQ(E138:E$144, $B138:$B$144)</f>
        <v>0.44968763740052797</v>
      </c>
      <c r="F232" s="29">
        <f>RSQ(F138:F$144, $B138:$B$144)</f>
        <v>0.31640544623194478</v>
      </c>
      <c r="G232" s="29">
        <f>RSQ(G138:G$144, $B138:$B$144)</f>
        <v>0.95373884944251186</v>
      </c>
      <c r="H232" s="29">
        <f>RSQ(H138:H$144, $B138:$B$144)</f>
        <v>0.98493345561019152</v>
      </c>
      <c r="I232" s="29">
        <f>RSQ(I138:I$144, $B138:$B$144)</f>
        <v>0.97385871775276156</v>
      </c>
      <c r="J232" s="29">
        <f>RSQ(J138:J$144, $B138:$B$144)</f>
        <v>0.98272632538909133</v>
      </c>
      <c r="K232" s="29">
        <f>RSQ(K138:K$144, $B138:$B$144)</f>
        <v>0.99509218834684332</v>
      </c>
      <c r="L232" s="29">
        <f>RSQ(L138:L$144, $B138:$B$144)</f>
        <v>0.97109871206779264</v>
      </c>
      <c r="M232" s="29">
        <f>RSQ(M138:M$144, $B138:$B$144)</f>
        <v>0.97307337915932723</v>
      </c>
      <c r="N232" s="29">
        <f>RSQ(N138:N$144, $B138:$B$144)</f>
        <v>0.96628331775727305</v>
      </c>
      <c r="O232" s="29"/>
      <c r="P232" s="29"/>
      <c r="Q232" s="29"/>
      <c r="R232" s="29"/>
    </row>
    <row r="233" spans="1:18" x14ac:dyDescent="0.25">
      <c r="B233" s="4">
        <v>5</v>
      </c>
      <c r="C233" s="29">
        <f>RSQ(C139:C$144, $B139:$B$144)</f>
        <v>0.98671006722167587</v>
      </c>
      <c r="D233" s="29">
        <f>RSQ(D139:D$144, $B139:$B$144)</f>
        <v>0.98456696306103397</v>
      </c>
      <c r="E233" s="29">
        <f>RSQ(E139:E$144, $B139:$B$144)</f>
        <v>0.22774753305604628</v>
      </c>
      <c r="F233" s="29">
        <f>RSQ(F139:F$144, $B139:$B$144)</f>
        <v>8.9235146548653069E-2</v>
      </c>
      <c r="G233" s="29">
        <f>RSQ(G139:G$144, $B139:$B$144)</f>
        <v>0.95616657048323606</v>
      </c>
      <c r="H233" s="29">
        <f>RSQ(H139:H$144, $B139:$B$144)</f>
        <v>0.99222395205641345</v>
      </c>
      <c r="I233" s="29">
        <f>RSQ(I139:I$144, $B139:$B$144)</f>
        <v>0.9839363955168432</v>
      </c>
      <c r="J233" s="29">
        <f>RSQ(J139:J$144, $B139:$B$144)</f>
        <v>0.99073981034482417</v>
      </c>
      <c r="K233" s="29">
        <f>RSQ(K139:K$144, $B139:$B$144)</f>
        <v>0.9978798389405692</v>
      </c>
      <c r="L233" s="29">
        <f>RSQ(L139:L$144, $B139:$B$144)</f>
        <v>0.98750993537949716</v>
      </c>
      <c r="M233" s="29">
        <f>RSQ(M139:M$144, $B139:$B$144)</f>
        <v>0.97301614361912181</v>
      </c>
      <c r="N233" s="29">
        <f>RSQ(N139:N$144, $B139:$B$144)</f>
        <v>0.96729385084983521</v>
      </c>
      <c r="O233" s="29"/>
      <c r="P233" s="29"/>
      <c r="Q233" s="29"/>
      <c r="R233" s="29"/>
    </row>
    <row r="234" spans="1:18" x14ac:dyDescent="0.25">
      <c r="B234" s="4">
        <v>6</v>
      </c>
      <c r="C234" s="29">
        <f>RSQ(C140:C$144, $B140:$B$144)</f>
        <v>0.98512380447254111</v>
      </c>
      <c r="D234" s="29">
        <f>RSQ(D140:D$144, $B140:$B$144)</f>
        <v>0.97513497216198364</v>
      </c>
      <c r="E234" s="29">
        <f>RSQ(E140:E$144, $B140:$B$144)</f>
        <v>2.3815556633445711E-2</v>
      </c>
      <c r="F234" s="29">
        <f>RSQ(F140:F$144, $B140:$B$144)</f>
        <v>0.95111193080715106</v>
      </c>
      <c r="G234" s="29">
        <f>RSQ(G140:G$144, $B140:$B$144)</f>
        <v>0.94713338802474278</v>
      </c>
      <c r="H234" s="29">
        <f>RSQ(H140:H$144, $B140:$B$144)</f>
        <v>0.98790933447315676</v>
      </c>
      <c r="I234" s="29">
        <f>RSQ(I140:I$144, $B140:$B$144)</f>
        <v>0.98772406198823826</v>
      </c>
      <c r="J234" s="29">
        <f>RSQ(J140:J$144, $B140:$B$144)</f>
        <v>0.98416522717756605</v>
      </c>
      <c r="K234" s="29">
        <f>RSQ(K140:K$144, $B140:$B$144)</f>
        <v>0.99781830440098307</v>
      </c>
      <c r="L234" s="29">
        <f>RSQ(L140:L$144, $B140:$B$144)</f>
        <v>0.99740702383226554</v>
      </c>
      <c r="M234" s="29">
        <f>RSQ(M140:M$144, $B140:$B$144)</f>
        <v>0.96027674987366129</v>
      </c>
      <c r="N234" s="29">
        <f>RSQ(N140:N$144, $B140:$B$144)</f>
        <v>0.94831688791993873</v>
      </c>
      <c r="O234" s="29"/>
      <c r="P234" s="29"/>
      <c r="Q234" s="29"/>
      <c r="R234" s="29"/>
    </row>
    <row r="235" spans="1:18" x14ac:dyDescent="0.25">
      <c r="B235" s="4">
        <v>7</v>
      </c>
      <c r="C235" s="29">
        <f>RSQ(C141:C$144, $B141:$B$144)</f>
        <v>0.99232975970630322</v>
      </c>
      <c r="D235" s="29">
        <f>RSQ(D141:D$144, $B141:$B$144)</f>
        <v>0.99284094520843713</v>
      </c>
      <c r="E235" s="29">
        <f>RSQ(E141:E$144, $B141:$B$144)</f>
        <v>0.30144943331020002</v>
      </c>
      <c r="F235" s="29">
        <f>RSQ(F141:F$144, $B141:$B$144)</f>
        <v>0.98448122760404067</v>
      </c>
      <c r="G235" s="29">
        <f>RSQ(G141:G$144, $B141:$B$144)</f>
        <v>0.9122413404634373</v>
      </c>
      <c r="H235" s="29">
        <f>RSQ(H141:H$144, $B141:$B$144)</f>
        <v>0.98815731944892771</v>
      </c>
      <c r="I235" s="29">
        <f>RSQ(I141:I$144, $B141:$B$144)</f>
        <v>0.98328066433964345</v>
      </c>
      <c r="J235" s="29">
        <f>RSQ(J141:J$144, $B141:$B$144)</f>
        <v>0.98048959938692715</v>
      </c>
      <c r="K235" s="29">
        <f>RSQ(K141:K$144, $B141:$B$144)</f>
        <v>0.99563842243412992</v>
      </c>
      <c r="L235" s="29">
        <f>RSQ(L141:L$144, $B141:$B$144)</f>
        <v>0.99528482928843165</v>
      </c>
      <c r="M235" s="29">
        <f>RSQ(M141:M$144, $B141:$B$144)</f>
        <v>0.97322397911656433</v>
      </c>
      <c r="N235" s="29">
        <f>RSQ(N141:N$144, $B141:$B$144)</f>
        <v>0.92339002975615958</v>
      </c>
      <c r="O235" s="29"/>
      <c r="P235" s="29"/>
      <c r="Q235" s="29"/>
      <c r="R235" s="29"/>
    </row>
    <row r="236" spans="1:18" x14ac:dyDescent="0.25">
      <c r="B236" s="4">
        <v>8</v>
      </c>
      <c r="C236" s="29">
        <f>RSQ(C142:C$144, $B142:$B$144)</f>
        <v>0.98826903437871538</v>
      </c>
      <c r="D236" s="29">
        <f>RSQ(D142:D$144, $B142:$B$144)</f>
        <v>0.99666179676348299</v>
      </c>
      <c r="E236" s="29">
        <f>RSQ(E142:E$144, $B142:$B$144)</f>
        <v>0.99966568215834217</v>
      </c>
      <c r="F236" s="29">
        <f>RSQ(F142:F$144, $B142:$B$144)</f>
        <v>0.96210373452020703</v>
      </c>
      <c r="G236" s="29">
        <f>RSQ(G142:G$144, $B142:$B$144)</f>
        <v>0.91469406559218869</v>
      </c>
      <c r="H236" s="29">
        <f>RSQ(H142:H$144, $B142:$B$144)</f>
        <v>0.99489210155218666</v>
      </c>
      <c r="I236" s="29">
        <f>RSQ(I142:I$144, $B142:$B$144)</f>
        <v>0.96479864936001092</v>
      </c>
      <c r="J236" s="29">
        <f>RSQ(J142:J$144, $B142:$B$144)</f>
        <v>0.96650142829414509</v>
      </c>
      <c r="K236" s="29">
        <f>RSQ(K142:K$144, $B142:$B$144)</f>
        <v>0.99933116354246276</v>
      </c>
      <c r="L236" s="29">
        <f>RSQ(L142:L$144, $B142:$B$144)</f>
        <v>0.9960421120248385</v>
      </c>
      <c r="M236" s="29">
        <f>RSQ(M142:M$144, $B142:$B$144)</f>
        <v>0.97974820393816087</v>
      </c>
      <c r="N236" s="29">
        <f>RSQ(N142:N$144, $B142:$B$144)</f>
        <v>0.85546007481820141</v>
      </c>
      <c r="O236" s="29"/>
      <c r="P236" s="29"/>
      <c r="Q236" s="29"/>
      <c r="R236" s="29"/>
    </row>
    <row r="237" spans="1:18" x14ac:dyDescent="0.25">
      <c r="B237" s="4">
        <v>9</v>
      </c>
      <c r="C237">
        <f>RSQ(C143:C$144, $B143:$B$144)</f>
        <v>1</v>
      </c>
      <c r="D237" s="29">
        <f>RSQ(D143:D$144, $B143:$B$144)</f>
        <v>0.99999999999999978</v>
      </c>
      <c r="E237" s="29">
        <f>RSQ(E143:E$144, $B143:$B$144)</f>
        <v>0.99999999999999956</v>
      </c>
      <c r="F237" s="29">
        <f>RSQ(F143:F$144, $B143:$B$144)</f>
        <v>0.99999999999999956</v>
      </c>
      <c r="G237" s="29">
        <f>RSQ(G143:G$144, $B143:$B$144)</f>
        <v>0.99999999999999956</v>
      </c>
      <c r="H237" s="29">
        <f>RSQ(H143:H$144, $B143:$B$144)</f>
        <v>0.99999999999999978</v>
      </c>
      <c r="I237" s="29">
        <f>RSQ(I143:I$144, $B143:$B$144)</f>
        <v>1</v>
      </c>
      <c r="J237" s="29">
        <f>RSQ(J143:J$144, $B143:$B$144)</f>
        <v>1</v>
      </c>
      <c r="K237" s="29">
        <f>RSQ(K143:K$144, $B143:$B$144)</f>
        <v>0.99999999999999978</v>
      </c>
      <c r="L237" s="29">
        <f>RSQ(L143:L$144, $B143:$B$144)</f>
        <v>1</v>
      </c>
      <c r="M237" s="29">
        <f>RSQ(M143:M$144, $B143:$B$144)</f>
        <v>1</v>
      </c>
      <c r="N237" s="29">
        <f>RSQ(N143:N$144, $B143:$B$144)</f>
        <v>1</v>
      </c>
      <c r="O237" s="29"/>
      <c r="P237" s="29"/>
      <c r="Q237" s="29"/>
      <c r="R237" s="29"/>
    </row>
    <row r="238" spans="1:18" x14ac:dyDescent="0.25">
      <c r="B238" s="5">
        <v>10</v>
      </c>
      <c r="D238" s="29"/>
      <c r="E238" s="29"/>
    </row>
    <row r="239" spans="1:18" x14ac:dyDescent="0.25">
      <c r="B239" s="16">
        <v>11.5</v>
      </c>
      <c r="C239" s="17"/>
      <c r="D239" s="38"/>
      <c r="E239" s="29"/>
    </row>
    <row r="240" spans="1:18" x14ac:dyDescent="0.25">
      <c r="B240" s="4">
        <v>13</v>
      </c>
      <c r="D240" s="29"/>
      <c r="E240" s="29"/>
    </row>
    <row r="241" spans="2:14" x14ac:dyDescent="0.25">
      <c r="B241" s="4">
        <v>14.5</v>
      </c>
      <c r="D241" s="29"/>
      <c r="E241" s="29"/>
    </row>
    <row r="242" spans="2:14" x14ac:dyDescent="0.25">
      <c r="B242" s="4">
        <v>16</v>
      </c>
      <c r="D242" s="29"/>
      <c r="E242" s="29"/>
    </row>
    <row r="243" spans="2:14" x14ac:dyDescent="0.25">
      <c r="B243" s="4">
        <v>17.5</v>
      </c>
      <c r="D243" s="29"/>
      <c r="E243" s="29"/>
    </row>
    <row r="244" spans="2:14" x14ac:dyDescent="0.25">
      <c r="B244" s="4">
        <v>19</v>
      </c>
      <c r="D244" s="29"/>
      <c r="E244" s="29"/>
    </row>
    <row r="245" spans="2:14" x14ac:dyDescent="0.25">
      <c r="B245" s="4">
        <v>20.5</v>
      </c>
      <c r="D245" s="29"/>
      <c r="E245" s="29"/>
    </row>
    <row r="246" spans="2:14" x14ac:dyDescent="0.25">
      <c r="B246" s="4">
        <v>22</v>
      </c>
      <c r="D246" s="29"/>
      <c r="E246" s="29"/>
    </row>
    <row r="247" spans="2:14" x14ac:dyDescent="0.25">
      <c r="B247" s="4">
        <v>23.5</v>
      </c>
      <c r="D247" s="29"/>
      <c r="E247" s="29"/>
    </row>
    <row r="248" spans="2:14" x14ac:dyDescent="0.25">
      <c r="B248" s="4">
        <v>25</v>
      </c>
      <c r="D248" s="29"/>
      <c r="E248" s="29"/>
    </row>
    <row r="249" spans="2:14" x14ac:dyDescent="0.25">
      <c r="B249" s="4">
        <v>27</v>
      </c>
      <c r="D249" s="29"/>
      <c r="E249" s="29"/>
    </row>
    <row r="250" spans="2:14" x14ac:dyDescent="0.25">
      <c r="B250" s="4">
        <v>29</v>
      </c>
      <c r="D250" s="29"/>
      <c r="E250" s="29"/>
    </row>
    <row r="251" spans="2:14" x14ac:dyDescent="0.25">
      <c r="B251" s="4">
        <v>31</v>
      </c>
      <c r="D251" s="29"/>
      <c r="E251" s="29"/>
    </row>
    <row r="252" spans="2:14" x14ac:dyDescent="0.25">
      <c r="B252" s="4">
        <v>33</v>
      </c>
      <c r="D252" s="29"/>
      <c r="E252" s="29"/>
    </row>
    <row r="253" spans="2:14" x14ac:dyDescent="0.25">
      <c r="B253" s="4">
        <v>35</v>
      </c>
      <c r="D253" s="29"/>
      <c r="E253" s="29"/>
    </row>
    <row r="254" spans="2:14" x14ac:dyDescent="0.25">
      <c r="B254" s="4">
        <v>37</v>
      </c>
      <c r="D254" s="29"/>
      <c r="E254" s="29"/>
    </row>
    <row r="255" spans="2:14" x14ac:dyDescent="0.25">
      <c r="B255" s="4">
        <v>39</v>
      </c>
      <c r="D255" s="29"/>
      <c r="E255" s="29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2:14" x14ac:dyDescent="0.25">
      <c r="B256" s="4">
        <v>41</v>
      </c>
      <c r="D256" s="29"/>
      <c r="E256" s="29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23" x14ac:dyDescent="0.25">
      <c r="B257" s="4">
        <v>43</v>
      </c>
      <c r="D257" s="29"/>
      <c r="E257" s="29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23" x14ac:dyDescent="0.25">
      <c r="B258" s="4">
        <v>45</v>
      </c>
      <c r="D258" s="29"/>
      <c r="E258" s="29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23" x14ac:dyDescent="0.25">
      <c r="A259" t="s">
        <v>15</v>
      </c>
      <c r="B259" s="4">
        <v>0</v>
      </c>
      <c r="D259" s="29"/>
      <c r="E259" s="29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23" x14ac:dyDescent="0.25">
      <c r="B260" s="4">
        <v>1</v>
      </c>
      <c r="D260" s="29"/>
      <c r="E260" s="29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23" x14ac:dyDescent="0.25">
      <c r="B261" s="4">
        <v>2</v>
      </c>
      <c r="D261" s="29"/>
      <c r="E261" s="29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23" x14ac:dyDescent="0.25">
      <c r="B262" s="4">
        <v>3</v>
      </c>
      <c r="C262" s="14">
        <f>SUM(C199,C231)</f>
        <v>1.9609807731237103</v>
      </c>
      <c r="D262" s="36">
        <f t="shared" ref="D262:N267" si="36">SUM(D199,D231)</f>
        <v>1.9408729149736603</v>
      </c>
      <c r="E262" s="36">
        <f t="shared" si="36"/>
        <v>1.6184456707374457</v>
      </c>
      <c r="F262" s="36">
        <f t="shared" si="36"/>
        <v>1.5327624395848218</v>
      </c>
      <c r="G262" s="36">
        <f t="shared" si="36"/>
        <v>1.9400095512634459</v>
      </c>
      <c r="H262" s="36">
        <f t="shared" si="36"/>
        <v>1.9577816850462084</v>
      </c>
      <c r="I262" s="36">
        <f t="shared" si="36"/>
        <v>1.961962951163954</v>
      </c>
      <c r="J262" s="36">
        <f t="shared" si="36"/>
        <v>1.9738695468180492</v>
      </c>
      <c r="K262" s="36">
        <f t="shared" si="36"/>
        <v>1.9801897298007345</v>
      </c>
      <c r="L262" s="36">
        <f t="shared" si="36"/>
        <v>1.9573888176173126</v>
      </c>
      <c r="M262" s="36">
        <f t="shared" si="36"/>
        <v>1.9524985733127975</v>
      </c>
      <c r="N262" s="36">
        <f t="shared" si="36"/>
        <v>1.9573990672106867</v>
      </c>
      <c r="O262" s="36"/>
      <c r="P262" s="36"/>
      <c r="Q262" s="36"/>
      <c r="R262" s="36"/>
      <c r="S262" s="36"/>
      <c r="T262" s="36"/>
      <c r="U262" s="36"/>
      <c r="V262" s="36"/>
      <c r="W262" s="36"/>
    </row>
    <row r="263" spans="1:23" x14ac:dyDescent="0.25">
      <c r="B263" s="5">
        <v>4</v>
      </c>
      <c r="C263" s="14">
        <f t="shared" ref="C263:N267" si="37">SUM(C200,C232)</f>
        <v>1.9759100661096691</v>
      </c>
      <c r="D263" s="36">
        <f t="shared" si="37"/>
        <v>1.9742826633851831</v>
      </c>
      <c r="E263" s="36">
        <f t="shared" si="37"/>
        <v>1.4461997575648635</v>
      </c>
      <c r="F263" s="36">
        <f t="shared" si="37"/>
        <v>1.3072033046266927</v>
      </c>
      <c r="G263" s="36">
        <f t="shared" si="37"/>
        <v>1.9406545043258494</v>
      </c>
      <c r="H263" s="36">
        <f t="shared" si="37"/>
        <v>1.9676872140033868</v>
      </c>
      <c r="I263" s="36">
        <f t="shared" si="37"/>
        <v>1.973611758378945</v>
      </c>
      <c r="J263" s="36">
        <f t="shared" si="37"/>
        <v>1.9667722263830929</v>
      </c>
      <c r="K263" s="36">
        <f t="shared" si="37"/>
        <v>1.9869245776174498</v>
      </c>
      <c r="L263" s="36">
        <f t="shared" si="37"/>
        <v>1.9695042244806791</v>
      </c>
      <c r="M263" s="36">
        <f t="shared" si="37"/>
        <v>1.968153567074058</v>
      </c>
      <c r="N263" s="36">
        <f t="shared" si="37"/>
        <v>1.9541809292347572</v>
      </c>
      <c r="O263" s="36"/>
      <c r="P263" s="36"/>
      <c r="Q263" s="36"/>
      <c r="R263" s="36"/>
      <c r="S263" s="36"/>
      <c r="T263" s="36"/>
      <c r="U263" s="36"/>
      <c r="V263" s="36"/>
      <c r="W263" s="36"/>
    </row>
    <row r="264" spans="1:23" x14ac:dyDescent="0.25">
      <c r="B264" s="4">
        <v>5</v>
      </c>
      <c r="C264" s="18">
        <f>SUM(C201,C233)</f>
        <v>1.9786152585991283</v>
      </c>
      <c r="D264" s="39">
        <f t="shared" ref="D264:N264" si="38">SUM(D201,D233)</f>
        <v>1.9728479815280322</v>
      </c>
      <c r="E264" s="39">
        <f t="shared" si="38"/>
        <v>1.1980998047781537</v>
      </c>
      <c r="F264" s="39">
        <f t="shared" si="38"/>
        <v>1.0698127691370607</v>
      </c>
      <c r="G264" s="39">
        <f t="shared" si="38"/>
        <v>1.931914324245793</v>
      </c>
      <c r="H264" s="39">
        <f t="shared" si="38"/>
        <v>1.9648236194870137</v>
      </c>
      <c r="I264" s="39">
        <f t="shared" si="38"/>
        <v>1.9740736656067011</v>
      </c>
      <c r="J264" s="39">
        <f t="shared" si="38"/>
        <v>1.9503061043809509</v>
      </c>
      <c r="K264" s="39">
        <f t="shared" si="38"/>
        <v>1.9789186879161824</v>
      </c>
      <c r="L264" s="39">
        <f t="shared" si="38"/>
        <v>1.9762945514881634</v>
      </c>
      <c r="M264" s="39">
        <f t="shared" si="38"/>
        <v>1.949063429991934</v>
      </c>
      <c r="N264" s="39">
        <f t="shared" si="38"/>
        <v>1.9394864923071355</v>
      </c>
      <c r="O264" s="39"/>
      <c r="P264" s="39"/>
      <c r="Q264" s="39"/>
      <c r="R264" s="39"/>
      <c r="S264" s="39"/>
      <c r="T264" s="39"/>
      <c r="U264" s="39"/>
      <c r="V264" s="39"/>
      <c r="W264" s="39"/>
    </row>
    <row r="265" spans="1:23" x14ac:dyDescent="0.25">
      <c r="B265" s="4">
        <v>6</v>
      </c>
      <c r="C265" s="14">
        <f t="shared" si="37"/>
        <v>1.9656923464425582</v>
      </c>
      <c r="D265" s="36">
        <f t="shared" si="36"/>
        <v>1.9421347262011324</v>
      </c>
      <c r="E265" s="36">
        <f t="shared" si="36"/>
        <v>0.97563843728218469</v>
      </c>
      <c r="F265" s="36">
        <f t="shared" si="36"/>
        <v>1.9334352903067256</v>
      </c>
      <c r="G265" s="36">
        <f t="shared" si="36"/>
        <v>1.9088541747695871</v>
      </c>
      <c r="H265" s="36">
        <f t="shared" si="36"/>
        <v>1.9428800834224564</v>
      </c>
      <c r="I265" s="36">
        <f t="shared" si="36"/>
        <v>1.9677051976618816</v>
      </c>
      <c r="J265" s="36">
        <f t="shared" si="36"/>
        <v>1.9334085129608773</v>
      </c>
      <c r="K265" s="36">
        <f t="shared" si="36"/>
        <v>1.9656696691696662</v>
      </c>
      <c r="L265" s="36">
        <f t="shared" si="36"/>
        <v>1.9777641109385318</v>
      </c>
      <c r="M265" s="36">
        <f t="shared" si="36"/>
        <v>1.9106440161045488</v>
      </c>
      <c r="N265" s="36">
        <f t="shared" si="36"/>
        <v>1.9086096271093083</v>
      </c>
      <c r="O265" s="36"/>
      <c r="P265" s="36"/>
      <c r="Q265" s="36"/>
      <c r="R265" s="36"/>
      <c r="S265" s="36"/>
      <c r="T265" s="36"/>
      <c r="U265" s="36"/>
      <c r="V265" s="36"/>
      <c r="W265" s="36"/>
    </row>
    <row r="266" spans="1:23" x14ac:dyDescent="0.25">
      <c r="B266" s="4">
        <v>7</v>
      </c>
      <c r="C266" s="14">
        <f t="shared" si="37"/>
        <v>1.9553370701163502</v>
      </c>
      <c r="D266" s="36">
        <f t="shared" si="36"/>
        <v>1.9264674940989781</v>
      </c>
      <c r="E266" s="36">
        <f t="shared" si="36"/>
        <v>1.2301783040801753</v>
      </c>
      <c r="F266" s="36">
        <f t="shared" si="36"/>
        <v>1.7495185099940795</v>
      </c>
      <c r="G266" s="36">
        <f t="shared" si="36"/>
        <v>1.8600160827354908</v>
      </c>
      <c r="H266" s="36">
        <f t="shared" si="36"/>
        <v>1.9174236918316985</v>
      </c>
      <c r="I266" s="36">
        <f t="shared" si="36"/>
        <v>1.9517893960426345</v>
      </c>
      <c r="J266" s="36">
        <f t="shared" si="36"/>
        <v>1.9078682916426066</v>
      </c>
      <c r="K266" s="36">
        <f t="shared" si="36"/>
        <v>1.9398826897643766</v>
      </c>
      <c r="L266" s="36">
        <f t="shared" si="36"/>
        <v>1.9658886072552062</v>
      </c>
      <c r="M266" s="36">
        <f t="shared" si="36"/>
        <v>1.8957999399553964</v>
      </c>
      <c r="N266" s="36">
        <f t="shared" si="36"/>
        <v>1.8650238023527059</v>
      </c>
      <c r="O266" s="36"/>
      <c r="P266" s="36"/>
      <c r="Q266" s="36"/>
      <c r="R266" s="36"/>
      <c r="S266" s="36"/>
      <c r="T266" s="36"/>
      <c r="U266" s="36"/>
      <c r="V266" s="36"/>
      <c r="W266" s="36"/>
    </row>
    <row r="267" spans="1:23" x14ac:dyDescent="0.25">
      <c r="B267" s="4">
        <v>8</v>
      </c>
      <c r="C267" s="14">
        <f t="shared" si="37"/>
        <v>1.9422998378720693</v>
      </c>
      <c r="D267" s="36">
        <f t="shared" si="36"/>
        <v>1.9160843649831452</v>
      </c>
      <c r="E267" s="36">
        <f t="shared" si="36"/>
        <v>1.9490916559500642</v>
      </c>
      <c r="F267" s="36">
        <f t="shared" si="36"/>
        <v>1.6928135755842972</v>
      </c>
      <c r="G267" s="36">
        <f t="shared" si="36"/>
        <v>1.855399172078759</v>
      </c>
      <c r="H267" s="36">
        <f t="shared" si="36"/>
        <v>1.9084453663252121</v>
      </c>
      <c r="I267" s="36">
        <f t="shared" si="36"/>
        <v>1.9229509466106669</v>
      </c>
      <c r="J267" s="36">
        <f t="shared" si="36"/>
        <v>1.8836678201608126</v>
      </c>
      <c r="K267" s="36">
        <f t="shared" si="36"/>
        <v>1.927446652303678</v>
      </c>
      <c r="L267" s="36">
        <f t="shared" si="36"/>
        <v>1.9522616938353021</v>
      </c>
      <c r="M267" s="36">
        <f t="shared" si="36"/>
        <v>1.8901660130851947</v>
      </c>
      <c r="N267" s="36">
        <f t="shared" si="36"/>
        <v>1.7874429706582435</v>
      </c>
      <c r="O267" s="36"/>
      <c r="P267" s="36"/>
      <c r="Q267" s="36"/>
      <c r="R267" s="36"/>
      <c r="S267" s="36"/>
      <c r="T267" s="36"/>
      <c r="U267" s="36"/>
      <c r="V267" s="36"/>
      <c r="W267" s="36"/>
    </row>
    <row r="268" spans="1:23" x14ac:dyDescent="0.25">
      <c r="B268" s="4">
        <v>9</v>
      </c>
      <c r="C268" s="14">
        <f>SUM(C205,C237)</f>
        <v>1.93978169515798</v>
      </c>
      <c r="D268" s="36">
        <f t="shared" ref="D268:N268" si="39">SUM(D205,D237)</f>
        <v>1.8986097305166016</v>
      </c>
      <c r="E268" s="36">
        <f t="shared" si="39"/>
        <v>1.8627430805485359</v>
      </c>
      <c r="F268" s="36">
        <f t="shared" si="39"/>
        <v>1.7187713581685946</v>
      </c>
      <c r="G268" s="36">
        <f t="shared" si="39"/>
        <v>1.9202184918358038</v>
      </c>
      <c r="H268" s="36">
        <f t="shared" si="39"/>
        <v>1.9058371499157638</v>
      </c>
      <c r="I268" s="36">
        <f t="shared" si="39"/>
        <v>1.9453771531401185</v>
      </c>
      <c r="J268" s="36">
        <f t="shared" si="39"/>
        <v>1.9110648122281777</v>
      </c>
      <c r="K268" s="36">
        <f t="shared" si="39"/>
        <v>1.9250632658376843</v>
      </c>
      <c r="L268" s="36">
        <f t="shared" si="39"/>
        <v>1.9395954447643806</v>
      </c>
      <c r="M268" s="36">
        <f t="shared" si="39"/>
        <v>1.901683535059234</v>
      </c>
      <c r="N268" s="36">
        <f t="shared" si="39"/>
        <v>1.9254408571745947</v>
      </c>
      <c r="O268" s="36"/>
      <c r="P268" s="36"/>
      <c r="Q268" s="36"/>
      <c r="R268" s="36"/>
      <c r="S268" s="36"/>
      <c r="T268" s="36"/>
      <c r="U268" s="36"/>
      <c r="V268" s="36"/>
      <c r="W268" s="36"/>
    </row>
    <row r="269" spans="1:23" x14ac:dyDescent="0.25">
      <c r="B269" s="5">
        <v>10</v>
      </c>
      <c r="D269" s="29"/>
      <c r="E269" s="29"/>
    </row>
    <row r="270" spans="1:23" x14ac:dyDescent="0.25">
      <c r="B270" s="5">
        <v>11.5</v>
      </c>
      <c r="D270" s="29"/>
      <c r="E270" s="29"/>
    </row>
    <row r="271" spans="1:23" x14ac:dyDescent="0.25">
      <c r="B271" s="4">
        <v>13</v>
      </c>
      <c r="D271" s="29"/>
      <c r="E271" s="29"/>
    </row>
    <row r="272" spans="1:23" x14ac:dyDescent="0.25">
      <c r="B272" s="4">
        <v>14.5</v>
      </c>
      <c r="D272" s="29"/>
      <c r="E272" s="29"/>
    </row>
    <row r="273" spans="2:5" x14ac:dyDescent="0.25">
      <c r="B273" s="4">
        <v>16</v>
      </c>
      <c r="D273" s="28"/>
      <c r="E273" s="29"/>
    </row>
    <row r="274" spans="2:5" x14ac:dyDescent="0.25">
      <c r="B274" s="4">
        <v>17.5</v>
      </c>
      <c r="D274" s="28"/>
      <c r="E274" s="29"/>
    </row>
    <row r="275" spans="2:5" x14ac:dyDescent="0.25">
      <c r="B275" s="4">
        <v>19</v>
      </c>
      <c r="D275" s="28"/>
      <c r="E275" s="29"/>
    </row>
    <row r="276" spans="2:5" x14ac:dyDescent="0.25">
      <c r="B276" s="4">
        <v>20.5</v>
      </c>
      <c r="D276" s="28"/>
      <c r="E276" s="29"/>
    </row>
    <row r="277" spans="2:5" x14ac:dyDescent="0.25">
      <c r="B277" s="4">
        <v>22</v>
      </c>
      <c r="D277" s="28"/>
      <c r="E277" s="29"/>
    </row>
    <row r="278" spans="2:5" x14ac:dyDescent="0.25">
      <c r="B278" s="4">
        <v>23.5</v>
      </c>
      <c r="D278" s="28"/>
      <c r="E278" s="29"/>
    </row>
    <row r="279" spans="2:5" x14ac:dyDescent="0.25">
      <c r="B279" s="4">
        <v>25</v>
      </c>
      <c r="D279" s="28"/>
      <c r="E279" s="29"/>
    </row>
    <row r="280" spans="2:5" x14ac:dyDescent="0.25">
      <c r="B280" s="4">
        <v>27</v>
      </c>
      <c r="D280" s="28"/>
      <c r="E280" s="29"/>
    </row>
    <row r="281" spans="2:5" x14ac:dyDescent="0.25">
      <c r="B281" s="4">
        <v>29</v>
      </c>
      <c r="D281" s="28"/>
      <c r="E281" s="29"/>
    </row>
    <row r="282" spans="2:5" x14ac:dyDescent="0.25">
      <c r="B282" s="4">
        <v>31</v>
      </c>
      <c r="D282" s="28"/>
      <c r="E282" s="29"/>
    </row>
    <row r="283" spans="2:5" x14ac:dyDescent="0.25">
      <c r="B283" s="4">
        <v>33</v>
      </c>
      <c r="D283" s="28"/>
      <c r="E283" s="29"/>
    </row>
    <row r="284" spans="2:5" x14ac:dyDescent="0.25">
      <c r="B284" s="4">
        <v>35</v>
      </c>
      <c r="D284" s="28"/>
      <c r="E284" s="29"/>
    </row>
    <row r="285" spans="2:5" x14ac:dyDescent="0.25">
      <c r="B285" s="4">
        <v>37</v>
      </c>
      <c r="D285" s="28"/>
      <c r="E285" s="29"/>
    </row>
    <row r="286" spans="2:5" x14ac:dyDescent="0.25">
      <c r="B286" s="4">
        <v>39</v>
      </c>
      <c r="D286" s="28"/>
      <c r="E286" s="29"/>
    </row>
    <row r="287" spans="2:5" x14ac:dyDescent="0.25">
      <c r="B287" s="4">
        <v>41</v>
      </c>
      <c r="D287" s="28"/>
      <c r="E287" s="29"/>
    </row>
    <row r="288" spans="2:5" x14ac:dyDescent="0.25">
      <c r="B288" s="4">
        <v>43</v>
      </c>
      <c r="D288" s="28"/>
      <c r="E288" s="29"/>
    </row>
    <row r="289" spans="1:16" x14ac:dyDescent="0.25">
      <c r="B289" s="4">
        <v>45</v>
      </c>
      <c r="D289" s="29"/>
      <c r="E289" s="29"/>
    </row>
    <row r="290" spans="1:16" x14ac:dyDescent="0.25">
      <c r="A290" t="s">
        <v>16</v>
      </c>
      <c r="C290">
        <f>MAX(C259:C289)</f>
        <v>1.9786152585991283</v>
      </c>
      <c r="D290" s="29">
        <f t="shared" ref="D290:N290" si="40">MAX(D259:D289)</f>
        <v>1.9742826633851831</v>
      </c>
      <c r="E290" s="29">
        <f t="shared" si="40"/>
        <v>1.9490916559500642</v>
      </c>
      <c r="F290" s="29">
        <f t="shared" si="40"/>
        <v>1.9334352903067256</v>
      </c>
      <c r="G290" s="29">
        <f t="shared" si="40"/>
        <v>1.9406545043258494</v>
      </c>
      <c r="H290" s="29">
        <f t="shared" si="40"/>
        <v>1.9676872140033868</v>
      </c>
      <c r="I290" s="29">
        <f t="shared" si="40"/>
        <v>1.9740736656067011</v>
      </c>
      <c r="J290" s="29">
        <f t="shared" si="40"/>
        <v>1.9738695468180492</v>
      </c>
      <c r="K290" s="29">
        <f t="shared" si="40"/>
        <v>1.9869245776174498</v>
      </c>
      <c r="L290" s="29">
        <f t="shared" si="40"/>
        <v>1.9777641109385318</v>
      </c>
      <c r="M290" s="29">
        <f t="shared" si="40"/>
        <v>1.968153567074058</v>
      </c>
      <c r="N290" s="29">
        <f t="shared" si="40"/>
        <v>1.9573990672106867</v>
      </c>
      <c r="O290" s="29"/>
      <c r="P290" s="29"/>
    </row>
    <row r="291" spans="1:16" x14ac:dyDescent="0.25">
      <c r="A291" t="s">
        <v>19</v>
      </c>
      <c r="C291">
        <f>MATCH(C290,C260:C268,0)-1</f>
        <v>4</v>
      </c>
      <c r="D291" s="29">
        <f t="shared" ref="D291:N291" si="41">MATCH(D290,D260:D268,0)-1</f>
        <v>3</v>
      </c>
      <c r="E291" s="29">
        <f t="shared" si="41"/>
        <v>7</v>
      </c>
      <c r="F291" s="29">
        <f t="shared" si="41"/>
        <v>5</v>
      </c>
      <c r="G291" s="29">
        <f t="shared" si="41"/>
        <v>3</v>
      </c>
      <c r="H291" s="29">
        <f t="shared" si="41"/>
        <v>3</v>
      </c>
      <c r="I291" s="29">
        <f t="shared" si="41"/>
        <v>4</v>
      </c>
      <c r="J291" s="29">
        <f t="shared" si="41"/>
        <v>2</v>
      </c>
      <c r="K291" s="29">
        <f t="shared" si="41"/>
        <v>3</v>
      </c>
      <c r="L291" s="29">
        <f t="shared" si="41"/>
        <v>5</v>
      </c>
      <c r="M291" s="29">
        <f t="shared" si="41"/>
        <v>3</v>
      </c>
      <c r="N291" s="29">
        <f t="shared" si="41"/>
        <v>2</v>
      </c>
      <c r="O291" s="29"/>
      <c r="P291" s="29"/>
    </row>
    <row r="292" spans="1:16" x14ac:dyDescent="0.25">
      <c r="A292" t="s">
        <v>34</v>
      </c>
      <c r="B292" s="4">
        <v>0</v>
      </c>
      <c r="D292" s="29"/>
      <c r="E292" s="29"/>
    </row>
    <row r="293" spans="1:16" x14ac:dyDescent="0.25">
      <c r="B293" s="4">
        <v>1</v>
      </c>
      <c r="C293">
        <f>LOG(10^C135-10^(C$19*$B293+C$20))</f>
        <v>4.803182273132947</v>
      </c>
      <c r="D293" s="29">
        <f t="shared" ref="C293:N301" si="42">LOG(10^D135-10^(D$19*$B293+D$20))</f>
        <v>4.6941615471621363</v>
      </c>
      <c r="E293" s="29">
        <f t="shared" si="42"/>
        <v>4.7677960772003978</v>
      </c>
      <c r="F293" s="29">
        <f t="shared" si="42"/>
        <v>4.7646509629405287</v>
      </c>
      <c r="G293" s="29">
        <f t="shared" si="42"/>
        <v>4.8417861454429989</v>
      </c>
      <c r="H293" s="29">
        <f t="shared" si="42"/>
        <v>4.6518483613115631</v>
      </c>
      <c r="I293" s="29">
        <f t="shared" si="42"/>
        <v>4.8868164933006923</v>
      </c>
      <c r="J293" s="29">
        <f t="shared" si="42"/>
        <v>4.7473722370866174</v>
      </c>
      <c r="K293" s="29">
        <f t="shared" si="42"/>
        <v>4.7795736088763237</v>
      </c>
      <c r="L293" s="29">
        <f t="shared" si="42"/>
        <v>4.7943831537682033</v>
      </c>
      <c r="M293" s="29">
        <f t="shared" si="42"/>
        <v>4.851665503337566</v>
      </c>
      <c r="N293" s="29">
        <f t="shared" si="42"/>
        <v>4.7436561204284899</v>
      </c>
    </row>
    <row r="294" spans="1:16" x14ac:dyDescent="0.25">
      <c r="B294" s="4">
        <v>2</v>
      </c>
      <c r="C294">
        <f t="shared" si="42"/>
        <v>4.3672066465002022</v>
      </c>
      <c r="D294" s="29">
        <f t="shared" si="42"/>
        <v>4.1882204562483087</v>
      </c>
      <c r="E294" s="29">
        <f t="shared" si="42"/>
        <v>4.241787824458247</v>
      </c>
      <c r="F294" s="29">
        <f t="shared" si="42"/>
        <v>4.2083677949473088</v>
      </c>
      <c r="G294" s="29">
        <f t="shared" si="42"/>
        <v>4.2499294698556973</v>
      </c>
      <c r="H294" s="29">
        <f t="shared" si="42"/>
        <v>4.0396125207813034</v>
      </c>
      <c r="I294" s="29">
        <f t="shared" si="42"/>
        <v>4.4545178480464109</v>
      </c>
      <c r="J294" s="29">
        <f t="shared" si="42"/>
        <v>4.229533292160685</v>
      </c>
      <c r="K294" s="29">
        <f t="shared" si="42"/>
        <v>4.2319730581503556</v>
      </c>
      <c r="L294" s="29">
        <f t="shared" si="42"/>
        <v>4.3264851592164355</v>
      </c>
      <c r="M294" s="29">
        <f t="shared" si="42"/>
        <v>4.2768594770084016</v>
      </c>
      <c r="N294" s="29">
        <f t="shared" si="42"/>
        <v>4.1597959194060099</v>
      </c>
    </row>
    <row r="295" spans="1:16" x14ac:dyDescent="0.25">
      <c r="B295" s="4">
        <v>3</v>
      </c>
      <c r="C295">
        <f t="shared" si="42"/>
        <v>3.878371578243597</v>
      </c>
      <c r="D295" s="29">
        <f t="shared" si="42"/>
        <v>3.6465588767459431</v>
      </c>
      <c r="E295" s="29">
        <f t="shared" si="42"/>
        <v>3.7970005673576313</v>
      </c>
      <c r="F295" s="29">
        <f t="shared" si="42"/>
        <v>3.7979459407249321</v>
      </c>
      <c r="G295" s="29">
        <f t="shared" si="42"/>
        <v>3.8439987574744601</v>
      </c>
      <c r="H295" s="29">
        <f t="shared" si="42"/>
        <v>3.6435390114851169</v>
      </c>
      <c r="I295" s="29">
        <f t="shared" si="42"/>
        <v>4.0366893567821407</v>
      </c>
      <c r="J295" s="29">
        <f t="shared" si="42"/>
        <v>3.8855333967103785</v>
      </c>
      <c r="K295" s="29">
        <f t="shared" si="42"/>
        <v>3.8231913135759465</v>
      </c>
      <c r="L295" s="29">
        <f t="shared" si="42"/>
        <v>3.9111343001774328</v>
      </c>
      <c r="M295" s="29">
        <f t="shared" si="42"/>
        <v>3.8099530483937003</v>
      </c>
      <c r="N295" s="29">
        <f t="shared" si="42"/>
        <v>3.7524221816942251</v>
      </c>
    </row>
    <row r="296" spans="1:16" x14ac:dyDescent="0.25">
      <c r="B296" s="5">
        <v>4</v>
      </c>
      <c r="C296">
        <f t="shared" si="42"/>
        <v>3.5608067102670895</v>
      </c>
      <c r="D296" s="29">
        <f t="shared" si="42"/>
        <v>3.3009612787196381</v>
      </c>
      <c r="E296" s="29">
        <f t="shared" si="42"/>
        <v>3.5549853128892761</v>
      </c>
      <c r="F296" s="29">
        <f t="shared" si="42"/>
        <v>3.4733380903149476</v>
      </c>
      <c r="G296" s="29">
        <f t="shared" si="42"/>
        <v>3.5257129245677561</v>
      </c>
      <c r="H296" s="29">
        <f t="shared" si="42"/>
        <v>3.3189698811707382</v>
      </c>
      <c r="I296" s="29">
        <f t="shared" si="42"/>
        <v>3.7484474750078736</v>
      </c>
      <c r="J296" s="29">
        <f t="shared" si="42"/>
        <v>3.6683929391168544</v>
      </c>
      <c r="K296" s="29">
        <f t="shared" si="42"/>
        <v>3.510861217841978</v>
      </c>
      <c r="L296" s="29">
        <f t="shared" si="42"/>
        <v>3.6106340138728714</v>
      </c>
      <c r="M296" s="29">
        <f t="shared" si="42"/>
        <v>3.5100577902945873</v>
      </c>
      <c r="N296" s="29">
        <f t="shared" si="42"/>
        <v>3.4608406465026089</v>
      </c>
    </row>
    <row r="297" spans="1:16" x14ac:dyDescent="0.25">
      <c r="B297" s="4">
        <v>5</v>
      </c>
      <c r="C297">
        <f t="shared" si="42"/>
        <v>3.3020310599554823</v>
      </c>
      <c r="D297" s="29">
        <f t="shared" si="42"/>
        <v>3.05942742289115</v>
      </c>
      <c r="E297" s="29">
        <f t="shared" si="42"/>
        <v>3.3374415117094367</v>
      </c>
      <c r="F297" s="29">
        <f t="shared" si="42"/>
        <v>2.3322269814558161</v>
      </c>
      <c r="G297" s="29">
        <f t="shared" si="42"/>
        <v>3.2824720584236506</v>
      </c>
      <c r="H297" s="29">
        <f t="shared" si="42"/>
        <v>3.0959287921903775</v>
      </c>
      <c r="I297" s="29">
        <f t="shared" si="42"/>
        <v>3.503407008871414</v>
      </c>
      <c r="J297" s="29">
        <f t="shared" si="42"/>
        <v>3.4544724054543168</v>
      </c>
      <c r="K297" s="29">
        <f t="shared" si="42"/>
        <v>3.2682630022580135</v>
      </c>
      <c r="L297" s="29">
        <f t="shared" si="42"/>
        <v>3.3459113067145201</v>
      </c>
      <c r="M297" s="29">
        <f t="shared" si="42"/>
        <v>3.3090078719295279</v>
      </c>
      <c r="N297" s="29">
        <f t="shared" si="42"/>
        <v>3.2102476916384646</v>
      </c>
    </row>
    <row r="298" spans="1:16" x14ac:dyDescent="0.25">
      <c r="B298" s="4">
        <v>6</v>
      </c>
      <c r="C298">
        <f t="shared" si="42"/>
        <v>3.123485554244362</v>
      </c>
      <c r="D298" s="29">
        <f t="shared" si="42"/>
        <v>2.9351604234143913</v>
      </c>
      <c r="E298" s="29">
        <f t="shared" si="42"/>
        <v>3.1965418699265218</v>
      </c>
      <c r="F298" s="29">
        <f t="shared" si="42"/>
        <v>3.4152440369300603</v>
      </c>
      <c r="G298" s="29">
        <f t="shared" si="42"/>
        <v>3.0768185765810245</v>
      </c>
      <c r="H298" s="29">
        <f t="shared" si="42"/>
        <v>2.9583560341448036</v>
      </c>
      <c r="I298" s="29">
        <f t="shared" si="42"/>
        <v>3.3024817873867036</v>
      </c>
      <c r="J298" s="29">
        <f t="shared" si="42"/>
        <v>3.3413001211535351</v>
      </c>
      <c r="K298" s="29">
        <f t="shared" si="42"/>
        <v>3.1295994139889016</v>
      </c>
      <c r="L298" s="29">
        <f t="shared" si="42"/>
        <v>3.1252402886033011</v>
      </c>
      <c r="M298" s="29">
        <f t="shared" si="42"/>
        <v>3.1666417150890482</v>
      </c>
      <c r="N298" s="29">
        <f t="shared" si="42"/>
        <v>3.0455075246543561</v>
      </c>
    </row>
    <row r="299" spans="1:16" x14ac:dyDescent="0.25">
      <c r="B299" s="4">
        <v>7</v>
      </c>
      <c r="C299">
        <f t="shared" si="42"/>
        <v>2.8983785230914978</v>
      </c>
      <c r="D299" s="29">
        <f t="shared" si="42"/>
        <v>2.6963140377516281</v>
      </c>
      <c r="E299" s="29"/>
      <c r="F299" s="29">
        <f t="shared" si="42"/>
        <v>3.0893488371182234</v>
      </c>
      <c r="G299" s="29">
        <f t="shared" si="42"/>
        <v>2.8403416902114738</v>
      </c>
      <c r="H299" s="29">
        <f t="shared" si="42"/>
        <v>2.7858793572254128</v>
      </c>
      <c r="I299" s="29">
        <f t="shared" si="42"/>
        <v>3.1164554241222122</v>
      </c>
      <c r="J299" s="29">
        <f t="shared" si="42"/>
        <v>3.1844267628909382</v>
      </c>
      <c r="K299" s="29">
        <f t="shared" si="42"/>
        <v>2.9652552530191461</v>
      </c>
      <c r="L299" s="29">
        <f t="shared" si="42"/>
        <v>2.9659471552517407</v>
      </c>
      <c r="M299" s="29">
        <f t="shared" si="42"/>
        <v>2.9630966771682794</v>
      </c>
      <c r="N299" s="29">
        <f t="shared" si="42"/>
        <v>2.8391792034038157</v>
      </c>
    </row>
    <row r="300" spans="1:16" x14ac:dyDescent="0.25">
      <c r="B300" s="4">
        <v>8</v>
      </c>
      <c r="C300">
        <f t="shared" si="42"/>
        <v>2.7645839366093057</v>
      </c>
      <c r="D300" s="29">
        <f t="shared" si="42"/>
        <v>2.593240878555148</v>
      </c>
      <c r="E300" s="29">
        <f t="shared" si="42"/>
        <v>2.9595575394043392</v>
      </c>
      <c r="F300" s="29">
        <f t="shared" si="42"/>
        <v>2.9580998716769247</v>
      </c>
      <c r="G300" s="29">
        <f t="shared" si="42"/>
        <v>2.7660016650077441</v>
      </c>
      <c r="H300" s="29">
        <f t="shared" si="42"/>
        <v>2.5964005750471348</v>
      </c>
      <c r="I300" s="29">
        <f t="shared" si="42"/>
        <v>2.9748412351324585</v>
      </c>
      <c r="J300" s="29">
        <f t="shared" si="42"/>
        <v>3.0409650550259761</v>
      </c>
      <c r="K300" s="29">
        <f t="shared" si="42"/>
        <v>2.7334102685684374</v>
      </c>
      <c r="L300" s="29">
        <f t="shared" si="42"/>
        <v>2.8372065006992511</v>
      </c>
      <c r="M300" s="29">
        <f t="shared" si="42"/>
        <v>2.7854007134995946</v>
      </c>
      <c r="N300" s="29">
        <f t="shared" si="42"/>
        <v>2.6408836627159129</v>
      </c>
    </row>
    <row r="301" spans="1:16" x14ac:dyDescent="0.25">
      <c r="B301" s="4">
        <v>9</v>
      </c>
      <c r="C301">
        <f t="shared" si="42"/>
        <v>2.630530164169365</v>
      </c>
      <c r="D301" s="29">
        <f t="shared" si="42"/>
        <v>2.4549251929561429</v>
      </c>
      <c r="E301" s="29">
        <f t="shared" si="42"/>
        <v>2.8295280384098294</v>
      </c>
      <c r="F301" s="29">
        <f t="shared" si="42"/>
        <v>2.7298958599953789</v>
      </c>
      <c r="G301" s="29">
        <f t="shared" si="42"/>
        <v>2.6989026981284368</v>
      </c>
      <c r="H301" s="29">
        <f t="shared" si="42"/>
        <v>2.4822746182205111</v>
      </c>
      <c r="I301" s="29">
        <f t="shared" si="42"/>
        <v>2.8743773314549452</v>
      </c>
      <c r="J301" s="29">
        <f t="shared" si="42"/>
        <v>2.885893103029912</v>
      </c>
      <c r="K301" s="29">
        <f t="shared" si="42"/>
        <v>2.5129209527711645</v>
      </c>
      <c r="L301" s="29">
        <f t="shared" si="42"/>
        <v>2.6864660998212346</v>
      </c>
      <c r="M301" s="29">
        <f t="shared" si="42"/>
        <v>2.7149261653243735</v>
      </c>
      <c r="N301" s="29">
        <f t="shared" si="42"/>
        <v>2.4405626809353826</v>
      </c>
    </row>
    <row r="302" spans="1:16" x14ac:dyDescent="0.25">
      <c r="B302" s="5">
        <v>10</v>
      </c>
      <c r="C302">
        <f>LOG(10^C144-10^(C$19*$B302+C$20))</f>
        <v>2.3985811753827124</v>
      </c>
      <c r="D302" s="29">
        <f t="shared" ref="D302:N302" si="43">LOG(10^D144-10^(D$19*$B302+D$20))</f>
        <v>2.2496518977902458</v>
      </c>
      <c r="E302" s="29">
        <f t="shared" si="43"/>
        <v>2.6967884440301</v>
      </c>
      <c r="F302" s="29">
        <f t="shared" si="43"/>
        <v>2.6093874080003832</v>
      </c>
      <c r="G302" s="29">
        <f t="shared" si="43"/>
        <v>2.4095039916023566</v>
      </c>
      <c r="H302" s="29">
        <f t="shared" si="43"/>
        <v>2.3132162413782096</v>
      </c>
      <c r="I302" s="29">
        <f t="shared" si="43"/>
        <v>2.6351433277318268</v>
      </c>
      <c r="J302" s="29">
        <f t="shared" si="43"/>
        <v>2.8104285403869991</v>
      </c>
      <c r="K302" s="29">
        <f t="shared" si="43"/>
        <v>2.2651501470654329</v>
      </c>
      <c r="L302" s="29">
        <f t="shared" si="43"/>
        <v>2.4666506745268704</v>
      </c>
      <c r="M302" s="29">
        <f t="shared" si="43"/>
        <v>2.5756939900750053</v>
      </c>
      <c r="N302" s="29">
        <f t="shared" si="43"/>
        <v>2.4233382775031687</v>
      </c>
    </row>
    <row r="303" spans="1:16" x14ac:dyDescent="0.25">
      <c r="B303" s="16">
        <v>11.5</v>
      </c>
      <c r="D303" s="29"/>
      <c r="E303" s="29"/>
    </row>
    <row r="304" spans="1:16" x14ac:dyDescent="0.25">
      <c r="B304" s="4">
        <v>13</v>
      </c>
      <c r="D304" s="29"/>
      <c r="E304" s="29"/>
    </row>
    <row r="305" spans="2:5" x14ac:dyDescent="0.25">
      <c r="B305" s="4">
        <v>14.5</v>
      </c>
      <c r="D305" s="28"/>
      <c r="E305" s="29"/>
    </row>
    <row r="306" spans="2:5" x14ac:dyDescent="0.25">
      <c r="B306" s="4">
        <v>16</v>
      </c>
      <c r="D306" s="28"/>
      <c r="E306" s="29"/>
    </row>
    <row r="307" spans="2:5" x14ac:dyDescent="0.25">
      <c r="B307" s="4">
        <v>17.5</v>
      </c>
      <c r="D307" s="28"/>
      <c r="E307" s="29"/>
    </row>
    <row r="308" spans="2:5" x14ac:dyDescent="0.25">
      <c r="B308" s="4">
        <v>19</v>
      </c>
      <c r="D308" s="28"/>
      <c r="E308" s="29"/>
    </row>
    <row r="309" spans="2:5" x14ac:dyDescent="0.25">
      <c r="B309" s="4">
        <v>20.5</v>
      </c>
      <c r="D309" s="28"/>
      <c r="E309" s="29"/>
    </row>
    <row r="310" spans="2:5" x14ac:dyDescent="0.25">
      <c r="B310" s="4">
        <v>22</v>
      </c>
      <c r="D310" s="28"/>
      <c r="E310" s="29"/>
    </row>
    <row r="311" spans="2:5" x14ac:dyDescent="0.25">
      <c r="B311" s="4">
        <v>23.5</v>
      </c>
      <c r="D311" s="28"/>
      <c r="E311" s="29"/>
    </row>
    <row r="312" spans="2:5" x14ac:dyDescent="0.25">
      <c r="B312" s="4">
        <v>25</v>
      </c>
      <c r="D312" s="28"/>
      <c r="E312" s="29"/>
    </row>
    <row r="313" spans="2:5" x14ac:dyDescent="0.25">
      <c r="B313" s="4">
        <v>27</v>
      </c>
      <c r="D313" s="28"/>
      <c r="E313" s="29"/>
    </row>
    <row r="314" spans="2:5" x14ac:dyDescent="0.25">
      <c r="B314" s="4">
        <v>29</v>
      </c>
      <c r="D314" s="28"/>
      <c r="E314" s="29"/>
    </row>
    <row r="315" spans="2:5" x14ac:dyDescent="0.25">
      <c r="B315" s="4">
        <v>31</v>
      </c>
      <c r="D315" s="28"/>
      <c r="E315" s="29"/>
    </row>
    <row r="316" spans="2:5" x14ac:dyDescent="0.25">
      <c r="B316" s="4">
        <v>33</v>
      </c>
      <c r="D316" s="28"/>
      <c r="E316" s="29"/>
    </row>
    <row r="317" spans="2:5" x14ac:dyDescent="0.25">
      <c r="B317" s="4">
        <v>35</v>
      </c>
      <c r="D317" s="28"/>
      <c r="E317" s="29"/>
    </row>
    <row r="318" spans="2:5" x14ac:dyDescent="0.25">
      <c r="B318" s="4">
        <v>37</v>
      </c>
      <c r="D318" s="28"/>
      <c r="E318" s="29"/>
    </row>
    <row r="319" spans="2:5" x14ac:dyDescent="0.25">
      <c r="B319" s="4">
        <v>39</v>
      </c>
      <c r="D319" s="28"/>
      <c r="E319" s="29"/>
    </row>
    <row r="320" spans="2:5" x14ac:dyDescent="0.25">
      <c r="B320" s="4">
        <v>41</v>
      </c>
      <c r="D320" s="28"/>
      <c r="E320" s="29"/>
    </row>
    <row r="321" spans="1:16" x14ac:dyDescent="0.25">
      <c r="B321" s="4">
        <v>43</v>
      </c>
      <c r="D321" s="29"/>
      <c r="E321" s="29"/>
    </row>
    <row r="322" spans="1:16" x14ac:dyDescent="0.25">
      <c r="B322" s="4">
        <v>45</v>
      </c>
      <c r="D322" s="29"/>
      <c r="E322" s="29"/>
    </row>
    <row r="323" spans="1:16" x14ac:dyDescent="0.25">
      <c r="A323" t="s">
        <v>34</v>
      </c>
      <c r="B323" s="4">
        <v>0</v>
      </c>
      <c r="D323" s="29"/>
      <c r="E323" s="29"/>
    </row>
    <row r="324" spans="1:16" x14ac:dyDescent="0.25">
      <c r="B324" s="4">
        <v>1</v>
      </c>
      <c r="C324">
        <f t="shared" ref="C324:N326" si="44">LOG(10^C293-10^(C$28*$B324+C$29))</f>
        <v>4.7153456352235699</v>
      </c>
      <c r="D324" s="29">
        <f t="shared" si="44"/>
        <v>4.6399225847907335</v>
      </c>
      <c r="E324" s="29">
        <f t="shared" si="44"/>
        <v>4.7019614360773163</v>
      </c>
      <c r="F324" s="29">
        <f t="shared" si="44"/>
        <v>4.7442257216047397</v>
      </c>
      <c r="G324" s="29">
        <f t="shared" si="44"/>
        <v>4.7780214798866147</v>
      </c>
      <c r="H324" s="29">
        <f t="shared" si="44"/>
        <v>4.5891860303705707</v>
      </c>
      <c r="I324" s="29">
        <f t="shared" si="44"/>
        <v>4.7813416944807905</v>
      </c>
      <c r="J324" s="29">
        <f t="shared" si="44"/>
        <v>4.6481408496225383</v>
      </c>
      <c r="K324" s="29">
        <f t="shared" si="44"/>
        <v>4.6717690556049618</v>
      </c>
      <c r="L324" s="29">
        <f t="shared" si="44"/>
        <v>4.6999904682178926</v>
      </c>
      <c r="M324" s="29">
        <f t="shared" si="44"/>
        <v>4.794813668977719</v>
      </c>
      <c r="N324" s="29">
        <f t="shared" si="44"/>
        <v>4.6676387626704727</v>
      </c>
      <c r="O324" s="29"/>
      <c r="P324" s="29"/>
    </row>
    <row r="325" spans="1:16" x14ac:dyDescent="0.25">
      <c r="B325" s="4">
        <v>2</v>
      </c>
      <c r="C325">
        <f t="shared" si="44"/>
        <v>4.1957868921268702</v>
      </c>
      <c r="D325" s="29">
        <f t="shared" si="44"/>
        <v>4.0600132238295066</v>
      </c>
      <c r="E325" s="29">
        <f t="shared" si="44"/>
        <v>4.0582055646577979</v>
      </c>
      <c r="F325" s="29">
        <f t="shared" si="44"/>
        <v>4.1441742345213957</v>
      </c>
      <c r="G325" s="29">
        <f t="shared" si="44"/>
        <v>4.0569622836844754</v>
      </c>
      <c r="H325" s="29">
        <f t="shared" si="44"/>
        <v>3.8343161729026995</v>
      </c>
      <c r="I325" s="29">
        <f t="shared" si="44"/>
        <v>4.240477465896058</v>
      </c>
      <c r="J325" s="29">
        <f t="shared" si="44"/>
        <v>3.9422550810259711</v>
      </c>
      <c r="K325" s="29">
        <f t="shared" si="44"/>
        <v>3.9415534877887408</v>
      </c>
      <c r="L325" s="29">
        <f t="shared" si="44"/>
        <v>4.1195088942168638</v>
      </c>
      <c r="M325" s="29">
        <f t="shared" si="44"/>
        <v>4.1082629366150059</v>
      </c>
      <c r="N325" s="29">
        <f t="shared" si="44"/>
        <v>3.9332958173486361</v>
      </c>
      <c r="O325" s="29"/>
      <c r="P325" s="29"/>
    </row>
    <row r="326" spans="1:16" x14ac:dyDescent="0.25">
      <c r="B326" s="4">
        <v>3</v>
      </c>
      <c r="C326">
        <f t="shared" si="44"/>
        <v>3.4149166132965734</v>
      </c>
      <c r="D326" s="29">
        <f t="shared" si="44"/>
        <v>3.2439569993485686</v>
      </c>
      <c r="E326" s="29">
        <f t="shared" si="44"/>
        <v>3.2729992635485252</v>
      </c>
      <c r="F326" s="29">
        <f t="shared" si="44"/>
        <v>3.6469202754786885</v>
      </c>
      <c r="G326" s="29">
        <f t="shared" si="44"/>
        <v>3.4303209388983724</v>
      </c>
      <c r="H326" s="29">
        <f t="shared" si="44"/>
        <v>3.1974138531712519</v>
      </c>
      <c r="I326" s="29">
        <f t="shared" si="44"/>
        <v>3.542936812390856</v>
      </c>
      <c r="J326" s="29">
        <f t="shared" si="44"/>
        <v>3.2505464930135464</v>
      </c>
      <c r="K326" s="29">
        <f t="shared" si="44"/>
        <v>3.1540404698644462</v>
      </c>
      <c r="L326" s="29">
        <f t="shared" si="44"/>
        <v>3.4529123429206479</v>
      </c>
      <c r="M326" s="29">
        <f t="shared" si="44"/>
        <v>3.3439604239827325</v>
      </c>
      <c r="N326" s="29">
        <f t="shared" si="44"/>
        <v>3.250648409387777</v>
      </c>
      <c r="O326" s="29"/>
      <c r="P326" s="29"/>
    </row>
    <row r="327" spans="1:16" x14ac:dyDescent="0.25">
      <c r="B327" s="5">
        <v>4</v>
      </c>
      <c r="C327">
        <f>LOG(10^C296-10^(C$28*$B327+C$29))</f>
        <v>2.6039809282034665</v>
      </c>
      <c r="D327" s="29">
        <f t="shared" ref="D327:N327" si="45">LOG(10^D296-10^(D$28*$B327+D$29))</f>
        <v>2.2576495266682897</v>
      </c>
      <c r="E327" s="29">
        <f t="shared" si="45"/>
        <v>2.5839589210723983</v>
      </c>
      <c r="F327" s="29">
        <f t="shared" si="45"/>
        <v>3.158811520497669</v>
      </c>
      <c r="G327" s="29">
        <f t="shared" si="45"/>
        <v>2.6734077853370835</v>
      </c>
      <c r="H327" s="29">
        <f t="shared" si="45"/>
        <v>2.1757606021142122</v>
      </c>
      <c r="I327" s="29">
        <f t="shared" si="45"/>
        <v>2.8288296857650459</v>
      </c>
      <c r="J327" s="29">
        <f t="shared" si="45"/>
        <v>2.6191844460857276</v>
      </c>
      <c r="K327" s="29" t="e">
        <f t="shared" si="45"/>
        <v>#NUM!</v>
      </c>
      <c r="L327" s="29">
        <f t="shared" si="45"/>
        <v>2.7556331764479394</v>
      </c>
      <c r="M327" s="29">
        <f t="shared" si="45"/>
        <v>2.4335200364036162</v>
      </c>
      <c r="N327" s="29">
        <f t="shared" si="45"/>
        <v>2.5232409355655863</v>
      </c>
      <c r="O327" s="29"/>
      <c r="P327" s="29"/>
    </row>
    <row r="328" spans="1:16" x14ac:dyDescent="0.25">
      <c r="B328" s="4">
        <v>5</v>
      </c>
      <c r="D328" s="29"/>
      <c r="E328" s="29"/>
    </row>
    <row r="329" spans="1:16" x14ac:dyDescent="0.25">
      <c r="B329" s="4">
        <v>6</v>
      </c>
      <c r="D329" s="29"/>
      <c r="E329" s="29"/>
    </row>
    <row r="330" spans="1:16" x14ac:dyDescent="0.25">
      <c r="B330" s="4">
        <v>7</v>
      </c>
      <c r="D330" s="29"/>
      <c r="E330" s="29"/>
    </row>
    <row r="331" spans="1:16" x14ac:dyDescent="0.25">
      <c r="B331" s="4">
        <v>8</v>
      </c>
      <c r="D331" s="29"/>
      <c r="E331" s="29"/>
    </row>
    <row r="332" spans="1:16" x14ac:dyDescent="0.25">
      <c r="B332" s="4">
        <v>9</v>
      </c>
      <c r="D332" s="29"/>
      <c r="E332" s="29"/>
    </row>
    <row r="333" spans="1:16" x14ac:dyDescent="0.25">
      <c r="B333" s="5">
        <v>10</v>
      </c>
      <c r="D333" s="29"/>
      <c r="E333" s="29"/>
    </row>
    <row r="334" spans="1:16" x14ac:dyDescent="0.25">
      <c r="B334" s="16">
        <v>11.5</v>
      </c>
      <c r="D334" s="29"/>
      <c r="E334" s="29"/>
    </row>
    <row r="335" spans="1:16" x14ac:dyDescent="0.25">
      <c r="B335" s="4">
        <v>13</v>
      </c>
      <c r="D335" s="29"/>
      <c r="E335" s="29"/>
    </row>
    <row r="336" spans="1:16" x14ac:dyDescent="0.25">
      <c r="B336" s="4">
        <v>14.5</v>
      </c>
      <c r="D336" s="29"/>
      <c r="E336" s="29"/>
    </row>
    <row r="337" spans="2:5" x14ac:dyDescent="0.25">
      <c r="B337" s="4">
        <v>16</v>
      </c>
      <c r="D337" s="28"/>
      <c r="E337" s="29"/>
    </row>
    <row r="338" spans="2:5" x14ac:dyDescent="0.25">
      <c r="B338" s="4">
        <v>17.5</v>
      </c>
      <c r="D338" s="28"/>
      <c r="E338" s="29"/>
    </row>
    <row r="339" spans="2:5" x14ac:dyDescent="0.25">
      <c r="B339" s="4">
        <v>19</v>
      </c>
      <c r="D339" s="28"/>
      <c r="E339" s="29"/>
    </row>
    <row r="340" spans="2:5" x14ac:dyDescent="0.25">
      <c r="B340" s="4">
        <v>20.5</v>
      </c>
      <c r="D340" s="28"/>
      <c r="E340" s="29"/>
    </row>
    <row r="341" spans="2:5" x14ac:dyDescent="0.25">
      <c r="B341" s="4">
        <v>22</v>
      </c>
      <c r="D341" s="28"/>
      <c r="E341" s="29"/>
    </row>
    <row r="342" spans="2:5" x14ac:dyDescent="0.25">
      <c r="B342" s="4">
        <v>23.5</v>
      </c>
      <c r="D342" s="28"/>
      <c r="E342" s="29"/>
    </row>
    <row r="343" spans="2:5" x14ac:dyDescent="0.25">
      <c r="B343" s="4">
        <v>25</v>
      </c>
      <c r="D343" s="28"/>
      <c r="E343" s="29"/>
    </row>
    <row r="344" spans="2:5" x14ac:dyDescent="0.25">
      <c r="B344" s="4">
        <v>27</v>
      </c>
      <c r="D344" s="28"/>
      <c r="E344" s="29"/>
    </row>
    <row r="345" spans="2:5" x14ac:dyDescent="0.25">
      <c r="B345" s="4">
        <v>29</v>
      </c>
      <c r="D345" s="28"/>
      <c r="E345" s="29"/>
    </row>
    <row r="346" spans="2:5" x14ac:dyDescent="0.25">
      <c r="B346" s="4">
        <v>31</v>
      </c>
      <c r="D346" s="28"/>
      <c r="E346" s="29"/>
    </row>
    <row r="347" spans="2:5" x14ac:dyDescent="0.25">
      <c r="B347" s="4">
        <v>33</v>
      </c>
      <c r="D347" s="28"/>
      <c r="E347" s="29"/>
    </row>
    <row r="348" spans="2:5" x14ac:dyDescent="0.25">
      <c r="B348" s="4">
        <v>35</v>
      </c>
      <c r="D348" s="28"/>
      <c r="E348" s="29"/>
    </row>
    <row r="349" spans="2:5" x14ac:dyDescent="0.25">
      <c r="B349" s="4">
        <v>37</v>
      </c>
      <c r="D349" s="28"/>
      <c r="E349" s="29"/>
    </row>
    <row r="350" spans="2:5" x14ac:dyDescent="0.25">
      <c r="B350" s="4">
        <v>39</v>
      </c>
      <c r="D350" s="28"/>
      <c r="E350" s="29"/>
    </row>
    <row r="351" spans="2:5" x14ac:dyDescent="0.25">
      <c r="B351" s="4">
        <v>41</v>
      </c>
      <c r="D351" s="28"/>
      <c r="E351" s="29"/>
    </row>
    <row r="352" spans="2:5" x14ac:dyDescent="0.25">
      <c r="B352" s="4">
        <v>43</v>
      </c>
      <c r="D352" s="28"/>
      <c r="E352" s="29"/>
    </row>
    <row r="353" spans="2:5" x14ac:dyDescent="0.25">
      <c r="B353" s="4">
        <v>45</v>
      </c>
      <c r="D353" s="28"/>
      <c r="E353" s="29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2016-08-11T12:22:15Z</dcterms:modified>
</cp:coreProperties>
</file>