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ni\OSSU\ComputerScience\"/>
    </mc:Choice>
  </mc:AlternateContent>
  <xr:revisionPtr revIDLastSave="0" documentId="13_ncr:1_{8E370026-06B2-4EB2-8674-DE098784265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2" i="2" l="1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I12" i="2" l="1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I16" i="2" l="1"/>
  <c r="J16" i="2" s="1"/>
  <c r="I17" i="2" s="1"/>
  <c r="J17" i="2" s="1"/>
  <c r="I18" i="2" s="1"/>
  <c r="J18" i="2" s="1"/>
  <c r="I19" i="2" s="1"/>
  <c r="J19" i="2" s="1"/>
  <c r="F16" i="2"/>
  <c r="G16" i="2" s="1"/>
  <c r="F17" i="2" s="1"/>
  <c r="G17" i="2" s="1"/>
  <c r="F18" i="2" s="1"/>
  <c r="G18" i="2" s="1"/>
  <c r="F19" i="2" s="1"/>
  <c r="G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45" i="2" l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I60" i="2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F59" i="2" l="1"/>
  <c r="G59" i="2" s="1"/>
  <c r="F55" i="2"/>
  <c r="G55" i="2" s="1"/>
  <c r="F60" i="2"/>
  <c r="G60" i="2" s="1"/>
  <c r="F56" i="2"/>
  <c r="G56" i="2" s="1"/>
  <c r="F58" i="2"/>
  <c r="G58" i="2" s="1"/>
  <c r="F54" i="2"/>
  <c r="G54" i="2" s="1"/>
  <c r="F61" i="2"/>
  <c r="G61" i="2" s="1"/>
  <c r="F57" i="2"/>
  <c r="G57" i="2" s="1"/>
  <c r="F53" i="2"/>
  <c r="G53" i="2" s="1"/>
  <c r="I62" i="2"/>
  <c r="J62" i="2" s="1"/>
  <c r="D3" i="1" s="1"/>
  <c r="F62" i="2" l="1"/>
  <c r="G62" i="2" s="1"/>
  <c r="C3" i="1" s="1"/>
</calcChain>
</file>

<file path=xl/sharedStrings.xml><?xml version="1.0" encoding="utf-8"?>
<sst xmlns="http://schemas.openxmlformats.org/spreadsheetml/2006/main" count="321" uniqueCount="185">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</sst>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9" fillId="0" borderId="0" xfId="0" applyFont="1" applyAlignment="1">
      <alignment horizontal="center"/>
    </xf>
    <xf numFmtId="0" fontId="7" fillId="0" borderId="0" xfId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7" fillId="0" borderId="0" xfId="1" applyAlignment="1">
      <alignment horizontal="center"/>
    </xf>
    <xf numFmtId="0" fontId="10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166" fontId="8" fillId="0" borderId="0" xfId="0" applyNumberFormat="1" applyFont="1"/>
    <xf numFmtId="0" fontId="10" fillId="0" borderId="0" xfId="1" applyFont="1" applyAlignment="1">
      <alignment horizontal="left"/>
    </xf>
    <xf numFmtId="0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0" applyFont="1" applyAlignment="1">
      <alignment horizontal="center" wrapText="1"/>
    </xf>
    <xf numFmtId="0" fontId="2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B3" sqref="B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ht="12.75" x14ac:dyDescent="0.2">
      <c r="A1" s="1" t="s">
        <v>0</v>
      </c>
      <c r="B1" s="1" t="s">
        <v>1</v>
      </c>
      <c r="C1" s="46" t="s">
        <v>2</v>
      </c>
      <c r="D1" s="47"/>
    </row>
    <row r="2" spans="1:4" ht="27.75" customHeight="1" x14ac:dyDescent="0.2">
      <c r="A2" s="44" t="s">
        <v>3</v>
      </c>
      <c r="B2" s="3" t="s">
        <v>4</v>
      </c>
      <c r="C2" s="2" t="s">
        <v>5</v>
      </c>
      <c r="D2" s="2" t="s">
        <v>6</v>
      </c>
    </row>
    <row r="3" spans="1:4" ht="12.75" x14ac:dyDescent="0.2">
      <c r="A3" s="4">
        <v>44221</v>
      </c>
      <c r="B3" s="45">
        <v>10</v>
      </c>
      <c r="C3" s="5">
        <f>'Curriculum Data'!G62</f>
        <v>45922.699999999983</v>
      </c>
      <c r="D3" s="5">
        <f>'Curriculum Data'!J62</f>
        <v>46285.299999999996</v>
      </c>
    </row>
    <row r="4" spans="1:4" ht="12.75" x14ac:dyDescent="0.2">
      <c r="A4" s="6"/>
      <c r="B4" s="6"/>
    </row>
    <row r="5" spans="1:4" ht="12.75" x14ac:dyDescent="0.2">
      <c r="A5" s="6"/>
      <c r="B5" s="6"/>
    </row>
    <row r="6" spans="1:4" ht="12.75" x14ac:dyDescent="0.2">
      <c r="A6" s="6"/>
      <c r="B6" s="6"/>
    </row>
    <row r="7" spans="1:4" ht="12.75" x14ac:dyDescent="0.2">
      <c r="A7" s="6"/>
      <c r="B7" s="6"/>
    </row>
    <row r="8" spans="1:4" ht="12.75" x14ac:dyDescent="0.2">
      <c r="A8" s="6"/>
      <c r="B8" s="6"/>
    </row>
    <row r="9" spans="1:4" ht="12.75" x14ac:dyDescent="0.2">
      <c r="A9" s="6"/>
      <c r="B9" s="6"/>
    </row>
    <row r="10" spans="1:4" ht="12.75" x14ac:dyDescent="0.2">
      <c r="A10" s="6"/>
      <c r="B10" s="6"/>
    </row>
    <row r="11" spans="1:4" ht="12.75" x14ac:dyDescent="0.2">
      <c r="A11" s="6"/>
      <c r="B11" s="6"/>
    </row>
    <row r="12" spans="1:4" ht="12.75" x14ac:dyDescent="0.2">
      <c r="A12" s="6"/>
      <c r="B12" s="6"/>
    </row>
    <row r="13" spans="1:4" ht="12.75" x14ac:dyDescent="0.2">
      <c r="A13" s="6"/>
      <c r="B13" s="6"/>
    </row>
    <row r="14" spans="1:4" ht="12.75" x14ac:dyDescent="0.2">
      <c r="A14" s="6"/>
      <c r="B14" s="6"/>
    </row>
    <row r="15" spans="1:4" ht="12.75" x14ac:dyDescent="0.2">
      <c r="A15" s="6"/>
      <c r="B15" s="6"/>
    </row>
    <row r="16" spans="1:4" ht="12.75" x14ac:dyDescent="0.2">
      <c r="A16" s="6"/>
      <c r="B16" s="6"/>
    </row>
    <row r="17" spans="1:2" ht="12.75" x14ac:dyDescent="0.2">
      <c r="A17" s="6"/>
      <c r="B17" s="6"/>
    </row>
    <row r="18" spans="1:2" ht="12.75" x14ac:dyDescent="0.2">
      <c r="A18" s="6"/>
      <c r="B18" s="6"/>
    </row>
    <row r="19" spans="1:2" ht="12.75" x14ac:dyDescent="0.2">
      <c r="A19" s="6"/>
      <c r="B19" s="6"/>
    </row>
    <row r="20" spans="1:2" ht="12.75" x14ac:dyDescent="0.2">
      <c r="A20" s="6"/>
      <c r="B20" s="6"/>
    </row>
    <row r="21" spans="1:2" ht="12.75" x14ac:dyDescent="0.2">
      <c r="A21" s="6"/>
      <c r="B21" s="6"/>
    </row>
    <row r="22" spans="1:2" ht="12.75" x14ac:dyDescent="0.2">
      <c r="A22" s="6"/>
      <c r="B22" s="6"/>
    </row>
    <row r="23" spans="1:2" ht="12.75" x14ac:dyDescent="0.2">
      <c r="A23" s="6"/>
      <c r="B23" s="6"/>
    </row>
    <row r="24" spans="1:2" ht="12.75" x14ac:dyDescent="0.2">
      <c r="A24" s="6"/>
      <c r="B24" s="6"/>
    </row>
    <row r="25" spans="1:2" ht="12.75" x14ac:dyDescent="0.2">
      <c r="A25" s="6"/>
      <c r="B25" s="6"/>
    </row>
    <row r="26" spans="1:2" ht="12.75" x14ac:dyDescent="0.2">
      <c r="A26" s="6"/>
      <c r="B26" s="6"/>
    </row>
    <row r="27" spans="1:2" ht="12.75" x14ac:dyDescent="0.2">
      <c r="A27" s="6"/>
      <c r="B27" s="6"/>
    </row>
    <row r="28" spans="1:2" ht="12.75" x14ac:dyDescent="0.2">
      <c r="A28" s="6"/>
      <c r="B28" s="6"/>
    </row>
    <row r="29" spans="1:2" ht="12.75" x14ac:dyDescent="0.2">
      <c r="A29" s="6"/>
      <c r="B29" s="6"/>
    </row>
    <row r="30" spans="1:2" ht="12.75" x14ac:dyDescent="0.2">
      <c r="A30" s="6"/>
      <c r="B30" s="6"/>
    </row>
    <row r="31" spans="1:2" ht="12.75" x14ac:dyDescent="0.2">
      <c r="A31" s="6"/>
      <c r="B31" s="6"/>
    </row>
    <row r="32" spans="1:2" ht="12.75" x14ac:dyDescent="0.2">
      <c r="A32" s="6"/>
      <c r="B32" s="6"/>
    </row>
    <row r="33" spans="1:2" ht="12.75" x14ac:dyDescent="0.2">
      <c r="A33" s="6"/>
      <c r="B33" s="6"/>
    </row>
    <row r="34" spans="1:2" ht="12.75" x14ac:dyDescent="0.2">
      <c r="A34" s="6"/>
      <c r="B34" s="6"/>
    </row>
    <row r="35" spans="1:2" ht="12.75" x14ac:dyDescent="0.2">
      <c r="A35" s="6"/>
      <c r="B35" s="6"/>
    </row>
    <row r="36" spans="1:2" ht="12.75" x14ac:dyDescent="0.2">
      <c r="A36" s="6"/>
      <c r="B36" s="6"/>
    </row>
    <row r="37" spans="1:2" ht="12.75" x14ac:dyDescent="0.2">
      <c r="A37" s="6"/>
      <c r="B37" s="6"/>
    </row>
    <row r="38" spans="1:2" ht="12.75" x14ac:dyDescent="0.2">
      <c r="A38" s="6"/>
      <c r="B38" s="6"/>
    </row>
    <row r="39" spans="1:2" ht="12.75" x14ac:dyDescent="0.2">
      <c r="A39" s="6"/>
      <c r="B39" s="6"/>
    </row>
  </sheetData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24" t="s">
        <v>117</v>
      </c>
      <c r="M1" s="3" t="s">
        <v>16</v>
      </c>
    </row>
    <row r="2" spans="1:13" ht="12.75" x14ac:dyDescent="0.2">
      <c r="A2" s="13" t="s">
        <v>17</v>
      </c>
      <c r="B2" s="14" t="s">
        <v>18</v>
      </c>
      <c r="C2" s="2" t="s">
        <v>19</v>
      </c>
      <c r="D2" s="2" t="s">
        <v>20</v>
      </c>
      <c r="E2" s="2">
        <v>100</v>
      </c>
      <c r="F2" s="15">
        <f>Timeline!A3</f>
        <v>44221</v>
      </c>
      <c r="G2" s="16">
        <f>IF(ISBLANK(K2),F2+(E2/(Timeline!$B$3/7)),K2)</f>
        <v>44291</v>
      </c>
      <c r="H2" s="2">
        <v>100</v>
      </c>
      <c r="I2" s="15">
        <f>Timeline!A3</f>
        <v>44221</v>
      </c>
      <c r="J2" s="16">
        <f>IF(ISBLANK(K2),I2+(H2/(Timeline!$B$3/7)),K2)</f>
        <v>44291</v>
      </c>
      <c r="K2" s="17"/>
      <c r="L2" s="23"/>
      <c r="M2" s="18"/>
    </row>
    <row r="3" spans="1:13" ht="12.75" x14ac:dyDescent="0.2">
      <c r="A3" s="19" t="s">
        <v>22</v>
      </c>
      <c r="B3" s="14" t="s">
        <v>18</v>
      </c>
      <c r="C3" s="2" t="s">
        <v>23</v>
      </c>
      <c r="D3" s="2" t="s">
        <v>24</v>
      </c>
      <c r="E3" s="2">
        <v>135</v>
      </c>
      <c r="F3" s="20">
        <f t="shared" ref="F3:F11" si="0">IF(ISBLANK(K2),G2,K2)</f>
        <v>44291</v>
      </c>
      <c r="G3" s="16">
        <f>IF(ISBLANK(K3),F3+(E3/(Timeline!$B$3/7)),K3)</f>
        <v>44385.5</v>
      </c>
      <c r="H3" s="2">
        <v>135</v>
      </c>
      <c r="I3" s="20">
        <f t="shared" ref="I3:I11" si="1">IF(ISBLANK(K2),J2,K2)</f>
        <v>44291</v>
      </c>
      <c r="J3" s="16">
        <f>IF(ISBLANK(K3),I3+(H3/(Timeline!$B$3/7)),K3)</f>
        <v>44385.5</v>
      </c>
      <c r="K3" s="17"/>
      <c r="L3" s="23"/>
      <c r="M3" s="18" t="s">
        <v>21</v>
      </c>
    </row>
    <row r="4" spans="1:13" ht="12.75" x14ac:dyDescent="0.2">
      <c r="A4" s="13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44385.5</v>
      </c>
      <c r="G4" s="16">
        <f>IF(ISBLANK(K4),F4+(E4/(Timeline!$B$3/7)),K4)</f>
        <v>44424.7</v>
      </c>
      <c r="H4" s="2">
        <v>70</v>
      </c>
      <c r="I4" s="20">
        <f t="shared" si="1"/>
        <v>44385.5</v>
      </c>
      <c r="J4" s="16">
        <f>IF(ISBLANK(K4),I4+(H4/(Timeline!$B$3/7)),K4)</f>
        <v>44434.5</v>
      </c>
      <c r="K4" s="17"/>
      <c r="L4" s="23"/>
      <c r="M4" s="2" t="s">
        <v>29</v>
      </c>
    </row>
    <row r="5" spans="1:13" ht="12.75" x14ac:dyDescent="0.2">
      <c r="A5" s="13" t="s">
        <v>30</v>
      </c>
      <c r="B5" s="14" t="s">
        <v>26</v>
      </c>
      <c r="C5" s="2" t="s">
        <v>31</v>
      </c>
      <c r="D5" s="2" t="s">
        <v>28</v>
      </c>
      <c r="E5" s="2">
        <v>48</v>
      </c>
      <c r="F5" s="20">
        <f t="shared" si="0"/>
        <v>44424.7</v>
      </c>
      <c r="G5" s="16">
        <f>IF(ISBLANK(K5),F5+(E5/(Timeline!$B$3/7)),K5)</f>
        <v>44458.299999999996</v>
      </c>
      <c r="H5" s="2">
        <v>60</v>
      </c>
      <c r="I5" s="20">
        <f t="shared" si="1"/>
        <v>44434.5</v>
      </c>
      <c r="J5" s="16">
        <f>IF(ISBLANK(K5),I5+(H5/(Timeline!$B$3/7)),K5)</f>
        <v>44476.5</v>
      </c>
      <c r="K5" s="21"/>
      <c r="L5" s="23"/>
      <c r="M5" s="2" t="s">
        <v>32</v>
      </c>
    </row>
    <row r="6" spans="1:13" ht="12.75" x14ac:dyDescent="0.2">
      <c r="A6" s="13" t="s">
        <v>33</v>
      </c>
      <c r="B6" s="14" t="s">
        <v>26</v>
      </c>
      <c r="C6" s="2" t="s">
        <v>34</v>
      </c>
      <c r="D6" s="2" t="s">
        <v>35</v>
      </c>
      <c r="E6" s="2">
        <v>20</v>
      </c>
      <c r="F6" s="20">
        <f t="shared" si="0"/>
        <v>44458.299999999996</v>
      </c>
      <c r="G6" s="16">
        <f>IF(ISBLANK(K6),F6+(E6/(Timeline!$B$3/7)),K6)</f>
        <v>44472.299999999996</v>
      </c>
      <c r="H6" s="2">
        <v>40</v>
      </c>
      <c r="I6" s="20">
        <f t="shared" si="1"/>
        <v>44476.5</v>
      </c>
      <c r="J6" s="16">
        <f>IF(ISBLANK(K6),I6+(H6/(Timeline!$B$3/7)),K6)</f>
        <v>44504.5</v>
      </c>
      <c r="K6" s="21"/>
      <c r="L6" s="23"/>
      <c r="M6" s="18" t="s">
        <v>36</v>
      </c>
    </row>
    <row r="7" spans="1:13" ht="12.75" x14ac:dyDescent="0.2">
      <c r="A7" s="13" t="s">
        <v>37</v>
      </c>
      <c r="B7" s="14" t="s">
        <v>26</v>
      </c>
      <c r="C7" s="2" t="s">
        <v>38</v>
      </c>
      <c r="D7" s="2" t="s">
        <v>35</v>
      </c>
      <c r="E7" s="2">
        <v>12</v>
      </c>
      <c r="F7" s="20">
        <f t="shared" si="0"/>
        <v>44472.299999999996</v>
      </c>
      <c r="G7" s="16">
        <f>IF(ISBLANK(K7),F7+(E7/(Timeline!$B$3/7)),K7)</f>
        <v>44480.7</v>
      </c>
      <c r="H7" s="2">
        <v>24</v>
      </c>
      <c r="I7" s="20">
        <f t="shared" si="1"/>
        <v>44504.5</v>
      </c>
      <c r="J7" s="16">
        <f>IF(ISBLANK(K7),I7+(H7/(Timeline!$B$3/7)),K7)</f>
        <v>44521.3</v>
      </c>
      <c r="K7" s="21"/>
      <c r="L7" s="23"/>
      <c r="M7" s="2" t="s">
        <v>33</v>
      </c>
    </row>
    <row r="8" spans="1:13" ht="12.75" x14ac:dyDescent="0.2">
      <c r="A8" s="13" t="s">
        <v>39</v>
      </c>
      <c r="B8" s="14" t="s">
        <v>26</v>
      </c>
      <c r="C8" s="2" t="s">
        <v>38</v>
      </c>
      <c r="D8" s="2" t="s">
        <v>35</v>
      </c>
      <c r="E8" s="2">
        <v>12</v>
      </c>
      <c r="F8" s="20">
        <f t="shared" si="0"/>
        <v>44480.7</v>
      </c>
      <c r="G8" s="16">
        <f>IF(ISBLANK(K8),F8+(E8/(Timeline!$B$3/7)),K8)</f>
        <v>44489.1</v>
      </c>
      <c r="H8" s="2">
        <v>24</v>
      </c>
      <c r="I8" s="20">
        <f t="shared" si="1"/>
        <v>44521.3</v>
      </c>
      <c r="J8" s="16">
        <f>IF(ISBLANK(K8),I8+(H8/(Timeline!$B$3/7)),K8)</f>
        <v>44538.100000000006</v>
      </c>
      <c r="K8" s="21"/>
      <c r="L8" s="23"/>
      <c r="M8" s="2" t="s">
        <v>37</v>
      </c>
    </row>
    <row r="9" spans="1:13" ht="12.75" x14ac:dyDescent="0.2">
      <c r="A9" s="30" t="s">
        <v>40</v>
      </c>
      <c r="B9" s="26" t="s">
        <v>122</v>
      </c>
      <c r="C9" s="2" t="s">
        <v>41</v>
      </c>
      <c r="D9" s="2" t="s">
        <v>42</v>
      </c>
      <c r="E9" s="2">
        <v>78</v>
      </c>
      <c r="F9" s="20">
        <f t="shared" si="0"/>
        <v>44489.1</v>
      </c>
      <c r="G9" s="16">
        <f>IF(ISBLANK(K9),F9+(E9/(Timeline!$B$3/7)),K9)</f>
        <v>44543.7</v>
      </c>
      <c r="H9" s="2">
        <v>130</v>
      </c>
      <c r="I9" s="20">
        <f t="shared" si="1"/>
        <v>44538.100000000006</v>
      </c>
      <c r="J9" s="16">
        <f>IF(ISBLANK(K9),I9+(H9/(Timeline!$B$3/7)),K9)</f>
        <v>44629.100000000006</v>
      </c>
      <c r="K9" s="21"/>
      <c r="L9" s="23"/>
      <c r="M9" s="18" t="s">
        <v>43</v>
      </c>
    </row>
    <row r="10" spans="1:13" ht="12.75" x14ac:dyDescent="0.2">
      <c r="A10" s="30" t="s">
        <v>44</v>
      </c>
      <c r="B10" s="26" t="s">
        <v>122</v>
      </c>
      <c r="C10" s="2" t="s">
        <v>41</v>
      </c>
      <c r="D10" s="2" t="s">
        <v>45</v>
      </c>
      <c r="E10" s="2">
        <v>65</v>
      </c>
      <c r="F10" s="20">
        <f t="shared" si="0"/>
        <v>44543.7</v>
      </c>
      <c r="G10" s="16">
        <f>IF(ISBLANK(K10),F10+(E10/(Timeline!$B$3/7)),K10)</f>
        <v>44589.2</v>
      </c>
      <c r="H10" s="2">
        <v>130</v>
      </c>
      <c r="I10" s="20">
        <f t="shared" si="1"/>
        <v>44629.100000000006</v>
      </c>
      <c r="J10" s="16">
        <f>IF(ISBLANK(K10),I10+(H10/(Timeline!$B$3/7)),K10)</f>
        <v>44720.100000000006</v>
      </c>
      <c r="K10" s="21"/>
      <c r="L10" s="23"/>
      <c r="M10" s="2" t="s">
        <v>46</v>
      </c>
    </row>
    <row r="11" spans="1:13" ht="12.75" x14ac:dyDescent="0.2">
      <c r="A11" s="30" t="s">
        <v>47</v>
      </c>
      <c r="B11" s="26" t="s">
        <v>122</v>
      </c>
      <c r="C11" s="2" t="s">
        <v>31</v>
      </c>
      <c r="D11" s="2" t="s">
        <v>45</v>
      </c>
      <c r="E11" s="2">
        <v>30</v>
      </c>
      <c r="F11" s="20">
        <f t="shared" si="0"/>
        <v>44589.2</v>
      </c>
      <c r="G11" s="16">
        <f>IF(ISBLANK(K11),F11+(E11/(Timeline!$B$3/7)),K11)</f>
        <v>44610.2</v>
      </c>
      <c r="H11" s="2">
        <v>60</v>
      </c>
      <c r="I11" s="20">
        <f t="shared" si="1"/>
        <v>44720.100000000006</v>
      </c>
      <c r="J11" s="16">
        <f>IF(ISBLANK(K11),I11+(H11/(Timeline!$B$3/7)),K11)</f>
        <v>44762.100000000006</v>
      </c>
      <c r="K11" s="21"/>
      <c r="L11" s="23"/>
      <c r="M11" s="2" t="s">
        <v>48</v>
      </c>
    </row>
    <row r="12" spans="1:13" ht="12.75" x14ac:dyDescent="0.2">
      <c r="A12" s="31" t="s">
        <v>118</v>
      </c>
      <c r="B12" s="26" t="s">
        <v>123</v>
      </c>
      <c r="C12" s="27" t="s">
        <v>119</v>
      </c>
      <c r="D12" s="27" t="s">
        <v>120</v>
      </c>
      <c r="E12" s="2">
        <v>6</v>
      </c>
      <c r="F12" s="20">
        <f>IF(ISBLANK(K8),G8,K8)</f>
        <v>44489.1</v>
      </c>
      <c r="G12" s="16">
        <f>IF(ISBLANK(K12),F12+(E12/(Timeline!$B$3/7)),K12)</f>
        <v>44493.299999999996</v>
      </c>
      <c r="H12" s="2">
        <v>9</v>
      </c>
      <c r="I12" s="20">
        <f>IF(ISBLANK(K8),J8,K8)</f>
        <v>44538.100000000006</v>
      </c>
      <c r="J12" s="16">
        <f>IF(ISBLANK(K12),I12+(H12/(Timeline!$B$3/7)),K12)</f>
        <v>44544.400000000009</v>
      </c>
      <c r="K12" s="21"/>
      <c r="L12" s="23"/>
      <c r="M12" s="18" t="s">
        <v>43</v>
      </c>
    </row>
    <row r="13" spans="1:13" ht="12.75" x14ac:dyDescent="0.2">
      <c r="A13" s="31" t="s">
        <v>121</v>
      </c>
      <c r="B13" s="26" t="s">
        <v>123</v>
      </c>
      <c r="C13" s="27" t="s">
        <v>41</v>
      </c>
      <c r="D13" s="27" t="s">
        <v>56</v>
      </c>
      <c r="E13" s="2">
        <v>156</v>
      </c>
      <c r="F13" s="20">
        <f>IF(ISBLANK(K12),G12,K12)</f>
        <v>44493.299999999996</v>
      </c>
      <c r="G13" s="16">
        <f>IF(ISBLANK(K13),F13+(E13/(Timeline!$B$3/7)),K13)</f>
        <v>44602.499999999993</v>
      </c>
      <c r="H13" s="2">
        <v>156</v>
      </c>
      <c r="I13" s="20">
        <f>IF(ISBLANK(K12),J12,K12)</f>
        <v>44544.400000000009</v>
      </c>
      <c r="J13" s="16">
        <f>IF(ISBLANK(K13),I13+(H13/(Timeline!$B$3/7)),K13)</f>
        <v>44653.600000000006</v>
      </c>
      <c r="K13" s="21"/>
      <c r="L13" s="23"/>
      <c r="M13" s="27" t="s">
        <v>118</v>
      </c>
    </row>
    <row r="14" spans="1:13" ht="12.75" x14ac:dyDescent="0.2">
      <c r="A14" s="32" t="s">
        <v>124</v>
      </c>
      <c r="B14" s="26" t="s">
        <v>125</v>
      </c>
      <c r="C14" s="27" t="s">
        <v>19</v>
      </c>
      <c r="D14" s="27" t="s">
        <v>126</v>
      </c>
      <c r="E14" s="2">
        <v>40</v>
      </c>
      <c r="F14" s="20">
        <f>IF(ISBLANK(K8),G8,K8)</f>
        <v>44489.1</v>
      </c>
      <c r="G14" s="16">
        <f>IF(ISBLANK(K14),F14+(E14/(Timeline!$B$3/7)),K14)</f>
        <v>44517.1</v>
      </c>
      <c r="H14" s="2">
        <v>50</v>
      </c>
      <c r="I14" s="20">
        <f>IF(ISBLANK(K8),J8,K8)</f>
        <v>44538.100000000006</v>
      </c>
      <c r="J14" s="16">
        <f>IF(ISBLANK(K14),I14+(H14/(Timeline!$B$3/7)),K14)</f>
        <v>44573.100000000006</v>
      </c>
      <c r="K14" s="21"/>
      <c r="L14" s="23"/>
      <c r="M14" s="28" t="s">
        <v>129</v>
      </c>
    </row>
    <row r="15" spans="1:13" ht="12.75" x14ac:dyDescent="0.2">
      <c r="A15" s="33" t="s">
        <v>131</v>
      </c>
      <c r="B15" s="26" t="s">
        <v>127</v>
      </c>
      <c r="C15" s="27" t="s">
        <v>128</v>
      </c>
      <c r="D15" s="27" t="s">
        <v>56</v>
      </c>
      <c r="E15" s="2">
        <v>288</v>
      </c>
      <c r="F15" s="20">
        <f>IF(ISBLANK(K8),G8,K8)</f>
        <v>44489.1</v>
      </c>
      <c r="G15" s="16">
        <f>IF(ISBLANK(K15),F15+(E15/(Timeline!$B$3/7)),K15)</f>
        <v>44690.7</v>
      </c>
      <c r="H15" s="2">
        <v>288</v>
      </c>
      <c r="I15" s="20">
        <f>IF(ISBLANK(K8),J8,K8)</f>
        <v>44538.100000000006</v>
      </c>
      <c r="J15" s="16">
        <f>IF(ISBLANK(K15),I15+(H15/(Timeline!$B$3/7)),K15)</f>
        <v>44739.700000000004</v>
      </c>
      <c r="K15" s="21"/>
      <c r="L15" s="23"/>
      <c r="M15" s="28" t="s">
        <v>130</v>
      </c>
    </row>
    <row r="16" spans="1:13" ht="12.75" x14ac:dyDescent="0.2">
      <c r="A16" s="13" t="s">
        <v>49</v>
      </c>
      <c r="B16" s="14" t="s">
        <v>50</v>
      </c>
      <c r="C16" s="2" t="s">
        <v>41</v>
      </c>
      <c r="D16" s="2" t="s">
        <v>51</v>
      </c>
      <c r="E16" s="2">
        <v>65</v>
      </c>
      <c r="F16" s="20">
        <f>MAX(G11,G13,G14,G15)</f>
        <v>44690.7</v>
      </c>
      <c r="G16" s="16">
        <f>IF(ISBLANK(K16),F16+(E16/(Timeline!$B$3/7)),K16)</f>
        <v>44736.2</v>
      </c>
      <c r="H16" s="2">
        <v>65</v>
      </c>
      <c r="I16" s="34">
        <f>MAX(J11,J13,J14,J15)</f>
        <v>44762.100000000006</v>
      </c>
      <c r="J16" s="16">
        <f>IF(ISBLANK(K16),I16+(H16/(Timeline!$B$3/7)),K16)</f>
        <v>44807.600000000006</v>
      </c>
      <c r="K16" s="21"/>
      <c r="L16" s="23"/>
      <c r="M16" s="2" t="s">
        <v>52</v>
      </c>
    </row>
    <row r="17" spans="1:13" ht="12.75" x14ac:dyDescent="0.2">
      <c r="A17" s="13" t="s">
        <v>53</v>
      </c>
      <c r="B17" s="14" t="s">
        <v>54</v>
      </c>
      <c r="C17" s="2" t="s">
        <v>55</v>
      </c>
      <c r="D17" s="2" t="s">
        <v>56</v>
      </c>
      <c r="E17" s="2">
        <v>24</v>
      </c>
      <c r="F17" s="20">
        <f t="shared" ref="F17:F53" si="2">IF(ISBLANK(K16),G16,K16)</f>
        <v>44736.2</v>
      </c>
      <c r="G17" s="16">
        <f>IF(ISBLANK(K17),F17+(E17/(Timeline!$B$3/7)),K17)</f>
        <v>44753</v>
      </c>
      <c r="H17" s="2">
        <v>24</v>
      </c>
      <c r="I17" s="20">
        <f t="shared" ref="I17:I53" si="3">IF(ISBLANK(K16),J16,K16)</f>
        <v>44807.600000000006</v>
      </c>
      <c r="J17" s="16">
        <f>IF(ISBLANK(K17),I17+(H17/(Timeline!$B$3/7)),K17)</f>
        <v>44824.400000000009</v>
      </c>
      <c r="K17" s="21"/>
      <c r="L17" s="23"/>
      <c r="M17" s="2" t="s">
        <v>29</v>
      </c>
    </row>
    <row r="18" spans="1:13" ht="12.75" x14ac:dyDescent="0.2">
      <c r="A18" s="19" t="s">
        <v>57</v>
      </c>
      <c r="B18" s="14" t="s">
        <v>58</v>
      </c>
      <c r="C18" s="2" t="s">
        <v>31</v>
      </c>
      <c r="D18" s="2" t="s">
        <v>59</v>
      </c>
      <c r="E18" s="2">
        <v>42</v>
      </c>
      <c r="F18" s="20">
        <f t="shared" si="2"/>
        <v>44753</v>
      </c>
      <c r="G18" s="16">
        <f>IF(ISBLANK(K18),F18+(E18/(Timeline!$B$3/7)),K18)</f>
        <v>44782.400000000001</v>
      </c>
      <c r="H18" s="2">
        <v>78</v>
      </c>
      <c r="I18" s="20">
        <f t="shared" si="3"/>
        <v>44824.400000000009</v>
      </c>
      <c r="J18" s="16">
        <f>IF(ISBLANK(K18),I18+(H18/(Timeline!$B$3/7)),K18)</f>
        <v>44879.000000000007</v>
      </c>
      <c r="K18" s="21"/>
      <c r="L18" s="23"/>
      <c r="M18" s="2" t="s">
        <v>60</v>
      </c>
    </row>
    <row r="19" spans="1:13" ht="12.75" x14ac:dyDescent="0.2">
      <c r="A19" s="13" t="s">
        <v>61</v>
      </c>
      <c r="B19" s="14" t="s">
        <v>58</v>
      </c>
      <c r="C19" s="2" t="s">
        <v>31</v>
      </c>
      <c r="D19" s="2" t="s">
        <v>62</v>
      </c>
      <c r="E19" s="2">
        <v>72</v>
      </c>
      <c r="F19" s="20">
        <f t="shared" si="2"/>
        <v>44782.400000000001</v>
      </c>
      <c r="G19" s="16">
        <f>IF(ISBLANK(K19),F19+(E19/(Timeline!$B$3/7)),K19)</f>
        <v>44832.800000000003</v>
      </c>
      <c r="H19" s="2">
        <v>108</v>
      </c>
      <c r="I19" s="20">
        <f t="shared" si="3"/>
        <v>44879.000000000007</v>
      </c>
      <c r="J19" s="16">
        <f>IF(ISBLANK(K19),I19+(H19/(Timeline!$B$3/7)),K19)</f>
        <v>44954.600000000006</v>
      </c>
      <c r="K19" s="21"/>
      <c r="L19" s="23"/>
      <c r="M19" s="18" t="s">
        <v>63</v>
      </c>
    </row>
    <row r="20" spans="1:13" ht="12.75" x14ac:dyDescent="0.2">
      <c r="A20" s="25" t="s">
        <v>68</v>
      </c>
      <c r="B20" s="26" t="s">
        <v>58</v>
      </c>
      <c r="C20" s="27" t="s">
        <v>69</v>
      </c>
      <c r="D20" s="27" t="s">
        <v>70</v>
      </c>
      <c r="E20" s="2">
        <v>60</v>
      </c>
      <c r="F20" s="20">
        <f t="shared" si="2"/>
        <v>44832.800000000003</v>
      </c>
      <c r="G20" s="16">
        <f>IF(ISBLANK(K20),F20+(E20/(Timeline!$B$3/7)),K20)</f>
        <v>44874.8</v>
      </c>
      <c r="H20" s="2">
        <v>72</v>
      </c>
      <c r="I20" s="20">
        <f t="shared" si="3"/>
        <v>44954.600000000006</v>
      </c>
      <c r="J20" s="16">
        <f>IF(ISBLANK(K20),I20+(H20/(Timeline!$B$3/7)),K20)</f>
        <v>45005.000000000007</v>
      </c>
      <c r="K20" s="21"/>
      <c r="L20" s="23"/>
      <c r="M20" s="29" t="s">
        <v>132</v>
      </c>
    </row>
    <row r="21" spans="1:13" ht="12.75" x14ac:dyDescent="0.2">
      <c r="A21" s="13" t="s">
        <v>64</v>
      </c>
      <c r="B21" s="14" t="s">
        <v>58</v>
      </c>
      <c r="C21" s="2" t="s">
        <v>65</v>
      </c>
      <c r="D21" s="2" t="s">
        <v>66</v>
      </c>
      <c r="E21" s="2">
        <v>32</v>
      </c>
      <c r="F21" s="20">
        <f t="shared" si="2"/>
        <v>44874.8</v>
      </c>
      <c r="G21" s="16">
        <f>IF(ISBLANK(K21),F21+(E21/(Timeline!$B$3/7)),K21)</f>
        <v>44897.200000000004</v>
      </c>
      <c r="H21" s="2">
        <v>96</v>
      </c>
      <c r="I21" s="20">
        <f t="shared" si="3"/>
        <v>45005.000000000007</v>
      </c>
      <c r="J21" s="16">
        <f>IF(ISBLANK(K21),I21+(H21/(Timeline!$B$3/7)),K21)</f>
        <v>45072.200000000004</v>
      </c>
      <c r="K21" s="21"/>
      <c r="L21" s="23"/>
      <c r="M21" s="2" t="s">
        <v>67</v>
      </c>
    </row>
    <row r="22" spans="1:13" ht="12.75" x14ac:dyDescent="0.2">
      <c r="A22" s="13" t="s">
        <v>71</v>
      </c>
      <c r="B22" s="14" t="s">
        <v>72</v>
      </c>
      <c r="C22" s="2" t="s">
        <v>73</v>
      </c>
      <c r="D22" s="2" t="s">
        <v>35</v>
      </c>
      <c r="E22" s="2">
        <v>16</v>
      </c>
      <c r="F22" s="20">
        <f t="shared" si="2"/>
        <v>44897.200000000004</v>
      </c>
      <c r="G22" s="16">
        <f>IF(ISBLANK(K22),F22+(E22/(Timeline!$B$3/7)),K22)</f>
        <v>44908.4</v>
      </c>
      <c r="H22" s="2">
        <v>32</v>
      </c>
      <c r="I22" s="20">
        <f t="shared" si="3"/>
        <v>45072.200000000004</v>
      </c>
      <c r="J22" s="16">
        <f>IF(ISBLANK(K22),I22+(H22/(Timeline!$B$3/7)),K22)</f>
        <v>45094.600000000006</v>
      </c>
      <c r="K22" s="21"/>
      <c r="L22" s="23"/>
      <c r="M22" s="2" t="s">
        <v>74</v>
      </c>
    </row>
    <row r="23" spans="1:13" ht="12.75" x14ac:dyDescent="0.2">
      <c r="A23" s="13" t="s">
        <v>75</v>
      </c>
      <c r="B23" s="14" t="s">
        <v>72</v>
      </c>
      <c r="C23" s="2" t="s">
        <v>73</v>
      </c>
      <c r="D23" s="2" t="s">
        <v>35</v>
      </c>
      <c r="E23" s="2">
        <v>16</v>
      </c>
      <c r="F23" s="20">
        <f t="shared" si="2"/>
        <v>44908.4</v>
      </c>
      <c r="G23" s="16">
        <f>IF(ISBLANK(K23),F23+(E23/(Timeline!$B$3/7)),K23)</f>
        <v>44919.6</v>
      </c>
      <c r="H23" s="2">
        <v>32</v>
      </c>
      <c r="I23" s="20">
        <f t="shared" si="3"/>
        <v>45094.600000000006</v>
      </c>
      <c r="J23" s="16">
        <f>IF(ISBLANK(K23),I23+(H23/(Timeline!$B$3/7)),K23)</f>
        <v>45117.000000000007</v>
      </c>
      <c r="K23" s="21"/>
      <c r="L23" s="23"/>
      <c r="M23" s="2" t="s">
        <v>71</v>
      </c>
    </row>
    <row r="24" spans="1:13" ht="12.75" x14ac:dyDescent="0.2">
      <c r="A24" s="13" t="s">
        <v>76</v>
      </c>
      <c r="B24" s="14" t="s">
        <v>72</v>
      </c>
      <c r="C24" s="2" t="s">
        <v>73</v>
      </c>
      <c r="D24" s="2" t="s">
        <v>35</v>
      </c>
      <c r="E24" s="2">
        <v>16</v>
      </c>
      <c r="F24" s="20">
        <f t="shared" si="2"/>
        <v>44919.6</v>
      </c>
      <c r="G24" s="16">
        <f>IF(ISBLANK(K24),F24+(E24/(Timeline!$B$3/7)),K24)</f>
        <v>44930.799999999996</v>
      </c>
      <c r="H24" s="2">
        <v>32</v>
      </c>
      <c r="I24" s="20">
        <f t="shared" si="3"/>
        <v>45117.000000000007</v>
      </c>
      <c r="J24" s="16">
        <f>IF(ISBLANK(K24),I24+(H24/(Timeline!$B$3/7)),K24)</f>
        <v>45139.400000000009</v>
      </c>
      <c r="K24" s="21"/>
      <c r="L24" s="23"/>
      <c r="M24" s="2" t="s">
        <v>75</v>
      </c>
    </row>
    <row r="25" spans="1:13" ht="12.75" x14ac:dyDescent="0.2">
      <c r="A25" s="13" t="s">
        <v>77</v>
      </c>
      <c r="B25" s="14" t="s">
        <v>72</v>
      </c>
      <c r="C25" s="2" t="s">
        <v>73</v>
      </c>
      <c r="D25" s="2" t="s">
        <v>35</v>
      </c>
      <c r="E25" s="2">
        <v>16</v>
      </c>
      <c r="F25" s="20">
        <f t="shared" si="2"/>
        <v>44930.799999999996</v>
      </c>
      <c r="G25" s="16">
        <f>IF(ISBLANK(K25),F25+(E25/(Timeline!$B$3/7)),K25)</f>
        <v>44941.999999999993</v>
      </c>
      <c r="H25" s="2">
        <v>32</v>
      </c>
      <c r="I25" s="20">
        <f t="shared" si="3"/>
        <v>45139.400000000009</v>
      </c>
      <c r="J25" s="16">
        <f>IF(ISBLANK(K25),I25+(H25/(Timeline!$B$3/7)),K25)</f>
        <v>45161.80000000001</v>
      </c>
      <c r="K25" s="21"/>
      <c r="L25" s="23"/>
      <c r="M25" s="2" t="s">
        <v>76</v>
      </c>
    </row>
    <row r="26" spans="1:13" ht="12.75" x14ac:dyDescent="0.2">
      <c r="A26" s="13" t="s">
        <v>78</v>
      </c>
      <c r="B26" s="14" t="s">
        <v>79</v>
      </c>
      <c r="C26" s="2" t="s">
        <v>34</v>
      </c>
      <c r="D26" s="2" t="s">
        <v>80</v>
      </c>
      <c r="E26" s="2">
        <v>15</v>
      </c>
      <c r="F26" s="20">
        <f t="shared" si="2"/>
        <v>44941.999999999993</v>
      </c>
      <c r="G26" s="16">
        <f>IF(ISBLANK(K26),F26+(E26/(Timeline!$B$3/7)),K26)</f>
        <v>44952.499999999993</v>
      </c>
      <c r="H26" s="2">
        <v>15</v>
      </c>
      <c r="I26" s="20">
        <f t="shared" si="3"/>
        <v>45161.80000000001</v>
      </c>
      <c r="J26" s="16">
        <f>IF(ISBLANK(K26),I26+(H26/(Timeline!$B$3/7)),K26)</f>
        <v>45172.30000000001</v>
      </c>
      <c r="K26" s="21"/>
      <c r="L26" s="23"/>
      <c r="M26" s="2" t="s">
        <v>29</v>
      </c>
    </row>
    <row r="27" spans="1:13" ht="12.75" x14ac:dyDescent="0.2">
      <c r="A27" s="13" t="s">
        <v>81</v>
      </c>
      <c r="B27" s="14" t="s">
        <v>79</v>
      </c>
      <c r="C27" s="2" t="s">
        <v>73</v>
      </c>
      <c r="D27" s="2" t="s">
        <v>82</v>
      </c>
      <c r="E27" s="2">
        <v>16</v>
      </c>
      <c r="F27" s="20">
        <f t="shared" si="2"/>
        <v>44952.499999999993</v>
      </c>
      <c r="G27" s="16">
        <f>IF(ISBLANK(K27),F27+(E27/(Timeline!$B$3/7)),K27)</f>
        <v>44963.69999999999</v>
      </c>
      <c r="H27" s="2">
        <v>16</v>
      </c>
      <c r="I27" s="20">
        <f t="shared" si="3"/>
        <v>45172.30000000001</v>
      </c>
      <c r="J27" s="16">
        <f>IF(ISBLANK(K27),I27+(H27/(Timeline!$B$3/7)),K27)</f>
        <v>45183.500000000007</v>
      </c>
      <c r="K27" s="21"/>
      <c r="L27" s="23"/>
      <c r="M27" s="2" t="s">
        <v>29</v>
      </c>
    </row>
    <row r="28" spans="1:13" ht="12.75" x14ac:dyDescent="0.2">
      <c r="A28" s="13" t="s">
        <v>83</v>
      </c>
      <c r="B28" s="14" t="s">
        <v>79</v>
      </c>
      <c r="C28" s="2" t="s">
        <v>73</v>
      </c>
      <c r="D28" s="2" t="s">
        <v>82</v>
      </c>
      <c r="E28" s="2">
        <v>16</v>
      </c>
      <c r="F28" s="20">
        <f t="shared" si="2"/>
        <v>44963.69999999999</v>
      </c>
      <c r="G28" s="16">
        <f>IF(ISBLANK(K28),F28+(E28/(Timeline!$B$3/7)),K28)</f>
        <v>44974.899999999987</v>
      </c>
      <c r="H28" s="2">
        <v>16</v>
      </c>
      <c r="I28" s="20">
        <f t="shared" si="3"/>
        <v>45183.500000000007</v>
      </c>
      <c r="J28" s="16">
        <f>IF(ISBLANK(K28),I28+(H28/(Timeline!$B$3/7)),K28)</f>
        <v>45194.700000000004</v>
      </c>
      <c r="K28" s="21"/>
      <c r="L28" s="23"/>
      <c r="M28" s="2" t="s">
        <v>29</v>
      </c>
    </row>
    <row r="29" spans="1:13" ht="12.75" x14ac:dyDescent="0.2">
      <c r="A29" s="25" t="s">
        <v>133</v>
      </c>
      <c r="B29" s="26" t="s">
        <v>79</v>
      </c>
      <c r="C29" s="27" t="s">
        <v>73</v>
      </c>
      <c r="D29" s="27" t="s">
        <v>82</v>
      </c>
      <c r="E29" s="2">
        <v>16</v>
      </c>
      <c r="F29" s="20">
        <f t="shared" si="2"/>
        <v>44974.899999999987</v>
      </c>
      <c r="G29" s="16">
        <f>IF(ISBLANK(K29),F29+(E29/(Timeline!$B$3/7)),K29)</f>
        <v>44986.099999999984</v>
      </c>
      <c r="H29" s="2">
        <v>16</v>
      </c>
      <c r="I29" s="20">
        <f t="shared" si="3"/>
        <v>45194.700000000004</v>
      </c>
      <c r="J29" s="16">
        <f>IF(ISBLANK(K29),I29+(H29/(Timeline!$B$3/7)),K29)</f>
        <v>45205.9</v>
      </c>
      <c r="K29" s="21"/>
      <c r="L29" s="23"/>
      <c r="M29" s="27" t="s">
        <v>29</v>
      </c>
    </row>
    <row r="30" spans="1:13" ht="12.75" x14ac:dyDescent="0.2">
      <c r="A30" s="13" t="s">
        <v>84</v>
      </c>
      <c r="B30" s="14" t="s">
        <v>79</v>
      </c>
      <c r="C30" s="2" t="s">
        <v>73</v>
      </c>
      <c r="D30" s="2" t="s">
        <v>51</v>
      </c>
      <c r="E30" s="2">
        <v>20</v>
      </c>
      <c r="F30" s="20">
        <f t="shared" si="2"/>
        <v>44986.099999999984</v>
      </c>
      <c r="G30" s="16">
        <f>IF(ISBLANK(K30),F30+(E30/(Timeline!$B$3/7)),K30)</f>
        <v>45000.099999999984</v>
      </c>
      <c r="H30" s="2">
        <v>20</v>
      </c>
      <c r="I30" s="20">
        <f t="shared" si="3"/>
        <v>45205.9</v>
      </c>
      <c r="J30" s="16">
        <f>IF(ISBLANK(K30),I30+(H30/(Timeline!$B$3/7)),K30)</f>
        <v>45219.9</v>
      </c>
      <c r="K30" s="21"/>
      <c r="L30" s="23"/>
      <c r="M30" s="2" t="s">
        <v>29</v>
      </c>
    </row>
    <row r="31" spans="1:13" ht="12.75" x14ac:dyDescent="0.2">
      <c r="A31" s="13" t="s">
        <v>85</v>
      </c>
      <c r="B31" s="14" t="s">
        <v>86</v>
      </c>
      <c r="C31" s="2" t="s">
        <v>55</v>
      </c>
      <c r="D31" s="2" t="s">
        <v>20</v>
      </c>
      <c r="E31" s="2">
        <v>20</v>
      </c>
      <c r="F31" s="20">
        <f t="shared" si="2"/>
        <v>45000.099999999984</v>
      </c>
      <c r="G31" s="16">
        <f>IF(ISBLANK(K31),F31+(E31/(Timeline!$B$3/7)),K31)</f>
        <v>45014.099999999984</v>
      </c>
      <c r="H31" s="2">
        <v>20</v>
      </c>
      <c r="I31" s="20">
        <f t="shared" si="3"/>
        <v>45219.9</v>
      </c>
      <c r="J31" s="16">
        <f>IF(ISBLANK(K31),I31+(H31/(Timeline!$B$3/7)),K31)</f>
        <v>45233.9</v>
      </c>
      <c r="K31" s="21"/>
      <c r="L31" s="23"/>
      <c r="M31" s="2" t="s">
        <v>87</v>
      </c>
    </row>
    <row r="32" spans="1:13" ht="12.75" x14ac:dyDescent="0.2">
      <c r="A32" s="13" t="s">
        <v>88</v>
      </c>
      <c r="B32" s="14" t="s">
        <v>86</v>
      </c>
      <c r="C32" s="2" t="s">
        <v>55</v>
      </c>
      <c r="D32" s="2" t="s">
        <v>20</v>
      </c>
      <c r="E32" s="2">
        <v>20</v>
      </c>
      <c r="F32" s="20">
        <f t="shared" si="2"/>
        <v>45014.099999999984</v>
      </c>
      <c r="G32" s="16">
        <f>IF(ISBLANK(K32),F32+(E32/(Timeline!$B$3/7)),K32)</f>
        <v>45028.099999999984</v>
      </c>
      <c r="H32" s="2">
        <v>20</v>
      </c>
      <c r="I32" s="20">
        <f t="shared" si="3"/>
        <v>45233.9</v>
      </c>
      <c r="J32" s="16">
        <f>IF(ISBLANK(K32),I32+(H32/(Timeline!$B$3/7)),K32)</f>
        <v>45247.9</v>
      </c>
      <c r="K32" s="21"/>
      <c r="L32" s="23"/>
      <c r="M32" s="18" t="s">
        <v>85</v>
      </c>
    </row>
    <row r="33" spans="1:13" ht="12.75" x14ac:dyDescent="0.2">
      <c r="A33" s="13" t="s">
        <v>89</v>
      </c>
      <c r="B33" s="14" t="s">
        <v>86</v>
      </c>
      <c r="C33" s="2" t="s">
        <v>55</v>
      </c>
      <c r="D33" s="2" t="s">
        <v>20</v>
      </c>
      <c r="E33" s="2">
        <v>20</v>
      </c>
      <c r="F33" s="20">
        <f t="shared" si="2"/>
        <v>45028.099999999984</v>
      </c>
      <c r="G33" s="16">
        <f>IF(ISBLANK(K33),F33+(E33/(Timeline!$B$3/7)),K33)</f>
        <v>45042.099999999984</v>
      </c>
      <c r="H33" s="2">
        <v>20</v>
      </c>
      <c r="I33" s="20">
        <f t="shared" si="3"/>
        <v>45247.9</v>
      </c>
      <c r="J33" s="16">
        <f>IF(ISBLANK(K33),I33+(H33/(Timeline!$B$3/7)),K33)</f>
        <v>45261.9</v>
      </c>
      <c r="K33" s="21"/>
      <c r="L33" s="23"/>
      <c r="M33" s="2" t="s">
        <v>87</v>
      </c>
    </row>
    <row r="34" spans="1:13" ht="12.75" x14ac:dyDescent="0.2">
      <c r="A34" s="13" t="s">
        <v>90</v>
      </c>
      <c r="B34" s="14" t="s">
        <v>86</v>
      </c>
      <c r="C34" s="2" t="s">
        <v>91</v>
      </c>
      <c r="D34" s="2" t="s">
        <v>92</v>
      </c>
      <c r="E34" s="2">
        <v>44</v>
      </c>
      <c r="F34" s="20">
        <f t="shared" si="2"/>
        <v>45042.099999999984</v>
      </c>
      <c r="G34" s="16">
        <f>IF(ISBLANK(K34),F34+(E34/(Timeline!$B$3/7)),K34)</f>
        <v>45072.899999999987</v>
      </c>
      <c r="H34" s="2">
        <v>66</v>
      </c>
      <c r="I34" s="20">
        <f t="shared" si="3"/>
        <v>45261.9</v>
      </c>
      <c r="J34" s="16">
        <f>IF(ISBLANK(K34),I34+(H34/(Timeline!$B$3/7)),K34)</f>
        <v>45308.1</v>
      </c>
      <c r="K34" s="21"/>
      <c r="L34" s="23"/>
      <c r="M34" s="2" t="s">
        <v>93</v>
      </c>
    </row>
    <row r="35" spans="1:13" ht="12.75" x14ac:dyDescent="0.2">
      <c r="A35" s="13" t="s">
        <v>94</v>
      </c>
      <c r="B35" s="14" t="s">
        <v>86</v>
      </c>
      <c r="C35" s="2" t="s">
        <v>31</v>
      </c>
      <c r="D35" s="2" t="s">
        <v>56</v>
      </c>
      <c r="E35" s="2">
        <v>72</v>
      </c>
      <c r="F35" s="20">
        <f t="shared" si="2"/>
        <v>45072.899999999987</v>
      </c>
      <c r="G35" s="16">
        <f>IF(ISBLANK(K35),F35+(E35/(Timeline!$B$3/7)),K35)</f>
        <v>45123.299999999988</v>
      </c>
      <c r="H35" s="2">
        <v>72</v>
      </c>
      <c r="I35" s="20">
        <f t="shared" si="3"/>
        <v>45308.1</v>
      </c>
      <c r="J35" s="16">
        <f>IF(ISBLANK(K35),I35+(H35/(Timeline!$B$3/7)),K35)</f>
        <v>45358.5</v>
      </c>
      <c r="K35" s="21"/>
      <c r="L35" s="23"/>
      <c r="M35" s="2" t="s">
        <v>95</v>
      </c>
    </row>
    <row r="36" spans="1:13" ht="12.75" x14ac:dyDescent="0.2">
      <c r="A36" s="13" t="s">
        <v>96</v>
      </c>
      <c r="B36" s="14" t="s">
        <v>86</v>
      </c>
      <c r="C36" s="2" t="s">
        <v>31</v>
      </c>
      <c r="D36" s="2" t="s">
        <v>28</v>
      </c>
      <c r="E36" s="2">
        <v>48</v>
      </c>
      <c r="F36" s="20">
        <f t="shared" si="2"/>
        <v>45123.299999999988</v>
      </c>
      <c r="G36" s="16">
        <f>IF(ISBLANK(K36),F36+(E36/(Timeline!$B$3/7)),K36)</f>
        <v>45156.899999999987</v>
      </c>
      <c r="H36" s="2">
        <v>60</v>
      </c>
      <c r="I36" s="20">
        <f t="shared" si="3"/>
        <v>45358.5</v>
      </c>
      <c r="J36" s="16">
        <f>IF(ISBLANK(K36),I36+(H36/(Timeline!$B$3/7)),K36)</f>
        <v>45400.5</v>
      </c>
      <c r="K36" s="21"/>
      <c r="L36" s="23"/>
      <c r="M36" s="18" t="s">
        <v>97</v>
      </c>
    </row>
    <row r="37" spans="1:13" ht="12.75" x14ac:dyDescent="0.2">
      <c r="A37" s="13" t="s">
        <v>98</v>
      </c>
      <c r="B37" s="14" t="s">
        <v>86</v>
      </c>
      <c r="C37" s="2" t="s">
        <v>99</v>
      </c>
      <c r="D37" s="2" t="s">
        <v>28</v>
      </c>
      <c r="E37" s="2">
        <v>48</v>
      </c>
      <c r="F37" s="20">
        <f t="shared" si="2"/>
        <v>45156.899999999987</v>
      </c>
      <c r="G37" s="16">
        <f>IF(ISBLANK(K37),F37+(E37/(Timeline!$B$3/7)),K37)</f>
        <v>45190.499999999985</v>
      </c>
      <c r="H37" s="2">
        <v>70</v>
      </c>
      <c r="I37" s="20">
        <f t="shared" si="3"/>
        <v>45400.5</v>
      </c>
      <c r="J37" s="16">
        <f>IF(ISBLANK(K37),I37+(H37/(Timeline!$B$3/7)),K37)</f>
        <v>45449.5</v>
      </c>
      <c r="K37" s="21"/>
      <c r="L37" s="23"/>
      <c r="M37" s="2" t="s">
        <v>96</v>
      </c>
    </row>
    <row r="38" spans="1:13" ht="12.75" x14ac:dyDescent="0.2">
      <c r="A38" s="13" t="s">
        <v>100</v>
      </c>
      <c r="B38" s="14" t="s">
        <v>101</v>
      </c>
      <c r="C38" s="2" t="s">
        <v>73</v>
      </c>
      <c r="D38" s="2" t="s">
        <v>102</v>
      </c>
      <c r="E38" s="2">
        <v>24</v>
      </c>
      <c r="F38" s="20">
        <f t="shared" si="2"/>
        <v>45190.499999999985</v>
      </c>
      <c r="G38" s="16">
        <f>IF(ISBLANK(K38),F38+(E38/(Timeline!$B$3/7)),K38)</f>
        <v>45207.299999999988</v>
      </c>
      <c r="H38" s="2">
        <v>32</v>
      </c>
      <c r="I38" s="20">
        <f t="shared" si="3"/>
        <v>45449.5</v>
      </c>
      <c r="J38" s="16">
        <f>IF(ISBLANK(K38),I38+(H38/(Timeline!$B$3/7)),K38)</f>
        <v>45471.9</v>
      </c>
      <c r="K38" s="21"/>
      <c r="L38" s="23"/>
      <c r="M38" s="2" t="s">
        <v>103</v>
      </c>
    </row>
    <row r="39" spans="1:13" ht="12.75" x14ac:dyDescent="0.2">
      <c r="A39" s="13" t="s">
        <v>104</v>
      </c>
      <c r="B39" s="14" t="s">
        <v>101</v>
      </c>
      <c r="C39" s="2" t="s">
        <v>23</v>
      </c>
      <c r="D39" s="2" t="s">
        <v>102</v>
      </c>
      <c r="E39" s="2">
        <v>54</v>
      </c>
      <c r="F39" s="20">
        <f t="shared" si="2"/>
        <v>45207.299999999988</v>
      </c>
      <c r="G39" s="16">
        <f>IF(ISBLANK(K39),F39+(E39/(Timeline!$B$3/7)),K39)</f>
        <v>45245.099999999991</v>
      </c>
      <c r="H39" s="2">
        <v>72</v>
      </c>
      <c r="I39" s="20">
        <f t="shared" si="3"/>
        <v>45471.9</v>
      </c>
      <c r="J39" s="16">
        <f>IF(ISBLANK(K39),I39+(H39/(Timeline!$B$3/7)),K39)</f>
        <v>45522.3</v>
      </c>
      <c r="K39" s="21"/>
      <c r="L39" s="23"/>
      <c r="M39" s="2" t="s">
        <v>105</v>
      </c>
    </row>
    <row r="40" spans="1:13" ht="12.75" x14ac:dyDescent="0.2">
      <c r="A40" s="13" t="s">
        <v>106</v>
      </c>
      <c r="B40" s="14" t="s">
        <v>101</v>
      </c>
      <c r="C40" s="2" t="s">
        <v>107</v>
      </c>
      <c r="D40" s="2" t="s">
        <v>29</v>
      </c>
      <c r="E40" s="2">
        <v>100</v>
      </c>
      <c r="F40" s="20">
        <f t="shared" si="2"/>
        <v>45245.099999999991</v>
      </c>
      <c r="G40" s="16">
        <f>IF(ISBLANK(K40),F40+(E40/(Timeline!$B$3/7)),K40)</f>
        <v>45315.099999999991</v>
      </c>
      <c r="H40" s="2">
        <v>100</v>
      </c>
      <c r="I40" s="20">
        <f t="shared" si="3"/>
        <v>45522.3</v>
      </c>
      <c r="J40" s="16">
        <f>IF(ISBLANK(K40),I40+(H40/(Timeline!$B$3/7)),K40)</f>
        <v>45592.3</v>
      </c>
      <c r="K40" s="21"/>
      <c r="L40" s="23"/>
      <c r="M40" s="2" t="s">
        <v>29</v>
      </c>
    </row>
    <row r="41" spans="1:13" ht="15.75" customHeight="1" x14ac:dyDescent="0.2">
      <c r="A41" s="13" t="s">
        <v>108</v>
      </c>
      <c r="B41" s="14" t="s">
        <v>101</v>
      </c>
      <c r="C41" s="2" t="s">
        <v>109</v>
      </c>
      <c r="D41" s="2" t="s">
        <v>29</v>
      </c>
      <c r="E41" s="2">
        <v>100</v>
      </c>
      <c r="F41" s="20">
        <f t="shared" si="2"/>
        <v>45315.099999999991</v>
      </c>
      <c r="G41" s="16">
        <f>IF(ISBLANK(K41),F41+(E41/(Timeline!$B$3/7)),K41)</f>
        <v>45385.099999999991</v>
      </c>
      <c r="H41" s="2">
        <v>100</v>
      </c>
      <c r="I41" s="20">
        <f t="shared" si="3"/>
        <v>45592.3</v>
      </c>
      <c r="J41" s="16">
        <f>IF(ISBLANK(K41),I41+(H41/(Timeline!$B$3/7)),K41)</f>
        <v>45662.3</v>
      </c>
      <c r="K41" s="21"/>
      <c r="L41" s="23"/>
      <c r="M41" s="2" t="s">
        <v>29</v>
      </c>
    </row>
    <row r="42" spans="1:13" ht="15.75" customHeight="1" x14ac:dyDescent="0.2">
      <c r="A42" s="13" t="s">
        <v>110</v>
      </c>
      <c r="B42" s="14" t="s">
        <v>101</v>
      </c>
      <c r="C42" s="2" t="s">
        <v>65</v>
      </c>
      <c r="D42" s="2" t="s">
        <v>70</v>
      </c>
      <c r="E42" s="2">
        <v>48</v>
      </c>
      <c r="F42" s="20">
        <f t="shared" si="2"/>
        <v>45385.099999999991</v>
      </c>
      <c r="G42" s="16">
        <f>IF(ISBLANK(K42),F42+(E42/(Timeline!$B$3/7)),K42)</f>
        <v>45418.69999999999</v>
      </c>
      <c r="H42" s="2">
        <v>48</v>
      </c>
      <c r="I42" s="20">
        <f t="shared" si="3"/>
        <v>45662.3</v>
      </c>
      <c r="J42" s="16">
        <f>IF(ISBLANK(K42),I42+(H42/(Timeline!$B$3/7)),K42)</f>
        <v>45695.9</v>
      </c>
      <c r="K42" s="21"/>
      <c r="L42" s="23"/>
      <c r="M42" s="2" t="s">
        <v>111</v>
      </c>
    </row>
    <row r="43" spans="1:13" ht="15.75" customHeight="1" x14ac:dyDescent="0.2">
      <c r="A43" s="13" t="s">
        <v>112</v>
      </c>
      <c r="B43" s="14" t="s">
        <v>101</v>
      </c>
      <c r="C43" s="2" t="s">
        <v>73</v>
      </c>
      <c r="D43" s="2" t="s">
        <v>70</v>
      </c>
      <c r="E43" s="2">
        <v>24</v>
      </c>
      <c r="F43" s="20">
        <f t="shared" si="2"/>
        <v>45418.69999999999</v>
      </c>
      <c r="G43" s="16">
        <f>IF(ISBLANK(K43),F43+(E43/(Timeline!$B$3/7)),K43)</f>
        <v>45435.499999999993</v>
      </c>
      <c r="H43" s="2">
        <v>24</v>
      </c>
      <c r="I43" s="20">
        <f t="shared" si="3"/>
        <v>45695.9</v>
      </c>
      <c r="J43" s="16">
        <f>IF(ISBLANK(K43),I43+(H43/(Timeline!$B$3/7)),K43)</f>
        <v>45712.700000000004</v>
      </c>
      <c r="K43" s="21"/>
      <c r="L43" s="23"/>
      <c r="M43" s="2" t="s">
        <v>113</v>
      </c>
    </row>
    <row r="44" spans="1:13" ht="15.75" customHeight="1" x14ac:dyDescent="0.2">
      <c r="A44" s="25" t="s">
        <v>134</v>
      </c>
      <c r="B44" s="26" t="s">
        <v>101</v>
      </c>
      <c r="C44" s="27" t="s">
        <v>27</v>
      </c>
      <c r="D44" s="27" t="s">
        <v>92</v>
      </c>
      <c r="E44" s="2">
        <v>28</v>
      </c>
      <c r="F44" s="20">
        <f t="shared" si="2"/>
        <v>45435.499999999993</v>
      </c>
      <c r="G44" s="16">
        <f>IF(ISBLANK(K44),F44+(E44/(Timeline!$B$3/7)),K44)</f>
        <v>45455.099999999991</v>
      </c>
      <c r="H44" s="2">
        <v>42</v>
      </c>
      <c r="I44" s="20">
        <f t="shared" si="3"/>
        <v>45712.700000000004</v>
      </c>
      <c r="J44" s="16">
        <f>IF(ISBLANK(K44),I44+(H44/(Timeline!$B$3/7)),K44)</f>
        <v>45742.100000000006</v>
      </c>
      <c r="K44" s="21"/>
      <c r="L44" s="23"/>
      <c r="M44" s="27" t="s">
        <v>29</v>
      </c>
    </row>
    <row r="45" spans="1:13" ht="15.75" customHeight="1" x14ac:dyDescent="0.2">
      <c r="A45" s="13" t="s">
        <v>114</v>
      </c>
      <c r="B45" s="14" t="s">
        <v>101</v>
      </c>
      <c r="C45" s="2" t="s">
        <v>65</v>
      </c>
      <c r="D45" s="2" t="s">
        <v>70</v>
      </c>
      <c r="E45" s="2">
        <v>48</v>
      </c>
      <c r="F45" s="20">
        <f t="shared" si="2"/>
        <v>45455.099999999991</v>
      </c>
      <c r="G45" s="16">
        <f>IF(ISBLANK(K45),F45+(E45/(Timeline!$B$3/7)),K45)</f>
        <v>45488.69999999999</v>
      </c>
      <c r="H45" s="2">
        <v>48</v>
      </c>
      <c r="I45" s="20">
        <f t="shared" si="3"/>
        <v>45742.100000000006</v>
      </c>
      <c r="J45" s="16">
        <f>IF(ISBLANK(K45),I45+(H45/(Timeline!$B$3/7)),K45)</f>
        <v>45775.700000000004</v>
      </c>
      <c r="K45" s="21"/>
      <c r="L45" s="23"/>
      <c r="M45" s="2" t="s">
        <v>115</v>
      </c>
    </row>
    <row r="46" spans="1:13" ht="15.75" customHeight="1" x14ac:dyDescent="0.2">
      <c r="A46" s="25" t="s">
        <v>135</v>
      </c>
      <c r="B46" s="26" t="s">
        <v>136</v>
      </c>
      <c r="C46" s="27" t="s">
        <v>31</v>
      </c>
      <c r="D46" s="27" t="s">
        <v>70</v>
      </c>
      <c r="E46" s="2">
        <v>36</v>
      </c>
      <c r="F46" s="20">
        <f t="shared" si="2"/>
        <v>45488.69999999999</v>
      </c>
      <c r="G46" s="16">
        <f>IF(ISBLANK(K46),F46+(E46/(Timeline!$B$3/7)),K46)</f>
        <v>45513.899999999987</v>
      </c>
      <c r="H46" s="2">
        <v>36</v>
      </c>
      <c r="I46" s="20">
        <f t="shared" si="3"/>
        <v>45775.700000000004</v>
      </c>
      <c r="J46" s="16">
        <f>IF(ISBLANK(K46),I46+(H46/(Timeline!$B$3/7)),K46)</f>
        <v>45800.9</v>
      </c>
      <c r="K46" s="21"/>
      <c r="L46" s="23"/>
      <c r="M46" s="29" t="s">
        <v>164</v>
      </c>
    </row>
    <row r="47" spans="1:13" ht="15.75" customHeight="1" x14ac:dyDescent="0.2">
      <c r="A47" s="25" t="s">
        <v>137</v>
      </c>
      <c r="B47" s="26" t="s">
        <v>136</v>
      </c>
      <c r="C47" s="27" t="s">
        <v>31</v>
      </c>
      <c r="D47" s="27" t="s">
        <v>70</v>
      </c>
      <c r="E47" s="2">
        <v>36</v>
      </c>
      <c r="F47" s="20">
        <f t="shared" si="2"/>
        <v>45513.899999999987</v>
      </c>
      <c r="G47" s="16">
        <f>IF(ISBLANK(K47),F47+(E47/(Timeline!$B$3/7)),K47)</f>
        <v>45539.099999999984</v>
      </c>
      <c r="H47" s="2">
        <v>36</v>
      </c>
      <c r="I47" s="20">
        <f t="shared" si="3"/>
        <v>45800.9</v>
      </c>
      <c r="J47" s="16">
        <f>IF(ISBLANK(K47),I47+(H47/(Timeline!$B$3/7)),K47)</f>
        <v>45826.1</v>
      </c>
      <c r="K47" s="21"/>
      <c r="L47" s="23"/>
      <c r="M47" s="36" t="s">
        <v>169</v>
      </c>
    </row>
    <row r="48" spans="1:13" ht="15.75" customHeight="1" x14ac:dyDescent="0.2">
      <c r="A48" s="25" t="s">
        <v>138</v>
      </c>
      <c r="B48" s="26" t="s">
        <v>136</v>
      </c>
      <c r="C48" s="27" t="s">
        <v>31</v>
      </c>
      <c r="D48" s="27" t="s">
        <v>70</v>
      </c>
      <c r="E48" s="2">
        <v>36</v>
      </c>
      <c r="F48" s="20">
        <f t="shared" si="2"/>
        <v>45539.099999999984</v>
      </c>
      <c r="G48" s="16">
        <f>IF(ISBLANK(K48),F48+(E48/(Timeline!$B$3/7)),K48)</f>
        <v>45564.299999999981</v>
      </c>
      <c r="H48" s="2">
        <v>36</v>
      </c>
      <c r="I48" s="20">
        <f t="shared" si="3"/>
        <v>45826.1</v>
      </c>
      <c r="J48" s="16">
        <f>IF(ISBLANK(K48),I48+(H48/(Timeline!$B$3/7)),K48)</f>
        <v>45851.299999999996</v>
      </c>
      <c r="K48" s="21"/>
      <c r="L48" s="23"/>
      <c r="M48" s="27" t="s">
        <v>168</v>
      </c>
    </row>
    <row r="49" spans="1:13" ht="15.75" customHeight="1" x14ac:dyDescent="0.2">
      <c r="A49" s="25" t="s">
        <v>143</v>
      </c>
      <c r="B49" s="26" t="s">
        <v>139</v>
      </c>
      <c r="C49" s="27" t="s">
        <v>65</v>
      </c>
      <c r="D49" s="27" t="s">
        <v>20</v>
      </c>
      <c r="E49" s="2">
        <v>80</v>
      </c>
      <c r="F49" s="20">
        <f t="shared" si="2"/>
        <v>45564.299999999981</v>
      </c>
      <c r="G49" s="16">
        <f>IF(ISBLANK(K49),F49+(E49/(Timeline!$B$3/7)),K49)</f>
        <v>45620.299999999981</v>
      </c>
      <c r="H49" s="2">
        <v>80</v>
      </c>
      <c r="I49" s="20">
        <f t="shared" si="3"/>
        <v>45851.299999999996</v>
      </c>
      <c r="J49" s="16">
        <f>IF(ISBLANK(K49),I49+(H49/(Timeline!$B$3/7)),K49)</f>
        <v>45907.299999999996</v>
      </c>
      <c r="K49" s="21"/>
      <c r="L49" s="23"/>
      <c r="M49" s="27" t="s">
        <v>166</v>
      </c>
    </row>
    <row r="50" spans="1:13" ht="15.75" customHeight="1" x14ac:dyDescent="0.2">
      <c r="A50" s="25" t="s">
        <v>144</v>
      </c>
      <c r="B50" s="26" t="s">
        <v>139</v>
      </c>
      <c r="C50" s="27" t="s">
        <v>140</v>
      </c>
      <c r="D50" s="27" t="s">
        <v>141</v>
      </c>
      <c r="E50" s="2">
        <v>128</v>
      </c>
      <c r="F50" s="20">
        <f t="shared" si="2"/>
        <v>45620.299999999981</v>
      </c>
      <c r="G50" s="16">
        <f>IF(ISBLANK(K50),F50+(E50/(Timeline!$B$3/7)),K50)</f>
        <v>45709.89999999998</v>
      </c>
      <c r="H50" s="2">
        <v>128</v>
      </c>
      <c r="I50" s="20">
        <f t="shared" si="3"/>
        <v>45907.299999999996</v>
      </c>
      <c r="J50" s="16">
        <f>IF(ISBLANK(K50),I50+(H50/(Timeline!$B$3/7)),K50)</f>
        <v>45996.899999999994</v>
      </c>
      <c r="K50" s="21"/>
      <c r="L50" s="23"/>
      <c r="M50" s="27" t="s">
        <v>165</v>
      </c>
    </row>
    <row r="51" spans="1:13" ht="15.75" customHeight="1" x14ac:dyDescent="0.2">
      <c r="A51" s="25" t="s">
        <v>142</v>
      </c>
      <c r="B51" s="26" t="s">
        <v>139</v>
      </c>
      <c r="C51" s="27" t="s">
        <v>31</v>
      </c>
      <c r="D51" s="27" t="s">
        <v>51</v>
      </c>
      <c r="E51" s="2">
        <v>30</v>
      </c>
      <c r="F51" s="20">
        <f t="shared" si="2"/>
        <v>45709.89999999998</v>
      </c>
      <c r="G51" s="16">
        <f>IF(ISBLANK(K51),F51+(E51/(Timeline!$B$3/7)),K51)</f>
        <v>45730.89999999998</v>
      </c>
      <c r="H51" s="2">
        <v>30</v>
      </c>
      <c r="I51" s="20">
        <f t="shared" si="3"/>
        <v>45996.899999999994</v>
      </c>
      <c r="J51" s="16">
        <f>IF(ISBLANK(K51),I51+(H51/(Timeline!$B$3/7)),K51)</f>
        <v>46017.899999999994</v>
      </c>
      <c r="K51" s="21"/>
      <c r="L51" s="23"/>
      <c r="M51" s="27" t="s">
        <v>29</v>
      </c>
    </row>
    <row r="52" spans="1:13" ht="15.75" customHeight="1" x14ac:dyDescent="0.2">
      <c r="A52" s="35" t="s">
        <v>145</v>
      </c>
      <c r="B52" s="26" t="s">
        <v>139</v>
      </c>
      <c r="C52" s="27" t="s">
        <v>65</v>
      </c>
      <c r="D52" s="27" t="s">
        <v>80</v>
      </c>
      <c r="E52" s="2">
        <v>24</v>
      </c>
      <c r="F52" s="20">
        <f t="shared" si="2"/>
        <v>45730.89999999998</v>
      </c>
      <c r="G52" s="16">
        <f>IF(ISBLANK(K52),F52+(E52/(Timeline!$B$3/7)),K52)</f>
        <v>45747.699999999983</v>
      </c>
      <c r="H52" s="2">
        <v>24</v>
      </c>
      <c r="I52" s="20">
        <f t="shared" si="3"/>
        <v>46017.899999999994</v>
      </c>
      <c r="J52" s="16">
        <f>IF(ISBLANK(K52),I52+(H52/(Timeline!$B$3/7)),K52)</f>
        <v>46034.7</v>
      </c>
      <c r="K52" s="21"/>
      <c r="L52" s="23"/>
      <c r="M52" s="2" t="s">
        <v>167</v>
      </c>
    </row>
    <row r="53" spans="1:13" ht="15.75" customHeight="1" x14ac:dyDescent="0.2">
      <c r="A53" s="38" t="s">
        <v>148</v>
      </c>
      <c r="B53" s="26" t="s">
        <v>177</v>
      </c>
      <c r="C53" s="27" t="s">
        <v>146</v>
      </c>
      <c r="D53" s="27" t="s">
        <v>163</v>
      </c>
      <c r="E53" s="2">
        <v>52</v>
      </c>
      <c r="F53" s="20">
        <f t="shared" si="2"/>
        <v>45747.699999999983</v>
      </c>
      <c r="G53" s="16">
        <f>IF(ISBLANK(K53),F53+(E53/(Timeline!$B$3/7)),K53)</f>
        <v>45784.099999999984</v>
      </c>
      <c r="H53" s="2">
        <v>130</v>
      </c>
      <c r="I53" s="20">
        <f t="shared" si="3"/>
        <v>46034.7</v>
      </c>
      <c r="J53" s="16">
        <f>IF(ISBLANK(K53),I53+(H53/(Timeline!$B$3/7)),K53)</f>
        <v>46125.7</v>
      </c>
      <c r="K53" s="21"/>
      <c r="L53" s="23"/>
      <c r="M53" s="28" t="s">
        <v>176</v>
      </c>
    </row>
    <row r="54" spans="1:13" ht="15.75" customHeight="1" x14ac:dyDescent="0.2">
      <c r="A54" s="33" t="s">
        <v>149</v>
      </c>
      <c r="B54" s="26" t="s">
        <v>178</v>
      </c>
      <c r="C54" s="27" t="s">
        <v>147</v>
      </c>
      <c r="D54" s="27" t="s">
        <v>163</v>
      </c>
      <c r="E54" s="2">
        <v>60</v>
      </c>
      <c r="F54" s="20">
        <f>IF(ISBLANK(K52),G52,K52)</f>
        <v>45747.699999999983</v>
      </c>
      <c r="G54" s="16">
        <f>IF(ISBLANK(K54),F54+(E54/(Timeline!$B$3/7)),K54)</f>
        <v>45789.699999999983</v>
      </c>
      <c r="H54" s="2">
        <v>150</v>
      </c>
      <c r="I54" s="20">
        <f>IF(ISBLANK(K52),J52,K52)</f>
        <v>46034.7</v>
      </c>
      <c r="J54" s="16">
        <f>IF(ISBLANK(K54),I54+(H54/(Timeline!$B$3/7)),K54)</f>
        <v>46139.7</v>
      </c>
      <c r="K54" s="21"/>
      <c r="L54" s="23"/>
      <c r="M54" s="27" t="s">
        <v>170</v>
      </c>
    </row>
    <row r="55" spans="1:13" ht="15.75" customHeight="1" x14ac:dyDescent="0.2">
      <c r="A55" s="39" t="s">
        <v>150</v>
      </c>
      <c r="B55" s="26" t="s">
        <v>179</v>
      </c>
      <c r="C55" s="27" t="s">
        <v>147</v>
      </c>
      <c r="D55" s="27" t="s">
        <v>162</v>
      </c>
      <c r="E55" s="2">
        <v>90</v>
      </c>
      <c r="F55" s="20">
        <f>IF(ISBLANK(K52),G52,K52)</f>
        <v>45747.699999999983</v>
      </c>
      <c r="G55" s="16">
        <f>IF(ISBLANK(K55),F55+(E55/(Timeline!$B$3/7)),K55)</f>
        <v>45810.699999999983</v>
      </c>
      <c r="H55" s="2">
        <v>150</v>
      </c>
      <c r="I55" s="20">
        <f>IF(ISBLANK(K52),J52,K52)</f>
        <v>46034.7</v>
      </c>
      <c r="J55" s="16">
        <f>IF(ISBLANK(K55),I55+(H55/(Timeline!$B$3/7)),K55)</f>
        <v>46139.7</v>
      </c>
      <c r="K55" s="21"/>
      <c r="L55" s="23"/>
      <c r="M55" s="27" t="s">
        <v>29</v>
      </c>
    </row>
    <row r="56" spans="1:13" ht="15.75" customHeight="1" x14ac:dyDescent="0.2">
      <c r="A56" s="32" t="s">
        <v>151</v>
      </c>
      <c r="B56" s="26" t="s">
        <v>180</v>
      </c>
      <c r="C56" s="27" t="s">
        <v>147</v>
      </c>
      <c r="D56" s="27" t="s">
        <v>161</v>
      </c>
      <c r="E56" s="2">
        <v>30</v>
      </c>
      <c r="F56" s="20">
        <f>IF(ISBLANK(K52),G52,K52)</f>
        <v>45747.699999999983</v>
      </c>
      <c r="G56" s="16">
        <f>IF(ISBLANK(K56),F56+(E56/(Timeline!$B$3/7)),K56)</f>
        <v>45768.699999999983</v>
      </c>
      <c r="H56" s="2">
        <v>150</v>
      </c>
      <c r="I56" s="20">
        <f>IF(ISBLANK(K52),J52,K52)</f>
        <v>46034.7</v>
      </c>
      <c r="J56" s="16">
        <f>IF(ISBLANK(K56),I56+(H56/(Timeline!$B$3/7)),K56)</f>
        <v>46139.7</v>
      </c>
      <c r="K56" s="21"/>
      <c r="L56" s="23"/>
      <c r="M56" s="27" t="s">
        <v>171</v>
      </c>
    </row>
    <row r="57" spans="1:13" ht="15.75" customHeight="1" x14ac:dyDescent="0.2">
      <c r="A57" s="40" t="s">
        <v>152</v>
      </c>
      <c r="B57" s="26" t="s">
        <v>180</v>
      </c>
      <c r="C57" s="27" t="s">
        <v>147</v>
      </c>
      <c r="D57" s="27" t="s">
        <v>160</v>
      </c>
      <c r="E57" s="2">
        <v>60</v>
      </c>
      <c r="F57" s="20">
        <f>IF(ISBLANK(K52),G52,K52)</f>
        <v>45747.699999999983</v>
      </c>
      <c r="G57" s="16">
        <f>IF(ISBLANK(K57),F57+(E57/(Timeline!$B$3/7)),K57)</f>
        <v>45789.699999999983</v>
      </c>
      <c r="H57" s="2">
        <v>180</v>
      </c>
      <c r="I57" s="20">
        <f>IF(ISBLANK(K52),J52,K52)</f>
        <v>46034.7</v>
      </c>
      <c r="J57" s="16">
        <f>IF(ISBLANK(K57),I57+(H57/(Timeline!$B$3/7)),K57)</f>
        <v>46160.7</v>
      </c>
      <c r="K57" s="21"/>
      <c r="L57" s="23"/>
      <c r="M57" s="27" t="s">
        <v>172</v>
      </c>
    </row>
    <row r="58" spans="1:13" ht="15.75" customHeight="1" x14ac:dyDescent="0.2">
      <c r="A58" s="41" t="s">
        <v>153</v>
      </c>
      <c r="B58" s="26" t="s">
        <v>181</v>
      </c>
      <c r="C58" s="27" t="s">
        <v>109</v>
      </c>
      <c r="D58" s="27" t="s">
        <v>70</v>
      </c>
      <c r="E58" s="2">
        <v>72</v>
      </c>
      <c r="F58" s="20">
        <f>IF(ISBLANK(K52),G52,K52)</f>
        <v>45747.699999999983</v>
      </c>
      <c r="G58" s="16">
        <f>IF(ISBLANK(K58),F58+(E58/(Timeline!$B$3/7)),K58)</f>
        <v>45798.099999999984</v>
      </c>
      <c r="H58" s="2">
        <v>72</v>
      </c>
      <c r="I58" s="20">
        <f>IF(ISBLANK(K52),J52,K52)</f>
        <v>46034.7</v>
      </c>
      <c r="J58" s="16">
        <f>IF(ISBLANK(K58),I58+(H58/(Timeline!$B$3/7)),K58)</f>
        <v>46085.1</v>
      </c>
      <c r="K58" s="21"/>
      <c r="L58" s="23"/>
      <c r="M58" s="27" t="s">
        <v>173</v>
      </c>
    </row>
    <row r="59" spans="1:13" ht="15.75" customHeight="1" x14ac:dyDescent="0.2">
      <c r="A59" s="42" t="s">
        <v>156</v>
      </c>
      <c r="B59" s="26" t="s">
        <v>182</v>
      </c>
      <c r="C59" s="27" t="s">
        <v>154</v>
      </c>
      <c r="D59" s="27" t="s">
        <v>159</v>
      </c>
      <c r="E59" s="2">
        <v>43</v>
      </c>
      <c r="F59" s="20">
        <f>IF(ISBLANK(K52),G52,K52)</f>
        <v>45747.699999999983</v>
      </c>
      <c r="G59" s="16">
        <f>IF(ISBLANK(K59),F59+(E59/(Timeline!$B$3/7)),K59)</f>
        <v>45777.799999999981</v>
      </c>
      <c r="H59" s="2">
        <v>258</v>
      </c>
      <c r="I59" s="20">
        <f>IF(ISBLANK(K52),J52,K52)</f>
        <v>46034.7</v>
      </c>
      <c r="J59" s="16">
        <f>IF(ISBLANK(K59),I59+(H59/(Timeline!$B$3/7)),K59)</f>
        <v>46215.299999999996</v>
      </c>
      <c r="K59" s="21"/>
      <c r="L59" s="23"/>
      <c r="M59" s="27" t="s">
        <v>29</v>
      </c>
    </row>
    <row r="60" spans="1:13" ht="15.75" customHeight="1" x14ac:dyDescent="0.2">
      <c r="A60" s="31" t="s">
        <v>157</v>
      </c>
      <c r="B60" s="26" t="s">
        <v>183</v>
      </c>
      <c r="C60" s="27" t="s">
        <v>155</v>
      </c>
      <c r="D60" s="27" t="s">
        <v>126</v>
      </c>
      <c r="E60" s="2">
        <v>116</v>
      </c>
      <c r="F60" s="20">
        <f>IF(ISBLANK(K52),G52,K52)</f>
        <v>45747.699999999983</v>
      </c>
      <c r="G60" s="16">
        <f>IF(ISBLANK(K60),F60+(E60/(Timeline!$B$3/7)),K60)</f>
        <v>45828.89999999998</v>
      </c>
      <c r="H60" s="2">
        <v>145</v>
      </c>
      <c r="I60" s="20">
        <f>IF(ISBLANK(K52),J52,K52)</f>
        <v>46034.7</v>
      </c>
      <c r="J60" s="16">
        <f>IF(ISBLANK(K60),I60+(H60/(Timeline!$B$3/7)),K60)</f>
        <v>46136.2</v>
      </c>
      <c r="K60" s="21"/>
      <c r="L60" s="23"/>
      <c r="M60" s="27" t="s">
        <v>174</v>
      </c>
    </row>
    <row r="61" spans="1:13" ht="15.75" customHeight="1" x14ac:dyDescent="0.2">
      <c r="A61" s="43" t="s">
        <v>158</v>
      </c>
      <c r="B61" s="26" t="s">
        <v>184</v>
      </c>
      <c r="C61" s="27" t="s">
        <v>147</v>
      </c>
      <c r="D61" s="27" t="s">
        <v>51</v>
      </c>
      <c r="E61" s="2">
        <v>150</v>
      </c>
      <c r="F61" s="20">
        <f>IF(ISBLANK(K52),G52,K52)</f>
        <v>45747.699999999983</v>
      </c>
      <c r="G61" s="16">
        <f>IF(ISBLANK(K61),F61+(E61/(Timeline!$B$3/7)),K61)</f>
        <v>45852.699999999983</v>
      </c>
      <c r="H61" s="2">
        <v>150</v>
      </c>
      <c r="I61" s="20">
        <f>IF(ISBLANK(K52),J52,K52)</f>
        <v>46034.7</v>
      </c>
      <c r="J61" s="16">
        <f>IF(ISBLANK(K61),I61+(H61/(Timeline!$B$3/7)),K61)</f>
        <v>46139.7</v>
      </c>
      <c r="K61" s="21"/>
      <c r="L61" s="23"/>
      <c r="M61" s="27" t="s">
        <v>175</v>
      </c>
    </row>
    <row r="62" spans="1:13" ht="15.75" customHeight="1" x14ac:dyDescent="0.2">
      <c r="A62" s="14" t="s">
        <v>116</v>
      </c>
      <c r="B62" s="26" t="s">
        <v>116</v>
      </c>
      <c r="E62" s="2">
        <v>100</v>
      </c>
      <c r="F62" s="20">
        <f>MAX(G53:G61)</f>
        <v>45852.699999999983</v>
      </c>
      <c r="G62" s="16">
        <f>IF(ISBLANK(K62),F62+(E62/(Timeline!$B$3/7)),K62)</f>
        <v>45922.699999999983</v>
      </c>
      <c r="H62" s="2">
        <v>100</v>
      </c>
      <c r="I62" s="20">
        <f>MAX(J53:J61)</f>
        <v>46215.299999999996</v>
      </c>
      <c r="J62" s="37">
        <f>IF(ISBLANK(K62),I62+(H62/(Timeline!$B$3/7)),K62)</f>
        <v>46285.299999999996</v>
      </c>
      <c r="K62" s="22"/>
      <c r="L62" s="23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1A464720-5813-49DE-9055-8A915F4B958E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</cp:lastModifiedBy>
  <dcterms:modified xsi:type="dcterms:W3CDTF">2021-01-26T23:20:04Z</dcterms:modified>
</cp:coreProperties>
</file>