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94C49666-1E95-4C8B-BF90-44BE2EBAE6F0}"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2" l="1"/>
  <c r="G21" i="2"/>
  <c r="H15" i="2"/>
  <c r="G15" i="2"/>
  <c r="C21" i="2"/>
  <c r="I21" i="2"/>
  <c r="H21" i="2"/>
  <c r="C20" i="2"/>
  <c r="C19" i="2"/>
  <c r="C18" i="2"/>
  <c r="E18" i="2" l="1"/>
  <c r="E19" i="1"/>
  <c r="C17" i="2"/>
  <c r="E18" i="1"/>
  <c r="G34" i="1"/>
  <c r="B30" i="1"/>
  <c r="D16" i="2"/>
  <c r="C16" i="2"/>
  <c r="E17" i="1" s="1"/>
  <c r="C15" i="2"/>
  <c r="E16" i="1" s="1"/>
  <c r="E20" i="1"/>
  <c r="E21" i="1"/>
  <c r="E22" i="1"/>
  <c r="C23" i="2"/>
  <c r="C24" i="2"/>
  <c r="E25" i="1" s="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<sst xmlns="http://schemas.openxmlformats.org/spreadsheetml/2006/main" count="200" uniqueCount="147">
  <si>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</si>
  <si>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</si>
  <si>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</si>
  <si>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</si>
  <si>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</si>
  <si>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</si>
  <si>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</si>
  <si>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</si>
  <si>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</si>
  <si>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</si>
  <si>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</si>
  <si>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</si>
  <si>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</si>
  <si>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</si>
  <si>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</si>
  <si>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</si>
  <si>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</si>
  <si>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</si>
  <si>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</si>
  <si>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</si>
  <si>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</si>
  <si>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</si>
  <si>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</si>
  <si>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</si>
  <si>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</si>
  <si>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</si>
  <si>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</si>
  <si>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</si>
  <si>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</si>
  <si>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</si>
  <si>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</si>
  <si>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</si>
  <si>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</si>
  <si>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</si>
  <si>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</si>
  <si>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</si>
  <si>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</si>
  <si>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</si>
  <si>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</si>
  <si>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</si>
  <si>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</si>
  <si>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</si>
  <si>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</si>
  <si>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</si>
  <si>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</si>
  <si>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</si>
  <si>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</si>
  <si>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</si>
  <si>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</si>
  <si>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</si>
  <si>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</si>
  <si>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</si>
  <si>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</si>
  <si>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</si>
  <si>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</si>
  <si>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</si>
  <si>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</si>
  <si>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</si>
  <si>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</si>
  <si>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</si>
  <si>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</si>
  <si>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</si>
  <si>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</si>
  <si>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</si>
  <si>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</si>
  <si>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</si>
  <si>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</si>
  <si>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</si>
  <si>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</si>
  <si>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</si>
  <si>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</si>
  <si>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</si>
  <si>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</si>
  <si>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</si>
  <si>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</si>
  <si>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</si>
  <si>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</si>
  <si>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</si>
  <si>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</si>
  <si>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</si>
  <si>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</si>
  <si>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</si>
  <si>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</si>
  <si>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</si>
  <si>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</si>
  <si>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</si>
  <si>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</si>
  <si>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</si>
  <si>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</si>
  <si>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</si>
  <si>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</si>
  <si>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</si>
  <si>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</si>
  <si>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</si>
  <si>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</si>
  <si>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</si>
  <si>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</si>
  <si>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</si>
  <si>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</si>
  <si>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</si>
  <si>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</si>
  <si>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</si>
  <si>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</si>
  <si>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</si>
  <si>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</si>
  <si>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</si>
  <si>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</si>
  <si>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</si>
  <si>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</si>
  <si>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</si>
  <si>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</si>
  <si>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</si>
  <si>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</si>
  <si>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</si>
  <si>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</si>
  <si>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</si>
  <si>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</si>
  <si>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</si>
  <si>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</si>
  <si>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</si>
  <si>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</si>
  <si>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</si>
  <si>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</si>
  <si>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</si>
  <si>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</si>
  <si>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</si>
  <si>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</si>
  <si>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</si>
  <si>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</si>
  <si>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</si>
  <si>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</si>
  <si>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</si>
  <si>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</si>
  <si>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</si>
  <si>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</si>
  <si>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</si>
  <si>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</si>
  <si>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</si>
  <si>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</si>
  <si>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</si>
  <si>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</si>
  <si>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</si>
  <si>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</si>
  <si>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DEADLINE academisch secretaris</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</si>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</sst>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575</c:v>
                </c:pt>
                <c:pt idx="21">
                  <c:v>575</c:v>
                </c:pt>
                <c:pt idx="22">
                  <c:v>575</c:v>
                </c:pt>
                <c:pt idx="23">
                  <c:v>575</c:v>
                </c:pt>
                <c:pt idx="24">
                  <c:v>575</c:v>
                </c:pt>
                <c:pt idx="25">
                  <c:v>575</c:v>
                </c:pt>
                <c:pt idx="26">
                  <c:v>575</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opLeftCell="A8" zoomScaleNormal="100" workbookViewId="0">
      <selection activeCell="B32" sqref="B32"/>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122</v>
      </c>
    </row>
    <row r="19" spans="1:8" x14ac:dyDescent="0.25">
      <c r="B19" s="1">
        <f t="shared" si="0"/>
        <v>44865</v>
      </c>
      <c r="C19">
        <v>44</v>
      </c>
      <c r="D19">
        <v>35</v>
      </c>
      <c r="E19">
        <f>Sheet2!C18</f>
        <v>39</v>
      </c>
      <c r="F19">
        <f>SUM($D$3:D19)</f>
        <v>402</v>
      </c>
      <c r="G19">
        <f>SUM($E$3:E19)</f>
        <v>450</v>
      </c>
      <c r="H19" t="s">
        <v>121</v>
      </c>
    </row>
    <row r="20" spans="1:8" x14ac:dyDescent="0.25">
      <c r="B20" s="1">
        <f t="shared" si="0"/>
        <v>44872</v>
      </c>
      <c r="C20">
        <v>45</v>
      </c>
      <c r="D20">
        <v>35</v>
      </c>
      <c r="E20">
        <f>Sheet2!C19</f>
        <v>39</v>
      </c>
      <c r="F20">
        <f>SUM($D$3:D20)</f>
        <v>437</v>
      </c>
      <c r="G20">
        <f>SUM($E$3:E20)</f>
        <v>489</v>
      </c>
      <c r="H20" t="s">
        <v>123</v>
      </c>
    </row>
    <row r="21" spans="1:8" x14ac:dyDescent="0.25">
      <c r="B21" s="1">
        <f t="shared" si="0"/>
        <v>44879</v>
      </c>
      <c r="C21">
        <v>46</v>
      </c>
      <c r="D21">
        <v>35</v>
      </c>
      <c r="E21">
        <f>Sheet2!C20</f>
        <v>43</v>
      </c>
      <c r="F21">
        <f>SUM($D$3:D21)</f>
        <v>472</v>
      </c>
      <c r="G21">
        <f>SUM($E$3:E21)</f>
        <v>532</v>
      </c>
      <c r="H21" t="s">
        <v>105</v>
      </c>
    </row>
    <row r="22" spans="1:8" x14ac:dyDescent="0.25">
      <c r="B22" s="1">
        <f t="shared" si="0"/>
        <v>44886</v>
      </c>
      <c r="C22">
        <v>47</v>
      </c>
      <c r="D22">
        <v>35</v>
      </c>
      <c r="E22">
        <f>Sheet2!C21</f>
        <v>25</v>
      </c>
      <c r="F22">
        <f>SUM($D$3:D22)</f>
        <v>507</v>
      </c>
      <c r="G22">
        <f>SUM($E$3:E22)</f>
        <v>557</v>
      </c>
      <c r="H22" t="s">
        <v>105</v>
      </c>
    </row>
    <row r="23" spans="1:8" x14ac:dyDescent="0.25">
      <c r="B23" s="1">
        <f t="shared" si="0"/>
        <v>44893</v>
      </c>
      <c r="C23">
        <v>48</v>
      </c>
      <c r="D23">
        <v>35</v>
      </c>
      <c r="E23">
        <f>Sheet2!C22</f>
        <v>18</v>
      </c>
      <c r="F23">
        <f>SUM($D$3:D23)</f>
        <v>542</v>
      </c>
      <c r="G23">
        <f>SUM($E$3:E23)</f>
        <v>575</v>
      </c>
      <c r="H23" t="s">
        <v>105</v>
      </c>
    </row>
    <row r="24" spans="1:8" x14ac:dyDescent="0.25">
      <c r="B24" s="1">
        <f t="shared" si="0"/>
        <v>44900</v>
      </c>
      <c r="C24">
        <v>49</v>
      </c>
      <c r="D24">
        <v>35</v>
      </c>
      <c r="E24">
        <f>Sheet2!C23</f>
        <v>0</v>
      </c>
      <c r="F24">
        <f>SUM($D$3:D24)</f>
        <v>577</v>
      </c>
      <c r="G24">
        <f>SUM($E$3:E24)</f>
        <v>575</v>
      </c>
      <c r="H24" t="s">
        <v>29</v>
      </c>
    </row>
    <row r="25" spans="1:8" x14ac:dyDescent="0.25">
      <c r="B25" s="1">
        <f t="shared" si="0"/>
        <v>44907</v>
      </c>
      <c r="C25">
        <v>50</v>
      </c>
      <c r="D25">
        <v>35</v>
      </c>
      <c r="E25">
        <f>Sheet2!C24</f>
        <v>0</v>
      </c>
      <c r="F25">
        <f>SUM($D$3:D25)</f>
        <v>612</v>
      </c>
      <c r="G25">
        <f>SUM($E$3:E25)</f>
        <v>575</v>
      </c>
      <c r="H25" t="s">
        <v>29</v>
      </c>
    </row>
    <row r="26" spans="1:8" x14ac:dyDescent="0.25">
      <c r="B26" s="1">
        <f t="shared" si="0"/>
        <v>44914</v>
      </c>
      <c r="C26">
        <v>51</v>
      </c>
      <c r="D26">
        <v>35</v>
      </c>
      <c r="E26">
        <f>Sheet2!C25</f>
        <v>0</v>
      </c>
      <c r="F26">
        <f>SUM($D$3:D26)</f>
        <v>647</v>
      </c>
      <c r="G26">
        <f>SUM($E$3:E26)</f>
        <v>575</v>
      </c>
      <c r="H26" t="s">
        <v>94</v>
      </c>
    </row>
    <row r="27" spans="1:8" x14ac:dyDescent="0.25">
      <c r="B27" s="1">
        <f t="shared" si="0"/>
        <v>44921</v>
      </c>
      <c r="C27">
        <v>52</v>
      </c>
      <c r="D27">
        <v>35</v>
      </c>
      <c r="E27">
        <f>Sheet2!C26</f>
        <v>0</v>
      </c>
      <c r="F27">
        <f>SUM($D$3:D27)</f>
        <v>682</v>
      </c>
      <c r="G27">
        <f>SUM($E$3:E27)</f>
        <v>575</v>
      </c>
      <c r="H27" t="s">
        <v>29</v>
      </c>
    </row>
    <row r="28" spans="1:8" x14ac:dyDescent="0.25">
      <c r="B28" s="1">
        <f t="shared" si="0"/>
        <v>44928</v>
      </c>
      <c r="C28">
        <v>1</v>
      </c>
      <c r="D28">
        <v>20</v>
      </c>
      <c r="E28">
        <f>Sheet2!C27</f>
        <v>0</v>
      </c>
      <c r="F28">
        <f>SUM($D$3:D28)</f>
        <v>702</v>
      </c>
      <c r="G28">
        <f>SUM($E$3:E28)</f>
        <v>575</v>
      </c>
      <c r="H28" t="s">
        <v>109</v>
      </c>
    </row>
    <row r="29" spans="1:8" x14ac:dyDescent="0.25">
      <c r="B29" s="1">
        <f t="shared" si="0"/>
        <v>44935</v>
      </c>
      <c r="C29">
        <v>2</v>
      </c>
      <c r="D29">
        <v>20</v>
      </c>
      <c r="E29">
        <f>Sheet2!C28</f>
        <v>0</v>
      </c>
      <c r="F29">
        <f>SUM($D$3:D29)</f>
        <v>722</v>
      </c>
      <c r="G29">
        <f>SUM($E$3:E29)</f>
        <v>575</v>
      </c>
      <c r="H29" t="s">
        <v>88</v>
      </c>
    </row>
    <row r="30" spans="1:8" x14ac:dyDescent="0.25">
      <c r="B30" s="1">
        <f t="shared" si="0"/>
        <v>44942</v>
      </c>
      <c r="C30">
        <v>2</v>
      </c>
      <c r="D30">
        <v>0</v>
      </c>
      <c r="H30" t="s">
        <v>144</v>
      </c>
    </row>
    <row r="31" spans="1:8" x14ac:dyDescent="0.25">
      <c r="A31" t="s">
        <v>22</v>
      </c>
      <c r="D31">
        <f>SUM($D$3:D30)</f>
        <v>722</v>
      </c>
      <c r="E31">
        <f>SUM($E$3:E30)</f>
        <v>575</v>
      </c>
    </row>
    <row r="32" spans="1:8" x14ac:dyDescent="0.25">
      <c r="A32" t="s">
        <v>37</v>
      </c>
      <c r="B32">
        <f>E31-F23</f>
        <v>33</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C23" sqref="C23"/>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98</v>
      </c>
      <c r="E15" t="s">
        <v>100</v>
      </c>
      <c r="F15" t="s">
        <v>99</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101</v>
      </c>
      <c r="F16" t="s">
        <v>102</v>
      </c>
      <c r="G16" t="s">
        <v>103</v>
      </c>
      <c r="H16" t="s">
        <v>104</v>
      </c>
      <c r="J16" t="s">
        <v>106</v>
      </c>
      <c r="K16" t="s">
        <v>26</v>
      </c>
    </row>
    <row r="17" spans="1:11" x14ac:dyDescent="0.25">
      <c r="A17" s="1">
        <f t="shared" si="0"/>
        <v>44858</v>
      </c>
      <c r="B17">
        <v>43</v>
      </c>
      <c r="C17">
        <f>9+5+10+9+9+2+0</f>
        <v>44</v>
      </c>
      <c r="D17" t="s">
        <v>108</v>
      </c>
      <c r="E17" t="s">
        <v>110</v>
      </c>
      <c r="F17" t="s">
        <v>111</v>
      </c>
      <c r="G17" t="s">
        <v>112</v>
      </c>
      <c r="H17" t="s">
        <v>113</v>
      </c>
      <c r="I17" t="s">
        <v>114</v>
      </c>
      <c r="K17" t="s">
        <v>26</v>
      </c>
    </row>
    <row r="18" spans="1:11" x14ac:dyDescent="0.25">
      <c r="A18" s="1">
        <f t="shared" si="0"/>
        <v>44865</v>
      </c>
      <c r="B18">
        <v>44</v>
      </c>
      <c r="C18">
        <f>9+3+9+9+6+3+0</f>
        <v>39</v>
      </c>
      <c r="D18" t="s">
        <v>115</v>
      </c>
      <c r="E18" t="str">
        <f>_xlfn.CONCAT(IF(E32, "feestdag, ", ""), "brainstorm about metamorphic relations, implementing some")</f>
        <v>feestdag, brainstorm about metamorphic relations, implementing some</v>
      </c>
      <c r="F18" t="s">
        <v>116</v>
      </c>
      <c r="G18" t="s">
        <v>117</v>
      </c>
      <c r="H18" t="s">
        <v>118</v>
      </c>
      <c r="I18" t="s">
        <v>119</v>
      </c>
      <c r="K18" t="s">
        <v>26</v>
      </c>
    </row>
    <row r="19" spans="1:11" x14ac:dyDescent="0.25">
      <c r="A19" s="1">
        <f t="shared" si="0"/>
        <v>44872</v>
      </c>
      <c r="B19">
        <v>45</v>
      </c>
      <c r="C19">
        <f>9+5+9+9+5+1+1</f>
        <v>39</v>
      </c>
      <c r="D19" t="s">
        <v>120</v>
      </c>
      <c r="E19" t="s">
        <v>124</v>
      </c>
      <c r="F19" t="s">
        <v>125</v>
      </c>
      <c r="G19" t="s">
        <v>126</v>
      </c>
      <c r="H19" t="s">
        <v>127</v>
      </c>
      <c r="I19" t="s">
        <v>128</v>
      </c>
      <c r="J19" t="s">
        <v>129</v>
      </c>
      <c r="K19" t="s">
        <v>26</v>
      </c>
    </row>
    <row r="20" spans="1:11" x14ac:dyDescent="0.25">
      <c r="A20" s="1">
        <f t="shared" si="0"/>
        <v>44879</v>
      </c>
      <c r="B20">
        <v>46</v>
      </c>
      <c r="C20">
        <f>8+7+9+9+8+1+1</f>
        <v>43</v>
      </c>
      <c r="D20" t="s">
        <v>130</v>
      </c>
      <c r="E20" t="s">
        <v>131</v>
      </c>
      <c r="F20" t="s">
        <v>132</v>
      </c>
      <c r="G20" t="s">
        <v>133</v>
      </c>
      <c r="H20" t="s">
        <v>134</v>
      </c>
      <c r="I20" t="s">
        <v>135</v>
      </c>
      <c r="J20" t="s">
        <v>136</v>
      </c>
      <c r="K20" t="s">
        <v>26</v>
      </c>
    </row>
    <row r="21" spans="1:11" x14ac:dyDescent="0.25">
      <c r="A21" s="1">
        <f t="shared" si="0"/>
        <v>44886</v>
      </c>
      <c r="B21">
        <v>47</v>
      </c>
      <c r="C21">
        <f>7+8+9+0+0+0+1</f>
        <v>25</v>
      </c>
      <c r="D21" t="s">
        <v>137</v>
      </c>
      <c r="E21" t="s">
        <v>138</v>
      </c>
      <c r="F21" t="s">
        <v>139</v>
      </c>
      <c r="G21" t="str">
        <f>IF($E$32, "catch up ing. proclamation", "")</f>
        <v>catch up ing. proclamation</v>
      </c>
      <c r="H21" t="str">
        <f>IF($E$32, "sick", "")</f>
        <v>sick</v>
      </c>
      <c r="I21" t="str">
        <f>IF($E$32, "sick", "")</f>
        <v>sick</v>
      </c>
      <c r="J21" t="s">
        <v>140</v>
      </c>
      <c r="K21" t="s">
        <v>26</v>
      </c>
    </row>
    <row r="22" spans="1:11" x14ac:dyDescent="0.25">
      <c r="A22" s="1">
        <f t="shared" si="0"/>
        <v>44893</v>
      </c>
      <c r="B22">
        <v>48</v>
      </c>
      <c r="C22">
        <f>9+9</f>
        <v>18</v>
      </c>
      <c r="D22" t="s">
        <v>145</v>
      </c>
      <c r="E22" t="s">
        <v>146</v>
      </c>
      <c r="K22" t="s">
        <v>26</v>
      </c>
    </row>
    <row r="23" spans="1:11" x14ac:dyDescent="0.25">
      <c r="A23" s="1">
        <f t="shared" si="0"/>
        <v>44900</v>
      </c>
      <c r="B23">
        <v>49</v>
      </c>
      <c r="C23">
        <f>0</f>
        <v>0</v>
      </c>
      <c r="K23" t="s">
        <v>26</v>
      </c>
    </row>
    <row r="24" spans="1:11" x14ac:dyDescent="0.25">
      <c r="A24" s="1">
        <f t="shared" si="0"/>
        <v>44907</v>
      </c>
      <c r="B24">
        <v>50</v>
      </c>
      <c r="C24">
        <f>0</f>
        <v>0</v>
      </c>
      <c r="G24" t="s">
        <v>97</v>
      </c>
      <c r="K24" t="s">
        <v>26</v>
      </c>
    </row>
    <row r="25" spans="1:11" x14ac:dyDescent="0.25">
      <c r="A25" s="1">
        <f t="shared" si="0"/>
        <v>44914</v>
      </c>
      <c r="B25">
        <v>51</v>
      </c>
      <c r="C25">
        <f>0</f>
        <v>0</v>
      </c>
      <c r="D25" t="s">
        <v>97</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142</v>
      </c>
      <c r="G28" t="s">
        <v>141</v>
      </c>
      <c r="H28" t="s">
        <v>107</v>
      </c>
      <c r="I28" t="s">
        <v>107</v>
      </c>
      <c r="J28" t="s">
        <v>143</v>
      </c>
      <c r="K28" t="s">
        <v>26</v>
      </c>
    </row>
    <row r="29" spans="1:11" x14ac:dyDescent="0.25">
      <c r="A29" s="1">
        <f t="shared" si="0"/>
        <v>44942</v>
      </c>
      <c r="B29">
        <v>3</v>
      </c>
      <c r="C29">
        <f>0</f>
        <v>0</v>
      </c>
      <c r="D29" t="s">
        <v>107</v>
      </c>
      <c r="E29" t="s">
        <v>107</v>
      </c>
      <c r="F29" t="s">
        <v>107</v>
      </c>
      <c r="G29" t="s">
        <v>107</v>
      </c>
      <c r="H29" t="s">
        <v>107</v>
      </c>
      <c r="I29" t="s">
        <v>107</v>
      </c>
      <c r="J29" t="s">
        <v>107</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2022-11-29T18:44:11Z</dcterms:modified>
</cp:coreProperties>
</file>