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P:\154027_effektovervaking_av_trua_arter_og_naturtyper_2024\04 Honningblom\Herminium monorchis\Data\"/>
    </mc:Choice>
  </mc:AlternateContent>
  <xr:revisionPtr revIDLastSave="0" documentId="13_ncr:1_{393C0670-70B9-4E0C-8DB6-CCB36183D722}" xr6:coauthVersionLast="47" xr6:coauthVersionMax="47" xr10:uidLastSave="{00000000-0000-0000-0000-000000000000}"/>
  <bookViews>
    <workbookView xWindow="-110" yWindow="-110" windowWidth="25820" windowHeight="14020" activeTab="6" xr2:uid="{00000000-000D-0000-FFFF-FFFF00000000}"/>
  </bookViews>
  <sheets>
    <sheet name="Locality" sheetId="1" r:id="rId1"/>
    <sheet name="Transect" sheetId="2" r:id="rId2"/>
    <sheet name="Plot_herminium" sheetId="3" r:id="rId3"/>
    <sheet name="Plot_environment" sheetId="4" r:id="rId4"/>
    <sheet name="Plot_soil_fungi" sheetId="5" r:id="rId5"/>
    <sheet name="Locality_root_seed_fungi" sheetId="10" r:id="rId6"/>
    <sheet name="Plot_plants" sheetId="6" r:id="rId7"/>
    <sheet name="Plot_gps" sheetId="7" r:id="rId8"/>
    <sheet name="Reintroductio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N262" i="3" s="1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2" i="3"/>
  <c r="E213" i="6" l="1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" i="6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2" i="4"/>
  <c r="R532" i="4"/>
  <c r="R531" i="4"/>
  <c r="R394" i="4"/>
  <c r="R393" i="4"/>
  <c r="R392" i="4"/>
  <c r="R391" i="4"/>
  <c r="R389" i="4"/>
  <c r="R388" i="4"/>
  <c r="R378" i="4"/>
  <c r="R153" i="4"/>
  <c r="R165" i="4"/>
  <c r="O535" i="4"/>
  <c r="O397" i="4"/>
  <c r="O396" i="4"/>
  <c r="O395" i="4"/>
  <c r="O392" i="4"/>
  <c r="O390" i="4"/>
  <c r="O387" i="4"/>
  <c r="O386" i="4"/>
  <c r="O381" i="4"/>
  <c r="O380" i="4"/>
  <c r="O379" i="4"/>
  <c r="O166" i="4"/>
  <c r="O165" i="4"/>
  <c r="O164" i="4"/>
  <c r="O163" i="4"/>
  <c r="O162" i="4"/>
  <c r="O161" i="4"/>
  <c r="O160" i="4"/>
  <c r="O157" i="4"/>
  <c r="O156" i="4"/>
  <c r="O155" i="4"/>
  <c r="O39" i="4"/>
  <c r="O38" i="4"/>
  <c r="O37" i="4"/>
  <c r="O341" i="4"/>
  <c r="O340" i="4"/>
  <c r="O339" i="4"/>
  <c r="O338" i="4"/>
  <c r="O337" i="4"/>
  <c r="O336" i="4"/>
  <c r="O327" i="4"/>
  <c r="O326" i="4"/>
  <c r="O325" i="4"/>
  <c r="O136" i="4"/>
  <c r="O135" i="4"/>
  <c r="O134" i="4"/>
  <c r="O133" i="4"/>
  <c r="O132" i="4"/>
  <c r="O130" i="4"/>
  <c r="O127" i="4"/>
  <c r="O125" i="4"/>
  <c r="O19" i="4"/>
  <c r="O1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2" i="4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183" i="3"/>
  <c r="N184" i="3"/>
  <c r="N186" i="3"/>
  <c r="N187" i="3"/>
  <c r="N188" i="3"/>
  <c r="N189" i="3"/>
  <c r="N192" i="3"/>
  <c r="N194" i="3"/>
  <c r="N195" i="3"/>
  <c r="N196" i="3"/>
  <c r="N197" i="3"/>
  <c r="N200" i="3"/>
  <c r="N202" i="3"/>
  <c r="N203" i="3"/>
  <c r="N204" i="3"/>
  <c r="N205" i="3"/>
  <c r="N208" i="3"/>
  <c r="N210" i="3"/>
  <c r="N211" i="3"/>
  <c r="N212" i="3"/>
  <c r="N213" i="3"/>
  <c r="N216" i="3"/>
  <c r="N218" i="3"/>
  <c r="N219" i="3"/>
  <c r="N220" i="3"/>
  <c r="N221" i="3"/>
  <c r="N223" i="3"/>
  <c r="N224" i="3"/>
  <c r="N226" i="3"/>
  <c r="N227" i="3"/>
  <c r="N228" i="3"/>
  <c r="N229" i="3"/>
  <c r="N231" i="3"/>
  <c r="N232" i="3"/>
  <c r="N234" i="3"/>
  <c r="N235" i="3"/>
  <c r="N236" i="3"/>
  <c r="N237" i="3"/>
  <c r="N239" i="3"/>
  <c r="N240" i="3"/>
  <c r="N241" i="3"/>
  <c r="N242" i="3"/>
  <c r="N243" i="3"/>
  <c r="N244" i="3"/>
  <c r="N245" i="3"/>
  <c r="N247" i="3"/>
  <c r="N248" i="3"/>
  <c r="N249" i="3"/>
  <c r="N250" i="3"/>
  <c r="N251" i="3"/>
  <c r="N252" i="3"/>
  <c r="N253" i="3"/>
  <c r="N255" i="3"/>
  <c r="N256" i="3"/>
  <c r="N257" i="3"/>
  <c r="N258" i="3"/>
  <c r="N259" i="3"/>
  <c r="N260" i="3"/>
  <c r="N261" i="3"/>
  <c r="N263" i="3"/>
  <c r="N264" i="3"/>
  <c r="N265" i="3"/>
  <c r="N266" i="3"/>
  <c r="N267" i="3"/>
  <c r="N268" i="3"/>
  <c r="N269" i="3"/>
  <c r="N271" i="3"/>
  <c r="N272" i="3"/>
  <c r="N273" i="3"/>
  <c r="N274" i="3"/>
  <c r="N275" i="3"/>
  <c r="N276" i="3"/>
  <c r="N277" i="3"/>
  <c r="N280" i="3"/>
  <c r="N281" i="3"/>
  <c r="N282" i="3"/>
  <c r="N283" i="3"/>
  <c r="N284" i="3"/>
  <c r="N285" i="3"/>
  <c r="N288" i="3"/>
  <c r="N289" i="3"/>
  <c r="N290" i="3"/>
  <c r="N291" i="3"/>
  <c r="N292" i="3"/>
  <c r="N293" i="3"/>
  <c r="N296" i="3"/>
  <c r="N297" i="3"/>
  <c r="N298" i="3"/>
  <c r="N299" i="3"/>
  <c r="N300" i="3"/>
  <c r="N301" i="3"/>
  <c r="N304" i="3"/>
  <c r="N305" i="3"/>
  <c r="N306" i="3"/>
  <c r="N307" i="3"/>
  <c r="N308" i="3"/>
  <c r="N309" i="3"/>
  <c r="N311" i="3"/>
  <c r="N312" i="3"/>
  <c r="N313" i="3"/>
  <c r="N314" i="3"/>
  <c r="N315" i="3"/>
  <c r="N316" i="3"/>
  <c r="N317" i="3"/>
  <c r="N319" i="3"/>
  <c r="N320" i="3"/>
  <c r="N321" i="3"/>
  <c r="N322" i="3"/>
  <c r="N323" i="3"/>
  <c r="N324" i="3"/>
  <c r="N325" i="3"/>
  <c r="N327" i="3"/>
  <c r="N328" i="3"/>
  <c r="N329" i="3"/>
  <c r="N330" i="3"/>
  <c r="N331" i="3"/>
  <c r="N332" i="3"/>
  <c r="N333" i="3"/>
  <c r="N335" i="3"/>
  <c r="N336" i="3"/>
  <c r="N337" i="3"/>
  <c r="N338" i="3"/>
  <c r="N339" i="3"/>
  <c r="N340" i="3"/>
  <c r="N341" i="3"/>
  <c r="N344" i="3"/>
  <c r="N345" i="3"/>
  <c r="N346" i="3"/>
  <c r="N347" i="3"/>
  <c r="N348" i="3"/>
  <c r="N349" i="3"/>
  <c r="N352" i="3"/>
  <c r="N353" i="3"/>
  <c r="N354" i="3"/>
  <c r="N355" i="3"/>
  <c r="N356" i="3"/>
  <c r="N357" i="3"/>
  <c r="N358" i="3"/>
  <c r="N360" i="3"/>
  <c r="N361" i="3"/>
  <c r="N362" i="3"/>
  <c r="N363" i="3"/>
  <c r="N364" i="3"/>
  <c r="N365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4" i="3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" i="3"/>
  <c r="N21" i="3"/>
  <c r="N22" i="3"/>
  <c r="N28" i="3"/>
  <c r="N44" i="3"/>
  <c r="N45" i="3"/>
  <c r="N46" i="3"/>
  <c r="N67" i="3"/>
  <c r="N68" i="3"/>
  <c r="N86" i="3"/>
  <c r="N91" i="3"/>
  <c r="N92" i="3"/>
  <c r="N93" i="3"/>
  <c r="N94" i="3"/>
  <c r="N95" i="3"/>
  <c r="N96" i="3"/>
  <c r="N97" i="3"/>
  <c r="N98" i="3"/>
  <c r="N99" i="3"/>
  <c r="N100" i="3"/>
  <c r="N101" i="3"/>
  <c r="N116" i="3"/>
  <c r="N117" i="3"/>
  <c r="N118" i="3"/>
  <c r="N134" i="3"/>
  <c r="N140" i="3"/>
  <c r="N141" i="3"/>
  <c r="N157" i="3"/>
  <c r="N158" i="3"/>
  <c r="N164" i="3"/>
  <c r="N180" i="3"/>
  <c r="N181" i="3"/>
  <c r="N84" i="3"/>
  <c r="N82" i="3"/>
  <c r="N74" i="3"/>
  <c r="N60" i="3"/>
  <c r="N58" i="3"/>
  <c r="N54" i="3"/>
  <c r="N52" i="3"/>
  <c r="N90" i="3"/>
  <c r="N89" i="3"/>
  <c r="N81" i="3"/>
  <c r="N76" i="3"/>
  <c r="N73" i="3"/>
  <c r="N66" i="3"/>
  <c r="N65" i="3"/>
  <c r="N57" i="3"/>
  <c r="N6" i="3"/>
  <c r="N7" i="3"/>
  <c r="N11" i="3"/>
  <c r="N12" i="3"/>
  <c r="N13" i="3"/>
  <c r="N14" i="3"/>
  <c r="N19" i="3"/>
  <c r="N25" i="3"/>
  <c r="N29" i="3"/>
  <c r="N30" i="3"/>
  <c r="N37" i="3"/>
  <c r="N38" i="3"/>
  <c r="N39" i="3"/>
  <c r="N40" i="3"/>
  <c r="N41" i="3"/>
  <c r="N42" i="3"/>
  <c r="N53" i="3"/>
  <c r="N61" i="3"/>
  <c r="N69" i="3"/>
  <c r="N70" i="3"/>
  <c r="N72" i="3"/>
  <c r="N75" i="3"/>
  <c r="N77" i="3"/>
  <c r="N83" i="3"/>
  <c r="N85" i="3"/>
  <c r="N102" i="3"/>
  <c r="N103" i="3"/>
  <c r="N104" i="3"/>
  <c r="N106" i="3"/>
  <c r="N107" i="3"/>
  <c r="N108" i="3"/>
  <c r="N109" i="3"/>
  <c r="N124" i="3"/>
  <c r="N125" i="3"/>
  <c r="N126" i="3"/>
  <c r="N129" i="3"/>
  <c r="N133" i="3"/>
  <c r="N135" i="3"/>
  <c r="N136" i="3"/>
  <c r="N137" i="3"/>
  <c r="N138" i="3"/>
  <c r="N139" i="3"/>
  <c r="N149" i="3"/>
  <c r="N150" i="3"/>
  <c r="N156" i="3"/>
  <c r="N165" i="3"/>
  <c r="N166" i="3"/>
  <c r="N167" i="3"/>
  <c r="N169" i="3"/>
  <c r="N172" i="3"/>
  <c r="N173" i="3"/>
  <c r="N178" i="3"/>
  <c r="N350" i="3" l="1"/>
  <c r="N302" i="3"/>
  <c r="N230" i="3"/>
  <c r="N303" i="3"/>
  <c r="N334" i="3"/>
  <c r="N278" i="3"/>
  <c r="N254" i="3"/>
  <c r="N222" i="3"/>
  <c r="N190" i="3"/>
  <c r="N295" i="3"/>
  <c r="N287" i="3"/>
  <c r="N407" i="3"/>
  <c r="N343" i="3"/>
  <c r="N279" i="3"/>
  <c r="N215" i="3"/>
  <c r="N342" i="3"/>
  <c r="N310" i="3"/>
  <c r="N294" i="3"/>
  <c r="N286" i="3"/>
  <c r="N238" i="3"/>
  <c r="N198" i="3"/>
  <c r="N207" i="3"/>
  <c r="N366" i="3"/>
  <c r="N351" i="3"/>
  <c r="N391" i="3"/>
  <c r="N199" i="3"/>
  <c r="N318" i="3"/>
  <c r="N206" i="3"/>
  <c r="N359" i="3"/>
  <c r="N233" i="3"/>
  <c r="N225" i="3"/>
  <c r="N217" i="3"/>
  <c r="N209" i="3"/>
  <c r="N201" i="3"/>
  <c r="N193" i="3"/>
  <c r="N185" i="3"/>
  <c r="N383" i="3"/>
  <c r="N191" i="3"/>
  <c r="N326" i="3"/>
  <c r="N270" i="3"/>
  <c r="N246" i="3"/>
  <c r="N214" i="3"/>
  <c r="N182" i="3"/>
  <c r="N174" i="3"/>
  <c r="N110" i="3"/>
  <c r="N20" i="3"/>
  <c r="N175" i="3"/>
  <c r="N132" i="3"/>
  <c r="N59" i="3"/>
  <c r="N36" i="3"/>
  <c r="N148" i="3"/>
  <c r="N55" i="3"/>
  <c r="N142" i="3"/>
  <c r="N163" i="3"/>
  <c r="N155" i="3"/>
  <c r="N147" i="3"/>
  <c r="N131" i="3"/>
  <c r="N123" i="3"/>
  <c r="N115" i="3"/>
  <c r="N51" i="3"/>
  <c r="N43" i="3"/>
  <c r="N35" i="3"/>
  <c r="N27" i="3"/>
  <c r="N3" i="3"/>
  <c r="N179" i="3"/>
  <c r="N154" i="3"/>
  <c r="N50" i="3"/>
  <c r="N34" i="3"/>
  <c r="N168" i="3"/>
  <c r="N170" i="3"/>
  <c r="N161" i="3"/>
  <c r="N153" i="3"/>
  <c r="N145" i="3"/>
  <c r="N121" i="3"/>
  <c r="N113" i="3"/>
  <c r="N105" i="3"/>
  <c r="N49" i="3"/>
  <c r="N33" i="3"/>
  <c r="N17" i="3"/>
  <c r="N9" i="3"/>
  <c r="N171" i="3"/>
  <c r="N162" i="3"/>
  <c r="N146" i="3"/>
  <c r="N130" i="3"/>
  <c r="N122" i="3"/>
  <c r="N114" i="3"/>
  <c r="N26" i="3"/>
  <c r="N18" i="3"/>
  <c r="N10" i="3"/>
  <c r="N177" i="3"/>
  <c r="N160" i="3"/>
  <c r="N152" i="3"/>
  <c r="N144" i="3"/>
  <c r="N128" i="3"/>
  <c r="N120" i="3"/>
  <c r="N112" i="3"/>
  <c r="N88" i="3"/>
  <c r="N80" i="3"/>
  <c r="N64" i="3"/>
  <c r="N56" i="3"/>
  <c r="N48" i="3"/>
  <c r="N32" i="3"/>
  <c r="N24" i="3"/>
  <c r="N16" i="3"/>
  <c r="N8" i="3"/>
  <c r="N176" i="3"/>
  <c r="N159" i="3"/>
  <c r="N151" i="3"/>
  <c r="N143" i="3"/>
  <c r="N127" i="3"/>
  <c r="N119" i="3"/>
  <c r="N111" i="3"/>
  <c r="N87" i="3"/>
  <c r="N79" i="3"/>
  <c r="N71" i="3"/>
  <c r="N63" i="3"/>
  <c r="N47" i="3"/>
  <c r="N31" i="3"/>
  <c r="N23" i="3"/>
  <c r="N15" i="3"/>
  <c r="N78" i="3"/>
  <c r="N62" i="3"/>
</calcChain>
</file>

<file path=xl/sharedStrings.xml><?xml version="1.0" encoding="utf-8"?>
<sst xmlns="http://schemas.openxmlformats.org/spreadsheetml/2006/main" count="40051" uniqueCount="1807">
  <si>
    <t>Year</t>
  </si>
  <si>
    <t>Management</t>
  </si>
  <si>
    <t>Design</t>
  </si>
  <si>
    <t>Locality</t>
  </si>
  <si>
    <t>Date</t>
  </si>
  <si>
    <t>Observer</t>
  </si>
  <si>
    <t>Time_use</t>
  </si>
  <si>
    <t>Nature_type_code</t>
  </si>
  <si>
    <t>Nature_type_name</t>
  </si>
  <si>
    <t>Number_transect</t>
  </si>
  <si>
    <t>Transect_width</t>
  </si>
  <si>
    <t>Description_center</t>
  </si>
  <si>
    <t>Comment</t>
  </si>
  <si>
    <t>Filletassen</t>
  </si>
  <si>
    <t>ME, LIK</t>
  </si>
  <si>
    <t>ME, MH, LIK</t>
  </si>
  <si>
    <t>Skipstadsand</t>
  </si>
  <si>
    <t>ME, MH</t>
  </si>
  <si>
    <t>Teneskjaer</t>
  </si>
  <si>
    <t>Skjellvik</t>
  </si>
  <si>
    <t>ME, RR</t>
  </si>
  <si>
    <t>ME, RR, TAS</t>
  </si>
  <si>
    <t>T33-C2</t>
  </si>
  <si>
    <t>Semi-naturlig strandeng, øvre</t>
  </si>
  <si>
    <t>Slås årlig. Beites av 2-3 sauer</t>
  </si>
  <si>
    <t>Slås to ganger i året</t>
  </si>
  <si>
    <t>Beite av storfe</t>
  </si>
  <si>
    <t>T32-C8|T32-C10|V9-C3</t>
  </si>
  <si>
    <t>Semi-naturlig myr (kalkrik) og semi-naturlig eng (kalkrik fukteng, sterkt kalkrik eng) med slåttepreg</t>
  </si>
  <si>
    <t>Slås to ganger i året. Deler slått en ekstra gang, 5.7.23</t>
  </si>
  <si>
    <t>Rose</t>
  </si>
  <si>
    <t>Spiss på stein/svaberg</t>
  </si>
  <si>
    <t>Tidsbruk for 3 personer inkl. reise. Selve registreringene tok 1,5 t x 3</t>
  </si>
  <si>
    <t>Tre parallelle transekter, øst-vest, 30 m lange, med ca. 10 m avstand</t>
  </si>
  <si>
    <t>To transekter lagt i vinkel, som dekker hele lokaliteten på langs, variabel bredde, men i snitt 10 m?. Tidsbruk for kun registrering, ikke gå til og fra</t>
  </si>
  <si>
    <t xml:space="preserve">To sett med parallelle transekter. Sett 1: 50 m lange, dekker ca. 10 m hver i bredde. Sett 2: 40 m lange (37 og 43), dekker ca. 5 m hver i bredde. </t>
  </si>
  <si>
    <r>
      <t xml:space="preserve">Jorddybde: den grønne pinnen går helt ned (jorddybde &gt; 1 m), men i rutene har vi målt jorddybde til første "motstand", som sannsynligvis er skille mellom organisk og skjellsand. </t>
    </r>
    <r>
      <rPr>
        <sz val="11"/>
        <color rgb="FFFF0000"/>
        <rFont val="Calibri"/>
        <family val="2"/>
        <scheme val="minor"/>
      </rPr>
      <t>nb registrert honningblom for hver 0,5 x 0,5 m</t>
    </r>
  </si>
  <si>
    <r>
      <t>Tidsbruk: 6 t, men ca. 1.5 av disse gikk til jordprøver. Ingen tegn til beiting i år, og heller ikke jordrotter. Ganske høyvokst og tuete, og mye daudgras. Ikke slått til nå i år.</t>
    </r>
    <r>
      <rPr>
        <sz val="11"/>
        <color rgb="FFFF0000"/>
        <rFont val="Calibri"/>
        <family val="2"/>
        <scheme val="minor"/>
      </rPr>
      <t xml:space="preserve"> nb registrert honningblom for hver 0,5 x 0,5 m</t>
    </r>
  </si>
  <si>
    <r>
      <t xml:space="preserve">To sett med parallelle transekter. Sett 1: 50 m lange, dekker ca. 10 m hver i bredde. Sett 2: 40 m lange (37 og 43), dekker ca. 5 m hver i bredde. </t>
    </r>
    <r>
      <rPr>
        <sz val="11"/>
        <color rgb="FFFF0000"/>
        <rFont val="Calibri"/>
        <family val="2"/>
        <scheme val="minor"/>
      </rPr>
      <t>nb registrert honningblom for hver 0,5 x 0,5 m</t>
    </r>
  </si>
  <si>
    <r>
      <t xml:space="preserve">To transekter lagt i vinkel, som dekker hele lokaliteten på langs, variabel bredde, men i snitt 10 m?. Tidsbruk for kun registrering, ikke gå til og fra, eller for å finne ruter. </t>
    </r>
    <r>
      <rPr>
        <sz val="11"/>
        <color rgb="FFFF0000"/>
        <rFont val="Calibri"/>
        <family val="2"/>
        <scheme val="minor"/>
      </rPr>
      <t>nb registrert honningblom for hver 0,5 x 0,5 m</t>
    </r>
  </si>
  <si>
    <t>Tidsbruk per person, høyere pga full vegetasjonsanalyse</t>
  </si>
  <si>
    <t>Line</t>
  </si>
  <si>
    <t>Transect_ID</t>
  </si>
  <si>
    <t>Transect_length</t>
  </si>
  <si>
    <t>Number_half_m_presence</t>
  </si>
  <si>
    <t>Number_m_presence</t>
  </si>
  <si>
    <t>View_line</t>
  </si>
  <si>
    <t>Presence_m</t>
  </si>
  <si>
    <t>Presence_half_m</t>
  </si>
  <si>
    <t>N</t>
  </si>
  <si>
    <t>NA</t>
  </si>
  <si>
    <t>Rett vest for rosebusk</t>
  </si>
  <si>
    <t xml:space="preserve">0-1,5 m dekkes av stein og utgår, samme med 2,5-4,5. </t>
  </si>
  <si>
    <t>NE</t>
  </si>
  <si>
    <t>E</t>
  </si>
  <si>
    <t>SE</t>
  </si>
  <si>
    <t>3,5-6,5 utgår pga stein.</t>
  </si>
  <si>
    <t>S</t>
  </si>
  <si>
    <t>Einebusk i fjellskrent</t>
  </si>
  <si>
    <t>SV</t>
  </si>
  <si>
    <t>Bergsprekk</t>
  </si>
  <si>
    <t>V</t>
  </si>
  <si>
    <t>Vest for bergsprekk</t>
  </si>
  <si>
    <t>NV</t>
  </si>
  <si>
    <t>1 m vest for stein</t>
  </si>
  <si>
    <t>12-20 m er kort nedbeita vegetasjon. 4-12 m for øyeblikker uegnet for honningblom pga jordrotter. Stoppet transektet på rute 11,5.</t>
  </si>
  <si>
    <t>M med honningblom er rute SKI.1.A</t>
  </si>
  <si>
    <t>M med honningblom er rute SKI.2.A</t>
  </si>
  <si>
    <t>Ca. N-S, starter ved steinen bak rute TEN8. Bredde varierer mellom 5 og 20 m. Ruter på 5, 15, 25 m</t>
  </si>
  <si>
    <t>Retning NV, starter ved TEN9. Bredde ca. 10 m. Ruter på 10 og 20 m</t>
  </si>
  <si>
    <t>3,4,5,6,7,8</t>
  </si>
  <si>
    <t>Ruter på 5, 15, 25, 35 og 45 m</t>
  </si>
  <si>
    <t>1,5,8,9,10</t>
  </si>
  <si>
    <t>0,3,5,6,7,13</t>
  </si>
  <si>
    <t>Ruter på 3, 13, 23 og 33</t>
  </si>
  <si>
    <t>0,3,7,26,33,34</t>
  </si>
  <si>
    <t>Ruter på 7, 17 og 27</t>
  </si>
  <si>
    <t>0,2,3,4,5,7</t>
  </si>
  <si>
    <t>Ruter på 5, 15, 25, 35, og 45 m</t>
  </si>
  <si>
    <t>4,5,9</t>
  </si>
  <si>
    <t>Ruter på 5, 15, 25 (ligger på 24.5m), 35, og 45 m</t>
  </si>
  <si>
    <t>3,5,6,7,13</t>
  </si>
  <si>
    <t>0,2,3,7,26</t>
  </si>
  <si>
    <t>Rett vest for rosebusk. 0-1,5m dekkes av stein og utgår, samme med 2,5 - 4,5 m</t>
  </si>
  <si>
    <t>1,2.5,4.5,5,5.5</t>
  </si>
  <si>
    <t>1.5,2</t>
  </si>
  <si>
    <t>1m vest for stein. 12-20 m er kort nedbeita vegetasjon.</t>
  </si>
  <si>
    <t>NB SKI2 er på 11.5m</t>
  </si>
  <si>
    <t xml:space="preserve">Den lille hytta mot horisonten på øya tvers over. </t>
  </si>
  <si>
    <t>Fortøyningspinne/benk</t>
  </si>
  <si>
    <t>0,1,2,3,4,5,6,7,8</t>
  </si>
  <si>
    <t>4,5,8,9</t>
  </si>
  <si>
    <t>4.5,5,5.5,8,8.5,9,9.5</t>
  </si>
  <si>
    <t>0,2,3,4,5,6,13,14,22</t>
  </si>
  <si>
    <t>0,0.5,2.5,3,3.5,4,5,6,6.5,13,13.5,14,22.5</t>
  </si>
  <si>
    <t>0,3,7,10,26,29,33,34,36</t>
  </si>
  <si>
    <t>0,3,3.5,7.5,10.5,26,29,33.5,34,34.5,36</t>
  </si>
  <si>
    <t>11</t>
  </si>
  <si>
    <t>4.5,11.5,12,12.5,13</t>
  </si>
  <si>
    <t>2,2.5,5.5,7.5</t>
  </si>
  <si>
    <t>1,1.5,2.5,4,4.5,5,6.5,7</t>
  </si>
  <si>
    <t>11.5,12,12.5,13</t>
  </si>
  <si>
    <t>2,2.5</t>
  </si>
  <si>
    <t>2.5,4.5,5,5.5,6.5,7</t>
  </si>
  <si>
    <t>11.5,12,12.5</t>
  </si>
  <si>
    <t>11.5,12,12.5,13,13.5</t>
  </si>
  <si>
    <t>1,2,2.5,4.5,5,5.5,6.5,7</t>
  </si>
  <si>
    <t>0,1,2.5,3,4,4.5,5,6,6.5,7,7.5,8</t>
  </si>
  <si>
    <t>7,7.5,8</t>
  </si>
  <si>
    <t>1,2,2.5,3,3.5,4,4.5,5,5.5,7,7.5</t>
  </si>
  <si>
    <t>1.5,2.0,8.0</t>
  </si>
  <si>
    <t>0,1,2,3,4,5,6,7</t>
  </si>
  <si>
    <t>4,5,8,9,13</t>
  </si>
  <si>
    <t>0,2,3,5,6,7,13</t>
  </si>
  <si>
    <t>1,5,7,13,19,12,29,32</t>
  </si>
  <si>
    <t>All_years</t>
  </si>
  <si>
    <t>Active</t>
  </si>
  <si>
    <t>Compass_direction</t>
  </si>
  <si>
    <t>FI1</t>
  </si>
  <si>
    <t>FI10</t>
  </si>
  <si>
    <t>FI2</t>
  </si>
  <si>
    <t>FI3</t>
  </si>
  <si>
    <t>FI4</t>
  </si>
  <si>
    <t>FI5</t>
  </si>
  <si>
    <t>FI6</t>
  </si>
  <si>
    <t>FI7</t>
  </si>
  <si>
    <t>FI8</t>
  </si>
  <si>
    <t>FI9</t>
  </si>
  <si>
    <t>Distance_from_center</t>
  </si>
  <si>
    <t>SKI1</t>
  </si>
  <si>
    <t>SKI2</t>
  </si>
  <si>
    <t>SKI3</t>
  </si>
  <si>
    <t>SKI4</t>
  </si>
  <si>
    <t>SKI6</t>
  </si>
  <si>
    <t>SKI7</t>
  </si>
  <si>
    <t>SKI8</t>
  </si>
  <si>
    <t>SKI9</t>
  </si>
  <si>
    <t>SKI11</t>
  </si>
  <si>
    <t>SKI12</t>
  </si>
  <si>
    <t>SKI13</t>
  </si>
  <si>
    <t>SKI14</t>
  </si>
  <si>
    <t>SKI15</t>
  </si>
  <si>
    <t>SKI16</t>
  </si>
  <si>
    <t>SKI17</t>
  </si>
  <si>
    <t>SKI.1.A</t>
  </si>
  <si>
    <t>SKI.2.A</t>
  </si>
  <si>
    <t>SKI.3.A</t>
  </si>
  <si>
    <t>SKI.4.A</t>
  </si>
  <si>
    <t>SKI.6.A</t>
  </si>
  <si>
    <t>SKI.7.A</t>
  </si>
  <si>
    <t>SKI.8.A</t>
  </si>
  <si>
    <t>SKI.9.A</t>
  </si>
  <si>
    <t>SKI.10.A</t>
  </si>
  <si>
    <t>SKI.5.A</t>
  </si>
  <si>
    <t>SKI.11</t>
  </si>
  <si>
    <t>SKI.12</t>
  </si>
  <si>
    <t>SKI.13</t>
  </si>
  <si>
    <t>SKI.14</t>
  </si>
  <si>
    <t>SKI.15</t>
  </si>
  <si>
    <t>SKI.16</t>
  </si>
  <si>
    <t>SKI.17</t>
  </si>
  <si>
    <t>TR1</t>
  </si>
  <si>
    <t>TR3</t>
  </si>
  <si>
    <t>TR2</t>
  </si>
  <si>
    <t>Herminium_count_fertile</t>
  </si>
  <si>
    <t>Herminium_count_vegetative</t>
  </si>
  <si>
    <t>Herminium_count_total</t>
  </si>
  <si>
    <t>Plot_size</t>
  </si>
  <si>
    <t>Herminium_density_0.25m2</t>
  </si>
  <si>
    <t>Herminium_fraction_fertile</t>
  </si>
  <si>
    <t>SKJ1</t>
  </si>
  <si>
    <t>SKJ10</t>
  </si>
  <si>
    <t>SKJ11</t>
  </si>
  <si>
    <t>SKJ12</t>
  </si>
  <si>
    <t>SKJ2</t>
  </si>
  <si>
    <t>SKJ3</t>
  </si>
  <si>
    <t>SKJ4</t>
  </si>
  <si>
    <t>SKJ5</t>
  </si>
  <si>
    <t>SKJ6</t>
  </si>
  <si>
    <t>SKJ7</t>
  </si>
  <si>
    <t>SKJ8</t>
  </si>
  <si>
    <t>SKJ9</t>
  </si>
  <si>
    <t>SKJ13</t>
  </si>
  <si>
    <t>SKJ14</t>
  </si>
  <si>
    <t>SKJ15</t>
  </si>
  <si>
    <t>SKJ16</t>
  </si>
  <si>
    <t>SKJ17</t>
  </si>
  <si>
    <t>SKJ18</t>
  </si>
  <si>
    <t>SKJ19</t>
  </si>
  <si>
    <t>SKJ20</t>
  </si>
  <si>
    <t>SKJ21</t>
  </si>
  <si>
    <t>SKJ22</t>
  </si>
  <si>
    <t>SKJ23</t>
  </si>
  <si>
    <t>SKJ24</t>
  </si>
  <si>
    <t>SKJ25</t>
  </si>
  <si>
    <t>SKJ26</t>
  </si>
  <si>
    <t>SKJ27</t>
  </si>
  <si>
    <t>SKX.1.A</t>
  </si>
  <si>
    <t>SKY.7.A</t>
  </si>
  <si>
    <t>SKY.10.A</t>
  </si>
  <si>
    <t>SKY.9.A</t>
  </si>
  <si>
    <t>SKX.10.A</t>
  </si>
  <si>
    <t>SKX.3.A</t>
  </si>
  <si>
    <t>SKX.6.A</t>
  </si>
  <si>
    <t>SKX.7.A</t>
  </si>
  <si>
    <t>SKX.8.A</t>
  </si>
  <si>
    <t>SKY.2.A</t>
  </si>
  <si>
    <t>SKY.3.A</t>
  </si>
  <si>
    <t>SKY.4.A</t>
  </si>
  <si>
    <t>SKX.2.A</t>
  </si>
  <si>
    <t>SKX.4.A</t>
  </si>
  <si>
    <t>SKX.5.A</t>
  </si>
  <si>
    <t>SKX.9.A</t>
  </si>
  <si>
    <t>SKY.1.A</t>
  </si>
  <si>
    <t>SKY.5.A</t>
  </si>
  <si>
    <t>SKY.6.A</t>
  </si>
  <si>
    <t>SKY.8.A</t>
  </si>
  <si>
    <t>TR4</t>
  </si>
  <si>
    <t>TEN1</t>
  </si>
  <si>
    <t>TEN10</t>
  </si>
  <si>
    <t>TEN2</t>
  </si>
  <si>
    <t>TEN3</t>
  </si>
  <si>
    <t>TEN4</t>
  </si>
  <si>
    <t>TEN5</t>
  </si>
  <si>
    <t>TEN6</t>
  </si>
  <si>
    <t>TEN7</t>
  </si>
  <si>
    <t>TEN8</t>
  </si>
  <si>
    <t>TEN9</t>
  </si>
  <si>
    <t>TEN11</t>
  </si>
  <si>
    <t>TEN12</t>
  </si>
  <si>
    <t>TEN13</t>
  </si>
  <si>
    <t>TEN14</t>
  </si>
  <si>
    <t>TEN15</t>
  </si>
  <si>
    <t>Vegetation_height_1</t>
  </si>
  <si>
    <t>Vegetation_height_2</t>
  </si>
  <si>
    <t>Vegetation_height_3</t>
  </si>
  <si>
    <t>Vegetation_height_4</t>
  </si>
  <si>
    <t>Vegetation_height_mean</t>
  </si>
  <si>
    <t>Overgrowth_species</t>
  </si>
  <si>
    <t>Overgrowth_cover</t>
  </si>
  <si>
    <t>Fieldlayer_cover</t>
  </si>
  <si>
    <t>Groundlayer_cover</t>
  </si>
  <si>
    <t>Litter_cover</t>
  </si>
  <si>
    <t>Myrtistel</t>
  </si>
  <si>
    <t>Mjødurt</t>
  </si>
  <si>
    <t>myrtistel</t>
  </si>
  <si>
    <t>mjødurt</t>
  </si>
  <si>
    <t>Strandsteinkløver</t>
  </si>
  <si>
    <t>Pors</t>
  </si>
  <si>
    <t>Bukkebeinurt</t>
  </si>
  <si>
    <t>Einer</t>
  </si>
  <si>
    <t>Teiebær</t>
  </si>
  <si>
    <t>pors</t>
  </si>
  <si>
    <t>slåpetorn</t>
  </si>
  <si>
    <t>einer</t>
  </si>
  <si>
    <t>mjødurt,myrtistel</t>
  </si>
  <si>
    <t>myrtistel,mjødurt</t>
  </si>
  <si>
    <t>mjødurt,furu</t>
  </si>
  <si>
    <t>mjødurt,bukkebeinurt</t>
  </si>
  <si>
    <t>mjødurt,svartor</t>
  </si>
  <si>
    <t>pors,mjødurt</t>
  </si>
  <si>
    <t>pors,myrtistel</t>
  </si>
  <si>
    <t>mjødurt,einer,pors</t>
  </si>
  <si>
    <t>Overgrowth_cover_per_species</t>
  </si>
  <si>
    <t>0.5,1</t>
  </si>
  <si>
    <t>9,1</t>
  </si>
  <si>
    <t>5,1</t>
  </si>
  <si>
    <t>8,1</t>
  </si>
  <si>
    <t>6,23</t>
  </si>
  <si>
    <t>mjødurt,sløke</t>
  </si>
  <si>
    <t>myrtistel,mjødurt,sløke</t>
  </si>
  <si>
    <t>salix sp.,sløke,mjødurt</t>
  </si>
  <si>
    <t>svartor,mjødurt,sløke</t>
  </si>
  <si>
    <t>sløke</t>
  </si>
  <si>
    <t>mjødurt,bukkebeinurt,sløke</t>
  </si>
  <si>
    <t>furu,mjødurt,sløke</t>
  </si>
  <si>
    <t>sløke,kirsebær</t>
  </si>
  <si>
    <t>8,6</t>
  </si>
  <si>
    <t>18,4,1</t>
  </si>
  <si>
    <t>55,3,3</t>
  </si>
  <si>
    <t>4,5,30</t>
  </si>
  <si>
    <t>8,3</t>
  </si>
  <si>
    <t>2,3</t>
  </si>
  <si>
    <t>9,7</t>
  </si>
  <si>
    <t>strandsteinkløver</t>
  </si>
  <si>
    <t>1,6,12</t>
  </si>
  <si>
    <t>3,7</t>
  </si>
  <si>
    <t>12,3</t>
  </si>
  <si>
    <t>6,10</t>
  </si>
  <si>
    <t>5,10</t>
  </si>
  <si>
    <t>5,6</t>
  </si>
  <si>
    <t>vedplanter</t>
  </si>
  <si>
    <t>bukkebeinurt</t>
  </si>
  <si>
    <t>vier,sløke,mjødurt</t>
  </si>
  <si>
    <t>pors,myrtistel,mjødurt</t>
  </si>
  <si>
    <t>bjørnebær</t>
  </si>
  <si>
    <t>einer,røsslyng</t>
  </si>
  <si>
    <t>mjødurt,vierslekta</t>
  </si>
  <si>
    <t>pors,mjødurt,myrtistel</t>
  </si>
  <si>
    <t>slåpetorn,teiebær</t>
  </si>
  <si>
    <t>teiebær</t>
  </si>
  <si>
    <t>or,mjødurt</t>
  </si>
  <si>
    <t>50,2</t>
  </si>
  <si>
    <t>18,6,4</t>
  </si>
  <si>
    <t>22,8,4</t>
  </si>
  <si>
    <t>23,2</t>
  </si>
  <si>
    <t>6,1,0.1</t>
  </si>
  <si>
    <t>7,4</t>
  </si>
  <si>
    <t>20,6</t>
  </si>
  <si>
    <t>7,5,1</t>
  </si>
  <si>
    <t>3,1</t>
  </si>
  <si>
    <t>4,5</t>
  </si>
  <si>
    <t>3,2</t>
  </si>
  <si>
    <t>Redlist_species</t>
  </si>
  <si>
    <t>Redlist_cover</t>
  </si>
  <si>
    <t>Redlist_cover_per_species</t>
  </si>
  <si>
    <t>dverggylden</t>
  </si>
  <si>
    <t>hjertegras</t>
  </si>
  <si>
    <t>ormetunge</t>
  </si>
  <si>
    <t>jordbærkløver</t>
  </si>
  <si>
    <t>krusfrø</t>
  </si>
  <si>
    <t>kystfrøstjerne</t>
  </si>
  <si>
    <t>hjertegrass</t>
  </si>
  <si>
    <t xml:space="preserve">krattalant </t>
  </si>
  <si>
    <t>tusengylden</t>
  </si>
  <si>
    <t>nattfiol</t>
  </si>
  <si>
    <t>hjertegras,ormetunge</t>
  </si>
  <si>
    <t>strandrødtopp,ormetunge</t>
  </si>
  <si>
    <t>1,1</t>
  </si>
  <si>
    <t>ormetunge,hjertegras</t>
  </si>
  <si>
    <t>bukkebeinurt,hjertegras</t>
  </si>
  <si>
    <t>krusfrø,hjertegras</t>
  </si>
  <si>
    <t>krattalant,hjertegras</t>
  </si>
  <si>
    <t>bukkebeinurt,krattalant,rankfrøstjerne</t>
  </si>
  <si>
    <t>bukkebeinurt,krattalant,hjertegras</t>
  </si>
  <si>
    <t>bukkebeinurt,krattalant</t>
  </si>
  <si>
    <t>krusfrø,bukkebeinurt</t>
  </si>
  <si>
    <t>5,1,0.1</t>
  </si>
  <si>
    <t>hjertegras,bukkebeinurt,krusfrø</t>
  </si>
  <si>
    <t>30,1,4</t>
  </si>
  <si>
    <t>3,2,2</t>
  </si>
  <si>
    <t>2,1</t>
  </si>
  <si>
    <t>3,6</t>
  </si>
  <si>
    <t>gulfrøstjerne,bukkebeinurt,krattalant</t>
  </si>
  <si>
    <t>krattalant,hjertegras,bukkebeinurt</t>
  </si>
  <si>
    <t>hjertegras,kystfrøstjerne</t>
  </si>
  <si>
    <t>krattalant,bukkebeinurt</t>
  </si>
  <si>
    <t>tusengylden,hjertegras</t>
  </si>
  <si>
    <t>3,3</t>
  </si>
  <si>
    <t>0.1,0.1</t>
  </si>
  <si>
    <t>hjertegras,tusengylden</t>
  </si>
  <si>
    <t>Soil_depth</t>
  </si>
  <si>
    <t>Soil_moisture</t>
  </si>
  <si>
    <t>Soil_depth_1</t>
  </si>
  <si>
    <t>Soil_depth_2</t>
  </si>
  <si>
    <t>Growth_rate</t>
  </si>
  <si>
    <t>Biomass</t>
  </si>
  <si>
    <t>Mowing</t>
  </si>
  <si>
    <t>Grazing</t>
  </si>
  <si>
    <t>Plot_ID</t>
  </si>
  <si>
    <t>Quadrats</t>
  </si>
  <si>
    <t>Blåtopp</t>
  </si>
  <si>
    <t>1,2,3,4,5,6,7,8,9,10,11,12,13,14,15,16</t>
  </si>
  <si>
    <t>Glisnestarr</t>
  </si>
  <si>
    <t>1,2,3,4,5,7,8,9,10,11,12,13,15</t>
  </si>
  <si>
    <t>Kornstarr</t>
  </si>
  <si>
    <t>1,2,7,14</t>
  </si>
  <si>
    <t>Vill-lin</t>
  </si>
  <si>
    <t>Slåttestarr</t>
  </si>
  <si>
    <t>3,4,6,7,12,16</t>
  </si>
  <si>
    <t>Rødsvingel</t>
  </si>
  <si>
    <t>1,2,3,4,5,6,7,8,9,10,11,13,14,15</t>
  </si>
  <si>
    <t>Honningblom</t>
  </si>
  <si>
    <t>5,6,9,11,12</t>
  </si>
  <si>
    <t>Sauesvingel</t>
  </si>
  <si>
    <t>Jordbærkløver</t>
  </si>
  <si>
    <t>1,3,4,5,6,7,8,9,10,11,12,13,14,15</t>
  </si>
  <si>
    <t>Fuglevikke</t>
  </si>
  <si>
    <t>Gjerdevikke</t>
  </si>
  <si>
    <t>Åkersnelle</t>
  </si>
  <si>
    <t>Engknoppurt</t>
  </si>
  <si>
    <t>Hjertegras</t>
  </si>
  <si>
    <t>1,2,4,6,7,8,10,11</t>
  </si>
  <si>
    <t>4,5,6,7,11,13,14,16</t>
  </si>
  <si>
    <t>2,3,6,7,8,10,11</t>
  </si>
  <si>
    <t>1,2,3,4,5,6,7,8,9,12,13,14,15,16</t>
  </si>
  <si>
    <t>Krattsiv</t>
  </si>
  <si>
    <t>1,14,15</t>
  </si>
  <si>
    <t>Havsivaks</t>
  </si>
  <si>
    <t>Rødkløver</t>
  </si>
  <si>
    <t>1,2,3,4,6,7,8,9,10,11,13</t>
  </si>
  <si>
    <t>Kattehale</t>
  </si>
  <si>
    <t>Mattemure</t>
  </si>
  <si>
    <t>Bukkeblom</t>
  </si>
  <si>
    <t>2,3,6,7,8,9,10,13,14,16</t>
  </si>
  <si>
    <t>Åkermynte</t>
  </si>
  <si>
    <t>2,4,6,8,9,12,13,16</t>
  </si>
  <si>
    <t>Småengkall</t>
  </si>
  <si>
    <t>Sumpmaure</t>
  </si>
  <si>
    <t>2,3,4,5,6,7,8,14</t>
  </si>
  <si>
    <t>2,5,6</t>
  </si>
  <si>
    <t>Klourt</t>
  </si>
  <si>
    <t>1,3,7,9,10,11,14,15</t>
  </si>
  <si>
    <t>Tepperot</t>
  </si>
  <si>
    <t>Engkarse</t>
  </si>
  <si>
    <t>Blåkoll</t>
  </si>
  <si>
    <t>Ukjent_4</t>
  </si>
  <si>
    <t>Enghumleblom</t>
  </si>
  <si>
    <t>Engsoleie</t>
  </si>
  <si>
    <t>Gjeldkarve</t>
  </si>
  <si>
    <t>1,2,3</t>
  </si>
  <si>
    <t>Sløke</t>
  </si>
  <si>
    <t>1,3,4,6,8,9,11,13,16</t>
  </si>
  <si>
    <t>Ryllik</t>
  </si>
  <si>
    <t>1,3,4,5,6,7,8,9,11,15</t>
  </si>
  <si>
    <t>Gåsemure</t>
  </si>
  <si>
    <t>1,2,3,5,6,7,8</t>
  </si>
  <si>
    <t>1,2,3,5,6,7,8,9,10,11,12,13,14,15,16</t>
  </si>
  <si>
    <t>1,4,5,9,10,13,14,15,16</t>
  </si>
  <si>
    <t>Furu</t>
  </si>
  <si>
    <t>Dunhavre</t>
  </si>
  <si>
    <t>7,15,16</t>
  </si>
  <si>
    <t>Tiriltunge</t>
  </si>
  <si>
    <t>10,13,14</t>
  </si>
  <si>
    <t xml:space="preserve">Dvergmaure </t>
  </si>
  <si>
    <t>1,4,5,6,9,11,12,13,15,16</t>
  </si>
  <si>
    <t>1,7,9,16</t>
  </si>
  <si>
    <t>Saltsiv</t>
  </si>
  <si>
    <t>Sneglebelg</t>
  </si>
  <si>
    <t>Bukkeblad</t>
  </si>
  <si>
    <t>1,2,3,4,5,6,8,9,11,12,13,15,16</t>
  </si>
  <si>
    <t>7,14,15,16</t>
  </si>
  <si>
    <t>1,3,6,7,9,10,13,14,15,16</t>
  </si>
  <si>
    <t>2,3,7</t>
  </si>
  <si>
    <t>1,2,9</t>
  </si>
  <si>
    <t>1,2,3,4,6,7,9,11,13,14</t>
  </si>
  <si>
    <t>7,8,14</t>
  </si>
  <si>
    <t>1,3,4,6,7,8,9,11,12</t>
  </si>
  <si>
    <t>1,2,10,11,13</t>
  </si>
  <si>
    <t>Myrhatt</t>
  </si>
  <si>
    <t>4,6,10,11</t>
  </si>
  <si>
    <t>1,3,4,5,7,9,11,13,15</t>
  </si>
  <si>
    <t>1,3,4,6,7,8,9,12,13,14,15,16</t>
  </si>
  <si>
    <t>2,9,16</t>
  </si>
  <si>
    <t>1,2,5,6,7,9,10,12,14,16</t>
  </si>
  <si>
    <t>1,2,3,4,5,6,7,8,9,10,12,13,14</t>
  </si>
  <si>
    <t>1,3,5,7,8,9,11,12,13,16</t>
  </si>
  <si>
    <t>Gulmaure</t>
  </si>
  <si>
    <t>3,4,6,7,9,10,11,12,13,14,15,16</t>
  </si>
  <si>
    <t>5,13,14,15,16</t>
  </si>
  <si>
    <t>Kjerteldylle</t>
  </si>
  <si>
    <t>1,2,3,5,6,11,14,15</t>
  </si>
  <si>
    <t>1,2,3,4,5,6,7,8,9,10,11,12,13,15,16</t>
  </si>
  <si>
    <t>1,3,8,14,16</t>
  </si>
  <si>
    <t>1,2,3,4,5,6,7,8,9,10,11,12,13</t>
  </si>
  <si>
    <t>2,3,4,7,8,9,10,11,12,13,14,15,16</t>
  </si>
  <si>
    <t>1,2,3,5,6,7,10,11</t>
  </si>
  <si>
    <t>1,5,6,12,13,15</t>
  </si>
  <si>
    <t>1,2,3,4,5,6,7,8,12,13,14,15,16</t>
  </si>
  <si>
    <t>5,6,9,10</t>
  </si>
  <si>
    <t>1,7,8,13</t>
  </si>
  <si>
    <t>1,4,9</t>
  </si>
  <si>
    <t>3,7,9,10</t>
  </si>
  <si>
    <t>Krusfrø</t>
  </si>
  <si>
    <t>Vikke sp.</t>
  </si>
  <si>
    <t>Krattalant</t>
  </si>
  <si>
    <t>1,5,16</t>
  </si>
  <si>
    <t>1,2,3,4,6,7,8,11,12,14,15</t>
  </si>
  <si>
    <t>1,4,5,6,7,8,9,10,11,12,13,15,16</t>
  </si>
  <si>
    <t>2,3,4,6,7,8,10,11,12,15</t>
  </si>
  <si>
    <t>2,3,4,5,6,8,9,10,11,12,13,15,16</t>
  </si>
  <si>
    <t>2,3,6,7,12,13,14,16</t>
  </si>
  <si>
    <t>5,7,9,10,11,12,15,16</t>
  </si>
  <si>
    <t>6,8,9</t>
  </si>
  <si>
    <t>Karve</t>
  </si>
  <si>
    <t>Bakkesøte</t>
  </si>
  <si>
    <t>3,7,8,9,12,13,14,15</t>
  </si>
  <si>
    <t>1,2,3,5,6,7,8,9,10,11,12,14,15,16</t>
  </si>
  <si>
    <t>1,2,5,12,16</t>
  </si>
  <si>
    <t>1,2,3,4,6,7,8,10,11,13,16</t>
  </si>
  <si>
    <t>3,4,12,14</t>
  </si>
  <si>
    <t>Ukjent_starr</t>
  </si>
  <si>
    <t>6,7,8,9,10,11,12,13,14,15</t>
  </si>
  <si>
    <t>1,2,3,4,9,13</t>
  </si>
  <si>
    <t>2,3,9,12,13,16</t>
  </si>
  <si>
    <t>2,3,6,7,9,10,11,14,15,16</t>
  </si>
  <si>
    <t>Vårmarihånd</t>
  </si>
  <si>
    <t>5,6,16</t>
  </si>
  <si>
    <t>Kan være engmarihånd</t>
  </si>
  <si>
    <t>4,5,6,7,8,9,16</t>
  </si>
  <si>
    <t>6,9,10</t>
  </si>
  <si>
    <t>8,11,15</t>
  </si>
  <si>
    <t>2,10,11,13,15</t>
  </si>
  <si>
    <t>1,2,5,6,8,9,10,11,12,13</t>
  </si>
  <si>
    <t>1,2,6,15</t>
  </si>
  <si>
    <t>1,7,8,11,12,13,14,15</t>
  </si>
  <si>
    <t>1,2,3,6,9,10,11,12,14,15,16</t>
  </si>
  <si>
    <t>9,13,16</t>
  </si>
  <si>
    <t>3,4,5,8,12</t>
  </si>
  <si>
    <t>1,2,3,4,5,6,10</t>
  </si>
  <si>
    <t>3,8,9,14,15,16</t>
  </si>
  <si>
    <t>1,2,3,4,5,6,9,10,12,13,14</t>
  </si>
  <si>
    <t>1,2,3,5,6,7,8,9,10,11,12,13,14,16</t>
  </si>
  <si>
    <t>1,4,5,7,8,9,12,13,14,15,16</t>
  </si>
  <si>
    <t>2,8,12</t>
  </si>
  <si>
    <t>1,2,4,6,8,9,10,11,12,13,16</t>
  </si>
  <si>
    <t>2,3,4,6,7,11,16</t>
  </si>
  <si>
    <t>2,3,4,7,8,9,10,11,12,13,14,16</t>
  </si>
  <si>
    <t>2,3,5,8,12</t>
  </si>
  <si>
    <t>4,5,6,7,8,12,14,15,16</t>
  </si>
  <si>
    <t>1,2,6,12,13</t>
  </si>
  <si>
    <t>1,7,8,9,10,11,13</t>
  </si>
  <si>
    <t>1,2,4,6,7,10,11,15,16</t>
  </si>
  <si>
    <t>Knoppsmåarve</t>
  </si>
  <si>
    <t>Myrmaure</t>
  </si>
  <si>
    <t>1,3,4,5,6,7,8,9,10,11,12,13,16</t>
  </si>
  <si>
    <t>1,2,3,4,6,8,9,10,11,12</t>
  </si>
  <si>
    <t>5,9,10,13,15</t>
  </si>
  <si>
    <t>1,10,11,14,15,16</t>
  </si>
  <si>
    <t>2,3,9,10,14,15,16</t>
  </si>
  <si>
    <t>1,3,4,6,7,8,10,11,12,13,16</t>
  </si>
  <si>
    <t>1,2,10,13,14,15</t>
  </si>
  <si>
    <t>4,5,6,7,8,9,11,13,14,15</t>
  </si>
  <si>
    <t>Slirestarr</t>
  </si>
  <si>
    <t>1,2,3,4,5,6,7,8,9,10,11,12,13,14,16</t>
  </si>
  <si>
    <t>1,2,3,4,5,6,7,8,9,10,11,12,16</t>
  </si>
  <si>
    <t>2,3,4,5,6,13,14,15</t>
  </si>
  <si>
    <t>1,2,3,4,5,6,7,8,11,12,14,15,16</t>
  </si>
  <si>
    <t>6,10,11</t>
  </si>
  <si>
    <t>Myrklegg</t>
  </si>
  <si>
    <t>1,2,4,6,7,8,11,12,13,14,15,16</t>
  </si>
  <si>
    <t>1,5,6,7,11,12</t>
  </si>
  <si>
    <t>3,4,8,10,12,13,14,16</t>
  </si>
  <si>
    <t>2,3,5</t>
  </si>
  <si>
    <t>3,9,10</t>
  </si>
  <si>
    <t>3,4,7,8,9,13</t>
  </si>
  <si>
    <t>2,3,5,6,7,8,13,14</t>
  </si>
  <si>
    <t>2,3,4,7</t>
  </si>
  <si>
    <t>1,5,7,8,9,10,11,12,14,16</t>
  </si>
  <si>
    <t>2,4,11</t>
  </si>
  <si>
    <t>1,2,4,5,6,7,8,9,10,11,12,13,14,15,16</t>
  </si>
  <si>
    <t>1,2,5,7,8,9,10,11,12,13,14,15,16</t>
  </si>
  <si>
    <t>3,4,5,6,7,8,12,14,15,16</t>
  </si>
  <si>
    <t>1,10,15</t>
  </si>
  <si>
    <t>Ukjent_5</t>
  </si>
  <si>
    <t>1,2,3,6,8,9,11,12,13,14,15,16</t>
  </si>
  <si>
    <t>2,4,5,9,11</t>
  </si>
  <si>
    <t>1,2,3,4,6,7,8,11,12,13,14,15</t>
  </si>
  <si>
    <t>6,9,11,15</t>
  </si>
  <si>
    <t>2,3,4,5,6,7,9,10,11,13,14,15,16</t>
  </si>
  <si>
    <t>1,4,5,6,7,8,9,10,11,12,14,15,16</t>
  </si>
  <si>
    <t>4,12,14,15,16</t>
  </si>
  <si>
    <t>8,12,15</t>
  </si>
  <si>
    <t>3,4,5,7,8,11,12</t>
  </si>
  <si>
    <t>1,2,3,4,5,6,7,9</t>
  </si>
  <si>
    <t>Særbustarr</t>
  </si>
  <si>
    <t>3,4,8,15</t>
  </si>
  <si>
    <t>Nyseryllik</t>
  </si>
  <si>
    <t>1,2,4,5,6,8,9,10,11,13</t>
  </si>
  <si>
    <t>1,2,5,6,7,9,11,13</t>
  </si>
  <si>
    <t>1,9,15,16</t>
  </si>
  <si>
    <t>1,4,6,7,8,9,10,11,12,13,16</t>
  </si>
  <si>
    <t>1,2,3,5,8,9,11,12,13,14,15,16</t>
  </si>
  <si>
    <t>1,2,4,6,7,8,10,11,12,14,15,16</t>
  </si>
  <si>
    <t>3,7,15</t>
  </si>
  <si>
    <t>3,4,8,9,11,12,13,14,15,16</t>
  </si>
  <si>
    <t>3,6,8,9,10,11,12,13,14,15,16</t>
  </si>
  <si>
    <t>Ormetunge</t>
  </si>
  <si>
    <t>10,11,13,14,15,16</t>
  </si>
  <si>
    <t>2,3,4,5,6,7,8,9,10,11,12,13,14,16</t>
  </si>
  <si>
    <t>1,3,4,5,7,8,11,12</t>
  </si>
  <si>
    <t>1,2,3,4,5,6,9,10,13,14,15</t>
  </si>
  <si>
    <t>1,2,3,4,6,7,9,10,13,14,15,16</t>
  </si>
  <si>
    <t>1,2,3,5,10,16</t>
  </si>
  <si>
    <t>2,3,5,6,7,8,9,10,12,13,14,15,16</t>
  </si>
  <si>
    <t>5,7,9,10,12,16</t>
  </si>
  <si>
    <t>1,5,12</t>
  </si>
  <si>
    <t>1,2,3,8,10,14,15,16</t>
  </si>
  <si>
    <t>2,3,5,6,7,8,9,10,11,12,13,14</t>
  </si>
  <si>
    <t>2,3,4,6,7,8,9,10,14,15</t>
  </si>
  <si>
    <t>2,3,4,5,9</t>
  </si>
  <si>
    <t>8,14,16</t>
  </si>
  <si>
    <t>5,6,8,9,10,11,12,13,14,15,16</t>
  </si>
  <si>
    <t>1,8,15</t>
  </si>
  <si>
    <t>1,2,4,5,6,7,8,9,10,11,12,14,15,16</t>
  </si>
  <si>
    <t>1,2,3,4,8,11,12,15,16</t>
  </si>
  <si>
    <t>1,8,10,12,13,15</t>
  </si>
  <si>
    <t>9,12,13,15,16</t>
  </si>
  <si>
    <t>1,3,5,8,11,12,14</t>
  </si>
  <si>
    <t>6,8,10,11,14</t>
  </si>
  <si>
    <t>1,2,3,5,6,8,10,12,13,14,15,16</t>
  </si>
  <si>
    <t>10,11,12,14,15,16</t>
  </si>
  <si>
    <t>1,2,3,5,7,10,11,12,15,16</t>
  </si>
  <si>
    <t>3,5,12</t>
  </si>
  <si>
    <t>1,4,5,9,13</t>
  </si>
  <si>
    <t>Stjernestarr</t>
  </si>
  <si>
    <t>Myrmjølke</t>
  </si>
  <si>
    <t>2,8,15</t>
  </si>
  <si>
    <t>1,2,3,4,5,7,8,9,10,11,12,13,14,15,16</t>
  </si>
  <si>
    <t>1,3,7</t>
  </si>
  <si>
    <t>1,2,3,5,6,8,10,11,12,13,14,15,16</t>
  </si>
  <si>
    <t>1,4,6,7,12,13,14,15</t>
  </si>
  <si>
    <t>1,2,6,10,14</t>
  </si>
  <si>
    <t>1,3,7,9,11,13,14</t>
  </si>
  <si>
    <t>2,4,5,6,8,9,10,11,12,13,14,15,16</t>
  </si>
  <si>
    <t>2,4,6,7,8,9,11,12,14,15</t>
  </si>
  <si>
    <t>1,2,3,8,16</t>
  </si>
  <si>
    <t>2,10,11,13,14,16</t>
  </si>
  <si>
    <t>2,6,9,11,12,16</t>
  </si>
  <si>
    <t>Gulflatbelg</t>
  </si>
  <si>
    <t>4,6,7,9,12,13,14</t>
  </si>
  <si>
    <t>5,8,12</t>
  </si>
  <si>
    <t>Engmarihånd</t>
  </si>
  <si>
    <t>6,10,16</t>
  </si>
  <si>
    <t>Kan være vårmarihånd</t>
  </si>
  <si>
    <t>11,14,15</t>
  </si>
  <si>
    <t>1,2,3,4,6,7,8,10,11,12,14,15,16</t>
  </si>
  <si>
    <t>1,2,3,4,5,6,7,8,10,11,12,14,15,16</t>
  </si>
  <si>
    <t>Strandkjempe</t>
  </si>
  <si>
    <t>5,9,14,16</t>
  </si>
  <si>
    <t>2,3,11</t>
  </si>
  <si>
    <t>7,8,16</t>
  </si>
  <si>
    <t>Saueløk</t>
  </si>
  <si>
    <t>1,3,6,7,8,10,11,13</t>
  </si>
  <si>
    <t>1,5,10,13</t>
  </si>
  <si>
    <t>6,8,9,15</t>
  </si>
  <si>
    <t>1,2,3,4,5,6,8,9,10,11,12,14,16</t>
  </si>
  <si>
    <t>1,10,13</t>
  </si>
  <si>
    <t>1,2,5,9,11,13,15,16</t>
  </si>
  <si>
    <t>1,2,3,4,9,10</t>
  </si>
  <si>
    <t>3,5,7</t>
  </si>
  <si>
    <t>1,2,8,9</t>
  </si>
  <si>
    <t xml:space="preserve">Vikke sp. </t>
  </si>
  <si>
    <t>Spisse blad, men få og mye luft mellom</t>
  </si>
  <si>
    <t>1,5,12,15</t>
  </si>
  <si>
    <t>1,2,3,4,6,11,12,13,14,15,16</t>
  </si>
  <si>
    <t>4,5,6,7,8,9,11,12,15,16</t>
  </si>
  <si>
    <t>4,5,6,7</t>
  </si>
  <si>
    <t>1,2,4,5,7,9,10,11,12,13,15,16</t>
  </si>
  <si>
    <t>1,2,4,5,6,7,8,9,10,11,12,13,15,16</t>
  </si>
  <si>
    <t>1,2,11,15</t>
  </si>
  <si>
    <t>1,2,3,4,5,6,7,8,9,10,11,12,13,14</t>
  </si>
  <si>
    <t>1,2,3,4,7,8,12</t>
  </si>
  <si>
    <t>1,2,3,5,6,10</t>
  </si>
  <si>
    <t>1,2,3,4,5,8,9,10,11,12,13,14,15,16</t>
  </si>
  <si>
    <t>1,2,3,4,5,6,7,10,11,15,16</t>
  </si>
  <si>
    <t>2,5,6,9,10,13,14,15,16</t>
  </si>
  <si>
    <t>2,6,7,12,16</t>
  </si>
  <si>
    <t>3,4,5,6,7,8,9,10,11,12,13,14,15</t>
  </si>
  <si>
    <t>4,14,16</t>
  </si>
  <si>
    <t>5,6,7,10,11</t>
  </si>
  <si>
    <t>5,6,7,9,10,12,16</t>
  </si>
  <si>
    <t>1,2,3,4,5,6,8,9,12,13,14,15,16</t>
  </si>
  <si>
    <t>1,4,6,7,10,11,13,14,16</t>
  </si>
  <si>
    <t>1,2,3,5,6,9,10,11,14,16</t>
  </si>
  <si>
    <t>3,4,7,8,9,10,14</t>
  </si>
  <si>
    <t>3,4,6,11,12</t>
  </si>
  <si>
    <t>1,4,5,12,13,15,16</t>
  </si>
  <si>
    <t>1,9,13</t>
  </si>
  <si>
    <t>3,5,6,8,9,10,13,14</t>
  </si>
  <si>
    <t>1,3,4,7,14</t>
  </si>
  <si>
    <t>1,2,3,4,6,7,10,13,15,16</t>
  </si>
  <si>
    <t>Frynsestarr</t>
  </si>
  <si>
    <t>1,5,6,8,9,10,12,15,16</t>
  </si>
  <si>
    <t>Svartor</t>
  </si>
  <si>
    <t>2,3,6,7,8,9,10,11,14,15,16</t>
  </si>
  <si>
    <t>4,5,8,9,10,11,12,14,15</t>
  </si>
  <si>
    <t>1,2,3,4,5,6,7,8,9,10,11,14,15,16</t>
  </si>
  <si>
    <t>1,2,3,4,5,7,8,9,10,11,12,13,15,16</t>
  </si>
  <si>
    <t>1,2,4,6,7,8,9,11,12,13,14,15,16</t>
  </si>
  <si>
    <t>8,15,16</t>
  </si>
  <si>
    <t>1,3,4,6,7,9,14</t>
  </si>
  <si>
    <t>1,5,9,10,13,14</t>
  </si>
  <si>
    <t>Tusengylden</t>
  </si>
  <si>
    <t>1,2,12</t>
  </si>
  <si>
    <t>1,3,5,9,11,13,16</t>
  </si>
  <si>
    <t>1,3,4</t>
  </si>
  <si>
    <t>1,2,3,4,5,7,8,16</t>
  </si>
  <si>
    <t>1,2,3,4,6,7,8,9,11,12,13,14,15,16</t>
  </si>
  <si>
    <t>5,12,13,14</t>
  </si>
  <si>
    <t>2,5,8,13,15,16</t>
  </si>
  <si>
    <t>4,8,9,10</t>
  </si>
  <si>
    <t>1,2,3,4,5,6,7,8,11,12,15,16</t>
  </si>
  <si>
    <t>1,2,14,15</t>
  </si>
  <si>
    <t>1,3,4,5,6,7,8,9,10,13,14,15</t>
  </si>
  <si>
    <t>1,2,3,5,6,7,8,10,11,12,13,15</t>
  </si>
  <si>
    <t>1,3,4,5,8,12</t>
  </si>
  <si>
    <t>1,6,13</t>
  </si>
  <si>
    <t>3,5,6,7,9,10,11,14,15</t>
  </si>
  <si>
    <t>3,11,12,13,15,16</t>
  </si>
  <si>
    <t>4,6,8</t>
  </si>
  <si>
    <t>5,9,10</t>
  </si>
  <si>
    <t xml:space="preserve">Strandvindel </t>
  </si>
  <si>
    <t>1,2,3,4,5,6,10,13,14,16</t>
  </si>
  <si>
    <t>1,2,3,4,5,6,8,9,10,11,12,13,14,15,16</t>
  </si>
  <si>
    <t>1,2,3,4,5,6,7,8,9,10,11,12,14,15,16</t>
  </si>
  <si>
    <t>5,9,10,12,13,14,15,16</t>
  </si>
  <si>
    <t>2,3,9,10,11,12,13,14,15,16</t>
  </si>
  <si>
    <t>1,2,3,4,5,6,7,8,9,10</t>
  </si>
  <si>
    <t>1,5,7,11,12,15</t>
  </si>
  <si>
    <t>Blodstorkenebb</t>
  </si>
  <si>
    <t>1,3,5,8,9,12,13,14,15</t>
  </si>
  <si>
    <t>1,2,3,4,6,7,8,10,12,13,16</t>
  </si>
  <si>
    <t>1,7,9,11,12</t>
  </si>
  <si>
    <t>2,5,7,8,13,14,15,16</t>
  </si>
  <si>
    <t>3,4,6,7,8,10,14,15,16</t>
  </si>
  <si>
    <t>5,7,11,13,14,15</t>
  </si>
  <si>
    <t>5,11,13</t>
  </si>
  <si>
    <t>6,7,9,10,11,14,15,16</t>
  </si>
  <si>
    <t>7,9,10,13,15,16</t>
  </si>
  <si>
    <t>3,4,5,6,7,8,9,10,11,12,14,15,16</t>
  </si>
  <si>
    <t>3,8,11,12,14,15,16</t>
  </si>
  <si>
    <t>1,2,5,6,9,12,13</t>
  </si>
  <si>
    <t>4,6,11,12,15,16</t>
  </si>
  <si>
    <t xml:space="preserve">Rapp sp. </t>
  </si>
  <si>
    <t>1,2,3,4,6,7,8,11,12,13,15,16</t>
  </si>
  <si>
    <t>5,6,7,10,13,14</t>
  </si>
  <si>
    <t>4,7,13</t>
  </si>
  <si>
    <t>5,9,10,13,14</t>
  </si>
  <si>
    <t>Hårsveve</t>
  </si>
  <si>
    <t>2,4,6,8,9,10,12,14,15,16</t>
  </si>
  <si>
    <t>3,12,13,16</t>
  </si>
  <si>
    <t>3,5,6,7</t>
  </si>
  <si>
    <t>Kystfrøstjerne</t>
  </si>
  <si>
    <t>Bringebær</t>
  </si>
  <si>
    <t>1,2,4,6,8</t>
  </si>
  <si>
    <t>3,7,11,15</t>
  </si>
  <si>
    <t>1,4,5,7,8</t>
  </si>
  <si>
    <t>Enghavre</t>
  </si>
  <si>
    <t>Gulaks</t>
  </si>
  <si>
    <t>4,8,15</t>
  </si>
  <si>
    <t>1,2,3,16</t>
  </si>
  <si>
    <t>1,2,11</t>
  </si>
  <si>
    <t>1,2,3,4,6,7,8,10,11,13</t>
  </si>
  <si>
    <t>1,2,4,6,7,9,10,12,15,16</t>
  </si>
  <si>
    <t>Følblom</t>
  </si>
  <si>
    <t>3,7,8,13</t>
  </si>
  <si>
    <t>4,13,15</t>
  </si>
  <si>
    <t>Rundbelg</t>
  </si>
  <si>
    <t>4,13,16</t>
  </si>
  <si>
    <t>1,2,3,4,5,6,7,9,10,11,12,14,15,16</t>
  </si>
  <si>
    <t>1,2,3,4,6,7,8,9,10,11,12,13,14,15,16</t>
  </si>
  <si>
    <t>2,4,11,14</t>
  </si>
  <si>
    <t>2,3,4,5,6,9,10,11,12,13,14,15,16</t>
  </si>
  <si>
    <t>Sølvbunke</t>
  </si>
  <si>
    <t>1,2,4,5,6,7,8,9,10,11,12,13,14,15</t>
  </si>
  <si>
    <t>1,3,4,5,6,7,9,11,12</t>
  </si>
  <si>
    <t>1,2,4,5,6,10</t>
  </si>
  <si>
    <t>1,3,5,7,8,13,16</t>
  </si>
  <si>
    <t>1,8,10,11,15</t>
  </si>
  <si>
    <t>1,2,3,4,5,6,8,9,10,13,14</t>
  </si>
  <si>
    <t>1,3,5</t>
  </si>
  <si>
    <t>5,6,14</t>
  </si>
  <si>
    <t>1,3,5,6,9,12,13,15,16</t>
  </si>
  <si>
    <t>7,10,11,14,15,16</t>
  </si>
  <si>
    <t>1,4,5,7,8,9,10,12,13,14,16</t>
  </si>
  <si>
    <t>1,2,3,4,5,6,7,8,9,11,13,15,16</t>
  </si>
  <si>
    <t>2,3,9,11</t>
  </si>
  <si>
    <t>2,7,9,15</t>
  </si>
  <si>
    <t>1,2,4,5</t>
  </si>
  <si>
    <t>11,12,14,15,16</t>
  </si>
  <si>
    <t>1,2,3,5,7,8,9,10,12,13,14,15</t>
  </si>
  <si>
    <t>1,2,3,4,5,6,7,8,9,11,12,13,14,16</t>
  </si>
  <si>
    <t>1,3,4,9,13,14,16</t>
  </si>
  <si>
    <t>2,4,5,6,7,11,12,14</t>
  </si>
  <si>
    <t>3,6,7,8,10</t>
  </si>
  <si>
    <t>6,8,9,10,12,15</t>
  </si>
  <si>
    <t>1,5,14</t>
  </si>
  <si>
    <t>1,5,13</t>
  </si>
  <si>
    <t>2,3,4,13,14</t>
  </si>
  <si>
    <t>1,3,6,7,8,10,11,12,15,16</t>
  </si>
  <si>
    <t>4,6,7,9,11,13,14,16</t>
  </si>
  <si>
    <t>1,2,4,5,7,8,9,12,15,16</t>
  </si>
  <si>
    <t>2,3,4,7,8,11,12</t>
  </si>
  <si>
    <t>6,7,9,11,12</t>
  </si>
  <si>
    <t>2,5,8,9,10,11,12,14,15</t>
  </si>
  <si>
    <t>5,6,8,9,10,13,14</t>
  </si>
  <si>
    <t>Kattefot</t>
  </si>
  <si>
    <t>Markmalurt</t>
  </si>
  <si>
    <t>Røsslyng</t>
  </si>
  <si>
    <t>1,8,11,12,15</t>
  </si>
  <si>
    <t>1,2,5,6,9,11,13,14</t>
  </si>
  <si>
    <t>1,2,4,8,12,16</t>
  </si>
  <si>
    <t>1,2,5,9,10,11,13,14,15</t>
  </si>
  <si>
    <t>1,2,8,11,12,14</t>
  </si>
  <si>
    <t>1,4,5,7,8,9,10,11,12,13,14,15,16</t>
  </si>
  <si>
    <t>2,3,4,6,7,8,10,11,12,16</t>
  </si>
  <si>
    <t>2,3,4</t>
  </si>
  <si>
    <t>3,4,7,12</t>
  </si>
  <si>
    <t>Ukjent_3</t>
  </si>
  <si>
    <t>Liten, lysegrønn, litt sukkulent. Bilde tatt</t>
  </si>
  <si>
    <t>13,14,16</t>
  </si>
  <si>
    <t>1,3,4,5,6,7,8,10,11,13,14,15</t>
  </si>
  <si>
    <t>1,2,3,4,6,7,8,10,11,12,13,14,15</t>
  </si>
  <si>
    <t>1,2,3,4,7,8,12,15</t>
  </si>
  <si>
    <t>1,3,4,5,6,8,9,10,11,13,14,15,16</t>
  </si>
  <si>
    <t>1,2,3,4,5,6,8,9,10,12,13,14,15,16</t>
  </si>
  <si>
    <t>1,2,5,7,10,13,14,15</t>
  </si>
  <si>
    <t>1,3,5,10,16</t>
  </si>
  <si>
    <t>1,2,4,6,9,12,13,16</t>
  </si>
  <si>
    <t>1,5,9</t>
  </si>
  <si>
    <t>2,5,6,9,10,11,13,14</t>
  </si>
  <si>
    <t>3,4,6,10,11,12</t>
  </si>
  <si>
    <t>2,3,7,8,14,15,16</t>
  </si>
  <si>
    <t>3,7,8,9,10,11,16</t>
  </si>
  <si>
    <t>5,8,9,13</t>
  </si>
  <si>
    <t>Gulfrøstjerne</t>
  </si>
  <si>
    <t>7,8,11</t>
  </si>
  <si>
    <t>9,12,15</t>
  </si>
  <si>
    <t>10,15,16</t>
  </si>
  <si>
    <t>Bergsvineblom</t>
  </si>
  <si>
    <t>Ukjent_2</t>
  </si>
  <si>
    <t>1, 4,5,6,7,8,9,10,11,13,14,15,16</t>
  </si>
  <si>
    <t>1,2,3,4,5,8,10,11,12,15,16</t>
  </si>
  <si>
    <t>1,3,4,5,7,9,10,13,14</t>
  </si>
  <si>
    <t>1,3,4,6,7,8,9,10,13,15</t>
  </si>
  <si>
    <t>1,3,</t>
  </si>
  <si>
    <t>1,7,12,14</t>
  </si>
  <si>
    <t>1,4,5,6,7,11,15</t>
  </si>
  <si>
    <t>1,6,7,9,10,13,14,15</t>
  </si>
  <si>
    <t>1,3,5,8,12,13,14,16</t>
  </si>
  <si>
    <t>1,3,5,6,7,8,9,10,11,12,14,15,16</t>
  </si>
  <si>
    <t>1,8,10,14,15,16</t>
  </si>
  <si>
    <t>1,5,8,10,16</t>
  </si>
  <si>
    <t>3,5,9,13,15</t>
  </si>
  <si>
    <t>4,7,8,11,12,13,14,16</t>
  </si>
  <si>
    <t>5,9,11,12</t>
  </si>
  <si>
    <t>6,8,12,16</t>
  </si>
  <si>
    <t>8,13,16</t>
  </si>
  <si>
    <t xml:space="preserve">Sverdlilje </t>
  </si>
  <si>
    <t>1,2,5,9</t>
  </si>
  <si>
    <t>1,2,3,7,10,11,12</t>
  </si>
  <si>
    <t>1,4,9,11,12,13</t>
  </si>
  <si>
    <t>1,3,6,7,11,12,15,16</t>
  </si>
  <si>
    <t>2,4,8,9,15</t>
  </si>
  <si>
    <t>4,5,6,8,12,13,16</t>
  </si>
  <si>
    <t>6,9,10,11,13,14,16</t>
  </si>
  <si>
    <t>6,7,10,14</t>
  </si>
  <si>
    <t>1,3,5,7,9,11,12,13,14,16</t>
  </si>
  <si>
    <t>2,3,4,6,7,9,10,11,12,13,14,15,16</t>
  </si>
  <si>
    <t>3,6,7,8,9,11</t>
  </si>
  <si>
    <t>4,5,8,16</t>
  </si>
  <si>
    <t>4,6,9,10,12,14</t>
  </si>
  <si>
    <t>1,2,3,4,5,6,7,9,13,14</t>
  </si>
  <si>
    <t>1,3,4,5,6,7,8,9,10,11,12,13,14,15,16</t>
  </si>
  <si>
    <t>4,7,9,11,15,16</t>
  </si>
  <si>
    <t>2,5,7,9,12</t>
  </si>
  <si>
    <t>1,3,5,7,12,14,15</t>
  </si>
  <si>
    <t>5,9,10,13,14,15</t>
  </si>
  <si>
    <t>1,2,3,6,7,10,11,14,15</t>
  </si>
  <si>
    <t>1,6,7,9,10,13,14</t>
  </si>
  <si>
    <t>Legeveronika</t>
  </si>
  <si>
    <t>1,2,4,5,7,10,11,12</t>
  </si>
  <si>
    <t>1,3,5,6,9,13,15</t>
  </si>
  <si>
    <t>3,6,12,13,14</t>
  </si>
  <si>
    <t>4,6,7,8,11,12,13,15</t>
  </si>
  <si>
    <t>1,2,3,4,6,7,8,11</t>
  </si>
  <si>
    <t>1,9,10,11,13,14,15,16</t>
  </si>
  <si>
    <t xml:space="preserve">Mulig at det er engmarihånd </t>
  </si>
  <si>
    <t>1,3,7,8,12,14,16</t>
  </si>
  <si>
    <t>1,3,4,5,6,7,8,9,11,12,13,14,16</t>
  </si>
  <si>
    <t>2,3,4,5,6,7,10,12,14,15,16</t>
  </si>
  <si>
    <t>Blåknapp</t>
  </si>
  <si>
    <t>6,10,14,16</t>
  </si>
  <si>
    <t>1,5,6</t>
  </si>
  <si>
    <t>1,3,10,14</t>
  </si>
  <si>
    <t>2,7,9,12,13,15</t>
  </si>
  <si>
    <t>6,12,15</t>
  </si>
  <si>
    <t>4,5,7,8,9,10,11,12,13,14,15,16</t>
  </si>
  <si>
    <t>1,3,6,8</t>
  </si>
  <si>
    <t>Ukjent_1</t>
  </si>
  <si>
    <t>1,4,12</t>
  </si>
  <si>
    <t>Plot_ID_new</t>
  </si>
  <si>
    <t>Plot_ID_old</t>
  </si>
  <si>
    <t>Species_norwegian</t>
  </si>
  <si>
    <t>Presence_quadrat</t>
  </si>
  <si>
    <t>Locality_ID</t>
  </si>
  <si>
    <t>SKI</t>
  </si>
  <si>
    <t>SKJ</t>
  </si>
  <si>
    <t>23.07.2024</t>
  </si>
  <si>
    <t>FI</t>
  </si>
  <si>
    <t>4</t>
  </si>
  <si>
    <t>1</t>
  </si>
  <si>
    <t>Nytt tråkk i kant av ruta</t>
  </si>
  <si>
    <t>10</t>
  </si>
  <si>
    <t>Noe beite gås</t>
  </si>
  <si>
    <t>9</t>
  </si>
  <si>
    <t>Og tråkk</t>
  </si>
  <si>
    <t>25.07.2024</t>
  </si>
  <si>
    <t>Teneskjær</t>
  </si>
  <si>
    <t>TEN</t>
  </si>
  <si>
    <t>2</t>
  </si>
  <si>
    <t/>
  </si>
  <si>
    <t>15</t>
  </si>
  <si>
    <t>Abacina - se bilde. karse?+
tveskjeggveronika, ee Rubens innsamling</t>
  </si>
  <si>
    <t>1,3,4,5,6,12,13</t>
  </si>
  <si>
    <t>1,2,3,4,9,10,11,12,14,15,16,5,6,7,8</t>
  </si>
  <si>
    <t>9,11,12,13,14,15,16,2,5,6,7,8</t>
  </si>
  <si>
    <t>10,13,14,15,16,1,5,12</t>
  </si>
  <si>
    <t>1,2,3,7,9,12,13,16</t>
  </si>
  <si>
    <t>2,10,13</t>
  </si>
  <si>
    <t>2,4</t>
  </si>
  <si>
    <t>2,13,3</t>
  </si>
  <si>
    <t>3,4,5,8,10,11,12,15</t>
  </si>
  <si>
    <t>3,9,15,16,5</t>
  </si>
  <si>
    <t>4,9,10,13,14,16,7,8</t>
  </si>
  <si>
    <t>4,15</t>
  </si>
  <si>
    <t>9,10</t>
  </si>
  <si>
    <t>6,13</t>
  </si>
  <si>
    <t>8,2</t>
  </si>
  <si>
    <t>1,2,3,4,5,6,7,8,10,14</t>
  </si>
  <si>
    <t>1,2,3,4,5,6,8,14,9,15,16,10,13,12</t>
  </si>
  <si>
    <t>9,10,13,14,16,1,2,3,4,5,6,7,8</t>
  </si>
  <si>
    <t>9,10,11,12,13,15,16,1,2,3,5,6,7,8</t>
  </si>
  <si>
    <t>10,12,13,15,16,1,2,6,7,8</t>
  </si>
  <si>
    <t>9,10,11,12,13,14,15,16,1,2,3,4,5,6,7,8</t>
  </si>
  <si>
    <t>9,10,11,12,13,14,15,16,1,2,4,6,7</t>
  </si>
  <si>
    <t>9,10,11,1,2,5</t>
  </si>
  <si>
    <t>1,5</t>
  </si>
  <si>
    <t>9,10,15,1,3,5</t>
  </si>
  <si>
    <t>1,4,5,6,13</t>
  </si>
  <si>
    <t>2,3,4,6,14,16</t>
  </si>
  <si>
    <t>3,7,14,15,16</t>
  </si>
  <si>
    <t>8,13</t>
  </si>
  <si>
    <t>7,10,11</t>
  </si>
  <si>
    <t>13</t>
  </si>
  <si>
    <t>4,3,8,10,11</t>
  </si>
  <si>
    <t>Tvesjegg er noe annet</t>
  </si>
  <si>
    <t>1,2,5,6,7,9,10,11,12,14,15,16</t>
  </si>
  <si>
    <t>5,6,7,8,9,11,12,13,14</t>
  </si>
  <si>
    <t>1,2,3,4,5,8,13,14</t>
  </si>
  <si>
    <t>3,4,11,14,15</t>
  </si>
  <si>
    <t>4,11,13,15,16</t>
  </si>
  <si>
    <t>12,16</t>
  </si>
  <si>
    <t>2,6,7</t>
  </si>
  <si>
    <t>1,12,2,13,14,3,4,15,5,16,6,7,8,9,10,11</t>
  </si>
  <si>
    <t>3,13,9</t>
  </si>
  <si>
    <t>1,2,3,5,6,9,10,13,15,14,16</t>
  </si>
  <si>
    <t>15,4</t>
  </si>
  <si>
    <t>1,2,4,5,7,10,11,3,14,15</t>
  </si>
  <si>
    <t>3,5,9,16,15</t>
  </si>
  <si>
    <t>14,13</t>
  </si>
  <si>
    <t>5</t>
  </si>
  <si>
    <t>1,2,13,12,14,3,16,15,4,5,6,7,8,9,10,11</t>
  </si>
  <si>
    <t>Slirestarr må nøkles</t>
  </si>
  <si>
    <t>2,3,4,5,6,7,8,9,10,11,12,13,15,14,16</t>
  </si>
  <si>
    <t>3,9,10,13</t>
  </si>
  <si>
    <t>1,2,3,5,6,7,9,11,14</t>
  </si>
  <si>
    <t>1,2,3,4,6,7,8,10</t>
  </si>
  <si>
    <t>1,5,6,7,8,9,10,12,14,15</t>
  </si>
  <si>
    <t>1,4,5,6,7,8,11,12,13,15,16</t>
  </si>
  <si>
    <t>3,4,6,7,8,9,11,12,15,16</t>
  </si>
  <si>
    <t>5,12</t>
  </si>
  <si>
    <t>14,5</t>
  </si>
  <si>
    <t>8</t>
  </si>
  <si>
    <t>1,2,3,5,4,7,8,9,11,10,12,13,14,15,16</t>
  </si>
  <si>
    <t>1,13,14,2,4,5</t>
  </si>
  <si>
    <t>16</t>
  </si>
  <si>
    <t>1,2,5,6,7,8,9,10,12,13,14,15,16</t>
  </si>
  <si>
    <t>1,2,5,6,7,8,14,15</t>
  </si>
  <si>
    <t>2,3,1,15,4,5,8,11</t>
  </si>
  <si>
    <t>1,3,7,8,11,10,13,14,16</t>
  </si>
  <si>
    <t>1,9,10,11,13,14</t>
  </si>
  <si>
    <t>Beite, men mindre enn i de andre,Starrslekta. høy,samlet.</t>
  </si>
  <si>
    <t>1,2,3,4,5,6,7,8,9,10,11,12,16,15</t>
  </si>
  <si>
    <t>3,5,8</t>
  </si>
  <si>
    <t>1,6,7,8,9,14</t>
  </si>
  <si>
    <t>4,5,9,12,13,15,16</t>
  </si>
  <si>
    <t>4,5,9,11,13</t>
  </si>
  <si>
    <t>3,4,7,8,9,11,12</t>
  </si>
  <si>
    <t xml:space="preserve">F 1, v 2, v 7, f1, v1, f 2, v 1, f 1, v 2, 
Poa sp: samlet
</t>
  </si>
  <si>
    <t>1,2,5,9,10,12,13,14,15,16</t>
  </si>
  <si>
    <t>2,4,7,9,10,14,15,16,12</t>
  </si>
  <si>
    <t>12,16,15,13,10,9,11</t>
  </si>
  <si>
    <t>1,5,9,13</t>
  </si>
  <si>
    <t>1,2,3,4,5,6,7,14,13,9,10,11</t>
  </si>
  <si>
    <t>9,5</t>
  </si>
  <si>
    <t>1,3,5,6,7,8,10,11,12,13,15</t>
  </si>
  <si>
    <t>1,14,15,7,11</t>
  </si>
  <si>
    <t>C. Sp. Små, lysegrønne blad, rødbrune slirer</t>
  </si>
  <si>
    <t>2,3,8,11,14,15</t>
  </si>
  <si>
    <t>10,3</t>
  </si>
  <si>
    <t>1,4,5,9,15</t>
  </si>
  <si>
    <t>5,13</t>
  </si>
  <si>
    <t>1,2,3,4,5,6,7,8,10,11,12,13,14,15,16</t>
  </si>
  <si>
    <t>15,9,12</t>
  </si>
  <si>
    <t>7,16,15</t>
  </si>
  <si>
    <t>8,12,16</t>
  </si>
  <si>
    <t>12</t>
  </si>
  <si>
    <t>Nonsblom usikker</t>
  </si>
  <si>
    <t>1,2,6</t>
  </si>
  <si>
    <t>1,16</t>
  </si>
  <si>
    <t>2,16,3</t>
  </si>
  <si>
    <t>2,8</t>
  </si>
  <si>
    <t>3,4,5,6,7,8,9,10,11,12,13,14,15,16</t>
  </si>
  <si>
    <t>4,6,13,16</t>
  </si>
  <si>
    <t>9,12,16</t>
  </si>
  <si>
    <t>14</t>
  </si>
  <si>
    <t>A. Odoratum usikker</t>
  </si>
  <si>
    <t>1,2,12,13,14,3,4,15,16,6,5,7,8,9,10,11</t>
  </si>
  <si>
    <t>1,2,11,15,14</t>
  </si>
  <si>
    <t>1,2,16,15,7</t>
  </si>
  <si>
    <t>2,3,5,6,7,8,9,10,11,12,14,15,16</t>
  </si>
  <si>
    <t>2,5,6,9,10,11,12,13,14</t>
  </si>
  <si>
    <t>3,6,7,9,10,12,13,14,15</t>
  </si>
  <si>
    <t>4,8,10,11,12</t>
  </si>
  <si>
    <t>5,9</t>
  </si>
  <si>
    <t>11,15</t>
  </si>
  <si>
    <t>11,12</t>
  </si>
  <si>
    <t>13,15</t>
  </si>
  <si>
    <t>13,14</t>
  </si>
  <si>
    <t>7</t>
  </si>
  <si>
    <t>3,4,5,6,8,13,14,15,16,12</t>
  </si>
  <si>
    <t>1,2,3,4,6,7,16</t>
  </si>
  <si>
    <t>2,9,4,10,6,7,12,13</t>
  </si>
  <si>
    <t>3,4,5,7,8,16,14</t>
  </si>
  <si>
    <t>5,6,7,9,10,11,12,13,14,15,16</t>
  </si>
  <si>
    <t>7,8,10,14,15</t>
  </si>
  <si>
    <t>10,12</t>
  </si>
  <si>
    <t>Carex sp, lysegrønn smale blader</t>
  </si>
  <si>
    <t>1,2,3,4,7,8,9,13</t>
  </si>
  <si>
    <t>10,2</t>
  </si>
  <si>
    <t>1,2,3,4,7,6,8,9,10,11,12,13,14,15,16</t>
  </si>
  <si>
    <t>5,15</t>
  </si>
  <si>
    <t>16,9,10,11,12,13,14</t>
  </si>
  <si>
    <t>4,7,8</t>
  </si>
  <si>
    <t>3,4,8,10,11,14,16</t>
  </si>
  <si>
    <t>1,2,3,5,6,7,9,10,12,13,14,15,16</t>
  </si>
  <si>
    <t>V:11,3,2,3,8,2,16,2,2,2,2,5,1
F:1,5,6,2,1,1,3,2
Fertile planter er beitet
Carex sp. Lysegrønne smale blad</t>
  </si>
  <si>
    <t>1,2,10,11,14,16,7,8,12,15</t>
  </si>
  <si>
    <t>1,2,12,13,3,14,15,4,5,16,6,7,8,9,11,10</t>
  </si>
  <si>
    <t>1,2,5,6,7,8,9,11,12,13,15,16</t>
  </si>
  <si>
    <t>2,3,4,6,7,11,15,16</t>
  </si>
  <si>
    <t>2,6</t>
  </si>
  <si>
    <t>4,5,9,10</t>
  </si>
  <si>
    <t>4,8,14,16</t>
  </si>
  <si>
    <t>10,11,13</t>
  </si>
  <si>
    <t>1,5,6,7,8,9,10,11,13,15</t>
  </si>
  <si>
    <t>V:1,7,2,1,6,7,3,6,7,7,2
F:3</t>
  </si>
  <si>
    <t>1,2,12,13,14,3,4,15,16,5,6,7,8,10,11,9</t>
  </si>
  <si>
    <t>1,2,3,4,5,6,7,8,9,10,11,12,13,14,16,15</t>
  </si>
  <si>
    <t>1,4,5,8,9,13,14,15</t>
  </si>
  <si>
    <t>1,3,9</t>
  </si>
  <si>
    <t>1,3,4,6,13,15</t>
  </si>
  <si>
    <t>1,8,10,13,14,16</t>
  </si>
  <si>
    <t>1,9,11,12,16</t>
  </si>
  <si>
    <t>2,3,4,5,6,7,8,11,12,13,14,15,16</t>
  </si>
  <si>
    <t>3,10</t>
  </si>
  <si>
    <t>Starrslekta er samme som i rute 5, samlet</t>
  </si>
  <si>
    <t>1,2,3,7,8,9,10,12,15,16</t>
  </si>
  <si>
    <t>5,9,11,15</t>
  </si>
  <si>
    <t>6,5</t>
  </si>
  <si>
    <t>5,9,12,13,14,16</t>
  </si>
  <si>
    <t>3,7,8,10</t>
  </si>
  <si>
    <t>1,6,8,9,11,12,13,14</t>
  </si>
  <si>
    <t>4,16</t>
  </si>
  <si>
    <t>Tveskjeggveronika</t>
  </si>
  <si>
    <t>Blåklokke</t>
  </si>
  <si>
    <t>Vill-Lin</t>
  </si>
  <si>
    <t>Hvitkløver</t>
  </si>
  <si>
    <t>Knegras</t>
  </si>
  <si>
    <t>Engfrytle</t>
  </si>
  <si>
    <t>Starrslekta</t>
  </si>
  <si>
    <t>Musestarr</t>
  </si>
  <si>
    <t>Smalkjempe</t>
  </si>
  <si>
    <t>Rappslekta</t>
  </si>
  <si>
    <t>Knopparve</t>
  </si>
  <si>
    <t>Strandbalderbrå</t>
  </si>
  <si>
    <t>Ryllsiv</t>
  </si>
  <si>
    <t>Sivslekta</t>
  </si>
  <si>
    <t>Åkerstemorsblom</t>
  </si>
  <si>
    <t>Nonsblom</t>
  </si>
  <si>
    <t>Øyentrøstslekta</t>
  </si>
  <si>
    <t>Løvetannslekta</t>
  </si>
  <si>
    <t>Sandarve</t>
  </si>
  <si>
    <t>Storarve</t>
  </si>
  <si>
    <t>Hundegras</t>
  </si>
  <si>
    <t>Fjæresivaks</t>
  </si>
  <si>
    <t>Storblåfjær</t>
  </si>
  <si>
    <t>Karseslekta</t>
  </si>
  <si>
    <t>7,12</t>
  </si>
  <si>
    <t>8,12</t>
  </si>
  <si>
    <t>2,7</t>
  </si>
  <si>
    <t>3,8</t>
  </si>
  <si>
    <t>15,16</t>
  </si>
  <si>
    <t>8,14</t>
  </si>
  <si>
    <t>10,13</t>
  </si>
  <si>
    <t>14,15</t>
  </si>
  <si>
    <t>1,12</t>
  </si>
  <si>
    <t>6,12</t>
  </si>
  <si>
    <t>4,8</t>
  </si>
  <si>
    <t>1,3</t>
  </si>
  <si>
    <t>6,14</t>
  </si>
  <si>
    <t>11,14</t>
  </si>
  <si>
    <t>4,1</t>
  </si>
  <si>
    <t>2,9</t>
  </si>
  <si>
    <t>6,15</t>
  </si>
  <si>
    <t>7,16</t>
  </si>
  <si>
    <t>3,4</t>
  </si>
  <si>
    <t>1,3,4,6,7,9,15</t>
  </si>
  <si>
    <t>1,4</t>
  </si>
  <si>
    <t>10,14</t>
  </si>
  <si>
    <t>3,9</t>
  </si>
  <si>
    <t>7,8</t>
  </si>
  <si>
    <t>4,11</t>
  </si>
  <si>
    <t>12,15</t>
  </si>
  <si>
    <t>6,7</t>
  </si>
  <si>
    <t>1,2</t>
  </si>
  <si>
    <t>1,13</t>
  </si>
  <si>
    <t>11,16</t>
  </si>
  <si>
    <t>6,1</t>
  </si>
  <si>
    <t>1,14</t>
  </si>
  <si>
    <t>2,13</t>
  </si>
  <si>
    <t>10,16</t>
  </si>
  <si>
    <t>7,11</t>
  </si>
  <si>
    <t>9,13</t>
  </si>
  <si>
    <t>9,16</t>
  </si>
  <si>
    <t>6,9</t>
  </si>
  <si>
    <t>1,11</t>
  </si>
  <si>
    <t>14,16</t>
  </si>
  <si>
    <t>4,12</t>
  </si>
  <si>
    <t>13,16</t>
  </si>
  <si>
    <t>5,7</t>
  </si>
  <si>
    <t>2,15</t>
  </si>
  <si>
    <t>12,14</t>
  </si>
  <si>
    <t>5,8</t>
  </si>
  <si>
    <t>9,11</t>
  </si>
  <si>
    <t>4,7</t>
  </si>
  <si>
    <t>Sample_type</t>
  </si>
  <si>
    <t>Sample_ID</t>
  </si>
  <si>
    <t>Phylum</t>
  </si>
  <si>
    <t>Class</t>
  </si>
  <si>
    <t>Order</t>
  </si>
  <si>
    <t>Family</t>
  </si>
  <si>
    <t>Genus</t>
  </si>
  <si>
    <t>Species</t>
  </si>
  <si>
    <t>Count</t>
  </si>
  <si>
    <t>SKJ_R1</t>
  </si>
  <si>
    <t>root</t>
  </si>
  <si>
    <t>Ascomycota</t>
  </si>
  <si>
    <t>Sordariomycetes</t>
  </si>
  <si>
    <t>Hypocreales</t>
  </si>
  <si>
    <t>Acremonium</t>
  </si>
  <si>
    <t>Acremonium_sp.3</t>
  </si>
  <si>
    <t>SKJ_R2</t>
  </si>
  <si>
    <t>SKI_F1</t>
  </si>
  <si>
    <t>seed_capsule</t>
  </si>
  <si>
    <t>SKI_F2</t>
  </si>
  <si>
    <t>SKI_F3</t>
  </si>
  <si>
    <t>SKI_F4</t>
  </si>
  <si>
    <t>SKI_F5</t>
  </si>
  <si>
    <t>SKJ_F1</t>
  </si>
  <si>
    <t>SKJ_F2</t>
  </si>
  <si>
    <t>SKJ_F3</t>
  </si>
  <si>
    <t>SKJ_F4</t>
  </si>
  <si>
    <t>SKJ_F5</t>
  </si>
  <si>
    <t>Basidiomycota</t>
  </si>
  <si>
    <t>Agaricostilbomycetes</t>
  </si>
  <si>
    <t>Agaricostilbales</t>
  </si>
  <si>
    <t>Agaricostilbales_sp.1</t>
  </si>
  <si>
    <t>Agaricostilbales_sp.2</t>
  </si>
  <si>
    <t>Agaricostilbales_sp.5</t>
  </si>
  <si>
    <t>Agaricostilbomycetes_sp.1</t>
  </si>
  <si>
    <t>Stachybotryaceae</t>
  </si>
  <si>
    <t>Alfaria</t>
  </si>
  <si>
    <t>Alfaria_sp.2</t>
  </si>
  <si>
    <t>Dothideomycetes</t>
  </si>
  <si>
    <t>Pleosporales</t>
  </si>
  <si>
    <t>Pleosporaceae</t>
  </si>
  <si>
    <t>Alternaria</t>
  </si>
  <si>
    <t>Alternaria_sp.1</t>
  </si>
  <si>
    <t>Alternaria_sp.2</t>
  </si>
  <si>
    <t>Alternaria_sp.3</t>
  </si>
  <si>
    <t>Alternaria_sp.4</t>
  </si>
  <si>
    <t>Agaricomycetes</t>
  </si>
  <si>
    <t>Atheliales</t>
  </si>
  <si>
    <t>Tylosporaceae</t>
  </si>
  <si>
    <t>Amphinema</t>
  </si>
  <si>
    <t>Amphinema_sp.1</t>
  </si>
  <si>
    <t>Ustilaginomycetes</t>
  </si>
  <si>
    <t>Ustilaginales</t>
  </si>
  <si>
    <t>Ustilaginaceae</t>
  </si>
  <si>
    <t>Anthracocystis</t>
  </si>
  <si>
    <t>Anthracocystis_flocculosa</t>
  </si>
  <si>
    <t>Mycosphaerellales</t>
  </si>
  <si>
    <t>Teratosphaeriaceae</t>
  </si>
  <si>
    <t>Apenidiella</t>
  </si>
  <si>
    <t>Apenidiella_sp.1</t>
  </si>
  <si>
    <t>Ascomycota_sp.10</t>
  </si>
  <si>
    <t>Ascomycota_sp.2</t>
  </si>
  <si>
    <t>Ascomycota_sp.22</t>
  </si>
  <si>
    <t>Ascomycota_sp.37</t>
  </si>
  <si>
    <t>Ascomycota_sp.40</t>
  </si>
  <si>
    <t>Ascomycota_sp.83</t>
  </si>
  <si>
    <t>Dothideales</t>
  </si>
  <si>
    <t>Saccotheciaceae</t>
  </si>
  <si>
    <t>Aureobasidium</t>
  </si>
  <si>
    <t>Aureobasidium_sp.1</t>
  </si>
  <si>
    <t>vannlig endofyt av orkideer</t>
  </si>
  <si>
    <t>Chionosphaeraceae</t>
  </si>
  <si>
    <t>Ballistosporomyces</t>
  </si>
  <si>
    <t>Ballistosporomyces_sasicola</t>
  </si>
  <si>
    <t>Basidiomycota_sp.2</t>
  </si>
  <si>
    <t>Cystobasidiomycetes</t>
  </si>
  <si>
    <t>Buckleyzymaceae</t>
  </si>
  <si>
    <t>Buckleyzyma</t>
  </si>
  <si>
    <t>Buckleyzyma_aurantiaca</t>
  </si>
  <si>
    <t>Buckleyzyma_salicina</t>
  </si>
  <si>
    <t>Tremellomycetes</t>
  </si>
  <si>
    <t>Tremellales</t>
  </si>
  <si>
    <t>Bulleraceae</t>
  </si>
  <si>
    <t>Bullera</t>
  </si>
  <si>
    <t>Bullera_alba</t>
  </si>
  <si>
    <t>Leotiomycetes</t>
  </si>
  <si>
    <t>Helotiales</t>
  </si>
  <si>
    <t>Cenangiaceae</t>
  </si>
  <si>
    <t>Cenangium</t>
  </si>
  <si>
    <t>Cenangium_acuum</t>
  </si>
  <si>
    <t>Cantharellales</t>
  </si>
  <si>
    <t>Ceratobasidiaceae</t>
  </si>
  <si>
    <t>Ceratobasidiaceae_sp.1</t>
  </si>
  <si>
    <t>kjent orkidee mykorrhiza</t>
  </si>
  <si>
    <t>Chytridiomycota</t>
  </si>
  <si>
    <t>Chytridiomycetes</t>
  </si>
  <si>
    <t>Chytridiales</t>
  </si>
  <si>
    <t>Chytridiales_sp.3</t>
  </si>
  <si>
    <t>Hyaloscyphaceae</t>
  </si>
  <si>
    <t>Cistella</t>
  </si>
  <si>
    <t>Cistella_sp.1</t>
  </si>
  <si>
    <t>Capnodiales</t>
  </si>
  <si>
    <t>Cladosporiaceae</t>
  </si>
  <si>
    <t>Cladosporiaceae_sp.1</t>
  </si>
  <si>
    <t>Cladosporium</t>
  </si>
  <si>
    <t>Cladosporium_sp.2</t>
  </si>
  <si>
    <t>Microbotryomycetes</t>
  </si>
  <si>
    <t>Colacogloeaceae</t>
  </si>
  <si>
    <t>Colacogloea</t>
  </si>
  <si>
    <t>Colacogloea_sp.1</t>
  </si>
  <si>
    <t>Glomerellales</t>
  </si>
  <si>
    <t>Glomerellaceae</t>
  </si>
  <si>
    <t>Colletotrichum</t>
  </si>
  <si>
    <t>Colletotrichum_hemerocallidis</t>
  </si>
  <si>
    <t>Coniochaetales</t>
  </si>
  <si>
    <t>Coniochaetales_sp.1</t>
  </si>
  <si>
    <t>Coniochaetales_sp.2</t>
  </si>
  <si>
    <t>Agaricales</t>
  </si>
  <si>
    <t>Bolbitiaceae</t>
  </si>
  <si>
    <t>Conocybe</t>
  </si>
  <si>
    <t>Conocybe_crispa</t>
  </si>
  <si>
    <t>Constantinomyces</t>
  </si>
  <si>
    <t>Constantinomyces_oldenburgensis</t>
  </si>
  <si>
    <t>Cryptococcaceae</t>
  </si>
  <si>
    <t>Cryptococcus</t>
  </si>
  <si>
    <t>Cryptococcus_festucosus</t>
  </si>
  <si>
    <t>Eurotiomycetes</t>
  </si>
  <si>
    <t>Chaetothyriales</t>
  </si>
  <si>
    <t>Cyphellophoraceae</t>
  </si>
  <si>
    <t>Cyphellophoraceae_sp.1</t>
  </si>
  <si>
    <t>Cystobasidiales</t>
  </si>
  <si>
    <t>Cystobasidiaceae</t>
  </si>
  <si>
    <t>Cystobasidium</t>
  </si>
  <si>
    <t>Cystobasidium_slooffiae</t>
  </si>
  <si>
    <t>Cystofilobasidiales</t>
  </si>
  <si>
    <t>Cystofilobasidiaceae</t>
  </si>
  <si>
    <t>Cystofilobasidium</t>
  </si>
  <si>
    <t>Cystofilobasidium_macerans</t>
  </si>
  <si>
    <t>Orbiliomycetes</t>
  </si>
  <si>
    <t>Orbiliales</t>
  </si>
  <si>
    <t>Orbiliaceae</t>
  </si>
  <si>
    <t>Dactylaria</t>
  </si>
  <si>
    <t>Dactylaria_dimorphospora</t>
  </si>
  <si>
    <t>Didymellaceae</t>
  </si>
  <si>
    <t>Didymellaceae_sp.2</t>
  </si>
  <si>
    <t>Bulleribasidiaceae</t>
  </si>
  <si>
    <t>Dioszegia</t>
  </si>
  <si>
    <t>Dioszegia_buhagiarii</t>
  </si>
  <si>
    <t>Dioszegia_crocea</t>
  </si>
  <si>
    <t>Dioszegia_rishiriensis</t>
  </si>
  <si>
    <t>Dioszegia_sp.1</t>
  </si>
  <si>
    <t>Dioszegia_sp.2</t>
  </si>
  <si>
    <t>Dioszegia_sp.3</t>
  </si>
  <si>
    <t>Dioszegia_sp.5</t>
  </si>
  <si>
    <t>Dioszegia_sp.7</t>
  </si>
  <si>
    <t>Dioszegia_sp.8</t>
  </si>
  <si>
    <t>Dothideales_sp.1</t>
  </si>
  <si>
    <t>Dothideales_sp.3</t>
  </si>
  <si>
    <t>Dothideomycetes_sp.1</t>
  </si>
  <si>
    <t>Dothideomycetes_sp.22</t>
  </si>
  <si>
    <t>Dothideomycetes_sp.23</t>
  </si>
  <si>
    <t>Dothideomycetes_sp.26</t>
  </si>
  <si>
    <t>Dothideomycetes_sp.3</t>
  </si>
  <si>
    <t>Dothideomycetes_sp.7</t>
  </si>
  <si>
    <t>Emericellopsis</t>
  </si>
  <si>
    <t>Emericellopsis_sp.1</t>
  </si>
  <si>
    <t>Erythrobasidiales</t>
  </si>
  <si>
    <t>Erythrobasidiales_sp.1</t>
  </si>
  <si>
    <t>Erythrobasidiaceae</t>
  </si>
  <si>
    <t>Erythrobasidium</t>
  </si>
  <si>
    <t>Erythrobasidium_sp.1</t>
  </si>
  <si>
    <t>Herpotrichiellaceae</t>
  </si>
  <si>
    <t>Exophiala</t>
  </si>
  <si>
    <t>Exophiala_sp.1</t>
  </si>
  <si>
    <t>Extremaceae</t>
  </si>
  <si>
    <t>Extremaceae_sp.1</t>
  </si>
  <si>
    <t>Farysia</t>
  </si>
  <si>
    <t>Farysia_acheniorum</t>
  </si>
  <si>
    <t>Filobasidiales</t>
  </si>
  <si>
    <t>Filobasidiaceae</t>
  </si>
  <si>
    <t>Filobasidium</t>
  </si>
  <si>
    <t>Filobasidium_sp.1</t>
  </si>
  <si>
    <t>Filobasidium_wieringae</t>
  </si>
  <si>
    <t>Fungi_sp.111</t>
  </si>
  <si>
    <t>Fungi_sp.120</t>
  </si>
  <si>
    <t>Fungi_sp.127</t>
  </si>
  <si>
    <t>Fungi_sp.13</t>
  </si>
  <si>
    <t>Fungi_sp.149</t>
  </si>
  <si>
    <t>Fungi_sp.19</t>
  </si>
  <si>
    <t>Fungi_sp.22</t>
  </si>
  <si>
    <t>Fungi_sp.27</t>
  </si>
  <si>
    <t>Fungi_sp.46</t>
  </si>
  <si>
    <t>Fungi_sp.47</t>
  </si>
  <si>
    <t>Fungi_sp.48</t>
  </si>
  <si>
    <t>Fungi_sp.51</t>
  </si>
  <si>
    <t>Fungi_sp.60</t>
  </si>
  <si>
    <t>Fungi_sp.66</t>
  </si>
  <si>
    <t>Fungi_sp.68</t>
  </si>
  <si>
    <t>Fungi_sp.76</t>
  </si>
  <si>
    <t>Fungi_sp.89</t>
  </si>
  <si>
    <t>Genolevuria</t>
  </si>
  <si>
    <t>Genolevuria_pseudoamylolytica</t>
  </si>
  <si>
    <t>Geoglossomycetes</t>
  </si>
  <si>
    <t>Geoglossales</t>
  </si>
  <si>
    <t>Geoglossaceae</t>
  </si>
  <si>
    <t>Geoglossaceae_sp.2</t>
  </si>
  <si>
    <t>Helotiaceae</t>
  </si>
  <si>
    <t>Helotiaceae_sp.9</t>
  </si>
  <si>
    <t>Helotiales_sp.1</t>
  </si>
  <si>
    <t>Helotiales_sp.13</t>
  </si>
  <si>
    <t>Helotiales_sp.17</t>
  </si>
  <si>
    <t>Helotiales_sp.18</t>
  </si>
  <si>
    <t>Helotiales_sp.20</t>
  </si>
  <si>
    <t>Helotiales_sp.21</t>
  </si>
  <si>
    <t>Helotiales_sp.23</t>
  </si>
  <si>
    <t>Helotiales_sp.4</t>
  </si>
  <si>
    <t>Helotiales_sp.40</t>
  </si>
  <si>
    <t>Helotiales_sp.41</t>
  </si>
  <si>
    <t>Helotiales_sp.79</t>
  </si>
  <si>
    <t>Heterocephalacria</t>
  </si>
  <si>
    <t>Heterocephalacria_sp.1</t>
  </si>
  <si>
    <t>Dothioraceae</t>
  </si>
  <si>
    <t>Hormonema</t>
  </si>
  <si>
    <t>Hormonema_macrosporum</t>
  </si>
  <si>
    <t>Hyaloscyphaceae_sp.3</t>
  </si>
  <si>
    <t>Hygrophoraceae</t>
  </si>
  <si>
    <t>Hygrocybe</t>
  </si>
  <si>
    <t>Hygrocybe_sp.1</t>
  </si>
  <si>
    <t>Hygrocybe_sp.4</t>
  </si>
  <si>
    <t>Hygrocybe_sp.7</t>
  </si>
  <si>
    <t>Hygrophoraceae_sp.2</t>
  </si>
  <si>
    <t>Nectriaceae</t>
  </si>
  <si>
    <t>Ilyonectria</t>
  </si>
  <si>
    <t>Ilyonectria_sp.1</t>
  </si>
  <si>
    <t>Inocybaceae</t>
  </si>
  <si>
    <t>Inocybe</t>
  </si>
  <si>
    <t>Inocybe_geophylla</t>
  </si>
  <si>
    <t>Slekt funnet i Herminium monorchis av Jacquemyn et al. 2017</t>
  </si>
  <si>
    <t>Mrakiaceae</t>
  </si>
  <si>
    <t>Itersonilia</t>
  </si>
  <si>
    <t>Itersonilia_pannonica</t>
  </si>
  <si>
    <t>Lentitheciaceae</t>
  </si>
  <si>
    <t>Keissleriella</t>
  </si>
  <si>
    <t>Keissleriella_poagena</t>
  </si>
  <si>
    <t>Lachnum</t>
  </si>
  <si>
    <t>Lachnum_sp.2</t>
  </si>
  <si>
    <t>Leotiomycetes_sp.14</t>
  </si>
  <si>
    <t>Leotiomycetes_sp.16</t>
  </si>
  <si>
    <t>Leotiomycetes_sp.7</t>
  </si>
  <si>
    <t>Leucosporidiales</t>
  </si>
  <si>
    <t>Leucosporidiaceae</t>
  </si>
  <si>
    <t>Leucosporidium</t>
  </si>
  <si>
    <t>Leucosporidium_golubevii</t>
  </si>
  <si>
    <t>Mytilinidiales</t>
  </si>
  <si>
    <t>Mytilinidiaceae</t>
  </si>
  <si>
    <t>Lophium</t>
  </si>
  <si>
    <t>Lophium_sp.1</t>
  </si>
  <si>
    <t>Malasseziomycetes</t>
  </si>
  <si>
    <t>Malasseziales</t>
  </si>
  <si>
    <t>Malasseziaceae</t>
  </si>
  <si>
    <t>Malassezia</t>
  </si>
  <si>
    <t>Malassezia_restricta</t>
  </si>
  <si>
    <t>Massarinaceae</t>
  </si>
  <si>
    <t>Massarinaceae_sp.1</t>
  </si>
  <si>
    <t>Microascales</t>
  </si>
  <si>
    <t>Microascales_sp.1</t>
  </si>
  <si>
    <t>Mortierellomycota</t>
  </si>
  <si>
    <t>Mortierellomycetes</t>
  </si>
  <si>
    <t>Mortierellales</t>
  </si>
  <si>
    <t>Mortierellaceae</t>
  </si>
  <si>
    <t>Mortierella</t>
  </si>
  <si>
    <t>Mortierella_sp.1</t>
  </si>
  <si>
    <t>Mortierella_sp.4</t>
  </si>
  <si>
    <t>Mortierellaceae_sp.9</t>
  </si>
  <si>
    <t>Mucoromycota</t>
  </si>
  <si>
    <t>Mucoromycetes</t>
  </si>
  <si>
    <t>Mucorales</t>
  </si>
  <si>
    <t>Mucoraceae</t>
  </si>
  <si>
    <t>Mucor</t>
  </si>
  <si>
    <t>Mucor_sp.3</t>
  </si>
  <si>
    <t>Mycosphaerellaceae</t>
  </si>
  <si>
    <t>Mycosphaerellaceae_sp.1</t>
  </si>
  <si>
    <t>Mycosphaerellaceae_sp.3</t>
  </si>
  <si>
    <t>Mycosphaerellaceae_sp.5</t>
  </si>
  <si>
    <t>Mycosphaerellaceae_sp.6</t>
  </si>
  <si>
    <t>Myrmecridiales</t>
  </si>
  <si>
    <t>Myrmecridiaceae</t>
  </si>
  <si>
    <t>Myrmecridium</t>
  </si>
  <si>
    <t>Myrmecridium_sp.1</t>
  </si>
  <si>
    <t>Myrmecridium_sp.3</t>
  </si>
  <si>
    <t>Naganishia</t>
  </si>
  <si>
    <t>Naganishia_diffluens</t>
  </si>
  <si>
    <t>Naganishia_sp.1</t>
  </si>
  <si>
    <t>Nectriaceae_sp.14</t>
  </si>
  <si>
    <t>Nectriaceae_sp.2</t>
  </si>
  <si>
    <t>Nectriaceae_sp.5</t>
  </si>
  <si>
    <t>Nectriaceae_sp.8</t>
  </si>
  <si>
    <t>Neoascochyta</t>
  </si>
  <si>
    <t>Neoascochyta_tardicrescens</t>
  </si>
  <si>
    <t>Neodevriesiaceae</t>
  </si>
  <si>
    <t>Neodevriesia</t>
  </si>
  <si>
    <t>Neodevriesia_knoxdaviesii</t>
  </si>
  <si>
    <t>Neodevriesia_sp.1</t>
  </si>
  <si>
    <t>Neodevriesiaceae_sp.1</t>
  </si>
  <si>
    <t>Phaeosphaeriaceae</t>
  </si>
  <si>
    <t>Neosetophoma</t>
  </si>
  <si>
    <t>Neosetophoma_sp.1</t>
  </si>
  <si>
    <t>Rhynchogastremataceae</t>
  </si>
  <si>
    <t>Papiliotrema</t>
  </si>
  <si>
    <t>Papiliotrema_frias</t>
  </si>
  <si>
    <t>Papiliotrema_horticola</t>
  </si>
  <si>
    <t>Papiliotrema_nemorosa</t>
  </si>
  <si>
    <t>Papiliotrema_sp.2</t>
  </si>
  <si>
    <t>Papiliotrema_sp.3</t>
  </si>
  <si>
    <t>Bionectriaceae</t>
  </si>
  <si>
    <t>Paracylindrocarpon</t>
  </si>
  <si>
    <t>Paracylindrocarpon_sp.1</t>
  </si>
  <si>
    <t>Paradevriesiaceae</t>
  </si>
  <si>
    <t>Paradevriesia</t>
  </si>
  <si>
    <t>Paradevriesia_pseudoamericana</t>
  </si>
  <si>
    <t>Didymosphaeriaceae</t>
  </si>
  <si>
    <t>Paraphaeosphaeria</t>
  </si>
  <si>
    <t>Paraphaeosphaeria_sp.2</t>
  </si>
  <si>
    <t>Eurotiales</t>
  </si>
  <si>
    <t>Aspergillaceae</t>
  </si>
  <si>
    <t>Penicillium</t>
  </si>
  <si>
    <t>Penicillium_sp.3</t>
  </si>
  <si>
    <t>Penicillium_sp.4</t>
  </si>
  <si>
    <t>Periconiaceae</t>
  </si>
  <si>
    <t>Periconia</t>
  </si>
  <si>
    <t>Periconia_sp.2</t>
  </si>
  <si>
    <t>Perusta</t>
  </si>
  <si>
    <t>Perusta_inaequalis</t>
  </si>
  <si>
    <t>Pezizomycetes</t>
  </si>
  <si>
    <t>Pezizales</t>
  </si>
  <si>
    <t>Pezizaceae</t>
  </si>
  <si>
    <t>Peziza</t>
  </si>
  <si>
    <t>Peziza_sp.1</t>
  </si>
  <si>
    <t>Spiculogloeomycetes</t>
  </si>
  <si>
    <t>Spiculogloeales</t>
  </si>
  <si>
    <t>Spiculogloeaceae</t>
  </si>
  <si>
    <t>Phyllozyma</t>
  </si>
  <si>
    <t>Phyllozyma_sp.1</t>
  </si>
  <si>
    <t>Phyllozyma_sp.2</t>
  </si>
  <si>
    <t>Plectosphaerellaceae</t>
  </si>
  <si>
    <t>Plectosphaerella</t>
  </si>
  <si>
    <t>Plectosphaerella_sp.1</t>
  </si>
  <si>
    <t>Plectosphaerella_sp.3</t>
  </si>
  <si>
    <t>Pleospora</t>
  </si>
  <si>
    <t>Pleospora_scirpicola</t>
  </si>
  <si>
    <t>Pleosporales_sp.1</t>
  </si>
  <si>
    <t>Pleosporales_sp.18</t>
  </si>
  <si>
    <t>Pleosporales_sp.27</t>
  </si>
  <si>
    <t>Pleosporales_sp.29</t>
  </si>
  <si>
    <t>Pleosporales_sp.31</t>
  </si>
  <si>
    <t>Pleosporales_sp.36</t>
  </si>
  <si>
    <t>Pleosporales_sp.5</t>
  </si>
  <si>
    <t>Pleosporales_sp.6</t>
  </si>
  <si>
    <t>Podila</t>
  </si>
  <si>
    <t>Podila_minutissima</t>
  </si>
  <si>
    <t>Taphrinomycetes</t>
  </si>
  <si>
    <t>Taphrinales</t>
  </si>
  <si>
    <t>Protomycetaceae</t>
  </si>
  <si>
    <t>Protomyces</t>
  </si>
  <si>
    <t>Protomyces_sp.1</t>
  </si>
  <si>
    <t>Protomycetaceae_sp.1</t>
  </si>
  <si>
    <t>Discinellaceae</t>
  </si>
  <si>
    <t>Pseudopezicula</t>
  </si>
  <si>
    <t>Pseudopezicula_betulae</t>
  </si>
  <si>
    <t>Pseudopithomyces</t>
  </si>
  <si>
    <t>Pseudopithomyces_rosae</t>
  </si>
  <si>
    <t>Ophiocordycipitaceae</t>
  </si>
  <si>
    <t>Purpureocillium</t>
  </si>
  <si>
    <t>Purpureocillium_sp.1</t>
  </si>
  <si>
    <t>Cucurbitariaceae</t>
  </si>
  <si>
    <t>Pyrenochaetopsis</t>
  </si>
  <si>
    <t>Pyrenochaetopsis_leptospora</t>
  </si>
  <si>
    <t>Pyrenophora</t>
  </si>
  <si>
    <t>Pyrenophora_biseptata</t>
  </si>
  <si>
    <t>Ramularia</t>
  </si>
  <si>
    <t>Ramularia_sp.2</t>
  </si>
  <si>
    <t>Sporidiobolales</t>
  </si>
  <si>
    <t>Sporidiobolaceae</t>
  </si>
  <si>
    <t>Rhodotorula</t>
  </si>
  <si>
    <t>Rhodotorula_graminis</t>
  </si>
  <si>
    <t>kan være endofyt</t>
  </si>
  <si>
    <t>Rhodotorula_sp.7</t>
  </si>
  <si>
    <t>Rozellomycota</t>
  </si>
  <si>
    <t>Rozellomycota_sp.116</t>
  </si>
  <si>
    <t>Rozellomycota_sp.88</t>
  </si>
  <si>
    <t>Saccharomycetes</t>
  </si>
  <si>
    <t>Saccharomycetales</t>
  </si>
  <si>
    <t>Saccharomycetales_sp.2</t>
  </si>
  <si>
    <t>Sclerotiniaceae</t>
  </si>
  <si>
    <t>Sclerotiniaceae_sp.1</t>
  </si>
  <si>
    <t>Sporidiobolales_sp.1</t>
  </si>
  <si>
    <t>Sporobolomyces</t>
  </si>
  <si>
    <t>Sporobolomyces_roseus</t>
  </si>
  <si>
    <t>Sporobolomyces_sp.1</t>
  </si>
  <si>
    <t>Sporormiaceae</t>
  </si>
  <si>
    <t>Sporormiaceae_sp.5</t>
  </si>
  <si>
    <t>Stemphylium</t>
  </si>
  <si>
    <t>Stemphylium_sp.1</t>
  </si>
  <si>
    <t>Symmetrosporaceae</t>
  </si>
  <si>
    <t>Symmetrospora</t>
  </si>
  <si>
    <t>Symmetrospora_coprosmae</t>
  </si>
  <si>
    <t>Symmetrospora_gracilis</t>
  </si>
  <si>
    <t>Symmetrospora_sp.1</t>
  </si>
  <si>
    <t>Taphrinaceae</t>
  </si>
  <si>
    <t>Taphrina</t>
  </si>
  <si>
    <t>Taphrina_carpini</t>
  </si>
  <si>
    <t>Taphrina_tormentillae</t>
  </si>
  <si>
    <t>Taphrina_wiesneri</t>
  </si>
  <si>
    <t>Teratosphaeriaceae_sp.1</t>
  </si>
  <si>
    <t>Tetracladium</t>
  </si>
  <si>
    <t>Tetracladium_sp.1</t>
  </si>
  <si>
    <t>Thelebolales</t>
  </si>
  <si>
    <t>Thelebolaceae</t>
  </si>
  <si>
    <t>Thelebolus</t>
  </si>
  <si>
    <t>Thelebolus_sp.1</t>
  </si>
  <si>
    <t>Thelephorales</t>
  </si>
  <si>
    <t>Thelephoraceae</t>
  </si>
  <si>
    <t>Tomentella</t>
  </si>
  <si>
    <t>Tomentella_sp.8</t>
  </si>
  <si>
    <t>Tremellales_sp.1</t>
  </si>
  <si>
    <t>Tremellales_sp.2</t>
  </si>
  <si>
    <t>Tremellales_sp.3</t>
  </si>
  <si>
    <t>Tremellales_sp.6</t>
  </si>
  <si>
    <t>Tremellales_sp.7</t>
  </si>
  <si>
    <t>Tremellomycetes_sp.2</t>
  </si>
  <si>
    <t>Tremellomycetes_sp.3</t>
  </si>
  <si>
    <t>Tremellomycetes_sp.4</t>
  </si>
  <si>
    <t>Tremellomycetes_sp.6</t>
  </si>
  <si>
    <t>Tremellomycetes_sp.7</t>
  </si>
  <si>
    <t>Tricladiaceae</t>
  </si>
  <si>
    <t>Tricladium</t>
  </si>
  <si>
    <t>Tricladium_alaskense</t>
  </si>
  <si>
    <t>Umbelopsidomycetes</t>
  </si>
  <si>
    <t>Umbelopsidales</t>
  </si>
  <si>
    <t>Umbelopsidaceae</t>
  </si>
  <si>
    <t>Umbelopsis</t>
  </si>
  <si>
    <t>Umbelopsis_sp.1</t>
  </si>
  <si>
    <t>Umbelopsis_sp.4</t>
  </si>
  <si>
    <t>Umbelopsis_sp.8</t>
  </si>
  <si>
    <t>Vishniacozyma</t>
  </si>
  <si>
    <t>Vishniacozyma_heimaeyensis</t>
  </si>
  <si>
    <t>Vishniacozyma_kurtzmanii</t>
  </si>
  <si>
    <t>Vishniacozyma_sp.1</t>
  </si>
  <si>
    <t>Vishniacozyma_sp.2</t>
  </si>
  <si>
    <t>Vishniacozyma_sp.3</t>
  </si>
  <si>
    <t>Vishniacozyma_sp.4</t>
  </si>
  <si>
    <t>Vishniacozyma_sp.5</t>
  </si>
  <si>
    <t>Vishniacozyma_sp.6</t>
  </si>
  <si>
    <t>Zymoseptoria</t>
  </si>
  <si>
    <t>Zymoseptoria_sp.1</t>
  </si>
  <si>
    <t>UTMY</t>
  </si>
  <si>
    <t>UTMX</t>
  </si>
  <si>
    <t>SKI1.1</t>
  </si>
  <si>
    <t>SKI1.2</t>
  </si>
  <si>
    <t>SKI1.3</t>
  </si>
  <si>
    <t>SKI1.4</t>
  </si>
  <si>
    <t>SKI2.1</t>
  </si>
  <si>
    <t>SKI2.2</t>
  </si>
  <si>
    <t>SKI2.3</t>
  </si>
  <si>
    <t>SKI2.4</t>
  </si>
  <si>
    <t>SKI3.1</t>
  </si>
  <si>
    <t>SKI3.2</t>
  </si>
  <si>
    <t>SKI3.3</t>
  </si>
  <si>
    <t>SKI3.4</t>
  </si>
  <si>
    <t>SKI4.1</t>
  </si>
  <si>
    <t>SKI4.2</t>
  </si>
  <si>
    <t>SKI4.3</t>
  </si>
  <si>
    <t>SKI4.4</t>
  </si>
  <si>
    <t>SKI6.1</t>
  </si>
  <si>
    <t>SKI6.2</t>
  </si>
  <si>
    <t>SKI6.3</t>
  </si>
  <si>
    <t>SKI6.4</t>
  </si>
  <si>
    <t>SKI7.1</t>
  </si>
  <si>
    <t>SKI7.2</t>
  </si>
  <si>
    <t>SKI7.3</t>
  </si>
  <si>
    <t>SKI7.4</t>
  </si>
  <si>
    <t>SKI8.1</t>
  </si>
  <si>
    <t>SKI8.2</t>
  </si>
  <si>
    <t>SKI8.3</t>
  </si>
  <si>
    <t>SKI8.4</t>
  </si>
  <si>
    <t>SKI9.1</t>
  </si>
  <si>
    <t>SKI9.2</t>
  </si>
  <si>
    <t>SKI9.3</t>
  </si>
  <si>
    <t>SKI9.4</t>
  </si>
  <si>
    <t>SKI_T1</t>
  </si>
  <si>
    <t>SKI_T1.s</t>
  </si>
  <si>
    <t>SKI_T1.e</t>
  </si>
  <si>
    <t>SK11_1</t>
  </si>
  <si>
    <t>SK11_2</t>
  </si>
  <si>
    <t>SK12_1</t>
  </si>
  <si>
    <t>SK12_2</t>
  </si>
  <si>
    <t>SKI_T3</t>
  </si>
  <si>
    <t>SKI_T3.s</t>
  </si>
  <si>
    <t>SKI_T3.e</t>
  </si>
  <si>
    <t>SKI13.1</t>
  </si>
  <si>
    <t>SKI13.2</t>
  </si>
  <si>
    <t>SKI14.1</t>
  </si>
  <si>
    <t>SKI14.2</t>
  </si>
  <si>
    <t>SKI_T2</t>
  </si>
  <si>
    <t>SKI_T2.s</t>
  </si>
  <si>
    <t>SKI_T2.e</t>
  </si>
  <si>
    <t>SKI15.1</t>
  </si>
  <si>
    <t>SKI15.2</t>
  </si>
  <si>
    <t>SKI16.1</t>
  </si>
  <si>
    <t>SKI16.2</t>
  </si>
  <si>
    <t>SKI17.1</t>
  </si>
  <si>
    <t>SKI17.2</t>
  </si>
  <si>
    <t>SKJ1.1</t>
  </si>
  <si>
    <t>SKJ1.2</t>
  </si>
  <si>
    <t>SKJ1.3</t>
  </si>
  <si>
    <t>SKJ1.4</t>
  </si>
  <si>
    <t>SKJ2.1</t>
  </si>
  <si>
    <t>SKJ2.2</t>
  </si>
  <si>
    <t>SKJ2.3</t>
  </si>
  <si>
    <t>SKJ2.4</t>
  </si>
  <si>
    <t>SKJ3.1</t>
  </si>
  <si>
    <t>SKJ3.2</t>
  </si>
  <si>
    <t>SKJ3.3</t>
  </si>
  <si>
    <t>SKJ3.4</t>
  </si>
  <si>
    <t>SKJ4.1</t>
  </si>
  <si>
    <t>SKJ4.2</t>
  </si>
  <si>
    <t>SKJ4.3</t>
  </si>
  <si>
    <t>SKJ4.4</t>
  </si>
  <si>
    <t>SKJ5.1</t>
  </si>
  <si>
    <t>SKJ5.2</t>
  </si>
  <si>
    <t>SKJ5.3</t>
  </si>
  <si>
    <t>SKJ5.4</t>
  </si>
  <si>
    <t>SKJ6.1</t>
  </si>
  <si>
    <t>SKJ6.2</t>
  </si>
  <si>
    <t>SKJ6.3</t>
  </si>
  <si>
    <t>SKJ6.4</t>
  </si>
  <si>
    <t>SKJ11.1</t>
  </si>
  <si>
    <t>SKJ11.2</t>
  </si>
  <si>
    <t>SKJ11.3</t>
  </si>
  <si>
    <t>SKJ11.4</t>
  </si>
  <si>
    <t>SKJ7.1</t>
  </si>
  <si>
    <t>SKJ7.2</t>
  </si>
  <si>
    <t>SKJ7.3</t>
  </si>
  <si>
    <t>SKJ7.4</t>
  </si>
  <si>
    <t>SKJ8.1</t>
  </si>
  <si>
    <t>SKJ8.2</t>
  </si>
  <si>
    <t>SKJ8.3</t>
  </si>
  <si>
    <t>SKJ8.4</t>
  </si>
  <si>
    <t>SKJ9.1</t>
  </si>
  <si>
    <t>SKJ9.2</t>
  </si>
  <si>
    <t>SKJ9.3</t>
  </si>
  <si>
    <t>SKJ9.4</t>
  </si>
  <si>
    <t>SKJ10.1</t>
  </si>
  <si>
    <t>SKJ10.2</t>
  </si>
  <si>
    <t>SKJ10.3</t>
  </si>
  <si>
    <t>SKJ10.4</t>
  </si>
  <si>
    <t>SKJ12.1</t>
  </si>
  <si>
    <t>SKJ12.2</t>
  </si>
  <si>
    <t>SKJ12.3</t>
  </si>
  <si>
    <t>SKJ12.4</t>
  </si>
  <si>
    <t>SKJ_T1</t>
  </si>
  <si>
    <t>SKJ_T1.s</t>
  </si>
  <si>
    <t>SKJ_T1.e</t>
  </si>
  <si>
    <t>SKJ13.1</t>
  </si>
  <si>
    <t>SKJ13.2</t>
  </si>
  <si>
    <t>SKJ14.1</t>
  </si>
  <si>
    <t>SKJ14.2</t>
  </si>
  <si>
    <t>SKJ15.1</t>
  </si>
  <si>
    <t>SKJ15.2</t>
  </si>
  <si>
    <t>SKJ16.1</t>
  </si>
  <si>
    <t>SKJ16.2</t>
  </si>
  <si>
    <t>SKJ17.1</t>
  </si>
  <si>
    <t>SKJ17.2</t>
  </si>
  <si>
    <t>SKJ_T2</t>
  </si>
  <si>
    <t>SKJ_T2.s</t>
  </si>
  <si>
    <t>SKJ_T2.e</t>
  </si>
  <si>
    <t>SKJ18.1</t>
  </si>
  <si>
    <t>SKJ18.2</t>
  </si>
  <si>
    <t>SKJ19.1</t>
  </si>
  <si>
    <t>SKJ19.2</t>
  </si>
  <si>
    <t>SKJ20.1</t>
  </si>
  <si>
    <t>SKJ20.2</t>
  </si>
  <si>
    <t>SKJ21.1</t>
  </si>
  <si>
    <t>SKJ21.2</t>
  </si>
  <si>
    <t>SKJ22.1</t>
  </si>
  <si>
    <t>SKJ22.2</t>
  </si>
  <si>
    <t>SKJ_T3</t>
  </si>
  <si>
    <t>SKJ_T3.s</t>
  </si>
  <si>
    <t>SKJ_T3.e</t>
  </si>
  <si>
    <t>SKJ23.1</t>
  </si>
  <si>
    <t>SKJ23.2</t>
  </si>
  <si>
    <t>SKJ24.1</t>
  </si>
  <si>
    <t>SKJ24.2</t>
  </si>
  <si>
    <t>SKJ25.1</t>
  </si>
  <si>
    <t>SKJ25.2</t>
  </si>
  <si>
    <t>SKJ26.1</t>
  </si>
  <si>
    <t>SKJ26.2</t>
  </si>
  <si>
    <t>SKJ27.1</t>
  </si>
  <si>
    <t>SKJ27.2</t>
  </si>
  <si>
    <t>SKJ_T4</t>
  </si>
  <si>
    <t>SKJ_T4.s</t>
  </si>
  <si>
    <t>SKJ_T4.e</t>
  </si>
  <si>
    <t>TEN1.1</t>
  </si>
  <si>
    <t>TEN1.2</t>
  </si>
  <si>
    <t>TEN1.3</t>
  </si>
  <si>
    <t>TEN1.4</t>
  </si>
  <si>
    <t>TEN10.1</t>
  </si>
  <si>
    <t>TEN10.2</t>
  </si>
  <si>
    <t>TEN10.3</t>
  </si>
  <si>
    <t>TEN10.4</t>
  </si>
  <si>
    <t>TEN2.1</t>
  </si>
  <si>
    <t>TEN2.2</t>
  </si>
  <si>
    <t>TEN2.3</t>
  </si>
  <si>
    <t>TEN2.4</t>
  </si>
  <si>
    <t>TEN3.1</t>
  </si>
  <si>
    <t>TEN3.2</t>
  </si>
  <si>
    <t>TEN3.3</t>
  </si>
  <si>
    <t>TEN3.4</t>
  </si>
  <si>
    <t>TEN4.1</t>
  </si>
  <si>
    <t>TEN4.2</t>
  </si>
  <si>
    <t>TEN4.3</t>
  </si>
  <si>
    <t>TEN4.4</t>
  </si>
  <si>
    <t>TEN5.1</t>
  </si>
  <si>
    <t>TEN5.2</t>
  </si>
  <si>
    <t>TEN5.3</t>
  </si>
  <si>
    <t>TEN5.4</t>
  </si>
  <si>
    <t>TEN6.1</t>
  </si>
  <si>
    <t>TEN6.2</t>
  </si>
  <si>
    <t>TEN6.3</t>
  </si>
  <si>
    <t>TEN6.4</t>
  </si>
  <si>
    <t>TEN7.1</t>
  </si>
  <si>
    <t>TEN7.2</t>
  </si>
  <si>
    <t>TEN7.3</t>
  </si>
  <si>
    <t>TEN7.4</t>
  </si>
  <si>
    <t>TEN8.1</t>
  </si>
  <si>
    <t>TEN8.2</t>
  </si>
  <si>
    <t>TEN8.3</t>
  </si>
  <si>
    <t>TEN8.4</t>
  </si>
  <si>
    <t>TEN9.1</t>
  </si>
  <si>
    <t>TEN9.2</t>
  </si>
  <si>
    <t>TEN9.3</t>
  </si>
  <si>
    <t>TEN9.4</t>
  </si>
  <si>
    <t>TEN_T1</t>
  </si>
  <si>
    <t>TEN_T1.s</t>
  </si>
  <si>
    <t>TEN_T1.e</t>
  </si>
  <si>
    <t>TEN11.1</t>
  </si>
  <si>
    <t>TEN11.2</t>
  </si>
  <si>
    <t>TEN12.1</t>
  </si>
  <si>
    <t>TEN12.2</t>
  </si>
  <si>
    <t>TEN13.1</t>
  </si>
  <si>
    <t>TEN13.2</t>
  </si>
  <si>
    <t>TEN_T2</t>
  </si>
  <si>
    <t>TEN.T2.s</t>
  </si>
  <si>
    <t>TEN.T2.e</t>
  </si>
  <si>
    <t>TEN14.1</t>
  </si>
  <si>
    <t>TEN14.2</t>
  </si>
  <si>
    <t>TEN15.1</t>
  </si>
  <si>
    <t>TEN15.2</t>
  </si>
  <si>
    <t>FI1.1</t>
  </si>
  <si>
    <t>FI1.2</t>
  </si>
  <si>
    <t>FI10.1</t>
  </si>
  <si>
    <t>FI10.2</t>
  </si>
  <si>
    <t>FI2.1</t>
  </si>
  <si>
    <t>FI2.2</t>
  </si>
  <si>
    <t>FI3.1</t>
  </si>
  <si>
    <t>FI3.2</t>
  </si>
  <si>
    <t>FI4.1</t>
  </si>
  <si>
    <t>FI4.2</t>
  </si>
  <si>
    <t>FI5.1</t>
  </si>
  <si>
    <t>FI5.2</t>
  </si>
  <si>
    <t>FI6.1</t>
  </si>
  <si>
    <t>FI6.2</t>
  </si>
  <si>
    <t>FI7.1</t>
  </si>
  <si>
    <t>FI7.2</t>
  </si>
  <si>
    <t>FI8.1</t>
  </si>
  <si>
    <t>FI8.2</t>
  </si>
  <si>
    <t>FI9.1</t>
  </si>
  <si>
    <t>FI9.2</t>
  </si>
  <si>
    <t>Plot_ID_corner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</si>
</sst>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0" fillId="0" borderId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14" fontId="1" fillId="0" borderId="0" xfId="1" applyNumberFormat="1"/>
    <xf numFmtId="14" fontId="1" fillId="0" borderId="0" xfId="0" applyNumberFormat="1" applyFont="1"/>
    <xf numFmtId="0" fontId="3" fillId="0" borderId="0" xfId="1" applyFont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/>
    <xf numFmtId="2" fontId="0" fillId="0" borderId="0" xfId="0" applyNumberFormat="1"/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right"/>
    </xf>
    <xf numFmtId="49" fontId="3" fillId="0" borderId="0" xfId="1" applyNumberFormat="1" applyFont="1" applyAlignment="1">
      <alignment horizontal="left"/>
    </xf>
    <xf numFmtId="49" fontId="1" fillId="0" borderId="0" xfId="1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2"/>
    <xf numFmtId="0" fontId="4" fillId="0" borderId="0" xfId="0" applyFont="1" applyAlignment="1">
      <alignment horizontal="left"/>
    </xf>
    <xf numFmtId="0" fontId="4" fillId="0" borderId="0" xfId="2" applyFont="1"/>
    <xf numFmtId="0" fontId="4" fillId="0" borderId="0" xfId="0" applyFont="1"/>
    <xf numFmtId="0" fontId="6" fillId="0" borderId="0" xfId="3" applyFont="1" applyAlignment="1">
      <alignment horizontal="left"/>
    </xf>
    <xf numFmtId="0" fontId="6" fillId="0" borderId="0" xfId="3" applyFont="1"/>
    <xf numFmtId="0" fontId="8" fillId="0" borderId="0" xfId="0" applyFont="1"/>
    <xf numFmtId="0" fontId="8" fillId="0" borderId="0" xfId="3" applyFont="1"/>
    <xf numFmtId="14" fontId="0" fillId="0" borderId="0" xfId="0" applyNumberFormat="1"/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" fontId="0" fillId="0" borderId="0" xfId="0" applyNumberFormat="1"/>
    <xf numFmtId="0" fontId="8" fillId="0" borderId="0" xfId="4"/>
    <xf numFmtId="0" fontId="9" fillId="0" borderId="0" xfId="4" applyFont="1"/>
    <xf numFmtId="0" fontId="3" fillId="0" borderId="0" xfId="5" applyFont="1"/>
    <xf numFmtId="0" fontId="1" fillId="0" borderId="0" xfId="5" applyFont="1"/>
    <xf numFmtId="0" fontId="1" fillId="0" borderId="0" xfId="5" applyFont="1" applyAlignment="1">
      <alignment vertical="center" wrapText="1"/>
    </xf>
  </cellXfs>
  <cellStyles count="6">
    <cellStyle name="Normal" xfId="0" builtinId="0"/>
    <cellStyle name="Normal 2" xfId="3" xr:uid="{A7A334AD-7C4E-4229-AB02-B3EC137D0319}"/>
    <cellStyle name="Normal 3" xfId="1" xr:uid="{36AC3641-15B3-4545-A32F-AD94D2B1F618}"/>
    <cellStyle name="Normal 4" xfId="2" xr:uid="{304C6E9F-B5D4-4557-B1C8-53D96568DB0D}"/>
    <cellStyle name="Normal 5" xfId="4" xr:uid="{79BF7C73-7295-482D-9334-CCEA3C28A9C0}"/>
    <cellStyle name="Normal 6" xfId="5" xr:uid="{BE4116AA-F847-4C43-8ACD-CB1E95BC0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L13" sqref="L13"/>
    </sheetView>
  </sheetViews>
  <sheetFormatPr defaultRowHeight="14.5" x14ac:dyDescent="0.35"/>
  <cols>
    <col min="1" max="1" width="11.7265625" bestFit="1" customWidth="1"/>
    <col min="2" max="2" width="4.81640625" bestFit="1" customWidth="1"/>
    <col min="3" max="3" width="9.90625" bestFit="1" customWidth="1"/>
    <col min="4" max="4" width="10.7265625" bestFit="1" customWidth="1"/>
    <col min="5" max="5" width="8.81640625" bestFit="1" customWidth="1"/>
    <col min="6" max="6" width="16.6328125" customWidth="1"/>
    <col min="7" max="7" width="17.6328125" customWidth="1"/>
    <col min="8" max="8" width="25.54296875" customWidth="1"/>
    <col min="9" max="9" width="6.36328125" bestFit="1" customWidth="1"/>
    <col min="10" max="10" width="15.6328125" bestFit="1" customWidth="1"/>
    <col min="11" max="11" width="13.81640625" customWidth="1"/>
    <col min="12" max="12" width="19.7265625" customWidth="1"/>
    <col min="13" max="13" width="190.08984375" bestFit="1" customWidth="1"/>
  </cols>
  <sheetData>
    <row r="1" spans="1:13" ht="19.5" customHeight="1" x14ac:dyDescent="0.35">
      <c r="A1" s="1" t="s">
        <v>3</v>
      </c>
      <c r="B1" s="1" t="s">
        <v>0</v>
      </c>
      <c r="C1" s="1" t="s">
        <v>4</v>
      </c>
      <c r="D1" s="1" t="s">
        <v>5</v>
      </c>
      <c r="E1" s="2" t="s">
        <v>6</v>
      </c>
      <c r="F1" s="1" t="s">
        <v>7</v>
      </c>
      <c r="G1" s="1" t="s">
        <v>8</v>
      </c>
      <c r="H1" s="1" t="s">
        <v>1</v>
      </c>
      <c r="I1" s="1" t="s">
        <v>2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35">
      <c r="A2" s="3" t="s">
        <v>13</v>
      </c>
      <c r="B2" s="3">
        <v>2020</v>
      </c>
      <c r="C2" s="4">
        <v>44004</v>
      </c>
      <c r="D2" s="3" t="s">
        <v>14</v>
      </c>
      <c r="E2" s="3">
        <v>8</v>
      </c>
      <c r="F2" s="3" t="s">
        <v>22</v>
      </c>
      <c r="G2" s="3" t="s">
        <v>23</v>
      </c>
      <c r="H2" s="3" t="s">
        <v>24</v>
      </c>
      <c r="I2" s="3" t="s">
        <v>30</v>
      </c>
      <c r="J2" s="3">
        <v>8</v>
      </c>
      <c r="K2" s="3"/>
      <c r="L2" s="3" t="s">
        <v>31</v>
      </c>
      <c r="M2" s="3"/>
    </row>
    <row r="3" spans="1:13" x14ac:dyDescent="0.35">
      <c r="A3" s="3" t="s">
        <v>13</v>
      </c>
      <c r="B3" s="3">
        <v>2021</v>
      </c>
      <c r="C3" s="5">
        <v>44378</v>
      </c>
      <c r="D3" s="3" t="s">
        <v>15</v>
      </c>
      <c r="E3" s="3">
        <v>6</v>
      </c>
      <c r="F3" s="3" t="s">
        <v>22</v>
      </c>
      <c r="G3" s="3" t="s">
        <v>23</v>
      </c>
      <c r="H3" s="3" t="s">
        <v>24</v>
      </c>
      <c r="I3" s="3" t="s">
        <v>30</v>
      </c>
      <c r="J3" s="3">
        <v>8</v>
      </c>
      <c r="K3" s="3"/>
      <c r="L3" s="3" t="s">
        <v>31</v>
      </c>
      <c r="M3" s="3" t="s">
        <v>32</v>
      </c>
    </row>
    <row r="4" spans="1:13" x14ac:dyDescent="0.35">
      <c r="A4" s="3" t="s">
        <v>16</v>
      </c>
      <c r="B4" s="3">
        <v>2021</v>
      </c>
      <c r="C4" s="5">
        <v>44379</v>
      </c>
      <c r="D4" s="3" t="s">
        <v>17</v>
      </c>
      <c r="E4" s="3">
        <v>4</v>
      </c>
      <c r="F4" s="3" t="s">
        <v>22</v>
      </c>
      <c r="G4" s="3" t="s">
        <v>23</v>
      </c>
      <c r="H4" s="3" t="s">
        <v>25</v>
      </c>
      <c r="I4" s="3" t="s">
        <v>41</v>
      </c>
      <c r="J4" s="3">
        <v>3</v>
      </c>
      <c r="K4" s="3">
        <v>10</v>
      </c>
      <c r="L4" s="3"/>
      <c r="M4" s="3" t="s">
        <v>33</v>
      </c>
    </row>
    <row r="5" spans="1:13" x14ac:dyDescent="0.35">
      <c r="A5" s="3" t="s">
        <v>18</v>
      </c>
      <c r="B5" s="3">
        <v>2021</v>
      </c>
      <c r="C5" s="5">
        <v>44379</v>
      </c>
      <c r="D5" s="3" t="s">
        <v>17</v>
      </c>
      <c r="E5" s="3">
        <v>3</v>
      </c>
      <c r="F5" s="3" t="s">
        <v>22</v>
      </c>
      <c r="G5" s="3" t="s">
        <v>23</v>
      </c>
      <c r="H5" s="3" t="s">
        <v>26</v>
      </c>
      <c r="I5" s="3" t="s">
        <v>41</v>
      </c>
      <c r="J5" s="3">
        <v>2</v>
      </c>
      <c r="K5" s="3">
        <v>10</v>
      </c>
      <c r="L5" s="3"/>
      <c r="M5" s="3" t="s">
        <v>34</v>
      </c>
    </row>
    <row r="6" spans="1:13" x14ac:dyDescent="0.35">
      <c r="A6" s="3" t="s">
        <v>19</v>
      </c>
      <c r="B6" s="3">
        <v>2021</v>
      </c>
      <c r="C6" s="5">
        <v>44379</v>
      </c>
      <c r="D6" s="3" t="s">
        <v>17</v>
      </c>
      <c r="E6" s="3">
        <v>7</v>
      </c>
      <c r="F6" s="3" t="s">
        <v>27</v>
      </c>
      <c r="G6" s="3" t="s">
        <v>28</v>
      </c>
      <c r="H6" s="3" t="s">
        <v>25</v>
      </c>
      <c r="I6" s="3" t="s">
        <v>41</v>
      </c>
      <c r="J6" s="3">
        <v>4</v>
      </c>
      <c r="K6" s="3">
        <v>7.5</v>
      </c>
      <c r="L6" s="3"/>
      <c r="M6" s="3" t="s">
        <v>35</v>
      </c>
    </row>
    <row r="7" spans="1:13" x14ac:dyDescent="0.35">
      <c r="A7" s="3" t="s">
        <v>13</v>
      </c>
      <c r="B7" s="3">
        <v>2022</v>
      </c>
      <c r="C7" s="5">
        <v>44746</v>
      </c>
      <c r="D7" s="3" t="s">
        <v>20</v>
      </c>
      <c r="E7" s="3">
        <v>6</v>
      </c>
      <c r="F7" s="3" t="s">
        <v>22</v>
      </c>
      <c r="G7" s="3" t="s">
        <v>23</v>
      </c>
      <c r="H7" s="3" t="s">
        <v>24</v>
      </c>
      <c r="I7" s="3" t="s">
        <v>30</v>
      </c>
      <c r="J7" s="3">
        <v>8</v>
      </c>
      <c r="K7" s="3"/>
      <c r="L7" s="3" t="s">
        <v>31</v>
      </c>
      <c r="M7" s="3" t="s">
        <v>32</v>
      </c>
    </row>
    <row r="8" spans="1:13" x14ac:dyDescent="0.35">
      <c r="A8" s="3" t="s">
        <v>16</v>
      </c>
      <c r="B8" s="3">
        <v>2022</v>
      </c>
      <c r="C8" s="5">
        <v>44746</v>
      </c>
      <c r="D8" s="3" t="s">
        <v>20</v>
      </c>
      <c r="E8" s="3">
        <v>4</v>
      </c>
      <c r="F8" s="3" t="s">
        <v>22</v>
      </c>
      <c r="G8" s="3" t="s">
        <v>23</v>
      </c>
      <c r="H8" s="3" t="s">
        <v>25</v>
      </c>
      <c r="I8" s="3" t="s">
        <v>41</v>
      </c>
      <c r="J8" s="3">
        <v>3</v>
      </c>
      <c r="K8" s="3">
        <v>10</v>
      </c>
      <c r="L8" s="3"/>
      <c r="M8" s="3" t="s">
        <v>33</v>
      </c>
    </row>
    <row r="9" spans="1:13" x14ac:dyDescent="0.35">
      <c r="A9" s="3" t="s">
        <v>18</v>
      </c>
      <c r="B9" s="3">
        <v>2022</v>
      </c>
      <c r="C9" s="5">
        <v>44746</v>
      </c>
      <c r="D9" s="3" t="s">
        <v>20</v>
      </c>
      <c r="E9" s="3">
        <v>3</v>
      </c>
      <c r="F9" s="3" t="s">
        <v>22</v>
      </c>
      <c r="G9" s="3" t="s">
        <v>23</v>
      </c>
      <c r="H9" s="3" t="s">
        <v>26</v>
      </c>
      <c r="I9" s="3" t="s">
        <v>41</v>
      </c>
      <c r="J9" s="3">
        <v>2</v>
      </c>
      <c r="K9" s="3">
        <v>10</v>
      </c>
      <c r="L9" s="3"/>
      <c r="M9" s="3" t="s">
        <v>34</v>
      </c>
    </row>
    <row r="10" spans="1:13" x14ac:dyDescent="0.35">
      <c r="A10" s="3" t="s">
        <v>19</v>
      </c>
      <c r="B10" s="3">
        <v>2022</v>
      </c>
      <c r="C10" s="5">
        <v>44747</v>
      </c>
      <c r="D10" s="3" t="s">
        <v>20</v>
      </c>
      <c r="E10" s="3">
        <v>7</v>
      </c>
      <c r="F10" s="3" t="s">
        <v>27</v>
      </c>
      <c r="G10" s="3" t="s">
        <v>28</v>
      </c>
      <c r="H10" s="3" t="s">
        <v>25</v>
      </c>
      <c r="I10" s="3" t="s">
        <v>41</v>
      </c>
      <c r="J10" s="3">
        <v>4</v>
      </c>
      <c r="K10" s="3">
        <v>7.5</v>
      </c>
      <c r="L10" s="3"/>
      <c r="M10" s="3" t="s">
        <v>35</v>
      </c>
    </row>
    <row r="11" spans="1:13" x14ac:dyDescent="0.35">
      <c r="A11" s="3" t="s">
        <v>16</v>
      </c>
      <c r="B11" s="3">
        <v>2023</v>
      </c>
      <c r="C11" s="5">
        <v>45110</v>
      </c>
      <c r="D11" s="3" t="s">
        <v>20</v>
      </c>
      <c r="E11" s="3">
        <v>4</v>
      </c>
      <c r="F11" s="3" t="s">
        <v>22</v>
      </c>
      <c r="G11" s="3" t="s">
        <v>23</v>
      </c>
      <c r="H11" s="3" t="s">
        <v>25</v>
      </c>
      <c r="I11" s="3" t="s">
        <v>41</v>
      </c>
      <c r="J11" s="3">
        <v>3</v>
      </c>
      <c r="K11" s="3">
        <v>10</v>
      </c>
      <c r="L11" s="3"/>
      <c r="M11" s="3" t="s">
        <v>36</v>
      </c>
    </row>
    <row r="12" spans="1:13" x14ac:dyDescent="0.35">
      <c r="A12" s="3" t="s">
        <v>13</v>
      </c>
      <c r="B12" s="3">
        <v>2023</v>
      </c>
      <c r="C12" s="5">
        <v>45112</v>
      </c>
      <c r="D12" s="3" t="s">
        <v>20</v>
      </c>
      <c r="E12" s="3">
        <v>6</v>
      </c>
      <c r="F12" s="3" t="s">
        <v>22</v>
      </c>
      <c r="G12" s="3" t="s">
        <v>23</v>
      </c>
      <c r="H12" s="3" t="s">
        <v>24</v>
      </c>
      <c r="I12" s="3" t="s">
        <v>30</v>
      </c>
      <c r="J12" s="3">
        <v>8</v>
      </c>
      <c r="K12" s="3"/>
      <c r="L12" s="3" t="s">
        <v>31</v>
      </c>
      <c r="M12" s="3" t="s">
        <v>37</v>
      </c>
    </row>
    <row r="13" spans="1:13" x14ac:dyDescent="0.35">
      <c r="A13" s="3" t="s">
        <v>19</v>
      </c>
      <c r="B13" s="3">
        <v>2023</v>
      </c>
      <c r="C13" s="5">
        <v>45112</v>
      </c>
      <c r="D13" s="3" t="s">
        <v>20</v>
      </c>
      <c r="E13" s="3">
        <v>12</v>
      </c>
      <c r="F13" s="3" t="s">
        <v>27</v>
      </c>
      <c r="G13" s="3" t="s">
        <v>28</v>
      </c>
      <c r="H13" s="3" t="s">
        <v>29</v>
      </c>
      <c r="I13" s="3" t="s">
        <v>41</v>
      </c>
      <c r="J13" s="3">
        <v>4</v>
      </c>
      <c r="K13" s="3">
        <v>7.5</v>
      </c>
      <c r="L13" s="3"/>
      <c r="M13" s="3" t="s">
        <v>38</v>
      </c>
    </row>
    <row r="14" spans="1:13" x14ac:dyDescent="0.35">
      <c r="A14" s="3" t="s">
        <v>18</v>
      </c>
      <c r="B14" s="3">
        <v>2023</v>
      </c>
      <c r="C14" s="5">
        <v>45111</v>
      </c>
      <c r="D14" s="3" t="s">
        <v>20</v>
      </c>
      <c r="E14" s="3">
        <v>3</v>
      </c>
      <c r="F14" s="3" t="s">
        <v>22</v>
      </c>
      <c r="G14" s="3" t="s">
        <v>23</v>
      </c>
      <c r="H14" s="3" t="s">
        <v>26</v>
      </c>
      <c r="I14" s="3" t="s">
        <v>41</v>
      </c>
      <c r="J14" s="3">
        <v>2</v>
      </c>
      <c r="K14" s="3">
        <v>10</v>
      </c>
      <c r="L14" s="3"/>
      <c r="M14" s="3" t="s">
        <v>39</v>
      </c>
    </row>
    <row r="15" spans="1:13" x14ac:dyDescent="0.35">
      <c r="A15" s="3" t="s">
        <v>16</v>
      </c>
      <c r="B15" s="3">
        <v>2024</v>
      </c>
      <c r="C15" s="5">
        <v>45495</v>
      </c>
      <c r="D15" s="3" t="s">
        <v>21</v>
      </c>
      <c r="E15" s="3">
        <v>10</v>
      </c>
      <c r="F15" s="3" t="s">
        <v>22</v>
      </c>
      <c r="G15" s="3" t="s">
        <v>23</v>
      </c>
      <c r="H15" s="3" t="s">
        <v>25</v>
      </c>
      <c r="I15" s="3" t="s">
        <v>41</v>
      </c>
      <c r="J15" s="3">
        <v>3</v>
      </c>
      <c r="K15" s="3">
        <v>10</v>
      </c>
      <c r="L15" s="3"/>
      <c r="M15" s="3" t="s">
        <v>40</v>
      </c>
    </row>
    <row r="16" spans="1:13" x14ac:dyDescent="0.35">
      <c r="A16" s="3" t="s">
        <v>13</v>
      </c>
      <c r="B16" s="3">
        <v>2024</v>
      </c>
      <c r="C16" s="5">
        <v>45496</v>
      </c>
      <c r="D16" s="3" t="s">
        <v>21</v>
      </c>
      <c r="E16" s="3">
        <v>9</v>
      </c>
      <c r="F16" s="3" t="s">
        <v>22</v>
      </c>
      <c r="G16" s="3" t="s">
        <v>23</v>
      </c>
      <c r="H16" s="3" t="s">
        <v>24</v>
      </c>
      <c r="I16" s="3" t="s">
        <v>30</v>
      </c>
      <c r="J16" s="3">
        <v>8</v>
      </c>
      <c r="K16" s="3"/>
      <c r="L16" s="3" t="s">
        <v>31</v>
      </c>
      <c r="M16" s="3" t="s">
        <v>40</v>
      </c>
    </row>
    <row r="17" spans="1:13" x14ac:dyDescent="0.35">
      <c r="A17" s="3" t="s">
        <v>19</v>
      </c>
      <c r="B17" s="3">
        <v>2024</v>
      </c>
      <c r="C17" s="5">
        <v>45497</v>
      </c>
      <c r="D17" s="3" t="s">
        <v>21</v>
      </c>
      <c r="E17" s="3">
        <v>11</v>
      </c>
      <c r="F17" s="3" t="s">
        <v>27</v>
      </c>
      <c r="G17" s="3" t="s">
        <v>28</v>
      </c>
      <c r="H17" s="3" t="s">
        <v>29</v>
      </c>
      <c r="I17" s="3" t="s">
        <v>41</v>
      </c>
      <c r="J17" s="3">
        <v>4</v>
      </c>
      <c r="K17" s="3">
        <v>7.5</v>
      </c>
      <c r="L17" s="3"/>
      <c r="M17" s="3" t="s">
        <v>40</v>
      </c>
    </row>
    <row r="18" spans="1:13" x14ac:dyDescent="0.35">
      <c r="A18" s="3" t="s">
        <v>18</v>
      </c>
      <c r="B18" s="3">
        <v>2024</v>
      </c>
      <c r="C18" s="5">
        <v>45498</v>
      </c>
      <c r="D18" s="3" t="s">
        <v>21</v>
      </c>
      <c r="E18" s="3">
        <v>10</v>
      </c>
      <c r="F18" s="3" t="s">
        <v>22</v>
      </c>
      <c r="G18" s="3" t="s">
        <v>23</v>
      </c>
      <c r="H18" s="3" t="s">
        <v>26</v>
      </c>
      <c r="I18" s="3" t="s">
        <v>41</v>
      </c>
      <c r="J18" s="3">
        <v>2</v>
      </c>
      <c r="K18" s="3">
        <v>10</v>
      </c>
      <c r="L18" s="3"/>
      <c r="M18" s="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240E-CB27-4F12-A2C1-C88A1431332A}">
  <dimension ref="A1:L77"/>
  <sheetViews>
    <sheetView workbookViewId="0">
      <selection activeCell="F10" sqref="F10"/>
    </sheetView>
  </sheetViews>
  <sheetFormatPr defaultRowHeight="14.5" x14ac:dyDescent="0.35"/>
  <cols>
    <col min="1" max="1" width="11.7265625" bestFit="1" customWidth="1"/>
    <col min="3" max="3" width="9.90625" bestFit="1" customWidth="1"/>
    <col min="4" max="4" width="10.81640625" bestFit="1" customWidth="1"/>
    <col min="5" max="5" width="14.36328125" bestFit="1" customWidth="1"/>
    <col min="6" max="6" width="23.26953125" style="12" bestFit="1" customWidth="1"/>
    <col min="7" max="7" width="19.81640625" style="12" bestFit="1" customWidth="1"/>
    <col min="8" max="8" width="19.08984375" bestFit="1" customWidth="1"/>
    <col min="9" max="9" width="24.36328125" style="19" bestFit="1" customWidth="1"/>
    <col min="10" max="10" width="33" style="19" bestFit="1" customWidth="1"/>
    <col min="11" max="11" width="111.6328125" bestFit="1" customWidth="1"/>
    <col min="12" max="12" width="12" bestFit="1" customWidth="1"/>
  </cols>
  <sheetData>
    <row r="1" spans="1:12" x14ac:dyDescent="0.35">
      <c r="A1" s="6" t="s">
        <v>3</v>
      </c>
      <c r="B1" s="6" t="s">
        <v>0</v>
      </c>
      <c r="C1" s="6" t="s">
        <v>4</v>
      </c>
      <c r="D1" s="6" t="s">
        <v>42</v>
      </c>
      <c r="E1" s="6" t="s">
        <v>43</v>
      </c>
      <c r="F1" s="9" t="s">
        <v>44</v>
      </c>
      <c r="G1" s="9" t="s">
        <v>45</v>
      </c>
      <c r="H1" s="6" t="s">
        <v>46</v>
      </c>
      <c r="I1" s="17" t="s">
        <v>47</v>
      </c>
      <c r="J1" s="17" t="s">
        <v>48</v>
      </c>
      <c r="K1" s="6" t="s">
        <v>12</v>
      </c>
      <c r="L1" s="6"/>
    </row>
    <row r="2" spans="1:12" x14ac:dyDescent="0.35">
      <c r="A2" s="7" t="s">
        <v>13</v>
      </c>
      <c r="B2" s="7">
        <v>2020</v>
      </c>
      <c r="C2" s="4">
        <v>44004</v>
      </c>
      <c r="D2" s="7" t="s">
        <v>49</v>
      </c>
      <c r="E2" s="7">
        <v>8</v>
      </c>
      <c r="F2" s="15">
        <v>0</v>
      </c>
      <c r="G2" s="11" t="s">
        <v>50</v>
      </c>
      <c r="H2" s="7" t="s">
        <v>51</v>
      </c>
      <c r="I2" s="18"/>
      <c r="J2" s="18"/>
      <c r="K2" s="7" t="s">
        <v>52</v>
      </c>
    </row>
    <row r="3" spans="1:12" x14ac:dyDescent="0.35">
      <c r="A3" s="7" t="s">
        <v>13</v>
      </c>
      <c r="B3" s="7">
        <v>2020</v>
      </c>
      <c r="C3" s="4">
        <v>44004</v>
      </c>
      <c r="D3" s="7" t="s">
        <v>53</v>
      </c>
      <c r="E3" s="7">
        <v>3</v>
      </c>
      <c r="F3" s="15">
        <v>0</v>
      </c>
      <c r="G3" s="11" t="s">
        <v>50</v>
      </c>
      <c r="H3" s="7"/>
      <c r="I3" s="18"/>
      <c r="J3" s="18"/>
      <c r="K3" s="7"/>
    </row>
    <row r="4" spans="1:12" x14ac:dyDescent="0.35">
      <c r="A4" s="7" t="s">
        <v>13</v>
      </c>
      <c r="B4" s="7">
        <v>2020</v>
      </c>
      <c r="C4" s="4">
        <v>44004</v>
      </c>
      <c r="D4" s="7" t="s">
        <v>54</v>
      </c>
      <c r="E4" s="7">
        <v>4</v>
      </c>
      <c r="F4" s="15">
        <v>0</v>
      </c>
      <c r="G4" s="11" t="s">
        <v>50</v>
      </c>
      <c r="H4" s="7"/>
      <c r="I4" s="18"/>
      <c r="J4" s="18"/>
      <c r="K4" s="7"/>
    </row>
    <row r="5" spans="1:12" x14ac:dyDescent="0.35">
      <c r="A5" s="7" t="s">
        <v>13</v>
      </c>
      <c r="B5" s="7">
        <v>2020</v>
      </c>
      <c r="C5" s="4">
        <v>44004</v>
      </c>
      <c r="D5" s="7" t="s">
        <v>55</v>
      </c>
      <c r="E5" s="7">
        <v>10</v>
      </c>
      <c r="F5" s="15">
        <v>0</v>
      </c>
      <c r="G5" s="11" t="s">
        <v>50</v>
      </c>
      <c r="H5" s="7"/>
      <c r="I5" s="18"/>
      <c r="J5" s="18"/>
      <c r="K5" s="7" t="s">
        <v>56</v>
      </c>
    </row>
    <row r="6" spans="1:12" x14ac:dyDescent="0.35">
      <c r="A6" s="7" t="s">
        <v>13</v>
      </c>
      <c r="B6" s="7">
        <v>2020</v>
      </c>
      <c r="C6" s="4">
        <v>44004</v>
      </c>
      <c r="D6" s="7" t="s">
        <v>57</v>
      </c>
      <c r="E6" s="7">
        <v>20</v>
      </c>
      <c r="F6" s="15">
        <v>5</v>
      </c>
      <c r="G6" s="11" t="s">
        <v>50</v>
      </c>
      <c r="H6" s="7" t="s">
        <v>58</v>
      </c>
      <c r="I6" s="18" t="s">
        <v>98</v>
      </c>
      <c r="J6" s="18" t="s">
        <v>98</v>
      </c>
      <c r="K6" s="7"/>
    </row>
    <row r="7" spans="1:12" x14ac:dyDescent="0.35">
      <c r="A7" s="7" t="s">
        <v>13</v>
      </c>
      <c r="B7" s="7">
        <v>2020</v>
      </c>
      <c r="C7" s="4">
        <v>44004</v>
      </c>
      <c r="D7" s="7" t="s">
        <v>59</v>
      </c>
      <c r="E7" s="13">
        <v>9.5</v>
      </c>
      <c r="F7" s="15">
        <v>4</v>
      </c>
      <c r="G7" s="11" t="s">
        <v>50</v>
      </c>
      <c r="H7" s="7" t="s">
        <v>60</v>
      </c>
      <c r="I7" s="18" t="s">
        <v>99</v>
      </c>
      <c r="J7" s="18" t="s">
        <v>99</v>
      </c>
      <c r="K7" s="7"/>
    </row>
    <row r="8" spans="1:12" x14ac:dyDescent="0.35">
      <c r="A8" s="7" t="s">
        <v>13</v>
      </c>
      <c r="B8" s="7">
        <v>2020</v>
      </c>
      <c r="C8" s="4">
        <v>44004</v>
      </c>
      <c r="D8" s="7" t="s">
        <v>61</v>
      </c>
      <c r="E8" s="7">
        <v>12</v>
      </c>
      <c r="F8" s="15">
        <v>8</v>
      </c>
      <c r="G8" s="11" t="s">
        <v>50</v>
      </c>
      <c r="H8" s="7" t="s">
        <v>62</v>
      </c>
      <c r="I8" s="18" t="s">
        <v>100</v>
      </c>
      <c r="J8" s="18" t="s">
        <v>100</v>
      </c>
      <c r="K8" s="7"/>
    </row>
    <row r="9" spans="1:12" x14ac:dyDescent="0.35">
      <c r="A9" s="7" t="s">
        <v>13</v>
      </c>
      <c r="B9" s="7">
        <v>2020</v>
      </c>
      <c r="C9" s="4">
        <v>44004</v>
      </c>
      <c r="D9" s="7" t="s">
        <v>63</v>
      </c>
      <c r="E9" s="7">
        <v>20</v>
      </c>
      <c r="F9" s="15">
        <v>1</v>
      </c>
      <c r="G9" s="11" t="s">
        <v>50</v>
      </c>
      <c r="H9" s="7" t="s">
        <v>64</v>
      </c>
      <c r="I9" s="18">
        <v>2</v>
      </c>
      <c r="J9" s="18">
        <v>2</v>
      </c>
      <c r="K9" s="7" t="s">
        <v>65</v>
      </c>
    </row>
    <row r="10" spans="1:12" x14ac:dyDescent="0.35">
      <c r="A10" s="7" t="s">
        <v>16</v>
      </c>
      <c r="B10" s="7">
        <v>2021</v>
      </c>
      <c r="C10" s="4">
        <v>44379</v>
      </c>
      <c r="D10" s="7">
        <v>1</v>
      </c>
      <c r="E10" s="7">
        <v>30</v>
      </c>
      <c r="F10" s="11" t="s">
        <v>50</v>
      </c>
      <c r="G10" s="11">
        <v>1</v>
      </c>
      <c r="H10" s="7"/>
      <c r="I10" s="18">
        <v>5</v>
      </c>
      <c r="J10" s="18">
        <v>5</v>
      </c>
      <c r="K10" s="7" t="s">
        <v>66</v>
      </c>
    </row>
    <row r="11" spans="1:12" x14ac:dyDescent="0.35">
      <c r="A11" s="7" t="s">
        <v>16</v>
      </c>
      <c r="B11" s="7">
        <v>2021</v>
      </c>
      <c r="C11" s="4">
        <v>44379</v>
      </c>
      <c r="D11" s="7">
        <v>2</v>
      </c>
      <c r="E11" s="7">
        <v>30</v>
      </c>
      <c r="F11" s="11" t="s">
        <v>50</v>
      </c>
      <c r="G11" s="11">
        <v>0</v>
      </c>
      <c r="H11" s="7"/>
      <c r="I11" s="18"/>
      <c r="J11" s="18"/>
      <c r="K11" s="7"/>
    </row>
    <row r="12" spans="1:12" x14ac:dyDescent="0.35">
      <c r="A12" s="7" t="s">
        <v>16</v>
      </c>
      <c r="B12" s="7">
        <v>2021</v>
      </c>
      <c r="C12" s="4">
        <v>44379</v>
      </c>
      <c r="D12" s="7">
        <v>3</v>
      </c>
      <c r="E12" s="7">
        <v>30</v>
      </c>
      <c r="F12" s="11" t="s">
        <v>50</v>
      </c>
      <c r="G12" s="11">
        <v>1</v>
      </c>
      <c r="H12" s="7"/>
      <c r="I12" s="18">
        <v>11</v>
      </c>
      <c r="J12" s="18">
        <v>11</v>
      </c>
      <c r="K12" s="7" t="s">
        <v>67</v>
      </c>
    </row>
    <row r="13" spans="1:12" x14ac:dyDescent="0.35">
      <c r="A13" s="7" t="s">
        <v>13</v>
      </c>
      <c r="B13" s="7">
        <v>2021</v>
      </c>
      <c r="C13" s="4">
        <v>44378</v>
      </c>
      <c r="D13" s="7" t="s">
        <v>49</v>
      </c>
      <c r="E13" s="7">
        <v>8</v>
      </c>
      <c r="F13" s="11">
        <v>0</v>
      </c>
      <c r="G13" s="11" t="s">
        <v>50</v>
      </c>
      <c r="H13" s="7" t="s">
        <v>51</v>
      </c>
      <c r="I13" s="18"/>
      <c r="J13" s="18"/>
      <c r="K13" s="7" t="s">
        <v>52</v>
      </c>
    </row>
    <row r="14" spans="1:12" x14ac:dyDescent="0.35">
      <c r="A14" s="7" t="s">
        <v>13</v>
      </c>
      <c r="B14" s="7">
        <v>2021</v>
      </c>
      <c r="C14" s="4">
        <v>44378</v>
      </c>
      <c r="D14" s="7" t="s">
        <v>53</v>
      </c>
      <c r="E14" s="7">
        <v>3</v>
      </c>
      <c r="F14" s="11">
        <v>0</v>
      </c>
      <c r="G14" s="11" t="s">
        <v>50</v>
      </c>
      <c r="H14" s="7"/>
      <c r="I14" s="18"/>
      <c r="J14" s="18"/>
      <c r="K14" s="7"/>
    </row>
    <row r="15" spans="1:12" x14ac:dyDescent="0.35">
      <c r="A15" s="7" t="s">
        <v>13</v>
      </c>
      <c r="B15" s="7">
        <v>2021</v>
      </c>
      <c r="C15" s="4">
        <v>44378</v>
      </c>
      <c r="D15" s="7" t="s">
        <v>54</v>
      </c>
      <c r="E15" s="7">
        <v>4</v>
      </c>
      <c r="F15" s="11">
        <v>0</v>
      </c>
      <c r="G15" s="11" t="s">
        <v>50</v>
      </c>
      <c r="H15" s="7"/>
      <c r="I15" s="18"/>
      <c r="J15" s="18"/>
      <c r="K15" s="7"/>
    </row>
    <row r="16" spans="1:12" x14ac:dyDescent="0.35">
      <c r="A16" s="7" t="s">
        <v>13</v>
      </c>
      <c r="B16" s="7">
        <v>2021</v>
      </c>
      <c r="C16" s="4">
        <v>44378</v>
      </c>
      <c r="D16" s="7" t="s">
        <v>55</v>
      </c>
      <c r="E16" s="7">
        <v>10</v>
      </c>
      <c r="F16" s="11">
        <v>0</v>
      </c>
      <c r="G16" s="11" t="s">
        <v>50</v>
      </c>
      <c r="H16" s="7"/>
      <c r="I16" s="18"/>
      <c r="J16" s="18"/>
      <c r="K16" s="7"/>
    </row>
    <row r="17" spans="1:11" x14ac:dyDescent="0.35">
      <c r="A17" s="7" t="s">
        <v>13</v>
      </c>
      <c r="B17" s="7">
        <v>2021</v>
      </c>
      <c r="C17" s="4">
        <v>44378</v>
      </c>
      <c r="D17" s="7" t="s">
        <v>57</v>
      </c>
      <c r="E17" s="7">
        <v>20</v>
      </c>
      <c r="F17" s="11">
        <v>4</v>
      </c>
      <c r="G17" s="11" t="s">
        <v>50</v>
      </c>
      <c r="H17" s="7" t="s">
        <v>58</v>
      </c>
      <c r="I17" s="18" t="s">
        <v>101</v>
      </c>
      <c r="J17" s="18" t="s">
        <v>101</v>
      </c>
      <c r="K17" s="7"/>
    </row>
    <row r="18" spans="1:11" x14ac:dyDescent="0.35">
      <c r="A18" s="7" t="s">
        <v>13</v>
      </c>
      <c r="B18" s="7">
        <v>2021</v>
      </c>
      <c r="C18" s="4">
        <v>44378</v>
      </c>
      <c r="D18" s="7" t="s">
        <v>59</v>
      </c>
      <c r="E18" s="7">
        <v>9.5</v>
      </c>
      <c r="F18" s="11">
        <v>2</v>
      </c>
      <c r="G18" s="11" t="s">
        <v>50</v>
      </c>
      <c r="H18" s="7" t="s">
        <v>60</v>
      </c>
      <c r="I18" s="18" t="s">
        <v>102</v>
      </c>
      <c r="J18" s="18" t="s">
        <v>102</v>
      </c>
      <c r="K18" s="7"/>
    </row>
    <row r="19" spans="1:11" x14ac:dyDescent="0.35">
      <c r="A19" s="7" t="s">
        <v>13</v>
      </c>
      <c r="B19" s="7">
        <v>2021</v>
      </c>
      <c r="C19" s="4">
        <v>44378</v>
      </c>
      <c r="D19" s="7" t="s">
        <v>61</v>
      </c>
      <c r="E19" s="7">
        <v>12</v>
      </c>
      <c r="F19" s="11">
        <v>6</v>
      </c>
      <c r="G19" s="11" t="s">
        <v>50</v>
      </c>
      <c r="H19" s="7" t="s">
        <v>62</v>
      </c>
      <c r="I19" s="18" t="s">
        <v>103</v>
      </c>
      <c r="J19" s="18" t="s">
        <v>103</v>
      </c>
      <c r="K19" s="7"/>
    </row>
    <row r="20" spans="1:11" x14ac:dyDescent="0.35">
      <c r="A20" s="7" t="s">
        <v>13</v>
      </c>
      <c r="B20" s="7">
        <v>2021</v>
      </c>
      <c r="C20" s="4">
        <v>44378</v>
      </c>
      <c r="D20" s="7" t="s">
        <v>63</v>
      </c>
      <c r="E20" s="7">
        <v>20</v>
      </c>
      <c r="F20" s="11">
        <v>2</v>
      </c>
      <c r="G20" s="11" t="s">
        <v>50</v>
      </c>
      <c r="H20" s="7" t="s">
        <v>64</v>
      </c>
      <c r="I20" s="18" t="s">
        <v>85</v>
      </c>
      <c r="J20" s="18" t="s">
        <v>85</v>
      </c>
      <c r="K20" s="7"/>
    </row>
    <row r="21" spans="1:11" x14ac:dyDescent="0.35">
      <c r="A21" s="7" t="s">
        <v>18</v>
      </c>
      <c r="B21" s="7">
        <v>2021</v>
      </c>
      <c r="C21" s="4">
        <v>44379</v>
      </c>
      <c r="D21" s="7">
        <v>1</v>
      </c>
      <c r="E21" s="7">
        <v>30</v>
      </c>
      <c r="F21" s="11" t="s">
        <v>50</v>
      </c>
      <c r="G21" s="11">
        <v>0</v>
      </c>
      <c r="H21" s="7"/>
      <c r="I21" s="18"/>
      <c r="J21" s="18"/>
      <c r="K21" s="7" t="s">
        <v>68</v>
      </c>
    </row>
    <row r="22" spans="1:11" x14ac:dyDescent="0.35">
      <c r="A22" s="7" t="s">
        <v>18</v>
      </c>
      <c r="B22" s="7">
        <v>2021</v>
      </c>
      <c r="C22" s="4">
        <v>44379</v>
      </c>
      <c r="D22" s="7">
        <v>2</v>
      </c>
      <c r="E22" s="7">
        <v>30</v>
      </c>
      <c r="F22" s="11" t="s">
        <v>50</v>
      </c>
      <c r="G22" s="11">
        <v>0</v>
      </c>
      <c r="H22" s="7"/>
      <c r="I22" s="18"/>
      <c r="J22" s="18"/>
      <c r="K22" s="7" t="s">
        <v>69</v>
      </c>
    </row>
    <row r="23" spans="1:11" x14ac:dyDescent="0.35">
      <c r="A23" s="7" t="s">
        <v>19</v>
      </c>
      <c r="B23" s="7">
        <v>2021</v>
      </c>
      <c r="C23" s="4">
        <v>44379</v>
      </c>
      <c r="D23" s="7">
        <v>1</v>
      </c>
      <c r="E23" s="7">
        <v>50</v>
      </c>
      <c r="F23" s="11" t="s">
        <v>50</v>
      </c>
      <c r="G23" s="11">
        <v>6</v>
      </c>
      <c r="H23" s="7"/>
      <c r="I23" s="18" t="s">
        <v>70</v>
      </c>
      <c r="J23" s="18" t="s">
        <v>70</v>
      </c>
      <c r="K23" s="7" t="s">
        <v>71</v>
      </c>
    </row>
    <row r="24" spans="1:11" x14ac:dyDescent="0.35">
      <c r="A24" s="7" t="s">
        <v>19</v>
      </c>
      <c r="B24" s="7">
        <v>2021</v>
      </c>
      <c r="C24" s="4">
        <v>44379</v>
      </c>
      <c r="D24" s="7">
        <v>2</v>
      </c>
      <c r="E24" s="7">
        <v>50</v>
      </c>
      <c r="F24" s="11" t="s">
        <v>50</v>
      </c>
      <c r="G24" s="11">
        <v>5</v>
      </c>
      <c r="H24" s="7"/>
      <c r="I24" s="18" t="s">
        <v>72</v>
      </c>
      <c r="J24" s="18" t="s">
        <v>72</v>
      </c>
      <c r="K24" s="7" t="s">
        <v>71</v>
      </c>
    </row>
    <row r="25" spans="1:11" x14ac:dyDescent="0.35">
      <c r="A25" s="7" t="s">
        <v>19</v>
      </c>
      <c r="B25" s="7">
        <v>2021</v>
      </c>
      <c r="C25" s="4">
        <v>44379</v>
      </c>
      <c r="D25" s="7">
        <v>3</v>
      </c>
      <c r="E25" s="7">
        <v>43</v>
      </c>
      <c r="F25" s="11" t="s">
        <v>50</v>
      </c>
      <c r="G25" s="11">
        <v>6</v>
      </c>
      <c r="H25" s="7"/>
      <c r="I25" s="18" t="s">
        <v>73</v>
      </c>
      <c r="J25" s="18" t="s">
        <v>73</v>
      </c>
      <c r="K25" s="7" t="s">
        <v>74</v>
      </c>
    </row>
    <row r="26" spans="1:11" x14ac:dyDescent="0.35">
      <c r="A26" s="7" t="s">
        <v>19</v>
      </c>
      <c r="B26" s="7">
        <v>2021</v>
      </c>
      <c r="C26" s="4">
        <v>44379</v>
      </c>
      <c r="D26" s="7">
        <v>4</v>
      </c>
      <c r="E26" s="7">
        <v>37</v>
      </c>
      <c r="F26" s="11" t="s">
        <v>50</v>
      </c>
      <c r="G26" s="11">
        <v>6</v>
      </c>
      <c r="H26" s="7"/>
      <c r="I26" s="18" t="s">
        <v>75</v>
      </c>
      <c r="J26" s="18" t="s">
        <v>75</v>
      </c>
      <c r="K26" s="7" t="s">
        <v>76</v>
      </c>
    </row>
    <row r="27" spans="1:11" x14ac:dyDescent="0.35">
      <c r="A27" s="7" t="s">
        <v>19</v>
      </c>
      <c r="B27" s="7">
        <v>2022</v>
      </c>
      <c r="C27" s="4">
        <v>44747</v>
      </c>
      <c r="D27" s="7">
        <v>1</v>
      </c>
      <c r="E27" s="7">
        <v>50</v>
      </c>
      <c r="F27" s="16">
        <v>9</v>
      </c>
      <c r="G27" s="16">
        <v>6</v>
      </c>
      <c r="H27" s="7"/>
      <c r="I27" s="18" t="s">
        <v>77</v>
      </c>
      <c r="J27" s="18" t="s">
        <v>77</v>
      </c>
      <c r="K27" s="7" t="s">
        <v>78</v>
      </c>
    </row>
    <row r="28" spans="1:11" x14ac:dyDescent="0.35">
      <c r="A28" s="7" t="s">
        <v>19</v>
      </c>
      <c r="B28" s="7">
        <v>2022</v>
      </c>
      <c r="C28" s="4">
        <v>44747</v>
      </c>
      <c r="D28" s="7">
        <v>2</v>
      </c>
      <c r="E28" s="7">
        <v>50</v>
      </c>
      <c r="F28" s="16">
        <v>5</v>
      </c>
      <c r="G28" s="16">
        <v>3</v>
      </c>
      <c r="H28" s="7"/>
      <c r="I28" s="18" t="s">
        <v>79</v>
      </c>
      <c r="J28" s="18" t="s">
        <v>79</v>
      </c>
      <c r="K28" s="7" t="s">
        <v>80</v>
      </c>
    </row>
    <row r="29" spans="1:11" x14ac:dyDescent="0.35">
      <c r="A29" s="7" t="s">
        <v>19</v>
      </c>
      <c r="B29" s="7">
        <v>2022</v>
      </c>
      <c r="C29" s="4">
        <v>44747</v>
      </c>
      <c r="D29" s="7">
        <v>3</v>
      </c>
      <c r="E29" s="7">
        <v>43</v>
      </c>
      <c r="F29" s="16">
        <v>9</v>
      </c>
      <c r="G29" s="16">
        <v>5</v>
      </c>
      <c r="H29" s="7"/>
      <c r="I29" s="18" t="s">
        <v>81</v>
      </c>
      <c r="J29" s="18" t="s">
        <v>81</v>
      </c>
      <c r="K29" s="7" t="s">
        <v>74</v>
      </c>
    </row>
    <row r="30" spans="1:11" x14ac:dyDescent="0.35">
      <c r="A30" s="7" t="s">
        <v>19</v>
      </c>
      <c r="B30" s="7">
        <v>2022</v>
      </c>
      <c r="C30" s="4">
        <v>44747</v>
      </c>
      <c r="D30" s="7">
        <v>4</v>
      </c>
      <c r="E30" s="7">
        <v>37</v>
      </c>
      <c r="F30" s="16">
        <v>5</v>
      </c>
      <c r="G30" s="16">
        <v>5</v>
      </c>
      <c r="H30" s="7"/>
      <c r="I30" s="18" t="s">
        <v>82</v>
      </c>
      <c r="J30" s="18" t="s">
        <v>82</v>
      </c>
      <c r="K30" s="7" t="s">
        <v>76</v>
      </c>
    </row>
    <row r="31" spans="1:11" x14ac:dyDescent="0.35">
      <c r="A31" s="7" t="s">
        <v>18</v>
      </c>
      <c r="B31" s="7">
        <v>2022</v>
      </c>
      <c r="C31" s="4">
        <v>44746</v>
      </c>
      <c r="D31" s="7">
        <v>1</v>
      </c>
      <c r="E31" s="7">
        <v>30</v>
      </c>
      <c r="F31" s="11">
        <v>0</v>
      </c>
      <c r="G31" s="11">
        <v>0</v>
      </c>
      <c r="H31" s="7"/>
      <c r="I31" s="18"/>
      <c r="J31" s="18"/>
      <c r="K31" s="7" t="s">
        <v>68</v>
      </c>
    </row>
    <row r="32" spans="1:11" x14ac:dyDescent="0.35">
      <c r="A32" s="7" t="s">
        <v>18</v>
      </c>
      <c r="B32" s="7">
        <v>2022</v>
      </c>
      <c r="C32" s="4">
        <v>44746</v>
      </c>
      <c r="D32" s="7">
        <v>2</v>
      </c>
      <c r="E32" s="7">
        <v>30</v>
      </c>
      <c r="F32" s="11">
        <v>0</v>
      </c>
      <c r="G32" s="11">
        <v>0</v>
      </c>
      <c r="H32" s="7"/>
      <c r="I32" s="18"/>
      <c r="J32" s="18"/>
      <c r="K32" s="7" t="s">
        <v>69</v>
      </c>
    </row>
    <row r="33" spans="1:11" x14ac:dyDescent="0.35">
      <c r="A33" s="7" t="s">
        <v>13</v>
      </c>
      <c r="B33" s="7">
        <v>2022</v>
      </c>
      <c r="C33" s="4">
        <v>44746</v>
      </c>
      <c r="D33" s="7" t="s">
        <v>49</v>
      </c>
      <c r="E33" s="7">
        <v>8</v>
      </c>
      <c r="F33" s="11">
        <v>0</v>
      </c>
      <c r="G33" s="11">
        <v>0</v>
      </c>
      <c r="H33" s="7"/>
      <c r="I33" s="18"/>
      <c r="J33" s="18"/>
      <c r="K33" s="7" t="s">
        <v>83</v>
      </c>
    </row>
    <row r="34" spans="1:11" x14ac:dyDescent="0.35">
      <c r="A34" s="7" t="s">
        <v>13</v>
      </c>
      <c r="B34" s="7">
        <v>2022</v>
      </c>
      <c r="C34" s="4">
        <v>44746</v>
      </c>
      <c r="D34" s="7" t="s">
        <v>53</v>
      </c>
      <c r="E34" s="7">
        <v>3</v>
      </c>
      <c r="F34" s="11">
        <v>0</v>
      </c>
      <c r="G34" s="11">
        <v>0</v>
      </c>
      <c r="H34" s="7"/>
      <c r="I34" s="18"/>
      <c r="J34" s="18"/>
      <c r="K34" s="7" t="s">
        <v>56</v>
      </c>
    </row>
    <row r="35" spans="1:11" x14ac:dyDescent="0.35">
      <c r="A35" s="7" t="s">
        <v>13</v>
      </c>
      <c r="B35" s="7">
        <v>2022</v>
      </c>
      <c r="C35" s="4">
        <v>44746</v>
      </c>
      <c r="D35" s="7" t="s">
        <v>54</v>
      </c>
      <c r="E35" s="7">
        <v>4</v>
      </c>
      <c r="F35" s="11">
        <v>0</v>
      </c>
      <c r="G35" s="11">
        <v>0</v>
      </c>
      <c r="H35" s="7"/>
      <c r="I35" s="18"/>
      <c r="J35" s="18"/>
      <c r="K35" s="7"/>
    </row>
    <row r="36" spans="1:11" x14ac:dyDescent="0.35">
      <c r="A36" s="7" t="s">
        <v>13</v>
      </c>
      <c r="B36" s="7">
        <v>2022</v>
      </c>
      <c r="C36" s="4">
        <v>44746</v>
      </c>
      <c r="D36" s="7" t="s">
        <v>55</v>
      </c>
      <c r="E36" s="7">
        <v>10</v>
      </c>
      <c r="F36" s="11">
        <v>0</v>
      </c>
      <c r="G36" s="11">
        <v>0</v>
      </c>
      <c r="H36" s="7"/>
      <c r="I36" s="18"/>
      <c r="J36" s="18"/>
      <c r="K36" s="7"/>
    </row>
    <row r="37" spans="1:11" x14ac:dyDescent="0.35">
      <c r="A37" s="7" t="s">
        <v>13</v>
      </c>
      <c r="B37" s="7">
        <v>2022</v>
      </c>
      <c r="C37" s="4">
        <v>44746</v>
      </c>
      <c r="D37" s="7" t="s">
        <v>57</v>
      </c>
      <c r="E37" s="7">
        <v>20</v>
      </c>
      <c r="F37" s="11">
        <v>3</v>
      </c>
      <c r="G37" s="11">
        <v>2</v>
      </c>
      <c r="H37" s="7"/>
      <c r="I37" s="18" t="s">
        <v>104</v>
      </c>
      <c r="J37" s="18" t="s">
        <v>104</v>
      </c>
      <c r="K37" s="7" t="s">
        <v>58</v>
      </c>
    </row>
    <row r="38" spans="1:11" x14ac:dyDescent="0.35">
      <c r="A38" s="7" t="s">
        <v>13</v>
      </c>
      <c r="B38" s="7">
        <v>2022</v>
      </c>
      <c r="C38" s="4">
        <v>44746</v>
      </c>
      <c r="D38" s="7" t="s">
        <v>59</v>
      </c>
      <c r="E38" s="7">
        <v>9.5</v>
      </c>
      <c r="F38" s="11">
        <v>1</v>
      </c>
      <c r="G38" s="11">
        <v>1</v>
      </c>
      <c r="H38" s="7"/>
      <c r="I38" s="18">
        <v>2</v>
      </c>
      <c r="J38" s="18">
        <v>2</v>
      </c>
      <c r="K38" s="7" t="s">
        <v>60</v>
      </c>
    </row>
    <row r="39" spans="1:11" x14ac:dyDescent="0.35">
      <c r="A39" s="7" t="s">
        <v>13</v>
      </c>
      <c r="B39" s="7">
        <v>2022</v>
      </c>
      <c r="C39" s="4">
        <v>44746</v>
      </c>
      <c r="D39" s="7" t="s">
        <v>61</v>
      </c>
      <c r="E39" s="7">
        <v>12</v>
      </c>
      <c r="F39" s="11">
        <v>5</v>
      </c>
      <c r="G39" s="11">
        <v>4</v>
      </c>
      <c r="H39" s="7"/>
      <c r="I39" s="18" t="s">
        <v>84</v>
      </c>
      <c r="J39" s="18" t="s">
        <v>84</v>
      </c>
      <c r="K39" s="7" t="s">
        <v>62</v>
      </c>
    </row>
    <row r="40" spans="1:11" x14ac:dyDescent="0.35">
      <c r="A40" s="7" t="s">
        <v>13</v>
      </c>
      <c r="B40" s="7">
        <v>2022</v>
      </c>
      <c r="C40" s="4">
        <v>44746</v>
      </c>
      <c r="D40" s="7" t="s">
        <v>63</v>
      </c>
      <c r="E40" s="7">
        <v>20</v>
      </c>
      <c r="F40" s="11">
        <v>2</v>
      </c>
      <c r="G40" s="11">
        <v>2</v>
      </c>
      <c r="H40" s="7"/>
      <c r="I40" s="18" t="s">
        <v>85</v>
      </c>
      <c r="J40" s="18" t="s">
        <v>85</v>
      </c>
      <c r="K40" s="7" t="s">
        <v>86</v>
      </c>
    </row>
    <row r="41" spans="1:11" x14ac:dyDescent="0.35">
      <c r="A41" s="7" t="s">
        <v>16</v>
      </c>
      <c r="B41" s="7">
        <v>2022</v>
      </c>
      <c r="C41" s="4">
        <v>44746</v>
      </c>
      <c r="D41" s="7">
        <v>1</v>
      </c>
      <c r="E41" s="7">
        <v>30</v>
      </c>
      <c r="F41" s="11">
        <v>0</v>
      </c>
      <c r="G41" s="11">
        <v>0</v>
      </c>
      <c r="H41" s="7"/>
      <c r="I41" s="18">
        <v>5</v>
      </c>
      <c r="J41" s="18">
        <v>5</v>
      </c>
      <c r="K41" s="7"/>
    </row>
    <row r="42" spans="1:11" x14ac:dyDescent="0.35">
      <c r="A42" s="7" t="s">
        <v>16</v>
      </c>
      <c r="B42" s="7">
        <v>2022</v>
      </c>
      <c r="C42" s="4">
        <v>44746</v>
      </c>
      <c r="D42" s="7">
        <v>2</v>
      </c>
      <c r="E42" s="7">
        <v>30</v>
      </c>
      <c r="F42" s="11">
        <v>1</v>
      </c>
      <c r="G42" s="11">
        <v>1</v>
      </c>
      <c r="H42" s="7"/>
      <c r="I42" s="18"/>
      <c r="J42" s="18"/>
      <c r="K42" s="8"/>
    </row>
    <row r="43" spans="1:11" x14ac:dyDescent="0.35">
      <c r="A43" s="7" t="s">
        <v>16</v>
      </c>
      <c r="B43" s="7">
        <v>2022</v>
      </c>
      <c r="C43" s="4">
        <v>44746</v>
      </c>
      <c r="D43" s="7">
        <v>3</v>
      </c>
      <c r="E43" s="7">
        <v>30</v>
      </c>
      <c r="F43" s="11">
        <v>2</v>
      </c>
      <c r="G43" s="11">
        <v>2</v>
      </c>
      <c r="H43" s="7"/>
      <c r="I43" s="18">
        <v>11</v>
      </c>
      <c r="J43" s="18">
        <v>11</v>
      </c>
      <c r="K43" s="7" t="s">
        <v>87</v>
      </c>
    </row>
    <row r="44" spans="1:11" x14ac:dyDescent="0.35">
      <c r="A44" s="7" t="s">
        <v>16</v>
      </c>
      <c r="B44" s="7">
        <v>2023</v>
      </c>
      <c r="C44" s="4">
        <v>45110</v>
      </c>
      <c r="D44" s="7">
        <v>1</v>
      </c>
      <c r="E44" s="7">
        <v>30</v>
      </c>
      <c r="F44" s="11">
        <v>0</v>
      </c>
      <c r="G44" s="11">
        <v>0</v>
      </c>
      <c r="H44" s="7"/>
      <c r="I44" s="18">
        <v>5</v>
      </c>
      <c r="J44" s="18">
        <v>5</v>
      </c>
      <c r="K44" s="7"/>
    </row>
    <row r="45" spans="1:11" x14ac:dyDescent="0.35">
      <c r="A45" s="7" t="s">
        <v>16</v>
      </c>
      <c r="B45" s="7">
        <v>2023</v>
      </c>
      <c r="C45" s="4">
        <v>45110</v>
      </c>
      <c r="D45" s="7">
        <v>2</v>
      </c>
      <c r="E45" s="7">
        <v>30</v>
      </c>
      <c r="F45" s="11">
        <v>1</v>
      </c>
      <c r="G45" s="11">
        <v>1</v>
      </c>
      <c r="H45" s="7"/>
      <c r="I45" s="18"/>
      <c r="J45" s="18"/>
      <c r="K45" s="8"/>
    </row>
    <row r="46" spans="1:11" x14ac:dyDescent="0.35">
      <c r="A46" s="7" t="s">
        <v>16</v>
      </c>
      <c r="B46" s="7">
        <v>2023</v>
      </c>
      <c r="C46" s="4">
        <v>45110</v>
      </c>
      <c r="D46" s="7">
        <v>3</v>
      </c>
      <c r="E46" s="7">
        <v>30</v>
      </c>
      <c r="F46" s="11">
        <v>1</v>
      </c>
      <c r="G46" s="11">
        <v>1</v>
      </c>
      <c r="H46" s="7"/>
      <c r="I46" s="18">
        <v>12</v>
      </c>
      <c r="J46" s="18">
        <v>12</v>
      </c>
      <c r="K46" s="7"/>
    </row>
    <row r="47" spans="1:11" x14ac:dyDescent="0.35">
      <c r="A47" s="7" t="s">
        <v>13</v>
      </c>
      <c r="B47" s="7">
        <v>2023</v>
      </c>
      <c r="C47" s="4">
        <v>45112</v>
      </c>
      <c r="D47" s="7" t="s">
        <v>49</v>
      </c>
      <c r="E47" s="7">
        <v>8</v>
      </c>
      <c r="F47" s="11">
        <v>0</v>
      </c>
      <c r="G47" s="11">
        <v>0</v>
      </c>
      <c r="H47" s="7"/>
      <c r="I47" s="18"/>
      <c r="J47" s="18"/>
      <c r="K47" s="7" t="s">
        <v>83</v>
      </c>
    </row>
    <row r="48" spans="1:11" x14ac:dyDescent="0.35">
      <c r="A48" s="7" t="s">
        <v>13</v>
      </c>
      <c r="B48" s="7">
        <v>2023</v>
      </c>
      <c r="C48" s="4">
        <v>45112</v>
      </c>
      <c r="D48" s="7" t="s">
        <v>53</v>
      </c>
      <c r="E48" s="7">
        <v>3</v>
      </c>
      <c r="F48" s="11">
        <v>0</v>
      </c>
      <c r="G48" s="11">
        <v>0</v>
      </c>
      <c r="H48" s="7"/>
      <c r="I48" s="18"/>
      <c r="J48" s="18"/>
      <c r="K48" s="7" t="s">
        <v>56</v>
      </c>
    </row>
    <row r="49" spans="1:11" x14ac:dyDescent="0.35">
      <c r="A49" s="7" t="s">
        <v>13</v>
      </c>
      <c r="B49" s="7">
        <v>2023</v>
      </c>
      <c r="C49" s="4">
        <v>45112</v>
      </c>
      <c r="D49" s="7" t="s">
        <v>54</v>
      </c>
      <c r="E49" s="7">
        <v>4</v>
      </c>
      <c r="F49" s="11">
        <v>0</v>
      </c>
      <c r="G49" s="11">
        <v>0</v>
      </c>
      <c r="H49" s="7"/>
      <c r="I49" s="18"/>
      <c r="J49" s="18"/>
      <c r="K49" s="7" t="s">
        <v>88</v>
      </c>
    </row>
    <row r="50" spans="1:11" x14ac:dyDescent="0.35">
      <c r="A50" s="7" t="s">
        <v>13</v>
      </c>
      <c r="B50" s="7">
        <v>2023</v>
      </c>
      <c r="C50" s="4">
        <v>45112</v>
      </c>
      <c r="D50" s="7" t="s">
        <v>55</v>
      </c>
      <c r="E50" s="7">
        <v>10</v>
      </c>
      <c r="F50" s="11">
        <v>0</v>
      </c>
      <c r="G50" s="11">
        <v>0</v>
      </c>
      <c r="H50" s="7"/>
      <c r="I50" s="18"/>
      <c r="J50" s="18"/>
      <c r="K50" s="7" t="s">
        <v>89</v>
      </c>
    </row>
    <row r="51" spans="1:11" x14ac:dyDescent="0.35">
      <c r="A51" s="7" t="s">
        <v>13</v>
      </c>
      <c r="B51" s="7">
        <v>2023</v>
      </c>
      <c r="C51" s="4">
        <v>45112</v>
      </c>
      <c r="D51" s="7" t="s">
        <v>57</v>
      </c>
      <c r="E51" s="7">
        <v>20</v>
      </c>
      <c r="F51" s="11">
        <v>5</v>
      </c>
      <c r="G51" s="11">
        <v>3</v>
      </c>
      <c r="H51" s="7"/>
      <c r="I51" s="18" t="s">
        <v>105</v>
      </c>
      <c r="J51" s="18" t="s">
        <v>105</v>
      </c>
      <c r="K51" s="7" t="s">
        <v>58</v>
      </c>
    </row>
    <row r="52" spans="1:11" x14ac:dyDescent="0.35">
      <c r="A52" s="7" t="s">
        <v>13</v>
      </c>
      <c r="B52" s="7">
        <v>2023</v>
      </c>
      <c r="C52" s="4">
        <v>45112</v>
      </c>
      <c r="D52" s="7" t="s">
        <v>59</v>
      </c>
      <c r="E52" s="7">
        <v>9.5</v>
      </c>
      <c r="F52" s="11">
        <v>1</v>
      </c>
      <c r="G52" s="11">
        <v>1</v>
      </c>
      <c r="H52" s="7"/>
      <c r="I52" s="18">
        <v>7.5</v>
      </c>
      <c r="J52" s="18">
        <v>7.5</v>
      </c>
      <c r="K52" s="7" t="s">
        <v>60</v>
      </c>
    </row>
    <row r="53" spans="1:11" x14ac:dyDescent="0.35">
      <c r="A53" s="7" t="s">
        <v>13</v>
      </c>
      <c r="B53" s="7">
        <v>2023</v>
      </c>
      <c r="C53" s="4">
        <v>45112</v>
      </c>
      <c r="D53" s="7" t="s">
        <v>61</v>
      </c>
      <c r="E53" s="7">
        <v>12</v>
      </c>
      <c r="F53" s="11">
        <v>8</v>
      </c>
      <c r="G53" s="11">
        <v>6</v>
      </c>
      <c r="H53" s="7"/>
      <c r="I53" s="18" t="s">
        <v>106</v>
      </c>
      <c r="J53" s="18" t="s">
        <v>106</v>
      </c>
      <c r="K53" s="7" t="s">
        <v>62</v>
      </c>
    </row>
    <row r="54" spans="1:11" x14ac:dyDescent="0.35">
      <c r="A54" s="7" t="s">
        <v>13</v>
      </c>
      <c r="B54" s="7">
        <v>2023</v>
      </c>
      <c r="C54" s="4">
        <v>45112</v>
      </c>
      <c r="D54" s="7" t="s">
        <v>63</v>
      </c>
      <c r="E54" s="7">
        <v>20</v>
      </c>
      <c r="F54" s="11">
        <v>2</v>
      </c>
      <c r="G54" s="11">
        <v>2</v>
      </c>
      <c r="H54" s="7"/>
      <c r="I54" s="18" t="s">
        <v>85</v>
      </c>
      <c r="J54" s="18" t="s">
        <v>85</v>
      </c>
      <c r="K54" s="7" t="s">
        <v>86</v>
      </c>
    </row>
    <row r="55" spans="1:11" x14ac:dyDescent="0.35">
      <c r="A55" s="7" t="s">
        <v>19</v>
      </c>
      <c r="B55" s="7">
        <v>2023</v>
      </c>
      <c r="C55" s="4">
        <v>45112</v>
      </c>
      <c r="D55" s="7">
        <v>1</v>
      </c>
      <c r="E55" s="7">
        <v>50</v>
      </c>
      <c r="F55" s="16">
        <v>12</v>
      </c>
      <c r="G55" s="16">
        <v>9</v>
      </c>
      <c r="H55" s="7"/>
      <c r="I55" s="18" t="s">
        <v>90</v>
      </c>
      <c r="J55" s="18" t="s">
        <v>107</v>
      </c>
      <c r="K55" s="7" t="s">
        <v>78</v>
      </c>
    </row>
    <row r="56" spans="1:11" x14ac:dyDescent="0.35">
      <c r="A56" s="7" t="s">
        <v>19</v>
      </c>
      <c r="B56" s="7">
        <v>2023</v>
      </c>
      <c r="C56" s="4">
        <v>45112</v>
      </c>
      <c r="D56" s="7">
        <v>2</v>
      </c>
      <c r="E56" s="7">
        <v>50</v>
      </c>
      <c r="F56" s="16">
        <v>7</v>
      </c>
      <c r="G56" s="16">
        <v>4</v>
      </c>
      <c r="H56" s="7"/>
      <c r="I56" s="18" t="s">
        <v>91</v>
      </c>
      <c r="J56" s="18" t="s">
        <v>92</v>
      </c>
      <c r="K56" s="7" t="s">
        <v>80</v>
      </c>
    </row>
    <row r="57" spans="1:11" x14ac:dyDescent="0.35">
      <c r="A57" s="7" t="s">
        <v>19</v>
      </c>
      <c r="B57" s="7">
        <v>2023</v>
      </c>
      <c r="C57" s="4">
        <v>45112</v>
      </c>
      <c r="D57" s="7">
        <v>3</v>
      </c>
      <c r="E57" s="7">
        <v>43</v>
      </c>
      <c r="F57" s="16">
        <v>13</v>
      </c>
      <c r="G57" s="16">
        <v>9</v>
      </c>
      <c r="H57" s="7"/>
      <c r="I57" s="18" t="s">
        <v>93</v>
      </c>
      <c r="J57" s="18" t="s">
        <v>94</v>
      </c>
      <c r="K57" s="7" t="s">
        <v>74</v>
      </c>
    </row>
    <row r="58" spans="1:11" x14ac:dyDescent="0.35">
      <c r="A58" s="7" t="s">
        <v>19</v>
      </c>
      <c r="B58" s="7">
        <v>2023</v>
      </c>
      <c r="C58" s="4">
        <v>45112</v>
      </c>
      <c r="D58" s="7">
        <v>4</v>
      </c>
      <c r="E58" s="7">
        <v>37</v>
      </c>
      <c r="F58" s="16">
        <v>11</v>
      </c>
      <c r="G58" s="16">
        <v>9</v>
      </c>
      <c r="H58" s="7"/>
      <c r="I58" s="18" t="s">
        <v>95</v>
      </c>
      <c r="J58" s="18" t="s">
        <v>96</v>
      </c>
      <c r="K58" s="7" t="s">
        <v>76</v>
      </c>
    </row>
    <row r="59" spans="1:11" x14ac:dyDescent="0.35">
      <c r="A59" s="7" t="s">
        <v>18</v>
      </c>
      <c r="B59" s="7">
        <v>2023</v>
      </c>
      <c r="C59" s="4">
        <v>45111</v>
      </c>
      <c r="D59" s="7">
        <v>1</v>
      </c>
      <c r="E59" s="7">
        <v>30</v>
      </c>
      <c r="F59" s="11">
        <v>0</v>
      </c>
      <c r="G59" s="11">
        <v>0</v>
      </c>
      <c r="H59" s="7"/>
      <c r="I59" s="18"/>
      <c r="J59" s="18"/>
      <c r="K59" s="7" t="s">
        <v>68</v>
      </c>
    </row>
    <row r="60" spans="1:11" x14ac:dyDescent="0.35">
      <c r="A60" s="7" t="s">
        <v>18</v>
      </c>
      <c r="B60" s="7">
        <v>2023</v>
      </c>
      <c r="C60" s="4">
        <v>45111</v>
      </c>
      <c r="D60" s="7">
        <v>2</v>
      </c>
      <c r="E60" s="7">
        <v>30</v>
      </c>
      <c r="F60" s="11">
        <v>1</v>
      </c>
      <c r="G60" s="11">
        <v>1</v>
      </c>
      <c r="H60" s="7"/>
      <c r="I60" s="18">
        <v>16</v>
      </c>
      <c r="J60" s="18">
        <v>16.5</v>
      </c>
      <c r="K60" s="7" t="s">
        <v>69</v>
      </c>
    </row>
    <row r="61" spans="1:11" x14ac:dyDescent="0.35">
      <c r="A61" s="7" t="s">
        <v>16</v>
      </c>
      <c r="B61" s="7">
        <v>2024</v>
      </c>
      <c r="C61" s="5">
        <v>45495</v>
      </c>
      <c r="D61" s="7">
        <v>1</v>
      </c>
      <c r="E61" s="7">
        <v>30</v>
      </c>
      <c r="F61" s="11" t="s">
        <v>50</v>
      </c>
      <c r="G61" s="11">
        <v>1</v>
      </c>
      <c r="H61" s="7"/>
      <c r="I61" s="19">
        <v>5</v>
      </c>
      <c r="J61" s="18"/>
      <c r="K61" s="7"/>
    </row>
    <row r="62" spans="1:11" x14ac:dyDescent="0.35">
      <c r="A62" s="7" t="s">
        <v>16</v>
      </c>
      <c r="B62" s="7">
        <v>2024</v>
      </c>
      <c r="C62" s="5">
        <v>45495</v>
      </c>
      <c r="D62" s="7">
        <v>2</v>
      </c>
      <c r="E62" s="7">
        <v>30</v>
      </c>
      <c r="F62" s="11" t="s">
        <v>50</v>
      </c>
      <c r="G62" s="11">
        <v>0</v>
      </c>
      <c r="H62" s="7"/>
      <c r="I62" s="18"/>
      <c r="J62" s="18"/>
      <c r="K62" s="7"/>
    </row>
    <row r="63" spans="1:11" x14ac:dyDescent="0.35">
      <c r="A63" s="7" t="s">
        <v>16</v>
      </c>
      <c r="B63" s="7">
        <v>2024</v>
      </c>
      <c r="C63" s="5">
        <v>45495</v>
      </c>
      <c r="D63" s="7">
        <v>3</v>
      </c>
      <c r="E63" s="7">
        <v>30</v>
      </c>
      <c r="F63" s="11" t="s">
        <v>50</v>
      </c>
      <c r="G63" s="11">
        <v>1</v>
      </c>
      <c r="H63" s="7"/>
      <c r="I63" s="19" t="s">
        <v>97</v>
      </c>
      <c r="J63" s="18"/>
      <c r="K63" s="7"/>
    </row>
    <row r="64" spans="1:11" x14ac:dyDescent="0.35">
      <c r="A64" s="7" t="s">
        <v>13</v>
      </c>
      <c r="B64" s="7">
        <v>2024</v>
      </c>
      <c r="C64" s="5">
        <v>45496</v>
      </c>
      <c r="D64" s="7" t="s">
        <v>49</v>
      </c>
      <c r="E64" s="7">
        <v>8</v>
      </c>
      <c r="F64" s="11">
        <v>0</v>
      </c>
      <c r="G64" s="11">
        <v>0</v>
      </c>
      <c r="H64" s="7" t="s">
        <v>51</v>
      </c>
      <c r="I64" s="18"/>
      <c r="J64" s="18"/>
      <c r="K64" s="7" t="s">
        <v>83</v>
      </c>
    </row>
    <row r="65" spans="1:11" x14ac:dyDescent="0.35">
      <c r="A65" s="7" t="s">
        <v>13</v>
      </c>
      <c r="B65" s="7">
        <v>2024</v>
      </c>
      <c r="C65" s="5">
        <v>45496</v>
      </c>
      <c r="D65" s="7" t="s">
        <v>53</v>
      </c>
      <c r="E65" s="7">
        <v>3</v>
      </c>
      <c r="F65" s="11">
        <v>0</v>
      </c>
      <c r="G65" s="11">
        <v>0</v>
      </c>
      <c r="H65" s="7"/>
      <c r="I65" s="18"/>
      <c r="J65" s="18"/>
      <c r="K65" s="7" t="s">
        <v>56</v>
      </c>
    </row>
    <row r="66" spans="1:11" x14ac:dyDescent="0.35">
      <c r="A66" s="7" t="s">
        <v>13</v>
      </c>
      <c r="B66" s="7">
        <v>2024</v>
      </c>
      <c r="C66" s="5">
        <v>45496</v>
      </c>
      <c r="D66" s="7" t="s">
        <v>54</v>
      </c>
      <c r="E66" s="7">
        <v>4</v>
      </c>
      <c r="F66" s="11">
        <v>0</v>
      </c>
      <c r="G66" s="11">
        <v>0</v>
      </c>
      <c r="H66" s="7"/>
      <c r="I66" s="18"/>
      <c r="J66" s="18"/>
      <c r="K66" s="7" t="s">
        <v>88</v>
      </c>
    </row>
    <row r="67" spans="1:11" x14ac:dyDescent="0.35">
      <c r="A67" s="7" t="s">
        <v>13</v>
      </c>
      <c r="B67" s="7">
        <v>2024</v>
      </c>
      <c r="C67" s="5">
        <v>45496</v>
      </c>
      <c r="D67" s="7" t="s">
        <v>55</v>
      </c>
      <c r="E67" s="7">
        <v>10</v>
      </c>
      <c r="F67" s="11">
        <v>0</v>
      </c>
      <c r="G67" s="11">
        <v>0</v>
      </c>
      <c r="H67" s="7"/>
      <c r="I67" s="18"/>
      <c r="J67" s="18"/>
      <c r="K67" s="7" t="s">
        <v>89</v>
      </c>
    </row>
    <row r="68" spans="1:11" x14ac:dyDescent="0.35">
      <c r="A68" s="7" t="s">
        <v>13</v>
      </c>
      <c r="B68" s="7">
        <v>2024</v>
      </c>
      <c r="C68" s="5">
        <v>45496</v>
      </c>
      <c r="D68" s="7" t="s">
        <v>57</v>
      </c>
      <c r="E68" s="7">
        <v>20</v>
      </c>
      <c r="F68" s="11">
        <v>5</v>
      </c>
      <c r="G68" s="11">
        <v>3</v>
      </c>
      <c r="H68" s="7" t="s">
        <v>58</v>
      </c>
      <c r="I68" s="19" t="s">
        <v>105</v>
      </c>
      <c r="J68" s="19" t="s">
        <v>105</v>
      </c>
      <c r="K68" s="7" t="s">
        <v>58</v>
      </c>
    </row>
    <row r="69" spans="1:11" x14ac:dyDescent="0.35">
      <c r="A69" s="7" t="s">
        <v>13</v>
      </c>
      <c r="B69" s="7">
        <v>2024</v>
      </c>
      <c r="C69" s="5">
        <v>45496</v>
      </c>
      <c r="D69" s="7" t="s">
        <v>59</v>
      </c>
      <c r="E69" s="7">
        <v>9.5</v>
      </c>
      <c r="F69" s="11">
        <v>3</v>
      </c>
      <c r="G69" s="11">
        <v>2</v>
      </c>
      <c r="H69" s="7" t="s">
        <v>60</v>
      </c>
      <c r="I69" s="19" t="s">
        <v>108</v>
      </c>
      <c r="J69" s="19" t="s">
        <v>108</v>
      </c>
      <c r="K69" s="7" t="s">
        <v>60</v>
      </c>
    </row>
    <row r="70" spans="1:11" x14ac:dyDescent="0.35">
      <c r="A70" s="7" t="s">
        <v>13</v>
      </c>
      <c r="B70" s="7">
        <v>2024</v>
      </c>
      <c r="C70" s="5">
        <v>45496</v>
      </c>
      <c r="D70" s="7" t="s">
        <v>61</v>
      </c>
      <c r="E70" s="7">
        <v>12</v>
      </c>
      <c r="F70" s="11">
        <v>11</v>
      </c>
      <c r="G70" s="11">
        <v>6</v>
      </c>
      <c r="H70" s="7" t="s">
        <v>62</v>
      </c>
      <c r="I70" s="19" t="s">
        <v>109</v>
      </c>
      <c r="J70" s="19" t="s">
        <v>109</v>
      </c>
      <c r="K70" s="7" t="s">
        <v>62</v>
      </c>
    </row>
    <row r="71" spans="1:11" x14ac:dyDescent="0.35">
      <c r="A71" s="7" t="s">
        <v>13</v>
      </c>
      <c r="B71" s="7">
        <v>2024</v>
      </c>
      <c r="C71" s="5">
        <v>45496</v>
      </c>
      <c r="D71" s="7" t="s">
        <v>63</v>
      </c>
      <c r="E71" s="7">
        <v>20</v>
      </c>
      <c r="F71" s="11">
        <v>3</v>
      </c>
      <c r="G71" s="11">
        <v>3</v>
      </c>
      <c r="H71" s="7" t="s">
        <v>64</v>
      </c>
      <c r="I71" s="19" t="s">
        <v>110</v>
      </c>
      <c r="J71" s="19" t="s">
        <v>110</v>
      </c>
      <c r="K71" s="7" t="s">
        <v>86</v>
      </c>
    </row>
    <row r="72" spans="1:11" x14ac:dyDescent="0.35">
      <c r="A72" s="7" t="s">
        <v>19</v>
      </c>
      <c r="B72" s="7">
        <v>2024</v>
      </c>
      <c r="C72" s="5">
        <v>45497</v>
      </c>
      <c r="D72" s="7">
        <v>1</v>
      </c>
      <c r="E72" s="7">
        <v>50</v>
      </c>
      <c r="F72" s="11" t="s">
        <v>50</v>
      </c>
      <c r="G72" s="11">
        <v>7</v>
      </c>
      <c r="H72" s="7"/>
      <c r="I72" s="19" t="s">
        <v>111</v>
      </c>
      <c r="J72" s="18"/>
      <c r="K72" s="7"/>
    </row>
    <row r="73" spans="1:11" x14ac:dyDescent="0.35">
      <c r="A73" s="7" t="s">
        <v>19</v>
      </c>
      <c r="B73" s="7">
        <v>2024</v>
      </c>
      <c r="C73" s="5">
        <v>45497</v>
      </c>
      <c r="D73" s="7">
        <v>2</v>
      </c>
      <c r="E73" s="7">
        <v>50</v>
      </c>
      <c r="F73" s="11" t="s">
        <v>50</v>
      </c>
      <c r="G73" s="11">
        <v>5</v>
      </c>
      <c r="H73" s="7"/>
      <c r="I73" s="19" t="s">
        <v>112</v>
      </c>
      <c r="J73" s="18"/>
      <c r="K73" s="7"/>
    </row>
    <row r="74" spans="1:11" x14ac:dyDescent="0.35">
      <c r="A74" s="7" t="s">
        <v>19</v>
      </c>
      <c r="B74" s="7">
        <v>2024</v>
      </c>
      <c r="C74" s="5">
        <v>45497</v>
      </c>
      <c r="D74" s="7">
        <v>3</v>
      </c>
      <c r="E74" s="7">
        <v>43</v>
      </c>
      <c r="F74" s="11" t="s">
        <v>50</v>
      </c>
      <c r="G74" s="11">
        <v>7</v>
      </c>
      <c r="H74" s="7"/>
      <c r="I74" s="19" t="s">
        <v>113</v>
      </c>
      <c r="J74" s="18"/>
      <c r="K74" s="7"/>
    </row>
    <row r="75" spans="1:11" x14ac:dyDescent="0.35">
      <c r="A75" s="7" t="s">
        <v>19</v>
      </c>
      <c r="B75" s="7">
        <v>2024</v>
      </c>
      <c r="C75" s="5">
        <v>45497</v>
      </c>
      <c r="D75" s="7">
        <v>4</v>
      </c>
      <c r="E75" s="7">
        <v>37</v>
      </c>
      <c r="F75" s="11" t="s">
        <v>50</v>
      </c>
      <c r="G75" s="11">
        <v>8</v>
      </c>
      <c r="H75" s="7"/>
      <c r="I75" s="19" t="s">
        <v>114</v>
      </c>
      <c r="J75" s="18"/>
      <c r="K75" s="7"/>
    </row>
    <row r="76" spans="1:11" x14ac:dyDescent="0.35">
      <c r="A76" s="7" t="s">
        <v>18</v>
      </c>
      <c r="B76" s="7">
        <v>2024</v>
      </c>
      <c r="C76" s="5">
        <v>45498</v>
      </c>
      <c r="D76" s="7">
        <v>1</v>
      </c>
      <c r="E76" s="7">
        <v>30</v>
      </c>
      <c r="F76" s="11" t="s">
        <v>50</v>
      </c>
      <c r="G76" s="11">
        <v>0</v>
      </c>
      <c r="H76" s="7"/>
      <c r="I76" s="18"/>
      <c r="J76" s="18"/>
      <c r="K76" s="7"/>
    </row>
    <row r="77" spans="1:11" x14ac:dyDescent="0.35">
      <c r="A77" s="7" t="s">
        <v>18</v>
      </c>
      <c r="B77" s="7">
        <v>2024</v>
      </c>
      <c r="C77" s="5">
        <v>45498</v>
      </c>
      <c r="D77" s="7">
        <v>2</v>
      </c>
      <c r="E77" s="7">
        <v>30</v>
      </c>
      <c r="F77" s="11" t="s">
        <v>50</v>
      </c>
      <c r="G77" s="11">
        <v>1</v>
      </c>
      <c r="H77" s="7"/>
      <c r="I77" s="18">
        <v>16</v>
      </c>
      <c r="J77" s="18">
        <v>16.5</v>
      </c>
      <c r="K7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4B90-3DEA-400D-A349-55C7C492645A}">
  <dimension ref="A1:N559"/>
  <sheetViews>
    <sheetView zoomScale="90" workbookViewId="0">
      <pane ySplit="1" topLeftCell="A532" activePane="bottomLeft" state="frozen"/>
      <selection pane="bottomLeft" activeCell="M550" sqref="M550"/>
    </sheetView>
  </sheetViews>
  <sheetFormatPr defaultRowHeight="14.5" x14ac:dyDescent="0.35"/>
  <cols>
    <col min="1" max="1" width="11.7265625" bestFit="1" customWidth="1"/>
    <col min="3" max="3" width="12" bestFit="1" customWidth="1"/>
    <col min="4" max="4" width="11.08984375" bestFit="1" customWidth="1"/>
    <col min="8" max="8" width="17" bestFit="1" customWidth="1"/>
    <col min="9" max="9" width="19.6328125" bestFit="1" customWidth="1"/>
    <col min="10" max="10" width="22.26953125" bestFit="1" customWidth="1"/>
    <col min="11" max="11" width="26" bestFit="1" customWidth="1"/>
    <col min="12" max="12" width="21.26953125" bestFit="1" customWidth="1"/>
    <col min="13" max="13" width="24.7265625" bestFit="1" customWidth="1"/>
    <col min="14" max="14" width="24" bestFit="1" customWidth="1"/>
  </cols>
  <sheetData>
    <row r="1" spans="1:14" s="1" customFormat="1" x14ac:dyDescent="0.35">
      <c r="A1" s="1" t="s">
        <v>3</v>
      </c>
      <c r="B1" s="1" t="s">
        <v>0</v>
      </c>
      <c r="C1" s="1" t="s">
        <v>872</v>
      </c>
      <c r="D1" s="1" t="s">
        <v>873</v>
      </c>
      <c r="E1" s="1" t="s">
        <v>115</v>
      </c>
      <c r="F1" s="1" t="s">
        <v>116</v>
      </c>
      <c r="G1" s="1" t="s">
        <v>167</v>
      </c>
      <c r="H1" s="1" t="s">
        <v>117</v>
      </c>
      <c r="I1" s="1" t="s">
        <v>128</v>
      </c>
      <c r="J1" s="1" t="s">
        <v>164</v>
      </c>
      <c r="K1" s="1" t="s">
        <v>165</v>
      </c>
      <c r="L1" s="1" t="s">
        <v>166</v>
      </c>
      <c r="M1" s="1" t="s">
        <v>168</v>
      </c>
      <c r="N1" s="1" t="s">
        <v>169</v>
      </c>
    </row>
    <row r="2" spans="1:14" x14ac:dyDescent="0.35">
      <c r="A2" s="3" t="s">
        <v>13</v>
      </c>
      <c r="B2" s="20">
        <v>2020</v>
      </c>
      <c r="C2" s="3" t="s">
        <v>118</v>
      </c>
      <c r="D2" t="s">
        <v>50</v>
      </c>
      <c r="E2">
        <v>1</v>
      </c>
      <c r="F2">
        <v>1</v>
      </c>
      <c r="G2">
        <v>0.25</v>
      </c>
      <c r="H2" s="21" t="s">
        <v>57</v>
      </c>
      <c r="I2" s="21">
        <v>11.5</v>
      </c>
      <c r="J2" s="3">
        <v>1</v>
      </c>
      <c r="K2" s="3">
        <v>2</v>
      </c>
      <c r="L2">
        <f>IFERROR(J2+K2, "NA")</f>
        <v>3</v>
      </c>
      <c r="M2">
        <f>IFERROR(L2/(G2/0.25), "NA")</f>
        <v>3</v>
      </c>
      <c r="N2" s="14">
        <f>IFERROR(J2/L2,"NA")</f>
        <v>0.33333333333333331</v>
      </c>
    </row>
    <row r="3" spans="1:14" x14ac:dyDescent="0.35">
      <c r="A3" s="24" t="s">
        <v>13</v>
      </c>
      <c r="B3" s="22">
        <v>2020</v>
      </c>
      <c r="C3" s="3" t="s">
        <v>119</v>
      </c>
      <c r="D3" t="s">
        <v>50</v>
      </c>
      <c r="E3">
        <v>1</v>
      </c>
      <c r="F3">
        <v>1</v>
      </c>
      <c r="G3">
        <v>0.25</v>
      </c>
      <c r="H3" s="23" t="s">
        <v>63</v>
      </c>
      <c r="I3" s="23">
        <v>11</v>
      </c>
      <c r="J3" s="24">
        <v>0</v>
      </c>
      <c r="K3" s="24">
        <v>0</v>
      </c>
      <c r="L3">
        <f t="shared" ref="L3:L66" si="0">IFERROR(J3+K3, "NA")</f>
        <v>0</v>
      </c>
      <c r="M3">
        <f t="shared" ref="M3:M66" si="1">IFERROR(L3/(G3/0.25), "NA")</f>
        <v>0</v>
      </c>
      <c r="N3" s="14" t="str">
        <f t="shared" ref="N3:N66" si="2">IFERROR(J3/L3,"NA")</f>
        <v>NA</v>
      </c>
    </row>
    <row r="4" spans="1:14" x14ac:dyDescent="0.35">
      <c r="A4" s="3" t="s">
        <v>13</v>
      </c>
      <c r="B4" s="20">
        <v>2020</v>
      </c>
      <c r="C4" s="3" t="s">
        <v>120</v>
      </c>
      <c r="D4" t="s">
        <v>50</v>
      </c>
      <c r="E4">
        <v>1</v>
      </c>
      <c r="F4">
        <v>1</v>
      </c>
      <c r="G4">
        <v>0.25</v>
      </c>
      <c r="H4" s="21" t="s">
        <v>57</v>
      </c>
      <c r="I4" s="21">
        <v>12</v>
      </c>
      <c r="J4" s="3">
        <v>4</v>
      </c>
      <c r="K4" s="3">
        <v>13</v>
      </c>
      <c r="L4">
        <f t="shared" si="0"/>
        <v>17</v>
      </c>
      <c r="M4">
        <f t="shared" si="1"/>
        <v>17</v>
      </c>
      <c r="N4" s="14">
        <f t="shared" si="2"/>
        <v>0.23529411764705882</v>
      </c>
    </row>
    <row r="5" spans="1:14" x14ac:dyDescent="0.35">
      <c r="A5" s="3" t="s">
        <v>13</v>
      </c>
      <c r="B5" s="20">
        <v>2020</v>
      </c>
      <c r="C5" s="3" t="s">
        <v>121</v>
      </c>
      <c r="D5" t="s">
        <v>50</v>
      </c>
      <c r="E5">
        <v>1</v>
      </c>
      <c r="F5">
        <v>1</v>
      </c>
      <c r="G5">
        <v>0.25</v>
      </c>
      <c r="H5" s="21" t="s">
        <v>59</v>
      </c>
      <c r="I5" s="21">
        <v>0</v>
      </c>
      <c r="J5" s="3">
        <v>0</v>
      </c>
      <c r="K5" s="3">
        <v>0</v>
      </c>
      <c r="L5">
        <f t="shared" si="0"/>
        <v>0</v>
      </c>
      <c r="M5">
        <f t="shared" si="1"/>
        <v>0</v>
      </c>
      <c r="N5" s="14" t="str">
        <f>IFERROR(J5/L5,"NA")</f>
        <v>NA</v>
      </c>
    </row>
    <row r="6" spans="1:14" x14ac:dyDescent="0.35">
      <c r="A6" s="24" t="s">
        <v>13</v>
      </c>
      <c r="B6" s="22">
        <v>2020</v>
      </c>
      <c r="C6" s="3" t="s">
        <v>122</v>
      </c>
      <c r="D6" t="s">
        <v>50</v>
      </c>
      <c r="E6">
        <v>1</v>
      </c>
      <c r="F6">
        <v>1</v>
      </c>
      <c r="G6">
        <v>0.25</v>
      </c>
      <c r="H6" s="23" t="s">
        <v>59</v>
      </c>
      <c r="I6" s="23">
        <v>8</v>
      </c>
      <c r="J6" s="24">
        <v>0</v>
      </c>
      <c r="K6" s="24">
        <v>1</v>
      </c>
      <c r="L6">
        <f t="shared" si="0"/>
        <v>1</v>
      </c>
      <c r="M6">
        <f t="shared" si="1"/>
        <v>1</v>
      </c>
      <c r="N6" s="14">
        <f t="shared" si="2"/>
        <v>0</v>
      </c>
    </row>
    <row r="7" spans="1:14" x14ac:dyDescent="0.35">
      <c r="A7" s="24" t="s">
        <v>13</v>
      </c>
      <c r="B7" s="22">
        <v>2020</v>
      </c>
      <c r="C7" s="3" t="s">
        <v>123</v>
      </c>
      <c r="D7" t="s">
        <v>50</v>
      </c>
      <c r="E7">
        <v>1</v>
      </c>
      <c r="F7">
        <v>1</v>
      </c>
      <c r="G7">
        <v>0.25</v>
      </c>
      <c r="H7" s="23" t="s">
        <v>61</v>
      </c>
      <c r="I7" s="23">
        <v>2.5</v>
      </c>
      <c r="J7" s="24">
        <v>2</v>
      </c>
      <c r="K7" s="24">
        <v>9</v>
      </c>
      <c r="L7">
        <f t="shared" si="0"/>
        <v>11</v>
      </c>
      <c r="M7">
        <f t="shared" si="1"/>
        <v>11</v>
      </c>
      <c r="N7" s="14">
        <f t="shared" si="2"/>
        <v>0.18181818181818182</v>
      </c>
    </row>
    <row r="8" spans="1:14" x14ac:dyDescent="0.35">
      <c r="A8" s="24" t="s">
        <v>13</v>
      </c>
      <c r="B8" s="22">
        <v>2020</v>
      </c>
      <c r="C8" s="3" t="s">
        <v>124</v>
      </c>
      <c r="D8" t="s">
        <v>50</v>
      </c>
      <c r="E8">
        <v>1</v>
      </c>
      <c r="F8">
        <v>1</v>
      </c>
      <c r="G8">
        <v>0.25</v>
      </c>
      <c r="H8" s="23" t="s">
        <v>61</v>
      </c>
      <c r="I8" s="23">
        <v>5</v>
      </c>
      <c r="J8" s="24">
        <v>0</v>
      </c>
      <c r="K8" s="24">
        <v>13</v>
      </c>
      <c r="L8">
        <f t="shared" si="0"/>
        <v>13</v>
      </c>
      <c r="M8">
        <f t="shared" si="1"/>
        <v>13</v>
      </c>
      <c r="N8" s="14">
        <f t="shared" si="2"/>
        <v>0</v>
      </c>
    </row>
    <row r="9" spans="1:14" x14ac:dyDescent="0.35">
      <c r="A9" s="24" t="s">
        <v>13</v>
      </c>
      <c r="B9" s="22">
        <v>2020</v>
      </c>
      <c r="C9" s="3" t="s">
        <v>125</v>
      </c>
      <c r="D9" t="s">
        <v>50</v>
      </c>
      <c r="E9">
        <v>1</v>
      </c>
      <c r="F9">
        <v>1</v>
      </c>
      <c r="G9">
        <v>0.25</v>
      </c>
      <c r="H9" s="23" t="s">
        <v>61</v>
      </c>
      <c r="I9" s="23">
        <v>9.5</v>
      </c>
      <c r="J9" s="24">
        <v>0</v>
      </c>
      <c r="K9" s="24">
        <v>0</v>
      </c>
      <c r="L9">
        <f t="shared" si="0"/>
        <v>0</v>
      </c>
      <c r="M9">
        <f t="shared" si="1"/>
        <v>0</v>
      </c>
      <c r="N9" s="14" t="str">
        <f t="shared" si="2"/>
        <v>NA</v>
      </c>
    </row>
    <row r="10" spans="1:14" x14ac:dyDescent="0.35">
      <c r="A10" s="24" t="s">
        <v>13</v>
      </c>
      <c r="B10" s="22">
        <v>2020</v>
      </c>
      <c r="C10" s="3" t="s">
        <v>126</v>
      </c>
      <c r="D10" t="s">
        <v>50</v>
      </c>
      <c r="E10">
        <v>1</v>
      </c>
      <c r="F10">
        <v>1</v>
      </c>
      <c r="G10">
        <v>0.25</v>
      </c>
      <c r="H10" s="23" t="s">
        <v>63</v>
      </c>
      <c r="I10" s="23">
        <v>2</v>
      </c>
      <c r="J10" s="24">
        <v>2</v>
      </c>
      <c r="K10" s="24">
        <v>0</v>
      </c>
      <c r="L10">
        <f t="shared" si="0"/>
        <v>2</v>
      </c>
      <c r="M10">
        <f t="shared" si="1"/>
        <v>2</v>
      </c>
      <c r="N10" s="14">
        <f t="shared" si="2"/>
        <v>1</v>
      </c>
    </row>
    <row r="11" spans="1:14" x14ac:dyDescent="0.35">
      <c r="A11" s="24" t="s">
        <v>13</v>
      </c>
      <c r="B11" s="22">
        <v>2020</v>
      </c>
      <c r="C11" s="3" t="s">
        <v>127</v>
      </c>
      <c r="D11" t="s">
        <v>50</v>
      </c>
      <c r="E11">
        <v>1</v>
      </c>
      <c r="F11">
        <v>1</v>
      </c>
      <c r="G11">
        <v>0.25</v>
      </c>
      <c r="H11" s="23" t="s">
        <v>63</v>
      </c>
      <c r="I11" s="23">
        <v>2.5</v>
      </c>
      <c r="J11" s="24">
        <v>0</v>
      </c>
      <c r="K11" s="24">
        <v>0</v>
      </c>
      <c r="L11">
        <f t="shared" si="0"/>
        <v>0</v>
      </c>
      <c r="M11">
        <f t="shared" si="1"/>
        <v>0</v>
      </c>
      <c r="N11" s="14" t="str">
        <f t="shared" si="2"/>
        <v>NA</v>
      </c>
    </row>
    <row r="12" spans="1:14" x14ac:dyDescent="0.35">
      <c r="A12" s="3" t="s">
        <v>13</v>
      </c>
      <c r="B12" s="20">
        <v>2021</v>
      </c>
      <c r="C12" s="3" t="s">
        <v>118</v>
      </c>
      <c r="D12" t="s">
        <v>50</v>
      </c>
      <c r="E12">
        <v>1</v>
      </c>
      <c r="F12">
        <v>1</v>
      </c>
      <c r="G12">
        <v>0.25</v>
      </c>
      <c r="H12" s="21" t="s">
        <v>57</v>
      </c>
      <c r="I12" s="21">
        <v>11.5</v>
      </c>
      <c r="J12" s="3">
        <v>0</v>
      </c>
      <c r="K12" s="3">
        <v>3</v>
      </c>
      <c r="L12">
        <f t="shared" si="0"/>
        <v>3</v>
      </c>
      <c r="M12">
        <f t="shared" si="1"/>
        <v>3</v>
      </c>
      <c r="N12" s="14">
        <f t="shared" si="2"/>
        <v>0</v>
      </c>
    </row>
    <row r="13" spans="1:14" x14ac:dyDescent="0.35">
      <c r="A13" s="24" t="s">
        <v>13</v>
      </c>
      <c r="B13" s="20">
        <v>2021</v>
      </c>
      <c r="C13" s="3" t="s">
        <v>119</v>
      </c>
      <c r="D13" t="s">
        <v>50</v>
      </c>
      <c r="E13">
        <v>1</v>
      </c>
      <c r="F13">
        <v>1</v>
      </c>
      <c r="G13">
        <v>0.25</v>
      </c>
      <c r="H13" s="23" t="s">
        <v>63</v>
      </c>
      <c r="I13" s="23">
        <v>11</v>
      </c>
      <c r="J13" s="3">
        <v>0</v>
      </c>
      <c r="K13" s="3">
        <v>0</v>
      </c>
      <c r="L13">
        <f t="shared" si="0"/>
        <v>0</v>
      </c>
      <c r="M13">
        <f t="shared" si="1"/>
        <v>0</v>
      </c>
      <c r="N13" s="14" t="str">
        <f t="shared" si="2"/>
        <v>NA</v>
      </c>
    </row>
    <row r="14" spans="1:14" x14ac:dyDescent="0.35">
      <c r="A14" s="3" t="s">
        <v>13</v>
      </c>
      <c r="B14" s="20">
        <v>2021</v>
      </c>
      <c r="C14" s="3" t="s">
        <v>120</v>
      </c>
      <c r="D14" t="s">
        <v>50</v>
      </c>
      <c r="E14">
        <v>1</v>
      </c>
      <c r="F14">
        <v>1</v>
      </c>
      <c r="G14">
        <v>0.25</v>
      </c>
      <c r="H14" s="21" t="s">
        <v>57</v>
      </c>
      <c r="I14" s="21">
        <v>12</v>
      </c>
      <c r="J14" s="3">
        <v>0</v>
      </c>
      <c r="K14" s="3">
        <v>5</v>
      </c>
      <c r="L14">
        <f t="shared" si="0"/>
        <v>5</v>
      </c>
      <c r="M14">
        <f t="shared" si="1"/>
        <v>5</v>
      </c>
      <c r="N14" s="14">
        <f t="shared" si="2"/>
        <v>0</v>
      </c>
    </row>
    <row r="15" spans="1:14" x14ac:dyDescent="0.35">
      <c r="A15" s="3" t="s">
        <v>13</v>
      </c>
      <c r="B15" s="20">
        <v>2021</v>
      </c>
      <c r="C15" s="3" t="s">
        <v>121</v>
      </c>
      <c r="D15" t="s">
        <v>50</v>
      </c>
      <c r="E15">
        <v>1</v>
      </c>
      <c r="F15">
        <v>1</v>
      </c>
      <c r="G15">
        <v>0.25</v>
      </c>
      <c r="H15" s="21" t="s">
        <v>59</v>
      </c>
      <c r="I15" s="21">
        <v>0</v>
      </c>
      <c r="J15" s="3">
        <v>0</v>
      </c>
      <c r="K15" s="3">
        <v>0</v>
      </c>
      <c r="L15">
        <f t="shared" si="0"/>
        <v>0</v>
      </c>
      <c r="M15">
        <f t="shared" si="1"/>
        <v>0</v>
      </c>
      <c r="N15" s="14" t="str">
        <f t="shared" si="2"/>
        <v>NA</v>
      </c>
    </row>
    <row r="16" spans="1:14" x14ac:dyDescent="0.35">
      <c r="A16" s="24" t="s">
        <v>13</v>
      </c>
      <c r="B16" s="20">
        <v>2021</v>
      </c>
      <c r="C16" s="3" t="s">
        <v>122</v>
      </c>
      <c r="D16" t="s">
        <v>50</v>
      </c>
      <c r="E16">
        <v>1</v>
      </c>
      <c r="F16">
        <v>1</v>
      </c>
      <c r="G16">
        <v>0.25</v>
      </c>
      <c r="H16" s="23" t="s">
        <v>59</v>
      </c>
      <c r="I16" s="23">
        <v>8</v>
      </c>
      <c r="J16" s="3">
        <v>0</v>
      </c>
      <c r="K16" s="3">
        <v>0</v>
      </c>
      <c r="L16">
        <f t="shared" si="0"/>
        <v>0</v>
      </c>
      <c r="M16">
        <f t="shared" si="1"/>
        <v>0</v>
      </c>
      <c r="N16" s="14" t="str">
        <f t="shared" si="2"/>
        <v>NA</v>
      </c>
    </row>
    <row r="17" spans="1:14" x14ac:dyDescent="0.35">
      <c r="A17" s="24" t="s">
        <v>13</v>
      </c>
      <c r="B17" s="20">
        <v>2021</v>
      </c>
      <c r="C17" s="3" t="s">
        <v>123</v>
      </c>
      <c r="D17" t="s">
        <v>50</v>
      </c>
      <c r="E17">
        <v>1</v>
      </c>
      <c r="F17">
        <v>1</v>
      </c>
      <c r="G17">
        <v>0.25</v>
      </c>
      <c r="H17" s="23" t="s">
        <v>61</v>
      </c>
      <c r="I17" s="23">
        <v>2.5</v>
      </c>
      <c r="J17" s="3">
        <v>2</v>
      </c>
      <c r="K17" s="3">
        <v>15</v>
      </c>
      <c r="L17">
        <f t="shared" si="0"/>
        <v>17</v>
      </c>
      <c r="M17">
        <f t="shared" si="1"/>
        <v>17</v>
      </c>
      <c r="N17" s="14">
        <f t="shared" si="2"/>
        <v>0.11764705882352941</v>
      </c>
    </row>
    <row r="18" spans="1:14" x14ac:dyDescent="0.35">
      <c r="A18" s="24" t="s">
        <v>13</v>
      </c>
      <c r="B18" s="20">
        <v>2021</v>
      </c>
      <c r="C18" s="3" t="s">
        <v>124</v>
      </c>
      <c r="D18" t="s">
        <v>50</v>
      </c>
      <c r="E18">
        <v>1</v>
      </c>
      <c r="F18">
        <v>1</v>
      </c>
      <c r="G18">
        <v>0.25</v>
      </c>
      <c r="H18" s="23" t="s">
        <v>61</v>
      </c>
      <c r="I18" s="23">
        <v>5</v>
      </c>
      <c r="J18" s="3">
        <v>4</v>
      </c>
      <c r="K18" s="3">
        <v>17</v>
      </c>
      <c r="L18">
        <f t="shared" si="0"/>
        <v>21</v>
      </c>
      <c r="M18">
        <f t="shared" si="1"/>
        <v>21</v>
      </c>
      <c r="N18" s="14">
        <f t="shared" si="2"/>
        <v>0.19047619047619047</v>
      </c>
    </row>
    <row r="19" spans="1:14" x14ac:dyDescent="0.35">
      <c r="A19" s="24" t="s">
        <v>13</v>
      </c>
      <c r="B19" s="20">
        <v>2021</v>
      </c>
      <c r="C19" s="3" t="s">
        <v>125</v>
      </c>
      <c r="D19" t="s">
        <v>50</v>
      </c>
      <c r="E19">
        <v>1</v>
      </c>
      <c r="F19">
        <v>1</v>
      </c>
      <c r="G19">
        <v>0.25</v>
      </c>
      <c r="H19" s="23" t="s">
        <v>61</v>
      </c>
      <c r="I19" s="23">
        <v>9.5</v>
      </c>
      <c r="J19" s="3">
        <v>0</v>
      </c>
      <c r="K19" s="3">
        <v>0</v>
      </c>
      <c r="L19">
        <f t="shared" si="0"/>
        <v>0</v>
      </c>
      <c r="M19">
        <f t="shared" si="1"/>
        <v>0</v>
      </c>
      <c r="N19" s="14" t="str">
        <f t="shared" si="2"/>
        <v>NA</v>
      </c>
    </row>
    <row r="20" spans="1:14" x14ac:dyDescent="0.35">
      <c r="A20" s="24" t="s">
        <v>13</v>
      </c>
      <c r="B20" s="20">
        <v>2021</v>
      </c>
      <c r="C20" s="3" t="s">
        <v>126</v>
      </c>
      <c r="D20" t="s">
        <v>50</v>
      </c>
      <c r="E20">
        <v>1</v>
      </c>
      <c r="F20">
        <v>1</v>
      </c>
      <c r="G20">
        <v>0.25</v>
      </c>
      <c r="H20" s="23" t="s">
        <v>63</v>
      </c>
      <c r="I20" s="23">
        <v>2</v>
      </c>
      <c r="J20" s="3">
        <v>0</v>
      </c>
      <c r="K20" s="3">
        <v>4</v>
      </c>
      <c r="L20">
        <f t="shared" si="0"/>
        <v>4</v>
      </c>
      <c r="M20">
        <f t="shared" si="1"/>
        <v>4</v>
      </c>
      <c r="N20" s="14">
        <f t="shared" si="2"/>
        <v>0</v>
      </c>
    </row>
    <row r="21" spans="1:14" x14ac:dyDescent="0.35">
      <c r="A21" s="24" t="s">
        <v>13</v>
      </c>
      <c r="B21" s="20">
        <v>2021</v>
      </c>
      <c r="C21" s="3" t="s">
        <v>127</v>
      </c>
      <c r="D21" t="s">
        <v>50</v>
      </c>
      <c r="E21">
        <v>1</v>
      </c>
      <c r="F21">
        <v>1</v>
      </c>
      <c r="G21">
        <v>0.25</v>
      </c>
      <c r="H21" s="23" t="s">
        <v>63</v>
      </c>
      <c r="I21" s="23">
        <v>2.5</v>
      </c>
      <c r="J21" s="3">
        <v>0</v>
      </c>
      <c r="K21" s="3">
        <v>0</v>
      </c>
      <c r="L21">
        <f t="shared" si="0"/>
        <v>0</v>
      </c>
      <c r="M21">
        <f t="shared" si="1"/>
        <v>0</v>
      </c>
      <c r="N21" s="14" t="str">
        <f t="shared" si="2"/>
        <v>NA</v>
      </c>
    </row>
    <row r="22" spans="1:14" x14ac:dyDescent="0.35">
      <c r="A22" s="3" t="s">
        <v>13</v>
      </c>
      <c r="B22" s="20">
        <v>2022</v>
      </c>
      <c r="C22" s="3" t="s">
        <v>118</v>
      </c>
      <c r="D22" t="s">
        <v>50</v>
      </c>
      <c r="E22">
        <v>1</v>
      </c>
      <c r="F22">
        <v>1</v>
      </c>
      <c r="G22">
        <v>0.25</v>
      </c>
      <c r="H22" s="21" t="s">
        <v>57</v>
      </c>
      <c r="I22" s="21">
        <v>11.5</v>
      </c>
      <c r="J22" s="3">
        <v>0</v>
      </c>
      <c r="K22" s="3">
        <v>2</v>
      </c>
      <c r="L22">
        <f t="shared" si="0"/>
        <v>2</v>
      </c>
      <c r="M22">
        <f t="shared" si="1"/>
        <v>2</v>
      </c>
      <c r="N22" s="14">
        <f t="shared" si="2"/>
        <v>0</v>
      </c>
    </row>
    <row r="23" spans="1:14" x14ac:dyDescent="0.35">
      <c r="A23" s="3" t="s">
        <v>13</v>
      </c>
      <c r="B23" s="20">
        <v>2022</v>
      </c>
      <c r="C23" s="3" t="s">
        <v>119</v>
      </c>
      <c r="D23" t="s">
        <v>50</v>
      </c>
      <c r="E23">
        <v>1</v>
      </c>
      <c r="F23">
        <v>1</v>
      </c>
      <c r="G23">
        <v>0.25</v>
      </c>
      <c r="H23" s="23" t="s">
        <v>63</v>
      </c>
      <c r="I23" s="23">
        <v>11</v>
      </c>
      <c r="J23" s="3">
        <v>0</v>
      </c>
      <c r="K23" s="3">
        <v>0</v>
      </c>
      <c r="L23">
        <f t="shared" si="0"/>
        <v>0</v>
      </c>
      <c r="M23">
        <f t="shared" si="1"/>
        <v>0</v>
      </c>
      <c r="N23" s="14" t="str">
        <f t="shared" si="2"/>
        <v>NA</v>
      </c>
    </row>
    <row r="24" spans="1:14" x14ac:dyDescent="0.35">
      <c r="A24" s="3" t="s">
        <v>13</v>
      </c>
      <c r="B24" s="20">
        <v>2022</v>
      </c>
      <c r="C24" s="3" t="s">
        <v>120</v>
      </c>
      <c r="D24" t="s">
        <v>50</v>
      </c>
      <c r="E24">
        <v>1</v>
      </c>
      <c r="F24">
        <v>1</v>
      </c>
      <c r="G24">
        <v>0.25</v>
      </c>
      <c r="H24" s="21" t="s">
        <v>57</v>
      </c>
      <c r="I24" s="21">
        <v>12</v>
      </c>
      <c r="J24" s="3">
        <v>2</v>
      </c>
      <c r="K24" s="3">
        <v>3</v>
      </c>
      <c r="L24">
        <f t="shared" si="0"/>
        <v>5</v>
      </c>
      <c r="M24">
        <f t="shared" si="1"/>
        <v>5</v>
      </c>
      <c r="N24" s="14">
        <f t="shared" si="2"/>
        <v>0.4</v>
      </c>
    </row>
    <row r="25" spans="1:14" x14ac:dyDescent="0.35">
      <c r="A25" s="3" t="s">
        <v>13</v>
      </c>
      <c r="B25" s="20">
        <v>2022</v>
      </c>
      <c r="C25" s="3" t="s">
        <v>121</v>
      </c>
      <c r="D25" t="s">
        <v>50</v>
      </c>
      <c r="E25">
        <v>1</v>
      </c>
      <c r="F25">
        <v>1</v>
      </c>
      <c r="G25">
        <v>0.25</v>
      </c>
      <c r="H25" s="21" t="s">
        <v>59</v>
      </c>
      <c r="I25" s="21">
        <v>0</v>
      </c>
      <c r="J25" s="3">
        <v>0</v>
      </c>
      <c r="K25" s="3">
        <v>0</v>
      </c>
      <c r="L25">
        <f t="shared" si="0"/>
        <v>0</v>
      </c>
      <c r="M25">
        <f t="shared" si="1"/>
        <v>0</v>
      </c>
      <c r="N25" s="14" t="str">
        <f t="shared" si="2"/>
        <v>NA</v>
      </c>
    </row>
    <row r="26" spans="1:14" x14ac:dyDescent="0.35">
      <c r="A26" s="3" t="s">
        <v>13</v>
      </c>
      <c r="B26" s="20">
        <v>2022</v>
      </c>
      <c r="C26" s="3" t="s">
        <v>122</v>
      </c>
      <c r="D26" t="s">
        <v>50</v>
      </c>
      <c r="E26">
        <v>1</v>
      </c>
      <c r="F26">
        <v>1</v>
      </c>
      <c r="G26">
        <v>0.25</v>
      </c>
      <c r="H26" s="23" t="s">
        <v>59</v>
      </c>
      <c r="I26" s="23">
        <v>8</v>
      </c>
      <c r="J26" s="3">
        <v>0</v>
      </c>
      <c r="K26" s="3">
        <v>0</v>
      </c>
      <c r="L26">
        <f t="shared" si="0"/>
        <v>0</v>
      </c>
      <c r="M26">
        <f t="shared" si="1"/>
        <v>0</v>
      </c>
      <c r="N26" s="14" t="str">
        <f t="shared" si="2"/>
        <v>NA</v>
      </c>
    </row>
    <row r="27" spans="1:14" x14ac:dyDescent="0.35">
      <c r="A27" s="3" t="s">
        <v>13</v>
      </c>
      <c r="B27" s="20">
        <v>2022</v>
      </c>
      <c r="C27" s="3" t="s">
        <v>123</v>
      </c>
      <c r="D27" t="s">
        <v>50</v>
      </c>
      <c r="E27">
        <v>1</v>
      </c>
      <c r="F27">
        <v>1</v>
      </c>
      <c r="G27">
        <v>0.25</v>
      </c>
      <c r="H27" s="23" t="s">
        <v>61</v>
      </c>
      <c r="I27" s="23">
        <v>2.5</v>
      </c>
      <c r="J27" s="3">
        <v>0</v>
      </c>
      <c r="K27" s="3">
        <v>17</v>
      </c>
      <c r="L27">
        <f t="shared" si="0"/>
        <v>17</v>
      </c>
      <c r="M27">
        <f t="shared" si="1"/>
        <v>17</v>
      </c>
      <c r="N27" s="14">
        <f t="shared" si="2"/>
        <v>0</v>
      </c>
    </row>
    <row r="28" spans="1:14" x14ac:dyDescent="0.35">
      <c r="A28" s="3" t="s">
        <v>13</v>
      </c>
      <c r="B28" s="20">
        <v>2022</v>
      </c>
      <c r="C28" s="3" t="s">
        <v>124</v>
      </c>
      <c r="D28" t="s">
        <v>50</v>
      </c>
      <c r="E28">
        <v>1</v>
      </c>
      <c r="F28">
        <v>1</v>
      </c>
      <c r="G28">
        <v>0.25</v>
      </c>
      <c r="H28" s="23" t="s">
        <v>61</v>
      </c>
      <c r="I28" s="23">
        <v>5</v>
      </c>
      <c r="J28" s="3">
        <v>3</v>
      </c>
      <c r="K28" s="3">
        <v>19</v>
      </c>
      <c r="L28">
        <f t="shared" si="0"/>
        <v>22</v>
      </c>
      <c r="M28">
        <f t="shared" si="1"/>
        <v>22</v>
      </c>
      <c r="N28" s="14">
        <f t="shared" si="2"/>
        <v>0.13636363636363635</v>
      </c>
    </row>
    <row r="29" spans="1:14" x14ac:dyDescent="0.35">
      <c r="A29" s="3" t="s">
        <v>13</v>
      </c>
      <c r="B29" s="20">
        <v>2022</v>
      </c>
      <c r="C29" s="3" t="s">
        <v>125</v>
      </c>
      <c r="D29" t="s">
        <v>50</v>
      </c>
      <c r="E29">
        <v>1</v>
      </c>
      <c r="F29">
        <v>1</v>
      </c>
      <c r="G29">
        <v>0.25</v>
      </c>
      <c r="H29" s="23" t="s">
        <v>61</v>
      </c>
      <c r="I29" s="23">
        <v>9.5</v>
      </c>
      <c r="J29" s="3">
        <v>0</v>
      </c>
      <c r="K29" s="3">
        <v>0</v>
      </c>
      <c r="L29">
        <f t="shared" si="0"/>
        <v>0</v>
      </c>
      <c r="M29">
        <f t="shared" si="1"/>
        <v>0</v>
      </c>
      <c r="N29" s="14" t="str">
        <f t="shared" si="2"/>
        <v>NA</v>
      </c>
    </row>
    <row r="30" spans="1:14" x14ac:dyDescent="0.35">
      <c r="A30" s="3" t="s">
        <v>13</v>
      </c>
      <c r="B30" s="20">
        <v>2022</v>
      </c>
      <c r="C30" s="3" t="s">
        <v>126</v>
      </c>
      <c r="D30" t="s">
        <v>50</v>
      </c>
      <c r="E30">
        <v>1</v>
      </c>
      <c r="F30">
        <v>1</v>
      </c>
      <c r="G30">
        <v>0.25</v>
      </c>
      <c r="H30" s="23" t="s">
        <v>63</v>
      </c>
      <c r="I30" s="23">
        <v>2</v>
      </c>
      <c r="J30" s="3">
        <v>0</v>
      </c>
      <c r="K30" s="3">
        <v>6</v>
      </c>
      <c r="L30">
        <f t="shared" si="0"/>
        <v>6</v>
      </c>
      <c r="M30">
        <f t="shared" si="1"/>
        <v>6</v>
      </c>
      <c r="N30" s="14">
        <f t="shared" si="2"/>
        <v>0</v>
      </c>
    </row>
    <row r="31" spans="1:14" x14ac:dyDescent="0.35">
      <c r="A31" s="3" t="s">
        <v>13</v>
      </c>
      <c r="B31" s="20">
        <v>2022</v>
      </c>
      <c r="C31" s="3" t="s">
        <v>127</v>
      </c>
      <c r="D31" t="s">
        <v>50</v>
      </c>
      <c r="E31">
        <v>1</v>
      </c>
      <c r="F31">
        <v>1</v>
      </c>
      <c r="G31">
        <v>0.25</v>
      </c>
      <c r="H31" s="23" t="s">
        <v>63</v>
      </c>
      <c r="I31" s="23">
        <v>2.5</v>
      </c>
      <c r="J31" s="3">
        <v>0</v>
      </c>
      <c r="K31" s="3">
        <v>0</v>
      </c>
      <c r="L31">
        <f t="shared" si="0"/>
        <v>0</v>
      </c>
      <c r="M31">
        <f t="shared" si="1"/>
        <v>0</v>
      </c>
      <c r="N31" s="14" t="str">
        <f t="shared" si="2"/>
        <v>NA</v>
      </c>
    </row>
    <row r="32" spans="1:14" x14ac:dyDescent="0.35">
      <c r="A32" s="3" t="s">
        <v>13</v>
      </c>
      <c r="B32" s="20">
        <v>2023</v>
      </c>
      <c r="C32" s="3" t="s">
        <v>118</v>
      </c>
      <c r="D32" t="s">
        <v>50</v>
      </c>
      <c r="E32">
        <v>1</v>
      </c>
      <c r="F32">
        <v>1</v>
      </c>
      <c r="G32">
        <v>0.25</v>
      </c>
      <c r="H32" s="21" t="s">
        <v>57</v>
      </c>
      <c r="I32" s="21">
        <v>11.5</v>
      </c>
      <c r="J32" s="3">
        <v>0</v>
      </c>
      <c r="K32" s="3">
        <v>1</v>
      </c>
      <c r="L32">
        <f t="shared" si="0"/>
        <v>1</v>
      </c>
      <c r="M32">
        <f t="shared" si="1"/>
        <v>1</v>
      </c>
      <c r="N32" s="14">
        <f t="shared" si="2"/>
        <v>0</v>
      </c>
    </row>
    <row r="33" spans="1:14" x14ac:dyDescent="0.35">
      <c r="A33" s="3" t="s">
        <v>13</v>
      </c>
      <c r="B33" s="20">
        <v>2023</v>
      </c>
      <c r="C33" s="3" t="s">
        <v>119</v>
      </c>
      <c r="D33" t="s">
        <v>50</v>
      </c>
      <c r="E33">
        <v>1</v>
      </c>
      <c r="F33">
        <v>1</v>
      </c>
      <c r="G33">
        <v>0.25</v>
      </c>
      <c r="H33" s="23" t="s">
        <v>63</v>
      </c>
      <c r="I33" s="23">
        <v>11</v>
      </c>
      <c r="J33" s="3">
        <v>0</v>
      </c>
      <c r="K33" s="3">
        <v>0</v>
      </c>
      <c r="L33">
        <f t="shared" si="0"/>
        <v>0</v>
      </c>
      <c r="M33">
        <f t="shared" si="1"/>
        <v>0</v>
      </c>
      <c r="N33" s="14" t="str">
        <f t="shared" si="2"/>
        <v>NA</v>
      </c>
    </row>
    <row r="34" spans="1:14" x14ac:dyDescent="0.35">
      <c r="A34" s="3" t="s">
        <v>13</v>
      </c>
      <c r="B34" s="20">
        <v>2023</v>
      </c>
      <c r="C34" s="3" t="s">
        <v>120</v>
      </c>
      <c r="D34" t="s">
        <v>50</v>
      </c>
      <c r="E34">
        <v>1</v>
      </c>
      <c r="F34">
        <v>1</v>
      </c>
      <c r="G34">
        <v>0.25</v>
      </c>
      <c r="H34" s="21" t="s">
        <v>57</v>
      </c>
      <c r="I34" s="21">
        <v>12</v>
      </c>
      <c r="J34" s="3">
        <v>1</v>
      </c>
      <c r="K34" s="3">
        <v>11</v>
      </c>
      <c r="L34">
        <f t="shared" si="0"/>
        <v>12</v>
      </c>
      <c r="M34">
        <f t="shared" si="1"/>
        <v>12</v>
      </c>
      <c r="N34" s="14">
        <f t="shared" si="2"/>
        <v>8.3333333333333329E-2</v>
      </c>
    </row>
    <row r="35" spans="1:14" x14ac:dyDescent="0.35">
      <c r="A35" s="3" t="s">
        <v>13</v>
      </c>
      <c r="B35" s="20">
        <v>2023</v>
      </c>
      <c r="C35" s="3" t="s">
        <v>121</v>
      </c>
      <c r="D35" t="s">
        <v>50</v>
      </c>
      <c r="E35">
        <v>1</v>
      </c>
      <c r="F35">
        <v>1</v>
      </c>
      <c r="G35">
        <v>0.25</v>
      </c>
      <c r="H35" s="21" t="s">
        <v>59</v>
      </c>
      <c r="I35" s="21">
        <v>0</v>
      </c>
      <c r="J35" s="3">
        <v>0</v>
      </c>
      <c r="K35" s="3">
        <v>0</v>
      </c>
      <c r="L35">
        <f t="shared" si="0"/>
        <v>0</v>
      </c>
      <c r="M35">
        <f t="shared" si="1"/>
        <v>0</v>
      </c>
      <c r="N35" s="14" t="str">
        <f t="shared" si="2"/>
        <v>NA</v>
      </c>
    </row>
    <row r="36" spans="1:14" x14ac:dyDescent="0.35">
      <c r="A36" s="3" t="s">
        <v>13</v>
      </c>
      <c r="B36" s="20">
        <v>2023</v>
      </c>
      <c r="C36" s="3" t="s">
        <v>122</v>
      </c>
      <c r="D36" t="s">
        <v>50</v>
      </c>
      <c r="E36">
        <v>1</v>
      </c>
      <c r="F36">
        <v>1</v>
      </c>
      <c r="G36">
        <v>0.25</v>
      </c>
      <c r="H36" s="23" t="s">
        <v>59</v>
      </c>
      <c r="I36" s="23">
        <v>8</v>
      </c>
      <c r="J36" s="3">
        <v>0</v>
      </c>
      <c r="K36" s="3">
        <v>0</v>
      </c>
      <c r="L36">
        <f t="shared" si="0"/>
        <v>0</v>
      </c>
      <c r="M36">
        <f t="shared" si="1"/>
        <v>0</v>
      </c>
      <c r="N36" s="14" t="str">
        <f t="shared" si="2"/>
        <v>NA</v>
      </c>
    </row>
    <row r="37" spans="1:14" x14ac:dyDescent="0.35">
      <c r="A37" s="3" t="s">
        <v>13</v>
      </c>
      <c r="B37" s="20">
        <v>2023</v>
      </c>
      <c r="C37" s="3" t="s">
        <v>123</v>
      </c>
      <c r="D37" t="s">
        <v>50</v>
      </c>
      <c r="E37">
        <v>1</v>
      </c>
      <c r="F37">
        <v>1</v>
      </c>
      <c r="G37">
        <v>0.25</v>
      </c>
      <c r="H37" s="23" t="s">
        <v>61</v>
      </c>
      <c r="I37" s="23">
        <v>2.5</v>
      </c>
      <c r="J37" s="3">
        <v>1</v>
      </c>
      <c r="K37" s="3">
        <v>12</v>
      </c>
      <c r="L37">
        <f t="shared" si="0"/>
        <v>13</v>
      </c>
      <c r="M37">
        <f t="shared" si="1"/>
        <v>13</v>
      </c>
      <c r="N37" s="14">
        <f t="shared" si="2"/>
        <v>7.6923076923076927E-2</v>
      </c>
    </row>
    <row r="38" spans="1:14" x14ac:dyDescent="0.35">
      <c r="A38" s="3" t="s">
        <v>13</v>
      </c>
      <c r="B38" s="20">
        <v>2023</v>
      </c>
      <c r="C38" s="3" t="s">
        <v>124</v>
      </c>
      <c r="D38" t="s">
        <v>50</v>
      </c>
      <c r="E38">
        <v>1</v>
      </c>
      <c r="F38">
        <v>1</v>
      </c>
      <c r="G38">
        <v>0.25</v>
      </c>
      <c r="H38" s="23" t="s">
        <v>61</v>
      </c>
      <c r="I38" s="23">
        <v>5</v>
      </c>
      <c r="J38" s="3">
        <v>4</v>
      </c>
      <c r="K38" s="3">
        <v>19</v>
      </c>
      <c r="L38">
        <f t="shared" si="0"/>
        <v>23</v>
      </c>
      <c r="M38">
        <f t="shared" si="1"/>
        <v>23</v>
      </c>
      <c r="N38" s="14">
        <f t="shared" si="2"/>
        <v>0.17391304347826086</v>
      </c>
    </row>
    <row r="39" spans="1:14" x14ac:dyDescent="0.35">
      <c r="A39" s="3" t="s">
        <v>13</v>
      </c>
      <c r="B39" s="20">
        <v>2023</v>
      </c>
      <c r="C39" s="3" t="s">
        <v>125</v>
      </c>
      <c r="D39" t="s">
        <v>50</v>
      </c>
      <c r="E39">
        <v>1</v>
      </c>
      <c r="F39">
        <v>1</v>
      </c>
      <c r="G39">
        <v>0.25</v>
      </c>
      <c r="H39" s="23" t="s">
        <v>61</v>
      </c>
      <c r="I39" s="23">
        <v>9.5</v>
      </c>
      <c r="J39" s="3">
        <v>0</v>
      </c>
      <c r="K39" s="3">
        <v>0</v>
      </c>
      <c r="L39">
        <f t="shared" si="0"/>
        <v>0</v>
      </c>
      <c r="M39">
        <f t="shared" si="1"/>
        <v>0</v>
      </c>
      <c r="N39" s="14" t="str">
        <f t="shared" si="2"/>
        <v>NA</v>
      </c>
    </row>
    <row r="40" spans="1:14" x14ac:dyDescent="0.35">
      <c r="A40" s="3" t="s">
        <v>13</v>
      </c>
      <c r="B40" s="20">
        <v>2023</v>
      </c>
      <c r="C40" s="3" t="s">
        <v>126</v>
      </c>
      <c r="D40" t="s">
        <v>50</v>
      </c>
      <c r="E40">
        <v>1</v>
      </c>
      <c r="F40">
        <v>1</v>
      </c>
      <c r="G40">
        <v>0.25</v>
      </c>
      <c r="H40" s="23" t="s">
        <v>63</v>
      </c>
      <c r="I40" s="23">
        <v>2</v>
      </c>
      <c r="J40" s="3">
        <v>2</v>
      </c>
      <c r="K40" s="3">
        <v>5</v>
      </c>
      <c r="L40">
        <f t="shared" si="0"/>
        <v>7</v>
      </c>
      <c r="M40">
        <f t="shared" si="1"/>
        <v>7</v>
      </c>
      <c r="N40" s="14">
        <f t="shared" si="2"/>
        <v>0.2857142857142857</v>
      </c>
    </row>
    <row r="41" spans="1:14" x14ac:dyDescent="0.35">
      <c r="A41" s="3" t="s">
        <v>13</v>
      </c>
      <c r="B41" s="20">
        <v>2023</v>
      </c>
      <c r="C41" s="3" t="s">
        <v>127</v>
      </c>
      <c r="D41" t="s">
        <v>50</v>
      </c>
      <c r="E41">
        <v>1</v>
      </c>
      <c r="F41">
        <v>1</v>
      </c>
      <c r="G41">
        <v>0.25</v>
      </c>
      <c r="H41" s="23" t="s">
        <v>63</v>
      </c>
      <c r="I41" s="23">
        <v>2.5</v>
      </c>
      <c r="J41" s="3">
        <v>0</v>
      </c>
      <c r="K41" s="3">
        <v>0</v>
      </c>
      <c r="L41">
        <f t="shared" si="0"/>
        <v>0</v>
      </c>
      <c r="M41">
        <f t="shared" si="1"/>
        <v>0</v>
      </c>
      <c r="N41" s="14" t="str">
        <f t="shared" si="2"/>
        <v>NA</v>
      </c>
    </row>
    <row r="42" spans="1:14" x14ac:dyDescent="0.35">
      <c r="A42" s="3" t="s">
        <v>13</v>
      </c>
      <c r="B42" s="20">
        <v>2024</v>
      </c>
      <c r="C42" s="3" t="s">
        <v>118</v>
      </c>
      <c r="D42" t="s">
        <v>50</v>
      </c>
      <c r="E42">
        <v>1</v>
      </c>
      <c r="F42">
        <v>1</v>
      </c>
      <c r="G42">
        <v>0.25</v>
      </c>
      <c r="H42" s="21" t="s">
        <v>57</v>
      </c>
      <c r="I42" s="21">
        <v>11.5</v>
      </c>
      <c r="J42" s="3">
        <v>1</v>
      </c>
      <c r="K42" s="3">
        <v>3</v>
      </c>
      <c r="L42">
        <f t="shared" si="0"/>
        <v>4</v>
      </c>
      <c r="M42">
        <f t="shared" si="1"/>
        <v>4</v>
      </c>
      <c r="N42" s="14">
        <f t="shared" si="2"/>
        <v>0.25</v>
      </c>
    </row>
    <row r="43" spans="1:14" x14ac:dyDescent="0.35">
      <c r="A43" s="3" t="s">
        <v>13</v>
      </c>
      <c r="B43" s="20">
        <v>2024</v>
      </c>
      <c r="C43" s="3" t="s">
        <v>119</v>
      </c>
      <c r="D43" t="s">
        <v>50</v>
      </c>
      <c r="E43">
        <v>1</v>
      </c>
      <c r="F43">
        <v>1</v>
      </c>
      <c r="G43">
        <v>0.25</v>
      </c>
      <c r="H43" s="23" t="s">
        <v>63</v>
      </c>
      <c r="I43" s="23">
        <v>11</v>
      </c>
      <c r="J43" s="3">
        <v>0</v>
      </c>
      <c r="K43" s="3">
        <v>0</v>
      </c>
      <c r="L43">
        <f t="shared" si="0"/>
        <v>0</v>
      </c>
      <c r="M43">
        <f t="shared" si="1"/>
        <v>0</v>
      </c>
      <c r="N43" s="14" t="str">
        <f t="shared" si="2"/>
        <v>NA</v>
      </c>
    </row>
    <row r="44" spans="1:14" x14ac:dyDescent="0.35">
      <c r="A44" s="3" t="s">
        <v>13</v>
      </c>
      <c r="B44" s="20">
        <v>2024</v>
      </c>
      <c r="C44" s="3" t="s">
        <v>120</v>
      </c>
      <c r="D44" t="s">
        <v>50</v>
      </c>
      <c r="E44">
        <v>1</v>
      </c>
      <c r="F44">
        <v>1</v>
      </c>
      <c r="G44">
        <v>0.25</v>
      </c>
      <c r="H44" s="21" t="s">
        <v>57</v>
      </c>
      <c r="I44" s="21">
        <v>12</v>
      </c>
      <c r="J44" s="3">
        <v>0</v>
      </c>
      <c r="K44" s="3">
        <v>9</v>
      </c>
      <c r="L44">
        <f t="shared" si="0"/>
        <v>9</v>
      </c>
      <c r="M44">
        <f t="shared" si="1"/>
        <v>9</v>
      </c>
      <c r="N44" s="14">
        <f t="shared" si="2"/>
        <v>0</v>
      </c>
    </row>
    <row r="45" spans="1:14" x14ac:dyDescent="0.35">
      <c r="A45" s="3" t="s">
        <v>13</v>
      </c>
      <c r="B45" s="20">
        <v>2024</v>
      </c>
      <c r="C45" s="3" t="s">
        <v>121</v>
      </c>
      <c r="D45" t="s">
        <v>50</v>
      </c>
      <c r="E45">
        <v>1</v>
      </c>
      <c r="F45">
        <v>1</v>
      </c>
      <c r="G45">
        <v>0.25</v>
      </c>
      <c r="H45" s="21" t="s">
        <v>59</v>
      </c>
      <c r="I45" s="21">
        <v>0</v>
      </c>
      <c r="J45" s="3">
        <v>0</v>
      </c>
      <c r="K45" s="3">
        <v>0</v>
      </c>
      <c r="L45">
        <f t="shared" si="0"/>
        <v>0</v>
      </c>
      <c r="M45">
        <f t="shared" si="1"/>
        <v>0</v>
      </c>
      <c r="N45" s="14" t="str">
        <f t="shared" si="2"/>
        <v>NA</v>
      </c>
    </row>
    <row r="46" spans="1:14" x14ac:dyDescent="0.35">
      <c r="A46" s="3" t="s">
        <v>13</v>
      </c>
      <c r="B46" s="20">
        <v>2024</v>
      </c>
      <c r="C46" s="3" t="s">
        <v>122</v>
      </c>
      <c r="D46" t="s">
        <v>50</v>
      </c>
      <c r="E46">
        <v>1</v>
      </c>
      <c r="F46">
        <v>1</v>
      </c>
      <c r="G46">
        <v>0.25</v>
      </c>
      <c r="H46" s="23" t="s">
        <v>59</v>
      </c>
      <c r="I46" s="23">
        <v>8</v>
      </c>
      <c r="J46" s="3">
        <v>0</v>
      </c>
      <c r="K46" s="3">
        <v>1</v>
      </c>
      <c r="L46">
        <f t="shared" si="0"/>
        <v>1</v>
      </c>
      <c r="M46">
        <f t="shared" si="1"/>
        <v>1</v>
      </c>
      <c r="N46" s="14">
        <f t="shared" si="2"/>
        <v>0</v>
      </c>
    </row>
    <row r="47" spans="1:14" x14ac:dyDescent="0.35">
      <c r="A47" s="3" t="s">
        <v>13</v>
      </c>
      <c r="B47" s="20">
        <v>2024</v>
      </c>
      <c r="C47" s="3" t="s">
        <v>123</v>
      </c>
      <c r="D47" t="s">
        <v>50</v>
      </c>
      <c r="E47">
        <v>1</v>
      </c>
      <c r="F47">
        <v>1</v>
      </c>
      <c r="G47">
        <v>0.25</v>
      </c>
      <c r="H47" s="23" t="s">
        <v>61</v>
      </c>
      <c r="I47" s="23">
        <v>2.5</v>
      </c>
      <c r="J47" s="3">
        <v>0</v>
      </c>
      <c r="K47" s="3">
        <v>21</v>
      </c>
      <c r="L47">
        <f t="shared" si="0"/>
        <v>21</v>
      </c>
      <c r="M47">
        <f t="shared" si="1"/>
        <v>21</v>
      </c>
      <c r="N47" s="14">
        <f t="shared" si="2"/>
        <v>0</v>
      </c>
    </row>
    <row r="48" spans="1:14" x14ac:dyDescent="0.35">
      <c r="A48" s="3" t="s">
        <v>13</v>
      </c>
      <c r="B48" s="20">
        <v>2024</v>
      </c>
      <c r="C48" s="3" t="s">
        <v>124</v>
      </c>
      <c r="D48" t="s">
        <v>50</v>
      </c>
      <c r="E48">
        <v>1</v>
      </c>
      <c r="F48">
        <v>1</v>
      </c>
      <c r="G48">
        <v>0.25</v>
      </c>
      <c r="H48" s="23" t="s">
        <v>61</v>
      </c>
      <c r="I48" s="23">
        <v>5</v>
      </c>
      <c r="J48" s="3">
        <v>1</v>
      </c>
      <c r="K48" s="3">
        <v>17</v>
      </c>
      <c r="L48">
        <f t="shared" si="0"/>
        <v>18</v>
      </c>
      <c r="M48">
        <f t="shared" si="1"/>
        <v>18</v>
      </c>
      <c r="N48" s="14">
        <f t="shared" si="2"/>
        <v>5.5555555555555552E-2</v>
      </c>
    </row>
    <row r="49" spans="1:14" x14ac:dyDescent="0.35">
      <c r="A49" s="3" t="s">
        <v>13</v>
      </c>
      <c r="B49" s="20">
        <v>2024</v>
      </c>
      <c r="C49" s="3" t="s">
        <v>125</v>
      </c>
      <c r="D49" t="s">
        <v>50</v>
      </c>
      <c r="E49">
        <v>1</v>
      </c>
      <c r="F49">
        <v>1</v>
      </c>
      <c r="G49">
        <v>0.25</v>
      </c>
      <c r="H49" s="23" t="s">
        <v>61</v>
      </c>
      <c r="I49" s="23">
        <v>9.5</v>
      </c>
      <c r="J49" s="3">
        <v>0</v>
      </c>
      <c r="K49" s="3">
        <v>0</v>
      </c>
      <c r="L49">
        <f t="shared" si="0"/>
        <v>0</v>
      </c>
      <c r="M49">
        <f t="shared" si="1"/>
        <v>0</v>
      </c>
      <c r="N49" s="14" t="str">
        <f t="shared" si="2"/>
        <v>NA</v>
      </c>
    </row>
    <row r="50" spans="1:14" x14ac:dyDescent="0.35">
      <c r="A50" s="3" t="s">
        <v>13</v>
      </c>
      <c r="B50" s="20">
        <v>2024</v>
      </c>
      <c r="C50" s="3" t="s">
        <v>126</v>
      </c>
      <c r="D50" t="s">
        <v>50</v>
      </c>
      <c r="E50">
        <v>1</v>
      </c>
      <c r="F50">
        <v>1</v>
      </c>
      <c r="G50">
        <v>0.25</v>
      </c>
      <c r="H50" s="23" t="s">
        <v>63</v>
      </c>
      <c r="I50" s="23">
        <v>2</v>
      </c>
      <c r="J50" s="3">
        <v>2</v>
      </c>
      <c r="K50" s="3">
        <v>5</v>
      </c>
      <c r="L50">
        <f t="shared" si="0"/>
        <v>7</v>
      </c>
      <c r="M50">
        <f t="shared" si="1"/>
        <v>7</v>
      </c>
      <c r="N50" s="14">
        <f t="shared" si="2"/>
        <v>0.2857142857142857</v>
      </c>
    </row>
    <row r="51" spans="1:14" x14ac:dyDescent="0.35">
      <c r="A51" s="3" t="s">
        <v>13</v>
      </c>
      <c r="B51" s="20">
        <v>2024</v>
      </c>
      <c r="C51" s="3" t="s">
        <v>127</v>
      </c>
      <c r="D51" t="s">
        <v>50</v>
      </c>
      <c r="E51">
        <v>1</v>
      </c>
      <c r="F51">
        <v>1</v>
      </c>
      <c r="G51">
        <v>0.25</v>
      </c>
      <c r="H51" s="23" t="s">
        <v>63</v>
      </c>
      <c r="I51" s="23">
        <v>2.5</v>
      </c>
      <c r="J51" s="3">
        <v>0</v>
      </c>
      <c r="K51" s="3">
        <v>0</v>
      </c>
      <c r="L51">
        <f t="shared" si="0"/>
        <v>0</v>
      </c>
      <c r="M51">
        <f t="shared" si="1"/>
        <v>0</v>
      </c>
      <c r="N51" s="14" t="str">
        <f t="shared" si="2"/>
        <v>NA</v>
      </c>
    </row>
    <row r="52" spans="1:14" x14ac:dyDescent="0.35">
      <c r="A52" s="26" t="s">
        <v>16</v>
      </c>
      <c r="B52" s="25">
        <v>2014</v>
      </c>
      <c r="C52" s="25" t="s">
        <v>129</v>
      </c>
      <c r="D52" s="25" t="s">
        <v>144</v>
      </c>
      <c r="E52">
        <v>1</v>
      </c>
      <c r="F52">
        <v>1</v>
      </c>
      <c r="G52" s="26">
        <v>0.25</v>
      </c>
      <c r="H52" s="25" t="s">
        <v>50</v>
      </c>
      <c r="I52" s="25" t="s">
        <v>50</v>
      </c>
      <c r="J52">
        <v>4</v>
      </c>
      <c r="K52">
        <v>7</v>
      </c>
      <c r="L52">
        <f t="shared" si="0"/>
        <v>11</v>
      </c>
      <c r="M52">
        <f t="shared" si="1"/>
        <v>11</v>
      </c>
      <c r="N52" s="14">
        <f t="shared" si="2"/>
        <v>0.36363636363636365</v>
      </c>
    </row>
    <row r="53" spans="1:14" x14ac:dyDescent="0.35">
      <c r="A53" s="26" t="s">
        <v>16</v>
      </c>
      <c r="B53" s="25">
        <v>2014</v>
      </c>
      <c r="C53" s="25" t="s">
        <v>130</v>
      </c>
      <c r="D53" s="25" t="s">
        <v>145</v>
      </c>
      <c r="E53">
        <v>1</v>
      </c>
      <c r="F53">
        <v>1</v>
      </c>
      <c r="G53" s="26">
        <v>0.140625</v>
      </c>
      <c r="H53" s="25" t="s">
        <v>50</v>
      </c>
      <c r="I53" s="25" t="s">
        <v>50</v>
      </c>
      <c r="J53">
        <v>5</v>
      </c>
      <c r="K53">
        <v>18</v>
      </c>
      <c r="L53">
        <f t="shared" si="0"/>
        <v>23</v>
      </c>
      <c r="M53">
        <f t="shared" si="1"/>
        <v>40.888888888888886</v>
      </c>
      <c r="N53" s="14">
        <f t="shared" si="2"/>
        <v>0.21739130434782608</v>
      </c>
    </row>
    <row r="54" spans="1:14" x14ac:dyDescent="0.35">
      <c r="A54" s="26" t="s">
        <v>16</v>
      </c>
      <c r="B54" s="25">
        <v>2014</v>
      </c>
      <c r="C54" s="25" t="s">
        <v>131</v>
      </c>
      <c r="D54" s="25" t="s">
        <v>146</v>
      </c>
      <c r="E54">
        <v>1</v>
      </c>
      <c r="F54">
        <v>1</v>
      </c>
      <c r="G54" s="26">
        <v>0.140625</v>
      </c>
      <c r="H54" s="25" t="s">
        <v>50</v>
      </c>
      <c r="I54" s="25" t="s">
        <v>50</v>
      </c>
      <c r="J54">
        <v>25</v>
      </c>
      <c r="K54">
        <v>19</v>
      </c>
      <c r="L54">
        <f t="shared" si="0"/>
        <v>44</v>
      </c>
      <c r="M54">
        <f t="shared" si="1"/>
        <v>78.222222222222229</v>
      </c>
      <c r="N54" s="14">
        <f t="shared" si="2"/>
        <v>0.56818181818181823</v>
      </c>
    </row>
    <row r="55" spans="1:14" x14ac:dyDescent="0.35">
      <c r="A55" s="26" t="s">
        <v>16</v>
      </c>
      <c r="B55" s="25">
        <v>2014</v>
      </c>
      <c r="C55" s="25" t="s">
        <v>132</v>
      </c>
      <c r="D55" s="25" t="s">
        <v>147</v>
      </c>
      <c r="E55">
        <v>1</v>
      </c>
      <c r="F55">
        <v>1</v>
      </c>
      <c r="G55" s="26">
        <v>0.25</v>
      </c>
      <c r="H55" s="25" t="s">
        <v>50</v>
      </c>
      <c r="I55" s="25" t="s">
        <v>50</v>
      </c>
      <c r="J55">
        <v>8</v>
      </c>
      <c r="K55">
        <v>12</v>
      </c>
      <c r="L55">
        <f t="shared" si="0"/>
        <v>20</v>
      </c>
      <c r="M55">
        <f t="shared" si="1"/>
        <v>20</v>
      </c>
      <c r="N55" s="14">
        <f t="shared" si="2"/>
        <v>0.4</v>
      </c>
    </row>
    <row r="56" spans="1:14" x14ac:dyDescent="0.35">
      <c r="A56" s="26" t="s">
        <v>16</v>
      </c>
      <c r="B56" s="25">
        <v>2014</v>
      </c>
      <c r="C56" s="25" t="s">
        <v>133</v>
      </c>
      <c r="D56" s="25" t="s">
        <v>148</v>
      </c>
      <c r="E56">
        <v>1</v>
      </c>
      <c r="F56">
        <v>1</v>
      </c>
      <c r="G56" s="26">
        <v>0.140625</v>
      </c>
      <c r="H56" s="25" t="s">
        <v>50</v>
      </c>
      <c r="I56" s="25" t="s">
        <v>50</v>
      </c>
      <c r="J56">
        <v>3</v>
      </c>
      <c r="K56">
        <v>37</v>
      </c>
      <c r="L56">
        <f t="shared" si="0"/>
        <v>40</v>
      </c>
      <c r="M56">
        <f t="shared" si="1"/>
        <v>71.111111111111114</v>
      </c>
      <c r="N56" s="14">
        <f t="shared" si="2"/>
        <v>7.4999999999999997E-2</v>
      </c>
    </row>
    <row r="57" spans="1:14" x14ac:dyDescent="0.35">
      <c r="A57" s="26" t="s">
        <v>16</v>
      </c>
      <c r="B57" s="25">
        <v>2014</v>
      </c>
      <c r="C57" s="25" t="s">
        <v>134</v>
      </c>
      <c r="D57" s="25" t="s">
        <v>149</v>
      </c>
      <c r="E57">
        <v>1</v>
      </c>
      <c r="F57">
        <v>1</v>
      </c>
      <c r="G57" s="26">
        <v>0.25</v>
      </c>
      <c r="H57" s="25" t="s">
        <v>50</v>
      </c>
      <c r="I57" s="25" t="s">
        <v>50</v>
      </c>
      <c r="J57">
        <v>0</v>
      </c>
      <c r="K57">
        <v>1</v>
      </c>
      <c r="L57">
        <f t="shared" si="0"/>
        <v>1</v>
      </c>
      <c r="M57">
        <f t="shared" si="1"/>
        <v>1</v>
      </c>
      <c r="N57" s="14">
        <f t="shared" si="2"/>
        <v>0</v>
      </c>
    </row>
    <row r="58" spans="1:14" x14ac:dyDescent="0.35">
      <c r="A58" s="26" t="s">
        <v>16</v>
      </c>
      <c r="B58" s="25">
        <v>2014</v>
      </c>
      <c r="C58" s="25" t="s">
        <v>135</v>
      </c>
      <c r="D58" s="25" t="s">
        <v>150</v>
      </c>
      <c r="E58">
        <v>1</v>
      </c>
      <c r="F58">
        <v>1</v>
      </c>
      <c r="G58" s="26">
        <v>0.25</v>
      </c>
      <c r="H58" s="25" t="s">
        <v>50</v>
      </c>
      <c r="I58" s="25" t="s">
        <v>50</v>
      </c>
      <c r="J58">
        <v>1</v>
      </c>
      <c r="K58">
        <v>4</v>
      </c>
      <c r="L58">
        <f t="shared" si="0"/>
        <v>5</v>
      </c>
      <c r="M58">
        <f t="shared" si="1"/>
        <v>5</v>
      </c>
      <c r="N58" s="14">
        <f t="shared" si="2"/>
        <v>0.2</v>
      </c>
    </row>
    <row r="59" spans="1:14" x14ac:dyDescent="0.35">
      <c r="A59" s="26" t="s">
        <v>16</v>
      </c>
      <c r="B59" s="25">
        <v>2014</v>
      </c>
      <c r="C59" s="25" t="s">
        <v>136</v>
      </c>
      <c r="D59" s="25" t="s">
        <v>151</v>
      </c>
      <c r="E59">
        <v>1</v>
      </c>
      <c r="F59">
        <v>1</v>
      </c>
      <c r="G59" s="26">
        <v>0.140625</v>
      </c>
      <c r="H59" s="25" t="s">
        <v>50</v>
      </c>
      <c r="I59" s="25" t="s">
        <v>50</v>
      </c>
      <c r="J59">
        <v>18</v>
      </c>
      <c r="K59">
        <v>43</v>
      </c>
      <c r="L59">
        <f t="shared" si="0"/>
        <v>61</v>
      </c>
      <c r="M59">
        <f t="shared" si="1"/>
        <v>108.44444444444444</v>
      </c>
      <c r="N59" s="14">
        <f t="shared" si="2"/>
        <v>0.29508196721311475</v>
      </c>
    </row>
    <row r="60" spans="1:14" x14ac:dyDescent="0.35">
      <c r="A60" s="26" t="s">
        <v>16</v>
      </c>
      <c r="B60" s="25">
        <v>2014</v>
      </c>
      <c r="C60" s="25" t="s">
        <v>50</v>
      </c>
      <c r="D60" s="25" t="s">
        <v>152</v>
      </c>
      <c r="E60">
        <v>0</v>
      </c>
      <c r="F60">
        <v>0</v>
      </c>
      <c r="G60" s="26">
        <v>0.140625</v>
      </c>
      <c r="H60" s="25" t="s">
        <v>50</v>
      </c>
      <c r="I60" s="25" t="s">
        <v>50</v>
      </c>
      <c r="J60">
        <v>13</v>
      </c>
      <c r="K60">
        <v>21</v>
      </c>
      <c r="L60">
        <f t="shared" si="0"/>
        <v>34</v>
      </c>
      <c r="M60">
        <f t="shared" si="1"/>
        <v>60.444444444444443</v>
      </c>
      <c r="N60" s="14">
        <f t="shared" si="2"/>
        <v>0.38235294117647056</v>
      </c>
    </row>
    <row r="61" spans="1:14" x14ac:dyDescent="0.35">
      <c r="A61" s="26" t="s">
        <v>16</v>
      </c>
      <c r="B61" s="25">
        <v>2014</v>
      </c>
      <c r="C61" s="25" t="s">
        <v>50</v>
      </c>
      <c r="D61" s="25" t="s">
        <v>153</v>
      </c>
      <c r="E61">
        <v>0</v>
      </c>
      <c r="F61">
        <v>0</v>
      </c>
      <c r="G61" s="26">
        <v>6.25E-2</v>
      </c>
      <c r="H61" s="25" t="s">
        <v>50</v>
      </c>
      <c r="I61" s="25" t="s">
        <v>50</v>
      </c>
      <c r="J61">
        <v>6</v>
      </c>
      <c r="K61">
        <v>15</v>
      </c>
      <c r="L61">
        <f t="shared" si="0"/>
        <v>21</v>
      </c>
      <c r="M61">
        <f t="shared" si="1"/>
        <v>84</v>
      </c>
      <c r="N61" s="14">
        <f t="shared" si="2"/>
        <v>0.2857142857142857</v>
      </c>
    </row>
    <row r="62" spans="1:14" x14ac:dyDescent="0.35">
      <c r="A62" s="26" t="s">
        <v>16</v>
      </c>
      <c r="B62" s="25">
        <v>2015</v>
      </c>
      <c r="C62" s="25" t="s">
        <v>129</v>
      </c>
      <c r="D62" s="25" t="s">
        <v>144</v>
      </c>
      <c r="E62">
        <v>1</v>
      </c>
      <c r="F62">
        <v>1</v>
      </c>
      <c r="G62" s="26">
        <v>0.25</v>
      </c>
      <c r="H62" s="25" t="s">
        <v>50</v>
      </c>
      <c r="I62" s="25" t="s">
        <v>50</v>
      </c>
      <c r="J62">
        <v>5</v>
      </c>
      <c r="K62">
        <v>6</v>
      </c>
      <c r="L62">
        <f t="shared" si="0"/>
        <v>11</v>
      </c>
      <c r="M62">
        <f t="shared" si="1"/>
        <v>11</v>
      </c>
      <c r="N62" s="14">
        <f t="shared" si="2"/>
        <v>0.45454545454545453</v>
      </c>
    </row>
    <row r="63" spans="1:14" x14ac:dyDescent="0.35">
      <c r="A63" s="26" t="s">
        <v>16</v>
      </c>
      <c r="B63" s="25">
        <v>2015</v>
      </c>
      <c r="C63" s="25" t="s">
        <v>130</v>
      </c>
      <c r="D63" s="25" t="s">
        <v>145</v>
      </c>
      <c r="E63">
        <v>1</v>
      </c>
      <c r="F63">
        <v>1</v>
      </c>
      <c r="G63" s="26">
        <v>0.140625</v>
      </c>
      <c r="H63" s="25" t="s">
        <v>50</v>
      </c>
      <c r="I63" s="25" t="s">
        <v>50</v>
      </c>
      <c r="J63">
        <v>1</v>
      </c>
      <c r="K63">
        <v>13</v>
      </c>
      <c r="L63">
        <f t="shared" si="0"/>
        <v>14</v>
      </c>
      <c r="M63">
        <f t="shared" si="1"/>
        <v>24.888888888888889</v>
      </c>
      <c r="N63" s="14">
        <f t="shared" si="2"/>
        <v>7.1428571428571425E-2</v>
      </c>
    </row>
    <row r="64" spans="1:14" x14ac:dyDescent="0.35">
      <c r="A64" s="26" t="s">
        <v>16</v>
      </c>
      <c r="B64" s="25">
        <v>2015</v>
      </c>
      <c r="C64" s="25" t="s">
        <v>131</v>
      </c>
      <c r="D64" s="25" t="s">
        <v>146</v>
      </c>
      <c r="E64">
        <v>1</v>
      </c>
      <c r="F64">
        <v>1</v>
      </c>
      <c r="G64" s="26">
        <v>0.140625</v>
      </c>
      <c r="H64" s="25" t="s">
        <v>50</v>
      </c>
      <c r="I64" s="25" t="s">
        <v>50</v>
      </c>
      <c r="J64">
        <v>12</v>
      </c>
      <c r="K64">
        <v>67</v>
      </c>
      <c r="L64">
        <f t="shared" si="0"/>
        <v>79</v>
      </c>
      <c r="M64">
        <f t="shared" si="1"/>
        <v>140.44444444444446</v>
      </c>
      <c r="N64" s="14">
        <f t="shared" si="2"/>
        <v>0.15189873417721519</v>
      </c>
    </row>
    <row r="65" spans="1:14" x14ac:dyDescent="0.35">
      <c r="A65" s="26" t="s">
        <v>16</v>
      </c>
      <c r="B65" s="25">
        <v>2015</v>
      </c>
      <c r="C65" s="25" t="s">
        <v>132</v>
      </c>
      <c r="D65" s="25" t="s">
        <v>147</v>
      </c>
      <c r="E65">
        <v>1</v>
      </c>
      <c r="F65">
        <v>1</v>
      </c>
      <c r="G65" s="26">
        <v>0.25</v>
      </c>
      <c r="H65" s="25" t="s">
        <v>50</v>
      </c>
      <c r="I65" s="25" t="s">
        <v>50</v>
      </c>
      <c r="J65">
        <v>19</v>
      </c>
      <c r="K65">
        <v>12</v>
      </c>
      <c r="L65">
        <f t="shared" si="0"/>
        <v>31</v>
      </c>
      <c r="M65">
        <f t="shared" si="1"/>
        <v>31</v>
      </c>
      <c r="N65" s="14">
        <f t="shared" si="2"/>
        <v>0.61290322580645162</v>
      </c>
    </row>
    <row r="66" spans="1:14" x14ac:dyDescent="0.35">
      <c r="A66" s="26" t="s">
        <v>16</v>
      </c>
      <c r="B66" s="25">
        <v>2015</v>
      </c>
      <c r="C66" s="25" t="s">
        <v>133</v>
      </c>
      <c r="D66" s="25" t="s">
        <v>148</v>
      </c>
      <c r="E66">
        <v>1</v>
      </c>
      <c r="F66">
        <v>1</v>
      </c>
      <c r="G66" s="26">
        <v>0.140625</v>
      </c>
      <c r="H66" s="25" t="s">
        <v>50</v>
      </c>
      <c r="I66" s="25" t="s">
        <v>50</v>
      </c>
      <c r="J66">
        <v>5</v>
      </c>
      <c r="K66">
        <v>52</v>
      </c>
      <c r="L66">
        <f t="shared" si="0"/>
        <v>57</v>
      </c>
      <c r="M66">
        <f t="shared" si="1"/>
        <v>101.33333333333333</v>
      </c>
      <c r="N66" s="14">
        <f t="shared" si="2"/>
        <v>8.771929824561403E-2</v>
      </c>
    </row>
    <row r="67" spans="1:14" x14ac:dyDescent="0.35">
      <c r="A67" s="26" t="s">
        <v>16</v>
      </c>
      <c r="B67" s="25">
        <v>2015</v>
      </c>
      <c r="C67" s="25" t="s">
        <v>134</v>
      </c>
      <c r="D67" s="25" t="s">
        <v>149</v>
      </c>
      <c r="E67">
        <v>1</v>
      </c>
      <c r="F67">
        <v>1</v>
      </c>
      <c r="G67" s="26">
        <v>0.25</v>
      </c>
      <c r="H67" s="25" t="s">
        <v>50</v>
      </c>
      <c r="I67" s="25" t="s">
        <v>50</v>
      </c>
      <c r="J67">
        <v>1</v>
      </c>
      <c r="K67">
        <v>2</v>
      </c>
      <c r="L67">
        <f t="shared" ref="L67:L130" si="3">IFERROR(J67+K67, "NA")</f>
        <v>3</v>
      </c>
      <c r="M67">
        <f t="shared" ref="M67:M130" si="4">IFERROR(L67/(G67/0.25), "NA")</f>
        <v>3</v>
      </c>
      <c r="N67" s="14">
        <f t="shared" ref="N67:N130" si="5">IFERROR(J67/L67,"NA")</f>
        <v>0.33333333333333331</v>
      </c>
    </row>
    <row r="68" spans="1:14" x14ac:dyDescent="0.35">
      <c r="A68" s="26" t="s">
        <v>16</v>
      </c>
      <c r="B68" s="25">
        <v>2015</v>
      </c>
      <c r="C68" s="25" t="s">
        <v>135</v>
      </c>
      <c r="D68" s="25" t="s">
        <v>150</v>
      </c>
      <c r="E68">
        <v>1</v>
      </c>
      <c r="F68">
        <v>1</v>
      </c>
      <c r="G68" s="26">
        <v>0.25</v>
      </c>
      <c r="H68" s="25" t="s">
        <v>50</v>
      </c>
      <c r="I68" s="25" t="s">
        <v>50</v>
      </c>
      <c r="J68">
        <v>3</v>
      </c>
      <c r="K68">
        <v>8</v>
      </c>
      <c r="L68">
        <f t="shared" si="3"/>
        <v>11</v>
      </c>
      <c r="M68">
        <f t="shared" si="4"/>
        <v>11</v>
      </c>
      <c r="N68" s="14">
        <f t="shared" si="5"/>
        <v>0.27272727272727271</v>
      </c>
    </row>
    <row r="69" spans="1:14" x14ac:dyDescent="0.35">
      <c r="A69" s="26" t="s">
        <v>16</v>
      </c>
      <c r="B69" s="25">
        <v>2015</v>
      </c>
      <c r="C69" s="25" t="s">
        <v>136</v>
      </c>
      <c r="D69" s="25" t="s">
        <v>151</v>
      </c>
      <c r="E69">
        <v>1</v>
      </c>
      <c r="F69">
        <v>1</v>
      </c>
      <c r="G69" s="26">
        <v>0.140625</v>
      </c>
      <c r="H69" s="25" t="s">
        <v>50</v>
      </c>
      <c r="I69" s="25" t="s">
        <v>50</v>
      </c>
      <c r="J69">
        <v>8</v>
      </c>
      <c r="K69">
        <v>93</v>
      </c>
      <c r="L69">
        <f t="shared" si="3"/>
        <v>101</v>
      </c>
      <c r="M69">
        <f t="shared" si="4"/>
        <v>179.55555555555554</v>
      </c>
      <c r="N69" s="14">
        <f t="shared" si="5"/>
        <v>7.9207920792079209E-2</v>
      </c>
    </row>
    <row r="70" spans="1:14" x14ac:dyDescent="0.35">
      <c r="A70" s="26" t="s">
        <v>16</v>
      </c>
      <c r="B70" s="25">
        <v>2015</v>
      </c>
      <c r="C70" s="25" t="s">
        <v>50</v>
      </c>
      <c r="D70" s="25" t="s">
        <v>152</v>
      </c>
      <c r="E70">
        <v>0</v>
      </c>
      <c r="F70">
        <v>0</v>
      </c>
      <c r="G70" s="26">
        <v>0.140625</v>
      </c>
      <c r="H70" s="25" t="s">
        <v>50</v>
      </c>
      <c r="I70" s="25" t="s">
        <v>50</v>
      </c>
      <c r="J70">
        <v>12</v>
      </c>
      <c r="K70">
        <v>65</v>
      </c>
      <c r="L70">
        <f t="shared" si="3"/>
        <v>77</v>
      </c>
      <c r="M70">
        <f t="shared" si="4"/>
        <v>136.88888888888889</v>
      </c>
      <c r="N70" s="14">
        <f t="shared" si="5"/>
        <v>0.15584415584415584</v>
      </c>
    </row>
    <row r="71" spans="1:14" x14ac:dyDescent="0.35">
      <c r="A71" s="26" t="s">
        <v>16</v>
      </c>
      <c r="B71" s="25">
        <v>2015</v>
      </c>
      <c r="C71" s="25" t="s">
        <v>50</v>
      </c>
      <c r="D71" s="25" t="s">
        <v>153</v>
      </c>
      <c r="E71">
        <v>0</v>
      </c>
      <c r="F71">
        <v>0</v>
      </c>
      <c r="G71" s="26">
        <v>6.25E-2</v>
      </c>
      <c r="H71" s="25" t="s">
        <v>50</v>
      </c>
      <c r="I71" s="25" t="s">
        <v>50</v>
      </c>
      <c r="J71">
        <v>17</v>
      </c>
      <c r="K71">
        <v>23</v>
      </c>
      <c r="L71">
        <f t="shared" si="3"/>
        <v>40</v>
      </c>
      <c r="M71">
        <f t="shared" si="4"/>
        <v>160</v>
      </c>
      <c r="N71" s="14">
        <f t="shared" si="5"/>
        <v>0.42499999999999999</v>
      </c>
    </row>
    <row r="72" spans="1:14" x14ac:dyDescent="0.35">
      <c r="A72" s="26" t="s">
        <v>16</v>
      </c>
      <c r="B72" s="25">
        <v>2016</v>
      </c>
      <c r="C72" s="25" t="s">
        <v>129</v>
      </c>
      <c r="D72" s="25" t="s">
        <v>144</v>
      </c>
      <c r="E72">
        <v>1</v>
      </c>
      <c r="F72">
        <v>1</v>
      </c>
      <c r="G72" s="26">
        <v>0.25</v>
      </c>
      <c r="H72" s="25" t="s">
        <v>50</v>
      </c>
      <c r="I72" s="25" t="s">
        <v>50</v>
      </c>
      <c r="J72">
        <v>4</v>
      </c>
      <c r="K72">
        <v>15</v>
      </c>
      <c r="L72">
        <f t="shared" si="3"/>
        <v>19</v>
      </c>
      <c r="M72">
        <f t="shared" si="4"/>
        <v>19</v>
      </c>
      <c r="N72" s="14">
        <f t="shared" si="5"/>
        <v>0.21052631578947367</v>
      </c>
    </row>
    <row r="73" spans="1:14" x14ac:dyDescent="0.35">
      <c r="A73" s="26" t="s">
        <v>16</v>
      </c>
      <c r="B73" s="25">
        <v>2016</v>
      </c>
      <c r="C73" s="25" t="s">
        <v>130</v>
      </c>
      <c r="D73" s="25" t="s">
        <v>145</v>
      </c>
      <c r="E73">
        <v>1</v>
      </c>
      <c r="F73">
        <v>1</v>
      </c>
      <c r="G73" s="26">
        <v>0.140625</v>
      </c>
      <c r="H73" s="25" t="s">
        <v>50</v>
      </c>
      <c r="I73" s="25" t="s">
        <v>50</v>
      </c>
      <c r="J73">
        <v>1</v>
      </c>
      <c r="K73">
        <v>7</v>
      </c>
      <c r="L73">
        <f t="shared" si="3"/>
        <v>8</v>
      </c>
      <c r="M73">
        <f t="shared" si="4"/>
        <v>14.222222222222221</v>
      </c>
      <c r="N73" s="14">
        <f t="shared" si="5"/>
        <v>0.125</v>
      </c>
    </row>
    <row r="74" spans="1:14" x14ac:dyDescent="0.35">
      <c r="A74" s="26" t="s">
        <v>16</v>
      </c>
      <c r="B74" s="25">
        <v>2016</v>
      </c>
      <c r="C74" s="25" t="s">
        <v>131</v>
      </c>
      <c r="D74" s="25" t="s">
        <v>146</v>
      </c>
      <c r="E74">
        <v>1</v>
      </c>
      <c r="F74">
        <v>1</v>
      </c>
      <c r="G74" s="26">
        <v>0.140625</v>
      </c>
      <c r="H74" s="25" t="s">
        <v>50</v>
      </c>
      <c r="I74" s="25" t="s">
        <v>50</v>
      </c>
      <c r="J74">
        <v>18</v>
      </c>
      <c r="K74">
        <v>55</v>
      </c>
      <c r="L74">
        <f t="shared" si="3"/>
        <v>73</v>
      </c>
      <c r="M74">
        <f t="shared" si="4"/>
        <v>129.77777777777777</v>
      </c>
      <c r="N74" s="14">
        <f t="shared" si="5"/>
        <v>0.24657534246575341</v>
      </c>
    </row>
    <row r="75" spans="1:14" x14ac:dyDescent="0.35">
      <c r="A75" s="26" t="s">
        <v>16</v>
      </c>
      <c r="B75" s="25">
        <v>2016</v>
      </c>
      <c r="C75" s="25" t="s">
        <v>132</v>
      </c>
      <c r="D75" s="25" t="s">
        <v>147</v>
      </c>
      <c r="E75">
        <v>1</v>
      </c>
      <c r="F75">
        <v>1</v>
      </c>
      <c r="G75" s="26">
        <v>0.25</v>
      </c>
      <c r="H75" s="25" t="s">
        <v>50</v>
      </c>
      <c r="I75" s="25" t="s">
        <v>50</v>
      </c>
      <c r="J75">
        <v>21</v>
      </c>
      <c r="K75">
        <v>12</v>
      </c>
      <c r="L75">
        <f t="shared" si="3"/>
        <v>33</v>
      </c>
      <c r="M75">
        <f t="shared" si="4"/>
        <v>33</v>
      </c>
      <c r="N75" s="14">
        <f t="shared" si="5"/>
        <v>0.63636363636363635</v>
      </c>
    </row>
    <row r="76" spans="1:14" x14ac:dyDescent="0.35">
      <c r="A76" s="26" t="s">
        <v>16</v>
      </c>
      <c r="B76" s="25">
        <v>2016</v>
      </c>
      <c r="C76" s="25" t="s">
        <v>133</v>
      </c>
      <c r="D76" s="25" t="s">
        <v>148</v>
      </c>
      <c r="E76">
        <v>1</v>
      </c>
      <c r="F76">
        <v>1</v>
      </c>
      <c r="G76" s="26">
        <v>0.140625</v>
      </c>
      <c r="H76" s="25" t="s">
        <v>50</v>
      </c>
      <c r="I76" s="25" t="s">
        <v>50</v>
      </c>
      <c r="J76">
        <v>7</v>
      </c>
      <c r="K76">
        <v>47</v>
      </c>
      <c r="L76">
        <f t="shared" si="3"/>
        <v>54</v>
      </c>
      <c r="M76">
        <f t="shared" si="4"/>
        <v>96</v>
      </c>
      <c r="N76" s="14">
        <f t="shared" si="5"/>
        <v>0.12962962962962962</v>
      </c>
    </row>
    <row r="77" spans="1:14" x14ac:dyDescent="0.35">
      <c r="A77" s="26" t="s">
        <v>16</v>
      </c>
      <c r="B77" s="25">
        <v>2016</v>
      </c>
      <c r="C77" s="25" t="s">
        <v>134</v>
      </c>
      <c r="D77" s="25" t="s">
        <v>149</v>
      </c>
      <c r="E77">
        <v>1</v>
      </c>
      <c r="F77">
        <v>1</v>
      </c>
      <c r="G77" s="26">
        <v>0.25</v>
      </c>
      <c r="H77" s="25" t="s">
        <v>50</v>
      </c>
      <c r="I77" s="25" t="s">
        <v>50</v>
      </c>
      <c r="J77">
        <v>2</v>
      </c>
      <c r="K77">
        <v>2</v>
      </c>
      <c r="L77">
        <f t="shared" si="3"/>
        <v>4</v>
      </c>
      <c r="M77">
        <f t="shared" si="4"/>
        <v>4</v>
      </c>
      <c r="N77" s="14">
        <f t="shared" si="5"/>
        <v>0.5</v>
      </c>
    </row>
    <row r="78" spans="1:14" x14ac:dyDescent="0.35">
      <c r="A78" s="26" t="s">
        <v>16</v>
      </c>
      <c r="B78" s="25">
        <v>2016</v>
      </c>
      <c r="C78" s="25" t="s">
        <v>135</v>
      </c>
      <c r="D78" s="25" t="s">
        <v>150</v>
      </c>
      <c r="E78">
        <v>1</v>
      </c>
      <c r="F78">
        <v>1</v>
      </c>
      <c r="G78" s="26">
        <v>0.25</v>
      </c>
      <c r="H78" s="25" t="s">
        <v>50</v>
      </c>
      <c r="I78" s="25" t="s">
        <v>50</v>
      </c>
      <c r="J78">
        <v>1</v>
      </c>
      <c r="K78">
        <v>5</v>
      </c>
      <c r="L78">
        <f t="shared" si="3"/>
        <v>6</v>
      </c>
      <c r="M78">
        <f t="shared" si="4"/>
        <v>6</v>
      </c>
      <c r="N78" s="14">
        <f t="shared" si="5"/>
        <v>0.16666666666666666</v>
      </c>
    </row>
    <row r="79" spans="1:14" x14ac:dyDescent="0.35">
      <c r="A79" s="26" t="s">
        <v>16</v>
      </c>
      <c r="B79" s="25">
        <v>2016</v>
      </c>
      <c r="C79" s="25" t="s">
        <v>136</v>
      </c>
      <c r="D79" s="25" t="s">
        <v>151</v>
      </c>
      <c r="E79">
        <v>1</v>
      </c>
      <c r="F79">
        <v>1</v>
      </c>
      <c r="G79" s="26">
        <v>0.140625</v>
      </c>
      <c r="H79" s="25" t="s">
        <v>50</v>
      </c>
      <c r="I79" s="25" t="s">
        <v>50</v>
      </c>
      <c r="J79">
        <v>18</v>
      </c>
      <c r="K79">
        <v>52</v>
      </c>
      <c r="L79">
        <f t="shared" si="3"/>
        <v>70</v>
      </c>
      <c r="M79">
        <f t="shared" si="4"/>
        <v>124.44444444444444</v>
      </c>
      <c r="N79" s="14">
        <f t="shared" si="5"/>
        <v>0.25714285714285712</v>
      </c>
    </row>
    <row r="80" spans="1:14" x14ac:dyDescent="0.35">
      <c r="A80" s="26" t="s">
        <v>16</v>
      </c>
      <c r="B80" s="25">
        <v>2016</v>
      </c>
      <c r="C80" s="25" t="s">
        <v>50</v>
      </c>
      <c r="D80" s="25" t="s">
        <v>152</v>
      </c>
      <c r="E80">
        <v>0</v>
      </c>
      <c r="F80">
        <v>0</v>
      </c>
      <c r="G80" s="26">
        <v>0.140625</v>
      </c>
      <c r="H80" s="25" t="s">
        <v>50</v>
      </c>
      <c r="I80" s="25" t="s">
        <v>50</v>
      </c>
      <c r="J80">
        <v>6</v>
      </c>
      <c r="K80">
        <v>54</v>
      </c>
      <c r="L80">
        <f t="shared" si="3"/>
        <v>60</v>
      </c>
      <c r="M80">
        <f t="shared" si="4"/>
        <v>106.66666666666667</v>
      </c>
      <c r="N80" s="14">
        <f t="shared" si="5"/>
        <v>0.1</v>
      </c>
    </row>
    <row r="81" spans="1:14" x14ac:dyDescent="0.35">
      <c r="A81" s="26" t="s">
        <v>16</v>
      </c>
      <c r="B81" s="25">
        <v>2016</v>
      </c>
      <c r="C81" s="25" t="s">
        <v>50</v>
      </c>
      <c r="D81" s="25" t="s">
        <v>153</v>
      </c>
      <c r="E81">
        <v>0</v>
      </c>
      <c r="F81">
        <v>0</v>
      </c>
      <c r="G81" s="26">
        <v>6.25E-2</v>
      </c>
      <c r="H81" s="25" t="s">
        <v>50</v>
      </c>
      <c r="I81" s="25" t="s">
        <v>50</v>
      </c>
      <c r="J81">
        <v>4</v>
      </c>
      <c r="K81">
        <v>25</v>
      </c>
      <c r="L81">
        <f t="shared" si="3"/>
        <v>29</v>
      </c>
      <c r="M81">
        <f t="shared" si="4"/>
        <v>116</v>
      </c>
      <c r="N81" s="14">
        <f t="shared" si="5"/>
        <v>0.13793103448275862</v>
      </c>
    </row>
    <row r="82" spans="1:14" x14ac:dyDescent="0.35">
      <c r="A82" s="26" t="s">
        <v>16</v>
      </c>
      <c r="B82" s="25">
        <v>2017</v>
      </c>
      <c r="C82" s="25" t="s">
        <v>129</v>
      </c>
      <c r="D82" s="25" t="s">
        <v>144</v>
      </c>
      <c r="E82">
        <v>1</v>
      </c>
      <c r="F82">
        <v>1</v>
      </c>
      <c r="G82" s="26">
        <v>0.25</v>
      </c>
      <c r="H82" s="25" t="s">
        <v>50</v>
      </c>
      <c r="I82" s="25" t="s">
        <v>50</v>
      </c>
      <c r="J82">
        <v>0</v>
      </c>
      <c r="K82">
        <v>4</v>
      </c>
      <c r="L82">
        <f t="shared" si="3"/>
        <v>4</v>
      </c>
      <c r="M82">
        <f t="shared" si="4"/>
        <v>4</v>
      </c>
      <c r="N82" s="14">
        <f t="shared" si="5"/>
        <v>0</v>
      </c>
    </row>
    <row r="83" spans="1:14" x14ac:dyDescent="0.35">
      <c r="A83" s="26" t="s">
        <v>16</v>
      </c>
      <c r="B83" s="25">
        <v>2017</v>
      </c>
      <c r="C83" s="25" t="s">
        <v>130</v>
      </c>
      <c r="D83" s="25" t="s">
        <v>145</v>
      </c>
      <c r="E83">
        <v>1</v>
      </c>
      <c r="F83">
        <v>1</v>
      </c>
      <c r="G83" s="26">
        <v>0.140625</v>
      </c>
      <c r="H83" s="25" t="s">
        <v>50</v>
      </c>
      <c r="I83" s="25" t="s">
        <v>50</v>
      </c>
      <c r="J83">
        <v>0</v>
      </c>
      <c r="K83">
        <v>1</v>
      </c>
      <c r="L83">
        <f t="shared" si="3"/>
        <v>1</v>
      </c>
      <c r="M83">
        <f t="shared" si="4"/>
        <v>1.7777777777777777</v>
      </c>
      <c r="N83" s="14">
        <f t="shared" si="5"/>
        <v>0</v>
      </c>
    </row>
    <row r="84" spans="1:14" x14ac:dyDescent="0.35">
      <c r="A84" s="26" t="s">
        <v>16</v>
      </c>
      <c r="B84" s="25">
        <v>2017</v>
      </c>
      <c r="C84" s="25" t="s">
        <v>131</v>
      </c>
      <c r="D84" s="25" t="s">
        <v>146</v>
      </c>
      <c r="E84">
        <v>1</v>
      </c>
      <c r="F84">
        <v>1</v>
      </c>
      <c r="G84" s="26">
        <v>0.140625</v>
      </c>
      <c r="H84" s="25" t="s">
        <v>50</v>
      </c>
      <c r="I84" s="25" t="s">
        <v>50</v>
      </c>
      <c r="J84">
        <v>13</v>
      </c>
      <c r="K84">
        <v>67</v>
      </c>
      <c r="L84">
        <f t="shared" si="3"/>
        <v>80</v>
      </c>
      <c r="M84">
        <f t="shared" si="4"/>
        <v>142.22222222222223</v>
      </c>
      <c r="N84" s="14">
        <f t="shared" si="5"/>
        <v>0.16250000000000001</v>
      </c>
    </row>
    <row r="85" spans="1:14" x14ac:dyDescent="0.35">
      <c r="A85" s="26" t="s">
        <v>16</v>
      </c>
      <c r="B85" s="25">
        <v>2017</v>
      </c>
      <c r="C85" s="25" t="s">
        <v>132</v>
      </c>
      <c r="D85" s="25" t="s">
        <v>147</v>
      </c>
      <c r="E85">
        <v>1</v>
      </c>
      <c r="F85">
        <v>1</v>
      </c>
      <c r="G85" s="26">
        <v>0.25</v>
      </c>
      <c r="H85" s="25" t="s">
        <v>50</v>
      </c>
      <c r="I85" s="25" t="s">
        <v>50</v>
      </c>
      <c r="J85">
        <v>7</v>
      </c>
      <c r="K85">
        <v>24</v>
      </c>
      <c r="L85">
        <f t="shared" si="3"/>
        <v>31</v>
      </c>
      <c r="M85">
        <f t="shared" si="4"/>
        <v>31</v>
      </c>
      <c r="N85" s="14">
        <f t="shared" si="5"/>
        <v>0.22580645161290322</v>
      </c>
    </row>
    <row r="86" spans="1:14" x14ac:dyDescent="0.35">
      <c r="A86" s="26" t="s">
        <v>16</v>
      </c>
      <c r="B86" s="25">
        <v>2017</v>
      </c>
      <c r="C86" s="25" t="s">
        <v>133</v>
      </c>
      <c r="D86" s="25" t="s">
        <v>148</v>
      </c>
      <c r="E86">
        <v>1</v>
      </c>
      <c r="F86">
        <v>1</v>
      </c>
      <c r="G86" s="26">
        <v>0.140625</v>
      </c>
      <c r="H86" s="25" t="s">
        <v>50</v>
      </c>
      <c r="I86" s="25" t="s">
        <v>50</v>
      </c>
      <c r="J86">
        <v>8</v>
      </c>
      <c r="K86">
        <v>62</v>
      </c>
      <c r="L86">
        <f t="shared" si="3"/>
        <v>70</v>
      </c>
      <c r="M86">
        <f t="shared" si="4"/>
        <v>124.44444444444444</v>
      </c>
      <c r="N86" s="14">
        <f t="shared" si="5"/>
        <v>0.11428571428571428</v>
      </c>
    </row>
    <row r="87" spans="1:14" x14ac:dyDescent="0.35">
      <c r="A87" s="26" t="s">
        <v>16</v>
      </c>
      <c r="B87" s="25">
        <v>2017</v>
      </c>
      <c r="C87" s="25" t="s">
        <v>134</v>
      </c>
      <c r="D87" s="25" t="s">
        <v>149</v>
      </c>
      <c r="E87">
        <v>1</v>
      </c>
      <c r="F87">
        <v>1</v>
      </c>
      <c r="G87" s="26">
        <v>0.25</v>
      </c>
      <c r="H87" s="25" t="s">
        <v>50</v>
      </c>
      <c r="I87" s="25" t="s">
        <v>50</v>
      </c>
      <c r="J87">
        <v>2</v>
      </c>
      <c r="K87">
        <v>8</v>
      </c>
      <c r="L87">
        <f t="shared" si="3"/>
        <v>10</v>
      </c>
      <c r="M87">
        <f t="shared" si="4"/>
        <v>10</v>
      </c>
      <c r="N87" s="14">
        <f t="shared" si="5"/>
        <v>0.2</v>
      </c>
    </row>
    <row r="88" spans="1:14" x14ac:dyDescent="0.35">
      <c r="A88" s="26" t="s">
        <v>16</v>
      </c>
      <c r="B88" s="25">
        <v>2017</v>
      </c>
      <c r="C88" s="25" t="s">
        <v>135</v>
      </c>
      <c r="D88" s="25" t="s">
        <v>150</v>
      </c>
      <c r="E88">
        <v>1</v>
      </c>
      <c r="F88">
        <v>1</v>
      </c>
      <c r="G88" s="26">
        <v>0.25</v>
      </c>
      <c r="H88" s="25" t="s">
        <v>50</v>
      </c>
      <c r="I88" s="25" t="s">
        <v>50</v>
      </c>
      <c r="J88">
        <v>0</v>
      </c>
      <c r="K88">
        <v>11</v>
      </c>
      <c r="L88">
        <f t="shared" si="3"/>
        <v>11</v>
      </c>
      <c r="M88">
        <f t="shared" si="4"/>
        <v>11</v>
      </c>
      <c r="N88" s="14">
        <f t="shared" si="5"/>
        <v>0</v>
      </c>
    </row>
    <row r="89" spans="1:14" x14ac:dyDescent="0.35">
      <c r="A89" s="26" t="s">
        <v>16</v>
      </c>
      <c r="B89" s="25">
        <v>2017</v>
      </c>
      <c r="C89" s="25" t="s">
        <v>136</v>
      </c>
      <c r="D89" s="25" t="s">
        <v>151</v>
      </c>
      <c r="E89">
        <v>1</v>
      </c>
      <c r="F89">
        <v>1</v>
      </c>
      <c r="G89" s="26">
        <v>0.140625</v>
      </c>
      <c r="H89" s="25" t="s">
        <v>50</v>
      </c>
      <c r="I89" s="25" t="s">
        <v>50</v>
      </c>
      <c r="J89">
        <v>24</v>
      </c>
      <c r="K89">
        <v>89</v>
      </c>
      <c r="L89">
        <f t="shared" si="3"/>
        <v>113</v>
      </c>
      <c r="M89">
        <f t="shared" si="4"/>
        <v>200.88888888888889</v>
      </c>
      <c r="N89" s="14">
        <f t="shared" si="5"/>
        <v>0.21238938053097345</v>
      </c>
    </row>
    <row r="90" spans="1:14" x14ac:dyDescent="0.35">
      <c r="A90" s="26" t="s">
        <v>16</v>
      </c>
      <c r="B90" s="25">
        <v>2017</v>
      </c>
      <c r="C90" s="25" t="s">
        <v>50</v>
      </c>
      <c r="D90" s="25" t="s">
        <v>152</v>
      </c>
      <c r="E90">
        <v>0</v>
      </c>
      <c r="F90">
        <v>0</v>
      </c>
      <c r="G90" s="26">
        <v>0.140625</v>
      </c>
      <c r="H90" s="25" t="s">
        <v>50</v>
      </c>
      <c r="I90" s="25" t="s">
        <v>50</v>
      </c>
      <c r="J90">
        <v>10</v>
      </c>
      <c r="K90">
        <v>70</v>
      </c>
      <c r="L90">
        <f t="shared" si="3"/>
        <v>80</v>
      </c>
      <c r="M90">
        <f t="shared" si="4"/>
        <v>142.22222222222223</v>
      </c>
      <c r="N90" s="14">
        <f t="shared" si="5"/>
        <v>0.125</v>
      </c>
    </row>
    <row r="91" spans="1:14" x14ac:dyDescent="0.35">
      <c r="A91" s="26" t="s">
        <v>16</v>
      </c>
      <c r="B91" s="25">
        <v>2017</v>
      </c>
      <c r="C91" s="25" t="s">
        <v>50</v>
      </c>
      <c r="D91" s="25" t="s">
        <v>153</v>
      </c>
      <c r="E91">
        <v>0</v>
      </c>
      <c r="F91">
        <v>0</v>
      </c>
      <c r="G91" s="26">
        <v>6.25E-2</v>
      </c>
      <c r="H91" s="25" t="s">
        <v>50</v>
      </c>
      <c r="I91" s="25" t="s">
        <v>50</v>
      </c>
      <c r="J91">
        <v>1</v>
      </c>
      <c r="K91">
        <v>35</v>
      </c>
      <c r="L91">
        <f t="shared" si="3"/>
        <v>36</v>
      </c>
      <c r="M91">
        <f t="shared" si="4"/>
        <v>144</v>
      </c>
      <c r="N91" s="14">
        <f t="shared" si="5"/>
        <v>2.7777777777777776E-2</v>
      </c>
    </row>
    <row r="92" spans="1:14" x14ac:dyDescent="0.35">
      <c r="A92" s="26" t="s">
        <v>16</v>
      </c>
      <c r="B92" s="25">
        <v>2018</v>
      </c>
      <c r="C92" s="25" t="s">
        <v>129</v>
      </c>
      <c r="D92" s="25" t="s">
        <v>144</v>
      </c>
      <c r="E92">
        <v>1</v>
      </c>
      <c r="F92">
        <v>1</v>
      </c>
      <c r="G92" s="26" t="s">
        <v>50</v>
      </c>
      <c r="H92" s="25" t="s">
        <v>50</v>
      </c>
      <c r="I92" s="25" t="s">
        <v>50</v>
      </c>
      <c r="J92" t="s">
        <v>50</v>
      </c>
      <c r="K92" t="s">
        <v>50</v>
      </c>
      <c r="L92" t="str">
        <f t="shared" si="3"/>
        <v>NA</v>
      </c>
      <c r="M92" t="str">
        <f t="shared" si="4"/>
        <v>NA</v>
      </c>
      <c r="N92" s="14" t="str">
        <f t="shared" si="5"/>
        <v>NA</v>
      </c>
    </row>
    <row r="93" spans="1:14" x14ac:dyDescent="0.35">
      <c r="A93" s="26" t="s">
        <v>16</v>
      </c>
      <c r="B93" s="25">
        <v>2018</v>
      </c>
      <c r="C93" s="25" t="s">
        <v>130</v>
      </c>
      <c r="D93" s="25" t="s">
        <v>145</v>
      </c>
      <c r="E93">
        <v>1</v>
      </c>
      <c r="F93">
        <v>1</v>
      </c>
      <c r="G93" s="26" t="s">
        <v>50</v>
      </c>
      <c r="H93" s="25" t="s">
        <v>50</v>
      </c>
      <c r="I93" s="25" t="s">
        <v>50</v>
      </c>
      <c r="J93" t="s">
        <v>50</v>
      </c>
      <c r="K93" t="s">
        <v>50</v>
      </c>
      <c r="L93" t="str">
        <f t="shared" si="3"/>
        <v>NA</v>
      </c>
      <c r="M93" t="str">
        <f t="shared" si="4"/>
        <v>NA</v>
      </c>
      <c r="N93" s="14" t="str">
        <f t="shared" si="5"/>
        <v>NA</v>
      </c>
    </row>
    <row r="94" spans="1:14" x14ac:dyDescent="0.35">
      <c r="A94" s="26" t="s">
        <v>16</v>
      </c>
      <c r="B94" s="25">
        <v>2018</v>
      </c>
      <c r="C94" s="25" t="s">
        <v>131</v>
      </c>
      <c r="D94" s="25" t="s">
        <v>146</v>
      </c>
      <c r="E94">
        <v>1</v>
      </c>
      <c r="F94">
        <v>1</v>
      </c>
      <c r="G94" s="26" t="s">
        <v>50</v>
      </c>
      <c r="H94" s="25" t="s">
        <v>50</v>
      </c>
      <c r="I94" s="25" t="s">
        <v>50</v>
      </c>
      <c r="J94" t="s">
        <v>50</v>
      </c>
      <c r="K94" t="s">
        <v>50</v>
      </c>
      <c r="L94" t="str">
        <f t="shared" si="3"/>
        <v>NA</v>
      </c>
      <c r="M94" t="str">
        <f t="shared" si="4"/>
        <v>NA</v>
      </c>
      <c r="N94" s="14" t="str">
        <f t="shared" si="5"/>
        <v>NA</v>
      </c>
    </row>
    <row r="95" spans="1:14" x14ac:dyDescent="0.35">
      <c r="A95" s="26" t="s">
        <v>16</v>
      </c>
      <c r="B95" s="25">
        <v>2018</v>
      </c>
      <c r="C95" s="25" t="s">
        <v>132</v>
      </c>
      <c r="D95" s="25" t="s">
        <v>147</v>
      </c>
      <c r="E95">
        <v>1</v>
      </c>
      <c r="F95">
        <v>1</v>
      </c>
      <c r="G95" s="26" t="s">
        <v>50</v>
      </c>
      <c r="H95" s="25" t="s">
        <v>50</v>
      </c>
      <c r="I95" s="25" t="s">
        <v>50</v>
      </c>
      <c r="J95" t="s">
        <v>50</v>
      </c>
      <c r="K95" t="s">
        <v>50</v>
      </c>
      <c r="L95" t="str">
        <f t="shared" si="3"/>
        <v>NA</v>
      </c>
      <c r="M95" t="str">
        <f t="shared" si="4"/>
        <v>NA</v>
      </c>
      <c r="N95" s="14" t="str">
        <f t="shared" si="5"/>
        <v>NA</v>
      </c>
    </row>
    <row r="96" spans="1:14" x14ac:dyDescent="0.35">
      <c r="A96" s="26" t="s">
        <v>16</v>
      </c>
      <c r="B96" s="25">
        <v>2018</v>
      </c>
      <c r="C96" s="25" t="s">
        <v>133</v>
      </c>
      <c r="D96" s="25" t="s">
        <v>148</v>
      </c>
      <c r="E96">
        <v>1</v>
      </c>
      <c r="F96">
        <v>1</v>
      </c>
      <c r="G96" s="26" t="s">
        <v>50</v>
      </c>
      <c r="H96" s="25" t="s">
        <v>50</v>
      </c>
      <c r="I96" s="25" t="s">
        <v>50</v>
      </c>
      <c r="J96" t="s">
        <v>50</v>
      </c>
      <c r="K96" t="s">
        <v>50</v>
      </c>
      <c r="L96" t="str">
        <f t="shared" si="3"/>
        <v>NA</v>
      </c>
      <c r="M96" t="str">
        <f t="shared" si="4"/>
        <v>NA</v>
      </c>
      <c r="N96" s="14" t="str">
        <f t="shared" si="5"/>
        <v>NA</v>
      </c>
    </row>
    <row r="97" spans="1:14" x14ac:dyDescent="0.35">
      <c r="A97" s="26" t="s">
        <v>16</v>
      </c>
      <c r="B97" s="25">
        <v>2018</v>
      </c>
      <c r="C97" s="25" t="s">
        <v>134</v>
      </c>
      <c r="D97" s="25" t="s">
        <v>149</v>
      </c>
      <c r="E97">
        <v>1</v>
      </c>
      <c r="F97">
        <v>1</v>
      </c>
      <c r="G97" s="26" t="s">
        <v>50</v>
      </c>
      <c r="H97" s="25" t="s">
        <v>50</v>
      </c>
      <c r="I97" s="25" t="s">
        <v>50</v>
      </c>
      <c r="J97" t="s">
        <v>50</v>
      </c>
      <c r="K97" t="s">
        <v>50</v>
      </c>
      <c r="L97" t="str">
        <f t="shared" si="3"/>
        <v>NA</v>
      </c>
      <c r="M97" t="str">
        <f t="shared" si="4"/>
        <v>NA</v>
      </c>
      <c r="N97" s="14" t="str">
        <f t="shared" si="5"/>
        <v>NA</v>
      </c>
    </row>
    <row r="98" spans="1:14" x14ac:dyDescent="0.35">
      <c r="A98" s="26" t="s">
        <v>16</v>
      </c>
      <c r="B98" s="25">
        <v>2018</v>
      </c>
      <c r="C98" s="25" t="s">
        <v>135</v>
      </c>
      <c r="D98" s="25" t="s">
        <v>150</v>
      </c>
      <c r="E98">
        <v>1</v>
      </c>
      <c r="F98">
        <v>1</v>
      </c>
      <c r="G98" s="26" t="s">
        <v>50</v>
      </c>
      <c r="H98" s="25" t="s">
        <v>50</v>
      </c>
      <c r="I98" s="25" t="s">
        <v>50</v>
      </c>
      <c r="J98" t="s">
        <v>50</v>
      </c>
      <c r="K98" t="s">
        <v>50</v>
      </c>
      <c r="L98" t="str">
        <f t="shared" si="3"/>
        <v>NA</v>
      </c>
      <c r="M98" t="str">
        <f t="shared" si="4"/>
        <v>NA</v>
      </c>
      <c r="N98" s="14" t="str">
        <f t="shared" si="5"/>
        <v>NA</v>
      </c>
    </row>
    <row r="99" spans="1:14" x14ac:dyDescent="0.35">
      <c r="A99" s="26" t="s">
        <v>16</v>
      </c>
      <c r="B99" s="25">
        <v>2018</v>
      </c>
      <c r="C99" s="25" t="s">
        <v>136</v>
      </c>
      <c r="D99" s="25" t="s">
        <v>151</v>
      </c>
      <c r="E99">
        <v>1</v>
      </c>
      <c r="F99">
        <v>1</v>
      </c>
      <c r="G99" s="26" t="s">
        <v>50</v>
      </c>
      <c r="H99" s="25" t="s">
        <v>50</v>
      </c>
      <c r="I99" s="25" t="s">
        <v>50</v>
      </c>
      <c r="J99" t="s">
        <v>50</v>
      </c>
      <c r="K99" t="s">
        <v>50</v>
      </c>
      <c r="L99" t="str">
        <f t="shared" si="3"/>
        <v>NA</v>
      </c>
      <c r="M99" t="str">
        <f t="shared" si="4"/>
        <v>NA</v>
      </c>
      <c r="N99" s="14" t="str">
        <f t="shared" si="5"/>
        <v>NA</v>
      </c>
    </row>
    <row r="100" spans="1:14" x14ac:dyDescent="0.35">
      <c r="A100" s="26" t="s">
        <v>16</v>
      </c>
      <c r="B100" s="25">
        <v>2018</v>
      </c>
      <c r="C100" s="25" t="s">
        <v>50</v>
      </c>
      <c r="D100" s="25" t="s">
        <v>152</v>
      </c>
      <c r="E100">
        <v>0</v>
      </c>
      <c r="F100">
        <v>0</v>
      </c>
      <c r="G100" s="26" t="s">
        <v>50</v>
      </c>
      <c r="H100" s="25" t="s">
        <v>50</v>
      </c>
      <c r="I100" s="25" t="s">
        <v>50</v>
      </c>
      <c r="J100" t="s">
        <v>50</v>
      </c>
      <c r="K100" t="s">
        <v>50</v>
      </c>
      <c r="L100" t="str">
        <f t="shared" si="3"/>
        <v>NA</v>
      </c>
      <c r="M100" t="str">
        <f t="shared" si="4"/>
        <v>NA</v>
      </c>
      <c r="N100" s="14" t="str">
        <f t="shared" si="5"/>
        <v>NA</v>
      </c>
    </row>
    <row r="101" spans="1:14" x14ac:dyDescent="0.35">
      <c r="A101" s="26" t="s">
        <v>16</v>
      </c>
      <c r="B101" s="25">
        <v>2018</v>
      </c>
      <c r="C101" s="25" t="s">
        <v>50</v>
      </c>
      <c r="D101" s="25" t="s">
        <v>153</v>
      </c>
      <c r="E101">
        <v>0</v>
      </c>
      <c r="F101">
        <v>0</v>
      </c>
      <c r="G101" s="26" t="s">
        <v>50</v>
      </c>
      <c r="H101" s="25" t="s">
        <v>50</v>
      </c>
      <c r="I101" s="25" t="s">
        <v>50</v>
      </c>
      <c r="J101" t="s">
        <v>50</v>
      </c>
      <c r="K101" t="s">
        <v>50</v>
      </c>
      <c r="L101" t="str">
        <f t="shared" si="3"/>
        <v>NA</v>
      </c>
      <c r="M101" t="str">
        <f t="shared" si="4"/>
        <v>NA</v>
      </c>
      <c r="N101" s="14" t="str">
        <f t="shared" si="5"/>
        <v>NA</v>
      </c>
    </row>
    <row r="102" spans="1:14" x14ac:dyDescent="0.35">
      <c r="A102" s="26" t="s">
        <v>16</v>
      </c>
      <c r="B102" s="25">
        <v>2019</v>
      </c>
      <c r="C102" s="25" t="s">
        <v>129</v>
      </c>
      <c r="D102" s="25" t="s">
        <v>144</v>
      </c>
      <c r="E102">
        <v>1</v>
      </c>
      <c r="F102">
        <v>1</v>
      </c>
      <c r="G102" s="3">
        <v>0.25</v>
      </c>
      <c r="H102" s="25" t="s">
        <v>50</v>
      </c>
      <c r="I102" s="25" t="s">
        <v>50</v>
      </c>
      <c r="J102">
        <v>1</v>
      </c>
      <c r="K102">
        <v>1</v>
      </c>
      <c r="L102">
        <f t="shared" si="3"/>
        <v>2</v>
      </c>
      <c r="M102">
        <f t="shared" si="4"/>
        <v>2</v>
      </c>
      <c r="N102" s="14">
        <f t="shared" si="5"/>
        <v>0.5</v>
      </c>
    </row>
    <row r="103" spans="1:14" x14ac:dyDescent="0.35">
      <c r="A103" s="26" t="s">
        <v>16</v>
      </c>
      <c r="B103" s="25">
        <v>2019</v>
      </c>
      <c r="C103" s="25" t="s">
        <v>130</v>
      </c>
      <c r="D103" s="25" t="s">
        <v>145</v>
      </c>
      <c r="E103">
        <v>1</v>
      </c>
      <c r="F103">
        <v>1</v>
      </c>
      <c r="G103" s="3">
        <v>0.25</v>
      </c>
      <c r="H103" s="25" t="s">
        <v>50</v>
      </c>
      <c r="I103" s="25" t="s">
        <v>50</v>
      </c>
      <c r="J103">
        <v>0</v>
      </c>
      <c r="K103">
        <v>2</v>
      </c>
      <c r="L103">
        <f t="shared" si="3"/>
        <v>2</v>
      </c>
      <c r="M103">
        <f t="shared" si="4"/>
        <v>2</v>
      </c>
      <c r="N103" s="14">
        <f t="shared" si="5"/>
        <v>0</v>
      </c>
    </row>
    <row r="104" spans="1:14" x14ac:dyDescent="0.35">
      <c r="A104" s="26" t="s">
        <v>16</v>
      </c>
      <c r="B104" s="25">
        <v>2019</v>
      </c>
      <c r="C104" s="25" t="s">
        <v>131</v>
      </c>
      <c r="D104" s="25" t="s">
        <v>146</v>
      </c>
      <c r="E104">
        <v>1</v>
      </c>
      <c r="F104">
        <v>1</v>
      </c>
      <c r="G104" s="3">
        <v>0.25</v>
      </c>
      <c r="H104" s="25" t="s">
        <v>50</v>
      </c>
      <c r="I104" s="25" t="s">
        <v>50</v>
      </c>
      <c r="J104">
        <v>8</v>
      </c>
      <c r="K104">
        <v>17</v>
      </c>
      <c r="L104">
        <f t="shared" si="3"/>
        <v>25</v>
      </c>
      <c r="M104">
        <f t="shared" si="4"/>
        <v>25</v>
      </c>
      <c r="N104" s="14">
        <f t="shared" si="5"/>
        <v>0.32</v>
      </c>
    </row>
    <row r="105" spans="1:14" x14ac:dyDescent="0.35">
      <c r="A105" s="26" t="s">
        <v>16</v>
      </c>
      <c r="B105" s="25">
        <v>2019</v>
      </c>
      <c r="C105" s="25" t="s">
        <v>132</v>
      </c>
      <c r="D105" s="25" t="s">
        <v>147</v>
      </c>
      <c r="E105">
        <v>1</v>
      </c>
      <c r="F105">
        <v>1</v>
      </c>
      <c r="G105" s="3">
        <v>0.25</v>
      </c>
      <c r="H105" s="25" t="s">
        <v>50</v>
      </c>
      <c r="I105" s="25" t="s">
        <v>50</v>
      </c>
      <c r="J105">
        <v>11</v>
      </c>
      <c r="K105">
        <v>22</v>
      </c>
      <c r="L105">
        <f t="shared" si="3"/>
        <v>33</v>
      </c>
      <c r="M105">
        <f t="shared" si="4"/>
        <v>33</v>
      </c>
      <c r="N105" s="14">
        <f t="shared" si="5"/>
        <v>0.33333333333333331</v>
      </c>
    </row>
    <row r="106" spans="1:14" x14ac:dyDescent="0.35">
      <c r="A106" s="26" t="s">
        <v>16</v>
      </c>
      <c r="B106" s="25">
        <v>2019</v>
      </c>
      <c r="C106" s="25" t="s">
        <v>133</v>
      </c>
      <c r="D106" s="25" t="s">
        <v>148</v>
      </c>
      <c r="E106">
        <v>1</v>
      </c>
      <c r="F106">
        <v>1</v>
      </c>
      <c r="G106" s="3">
        <v>0.25</v>
      </c>
      <c r="H106" s="25" t="s">
        <v>50</v>
      </c>
      <c r="I106" s="25" t="s">
        <v>50</v>
      </c>
      <c r="J106">
        <v>5</v>
      </c>
      <c r="K106">
        <v>73</v>
      </c>
      <c r="L106">
        <f t="shared" si="3"/>
        <v>78</v>
      </c>
      <c r="M106">
        <f t="shared" si="4"/>
        <v>78</v>
      </c>
      <c r="N106" s="14">
        <f t="shared" si="5"/>
        <v>6.4102564102564097E-2</v>
      </c>
    </row>
    <row r="107" spans="1:14" x14ac:dyDescent="0.35">
      <c r="A107" s="26" t="s">
        <v>16</v>
      </c>
      <c r="B107" s="25">
        <v>2019</v>
      </c>
      <c r="C107" s="25" t="s">
        <v>134</v>
      </c>
      <c r="D107" s="25" t="s">
        <v>149</v>
      </c>
      <c r="E107">
        <v>1</v>
      </c>
      <c r="F107">
        <v>1</v>
      </c>
      <c r="G107" s="3">
        <v>0.25</v>
      </c>
      <c r="H107" s="25" t="s">
        <v>50</v>
      </c>
      <c r="I107" s="25" t="s">
        <v>50</v>
      </c>
      <c r="J107">
        <v>0</v>
      </c>
      <c r="K107">
        <v>2</v>
      </c>
      <c r="L107">
        <f t="shared" si="3"/>
        <v>2</v>
      </c>
      <c r="M107">
        <f t="shared" si="4"/>
        <v>2</v>
      </c>
      <c r="N107" s="14">
        <f t="shared" si="5"/>
        <v>0</v>
      </c>
    </row>
    <row r="108" spans="1:14" x14ac:dyDescent="0.35">
      <c r="A108" s="26" t="s">
        <v>16</v>
      </c>
      <c r="B108" s="25">
        <v>2019</v>
      </c>
      <c r="C108" s="25" t="s">
        <v>135</v>
      </c>
      <c r="D108" s="25" t="s">
        <v>150</v>
      </c>
      <c r="E108">
        <v>1</v>
      </c>
      <c r="F108">
        <v>1</v>
      </c>
      <c r="G108" s="3">
        <v>0.25</v>
      </c>
      <c r="H108" s="25" t="s">
        <v>50</v>
      </c>
      <c r="I108" s="25" t="s">
        <v>50</v>
      </c>
      <c r="J108">
        <v>1</v>
      </c>
      <c r="K108">
        <v>6</v>
      </c>
      <c r="L108">
        <f t="shared" si="3"/>
        <v>7</v>
      </c>
      <c r="M108">
        <f t="shared" si="4"/>
        <v>7</v>
      </c>
      <c r="N108" s="14">
        <f t="shared" si="5"/>
        <v>0.14285714285714285</v>
      </c>
    </row>
    <row r="109" spans="1:14" x14ac:dyDescent="0.35">
      <c r="A109" s="26" t="s">
        <v>16</v>
      </c>
      <c r="B109" s="25">
        <v>2019</v>
      </c>
      <c r="C109" s="25" t="s">
        <v>136</v>
      </c>
      <c r="D109" s="25" t="s">
        <v>151</v>
      </c>
      <c r="E109">
        <v>1</v>
      </c>
      <c r="F109">
        <v>1</v>
      </c>
      <c r="G109" s="3">
        <v>0.25</v>
      </c>
      <c r="H109" s="25" t="s">
        <v>50</v>
      </c>
      <c r="I109" s="25" t="s">
        <v>50</v>
      </c>
      <c r="J109">
        <v>5</v>
      </c>
      <c r="K109">
        <v>2</v>
      </c>
      <c r="L109">
        <f t="shared" si="3"/>
        <v>7</v>
      </c>
      <c r="M109">
        <f t="shared" si="4"/>
        <v>7</v>
      </c>
      <c r="N109" s="14">
        <f t="shared" si="5"/>
        <v>0.7142857142857143</v>
      </c>
    </row>
    <row r="110" spans="1:14" x14ac:dyDescent="0.35">
      <c r="A110" s="26" t="s">
        <v>16</v>
      </c>
      <c r="B110" s="25">
        <v>2019</v>
      </c>
      <c r="C110" s="25" t="s">
        <v>50</v>
      </c>
      <c r="D110" s="25" t="s">
        <v>152</v>
      </c>
      <c r="E110">
        <v>0</v>
      </c>
      <c r="F110">
        <v>0</v>
      </c>
      <c r="G110" s="3">
        <v>0.25</v>
      </c>
      <c r="H110" s="25" t="s">
        <v>50</v>
      </c>
      <c r="I110" s="25" t="s">
        <v>50</v>
      </c>
      <c r="J110">
        <v>19</v>
      </c>
      <c r="K110">
        <v>61</v>
      </c>
      <c r="L110">
        <f t="shared" si="3"/>
        <v>80</v>
      </c>
      <c r="M110">
        <f t="shared" si="4"/>
        <v>80</v>
      </c>
      <c r="N110" s="14">
        <f t="shared" si="5"/>
        <v>0.23749999999999999</v>
      </c>
    </row>
    <row r="111" spans="1:14" x14ac:dyDescent="0.35">
      <c r="A111" s="26" t="s">
        <v>16</v>
      </c>
      <c r="B111" s="25">
        <v>2019</v>
      </c>
      <c r="C111" s="25" t="s">
        <v>50</v>
      </c>
      <c r="D111" s="25" t="s">
        <v>153</v>
      </c>
      <c r="E111">
        <v>0</v>
      </c>
      <c r="F111">
        <v>0</v>
      </c>
      <c r="G111" s="3">
        <v>0.25</v>
      </c>
      <c r="H111" s="25" t="s">
        <v>50</v>
      </c>
      <c r="I111" s="25" t="s">
        <v>50</v>
      </c>
      <c r="J111">
        <v>16</v>
      </c>
      <c r="K111">
        <v>36</v>
      </c>
      <c r="L111">
        <f t="shared" si="3"/>
        <v>52</v>
      </c>
      <c r="M111">
        <f t="shared" si="4"/>
        <v>52</v>
      </c>
      <c r="N111" s="14">
        <f t="shared" si="5"/>
        <v>0.30769230769230771</v>
      </c>
    </row>
    <row r="112" spans="1:14" x14ac:dyDescent="0.35">
      <c r="A112" s="26" t="s">
        <v>16</v>
      </c>
      <c r="B112" s="25">
        <v>2020</v>
      </c>
      <c r="C112" s="25" t="s">
        <v>129</v>
      </c>
      <c r="D112" s="25" t="s">
        <v>144</v>
      </c>
      <c r="E112">
        <v>1</v>
      </c>
      <c r="F112">
        <v>1</v>
      </c>
      <c r="G112" s="3">
        <v>0.25</v>
      </c>
      <c r="H112" s="25" t="s">
        <v>50</v>
      </c>
      <c r="I112" s="25" t="s">
        <v>50</v>
      </c>
      <c r="J112">
        <v>0</v>
      </c>
      <c r="K112">
        <v>5</v>
      </c>
      <c r="L112">
        <f t="shared" si="3"/>
        <v>5</v>
      </c>
      <c r="M112">
        <f t="shared" si="4"/>
        <v>5</v>
      </c>
      <c r="N112" s="14">
        <f t="shared" si="5"/>
        <v>0</v>
      </c>
    </row>
    <row r="113" spans="1:14" x14ac:dyDescent="0.35">
      <c r="A113" s="26" t="s">
        <v>16</v>
      </c>
      <c r="B113" s="25">
        <v>2020</v>
      </c>
      <c r="C113" s="25" t="s">
        <v>130</v>
      </c>
      <c r="D113" s="25" t="s">
        <v>145</v>
      </c>
      <c r="E113">
        <v>1</v>
      </c>
      <c r="F113">
        <v>1</v>
      </c>
      <c r="G113" s="3">
        <v>0.25</v>
      </c>
      <c r="H113" s="25" t="s">
        <v>50</v>
      </c>
      <c r="I113" s="25" t="s">
        <v>50</v>
      </c>
      <c r="J113">
        <v>1</v>
      </c>
      <c r="K113">
        <v>5</v>
      </c>
      <c r="L113">
        <f t="shared" si="3"/>
        <v>6</v>
      </c>
      <c r="M113">
        <f t="shared" si="4"/>
        <v>6</v>
      </c>
      <c r="N113" s="14">
        <f t="shared" si="5"/>
        <v>0.16666666666666666</v>
      </c>
    </row>
    <row r="114" spans="1:14" x14ac:dyDescent="0.35">
      <c r="A114" s="26" t="s">
        <v>16</v>
      </c>
      <c r="B114" s="25">
        <v>2020</v>
      </c>
      <c r="C114" s="25" t="s">
        <v>131</v>
      </c>
      <c r="D114" s="25" t="s">
        <v>146</v>
      </c>
      <c r="E114">
        <v>1</v>
      </c>
      <c r="F114">
        <v>1</v>
      </c>
      <c r="G114" s="3">
        <v>0.25</v>
      </c>
      <c r="H114" s="25" t="s">
        <v>50</v>
      </c>
      <c r="I114" s="25" t="s">
        <v>50</v>
      </c>
      <c r="J114">
        <v>6</v>
      </c>
      <c r="K114">
        <v>12</v>
      </c>
      <c r="L114">
        <f t="shared" si="3"/>
        <v>18</v>
      </c>
      <c r="M114">
        <f t="shared" si="4"/>
        <v>18</v>
      </c>
      <c r="N114" s="14">
        <f t="shared" si="5"/>
        <v>0.33333333333333331</v>
      </c>
    </row>
    <row r="115" spans="1:14" x14ac:dyDescent="0.35">
      <c r="A115" s="26" t="s">
        <v>16</v>
      </c>
      <c r="B115" s="25">
        <v>2020</v>
      </c>
      <c r="C115" s="25" t="s">
        <v>132</v>
      </c>
      <c r="D115" s="25" t="s">
        <v>147</v>
      </c>
      <c r="E115">
        <v>1</v>
      </c>
      <c r="F115">
        <v>1</v>
      </c>
      <c r="G115" s="3">
        <v>0.25</v>
      </c>
      <c r="H115" s="25" t="s">
        <v>50</v>
      </c>
      <c r="I115" s="25" t="s">
        <v>50</v>
      </c>
      <c r="J115">
        <v>1</v>
      </c>
      <c r="K115">
        <v>3</v>
      </c>
      <c r="L115">
        <f t="shared" si="3"/>
        <v>4</v>
      </c>
      <c r="M115">
        <f t="shared" si="4"/>
        <v>4</v>
      </c>
      <c r="N115" s="14">
        <f t="shared" si="5"/>
        <v>0.25</v>
      </c>
    </row>
    <row r="116" spans="1:14" x14ac:dyDescent="0.35">
      <c r="A116" s="26" t="s">
        <v>16</v>
      </c>
      <c r="B116" s="25">
        <v>2020</v>
      </c>
      <c r="C116" s="25" t="s">
        <v>133</v>
      </c>
      <c r="D116" s="25" t="s">
        <v>148</v>
      </c>
      <c r="E116">
        <v>1</v>
      </c>
      <c r="F116">
        <v>1</v>
      </c>
      <c r="G116" s="3">
        <v>0.25</v>
      </c>
      <c r="H116" s="25" t="s">
        <v>50</v>
      </c>
      <c r="I116" s="25" t="s">
        <v>50</v>
      </c>
      <c r="J116">
        <v>12</v>
      </c>
      <c r="K116">
        <v>52</v>
      </c>
      <c r="L116">
        <f t="shared" si="3"/>
        <v>64</v>
      </c>
      <c r="M116">
        <f t="shared" si="4"/>
        <v>64</v>
      </c>
      <c r="N116" s="14">
        <f t="shared" si="5"/>
        <v>0.1875</v>
      </c>
    </row>
    <row r="117" spans="1:14" x14ac:dyDescent="0.35">
      <c r="A117" s="26" t="s">
        <v>16</v>
      </c>
      <c r="B117" s="25">
        <v>2020</v>
      </c>
      <c r="C117" s="25" t="s">
        <v>134</v>
      </c>
      <c r="D117" s="25" t="s">
        <v>149</v>
      </c>
      <c r="E117">
        <v>1</v>
      </c>
      <c r="F117">
        <v>1</v>
      </c>
      <c r="G117" s="3">
        <v>0.25</v>
      </c>
      <c r="H117" s="25" t="s">
        <v>50</v>
      </c>
      <c r="I117" s="25" t="s">
        <v>50</v>
      </c>
      <c r="J117">
        <v>3</v>
      </c>
      <c r="K117">
        <v>1</v>
      </c>
      <c r="L117">
        <f t="shared" si="3"/>
        <v>4</v>
      </c>
      <c r="M117">
        <f t="shared" si="4"/>
        <v>4</v>
      </c>
      <c r="N117" s="14">
        <f t="shared" si="5"/>
        <v>0.75</v>
      </c>
    </row>
    <row r="118" spans="1:14" x14ac:dyDescent="0.35">
      <c r="A118" s="26" t="s">
        <v>16</v>
      </c>
      <c r="B118" s="25">
        <v>2020</v>
      </c>
      <c r="C118" s="25" t="s">
        <v>135</v>
      </c>
      <c r="D118" s="25" t="s">
        <v>150</v>
      </c>
      <c r="E118">
        <v>1</v>
      </c>
      <c r="F118">
        <v>1</v>
      </c>
      <c r="G118" s="3">
        <v>0.25</v>
      </c>
      <c r="H118" s="25" t="s">
        <v>50</v>
      </c>
      <c r="I118" s="25" t="s">
        <v>50</v>
      </c>
      <c r="J118">
        <v>0</v>
      </c>
      <c r="K118">
        <v>10</v>
      </c>
      <c r="L118">
        <f t="shared" si="3"/>
        <v>10</v>
      </c>
      <c r="M118">
        <f t="shared" si="4"/>
        <v>10</v>
      </c>
      <c r="N118" s="14">
        <f t="shared" si="5"/>
        <v>0</v>
      </c>
    </row>
    <row r="119" spans="1:14" x14ac:dyDescent="0.35">
      <c r="A119" s="26" t="s">
        <v>16</v>
      </c>
      <c r="B119" s="25">
        <v>2020</v>
      </c>
      <c r="C119" s="25" t="s">
        <v>136</v>
      </c>
      <c r="D119" s="25" t="s">
        <v>151</v>
      </c>
      <c r="E119">
        <v>1</v>
      </c>
      <c r="F119">
        <v>1</v>
      </c>
      <c r="G119" s="3">
        <v>0.25</v>
      </c>
      <c r="H119" s="25" t="s">
        <v>50</v>
      </c>
      <c r="I119" s="25" t="s">
        <v>50</v>
      </c>
      <c r="J119">
        <v>2</v>
      </c>
      <c r="K119">
        <v>116</v>
      </c>
      <c r="L119">
        <f t="shared" si="3"/>
        <v>118</v>
      </c>
      <c r="M119">
        <f t="shared" si="4"/>
        <v>118</v>
      </c>
      <c r="N119" s="14">
        <f t="shared" si="5"/>
        <v>1.6949152542372881E-2</v>
      </c>
    </row>
    <row r="120" spans="1:14" x14ac:dyDescent="0.35">
      <c r="A120" s="26" t="s">
        <v>16</v>
      </c>
      <c r="B120" s="25">
        <v>2020</v>
      </c>
      <c r="C120" s="25" t="s">
        <v>50</v>
      </c>
      <c r="D120" s="25" t="s">
        <v>152</v>
      </c>
      <c r="E120">
        <v>0</v>
      </c>
      <c r="F120">
        <v>0</v>
      </c>
      <c r="G120" s="3">
        <v>0.25</v>
      </c>
      <c r="H120" s="25" t="s">
        <v>50</v>
      </c>
      <c r="I120" s="25" t="s">
        <v>50</v>
      </c>
      <c r="J120">
        <v>3</v>
      </c>
      <c r="K120">
        <v>58</v>
      </c>
      <c r="L120">
        <f t="shared" si="3"/>
        <v>61</v>
      </c>
      <c r="M120">
        <f t="shared" si="4"/>
        <v>61</v>
      </c>
      <c r="N120" s="14">
        <f t="shared" si="5"/>
        <v>4.9180327868852458E-2</v>
      </c>
    </row>
    <row r="121" spans="1:14" x14ac:dyDescent="0.35">
      <c r="A121" s="26" t="s">
        <v>16</v>
      </c>
      <c r="B121" s="25">
        <v>2020</v>
      </c>
      <c r="C121" s="25" t="s">
        <v>50</v>
      </c>
      <c r="D121" s="25" t="s">
        <v>153</v>
      </c>
      <c r="E121">
        <v>0</v>
      </c>
      <c r="F121">
        <v>0</v>
      </c>
      <c r="G121" s="3">
        <v>0.25</v>
      </c>
      <c r="H121" s="25" t="s">
        <v>50</v>
      </c>
      <c r="I121" s="25" t="s">
        <v>50</v>
      </c>
      <c r="J121">
        <v>13</v>
      </c>
      <c r="K121">
        <v>56</v>
      </c>
      <c r="L121">
        <f t="shared" si="3"/>
        <v>69</v>
      </c>
      <c r="M121">
        <f t="shared" si="4"/>
        <v>69</v>
      </c>
      <c r="N121" s="14">
        <f t="shared" si="5"/>
        <v>0.18840579710144928</v>
      </c>
    </row>
    <row r="122" spans="1:14" x14ac:dyDescent="0.35">
      <c r="A122" s="3" t="s">
        <v>16</v>
      </c>
      <c r="B122" s="20">
        <v>2021</v>
      </c>
      <c r="C122" s="25" t="s">
        <v>129</v>
      </c>
      <c r="D122" s="3" t="s">
        <v>144</v>
      </c>
      <c r="E122">
        <v>1</v>
      </c>
      <c r="F122">
        <v>1</v>
      </c>
      <c r="G122" s="3">
        <v>0.25</v>
      </c>
      <c r="H122" s="3" t="s">
        <v>161</v>
      </c>
      <c r="I122" s="3">
        <v>5</v>
      </c>
      <c r="J122">
        <v>2</v>
      </c>
      <c r="K122">
        <v>4</v>
      </c>
      <c r="L122">
        <f t="shared" si="3"/>
        <v>6</v>
      </c>
      <c r="M122">
        <f t="shared" si="4"/>
        <v>6</v>
      </c>
      <c r="N122" s="14">
        <f t="shared" si="5"/>
        <v>0.33333333333333331</v>
      </c>
    </row>
    <row r="123" spans="1:14" x14ac:dyDescent="0.35">
      <c r="A123" s="3" t="s">
        <v>16</v>
      </c>
      <c r="B123" s="20">
        <v>2021</v>
      </c>
      <c r="C123" s="3" t="s">
        <v>137</v>
      </c>
      <c r="D123" s="25" t="s">
        <v>50</v>
      </c>
      <c r="E123">
        <v>0</v>
      </c>
      <c r="F123">
        <v>1</v>
      </c>
      <c r="G123" s="3">
        <v>0.25</v>
      </c>
      <c r="H123" s="3" t="s">
        <v>161</v>
      </c>
      <c r="I123" s="3">
        <v>15</v>
      </c>
      <c r="J123">
        <v>0</v>
      </c>
      <c r="K123">
        <v>0</v>
      </c>
      <c r="L123">
        <f t="shared" si="3"/>
        <v>0</v>
      </c>
      <c r="M123">
        <f t="shared" si="4"/>
        <v>0</v>
      </c>
      <c r="N123" s="14" t="str">
        <f t="shared" si="5"/>
        <v>NA</v>
      </c>
    </row>
    <row r="124" spans="1:14" x14ac:dyDescent="0.35">
      <c r="A124" s="3" t="s">
        <v>16</v>
      </c>
      <c r="B124" s="20">
        <v>2021</v>
      </c>
      <c r="C124" s="3" t="s">
        <v>138</v>
      </c>
      <c r="D124" s="25" t="s">
        <v>50</v>
      </c>
      <c r="E124">
        <v>0</v>
      </c>
      <c r="F124">
        <v>1</v>
      </c>
      <c r="G124" s="3">
        <v>0.25</v>
      </c>
      <c r="H124" s="3" t="s">
        <v>161</v>
      </c>
      <c r="I124" s="3">
        <v>25</v>
      </c>
      <c r="J124">
        <v>0</v>
      </c>
      <c r="K124">
        <v>0</v>
      </c>
      <c r="L124">
        <f t="shared" si="3"/>
        <v>0</v>
      </c>
      <c r="M124">
        <f t="shared" si="4"/>
        <v>0</v>
      </c>
      <c r="N124" s="14" t="str">
        <f t="shared" si="5"/>
        <v>NA</v>
      </c>
    </row>
    <row r="125" spans="1:14" x14ac:dyDescent="0.35">
      <c r="A125" s="3" t="s">
        <v>16</v>
      </c>
      <c r="B125" s="20">
        <v>2021</v>
      </c>
      <c r="C125" s="3" t="s">
        <v>139</v>
      </c>
      <c r="D125" s="25" t="s">
        <v>50</v>
      </c>
      <c r="E125">
        <v>0</v>
      </c>
      <c r="F125">
        <v>1</v>
      </c>
      <c r="G125" s="3">
        <v>0.25</v>
      </c>
      <c r="H125" s="3" t="s">
        <v>162</v>
      </c>
      <c r="I125" s="3">
        <v>2</v>
      </c>
      <c r="J125">
        <v>0</v>
      </c>
      <c r="K125">
        <v>0</v>
      </c>
      <c r="L125">
        <f t="shared" si="3"/>
        <v>0</v>
      </c>
      <c r="M125">
        <f t="shared" si="4"/>
        <v>0</v>
      </c>
      <c r="N125" s="14" t="str">
        <f t="shared" si="5"/>
        <v>NA</v>
      </c>
    </row>
    <row r="126" spans="1:14" x14ac:dyDescent="0.35">
      <c r="A126" s="3" t="s">
        <v>16</v>
      </c>
      <c r="B126" s="20">
        <v>2021</v>
      </c>
      <c r="C126" s="3" t="s">
        <v>140</v>
      </c>
      <c r="D126" s="25" t="s">
        <v>50</v>
      </c>
      <c r="E126">
        <v>0</v>
      </c>
      <c r="F126">
        <v>1</v>
      </c>
      <c r="G126" s="3">
        <v>0.25</v>
      </c>
      <c r="H126" s="3" t="s">
        <v>162</v>
      </c>
      <c r="I126" s="3">
        <v>22</v>
      </c>
      <c r="J126">
        <v>0</v>
      </c>
      <c r="K126">
        <v>0</v>
      </c>
      <c r="L126">
        <f t="shared" si="3"/>
        <v>0</v>
      </c>
      <c r="M126">
        <f t="shared" si="4"/>
        <v>0</v>
      </c>
      <c r="N126" s="14" t="str">
        <f t="shared" si="5"/>
        <v>NA</v>
      </c>
    </row>
    <row r="127" spans="1:14" x14ac:dyDescent="0.35">
      <c r="A127" s="3" t="s">
        <v>16</v>
      </c>
      <c r="B127" s="20">
        <v>2021</v>
      </c>
      <c r="C127" s="3" t="s">
        <v>141</v>
      </c>
      <c r="D127" s="25" t="s">
        <v>50</v>
      </c>
      <c r="E127">
        <v>0</v>
      </c>
      <c r="F127">
        <v>1</v>
      </c>
      <c r="G127" s="3">
        <v>0.25</v>
      </c>
      <c r="H127" s="3" t="s">
        <v>163</v>
      </c>
      <c r="I127" s="3">
        <v>5</v>
      </c>
      <c r="J127">
        <v>0</v>
      </c>
      <c r="K127">
        <v>0</v>
      </c>
      <c r="L127">
        <f t="shared" si="3"/>
        <v>0</v>
      </c>
      <c r="M127">
        <f t="shared" si="4"/>
        <v>0</v>
      </c>
      <c r="N127" s="14" t="str">
        <f t="shared" si="5"/>
        <v>NA</v>
      </c>
    </row>
    <row r="128" spans="1:14" x14ac:dyDescent="0.35">
      <c r="A128" s="3" t="s">
        <v>16</v>
      </c>
      <c r="B128" s="20">
        <v>2021</v>
      </c>
      <c r="C128" s="3" t="s">
        <v>142</v>
      </c>
      <c r="D128" s="25" t="s">
        <v>50</v>
      </c>
      <c r="E128">
        <v>0</v>
      </c>
      <c r="F128">
        <v>1</v>
      </c>
      <c r="G128" s="3">
        <v>0.25</v>
      </c>
      <c r="H128" s="3" t="s">
        <v>163</v>
      </c>
      <c r="I128" s="3">
        <v>15</v>
      </c>
      <c r="J128">
        <v>0</v>
      </c>
      <c r="K128">
        <v>0</v>
      </c>
      <c r="L128">
        <f t="shared" si="3"/>
        <v>0</v>
      </c>
      <c r="M128">
        <f t="shared" si="4"/>
        <v>0</v>
      </c>
      <c r="N128" s="14" t="str">
        <f t="shared" si="5"/>
        <v>NA</v>
      </c>
    </row>
    <row r="129" spans="1:14" x14ac:dyDescent="0.35">
      <c r="A129" s="3" t="s">
        <v>16</v>
      </c>
      <c r="B129" s="20">
        <v>2021</v>
      </c>
      <c r="C129" s="3" t="s">
        <v>143</v>
      </c>
      <c r="D129" s="25" t="s">
        <v>50</v>
      </c>
      <c r="E129">
        <v>0</v>
      </c>
      <c r="F129">
        <v>1</v>
      </c>
      <c r="G129" s="3">
        <v>0.25</v>
      </c>
      <c r="H129" s="3" t="s">
        <v>163</v>
      </c>
      <c r="I129" s="3">
        <v>25</v>
      </c>
      <c r="J129">
        <v>0</v>
      </c>
      <c r="K129">
        <v>0</v>
      </c>
      <c r="L129">
        <f t="shared" si="3"/>
        <v>0</v>
      </c>
      <c r="M129">
        <f t="shared" si="4"/>
        <v>0</v>
      </c>
      <c r="N129" s="14" t="str">
        <f t="shared" si="5"/>
        <v>NA</v>
      </c>
    </row>
    <row r="130" spans="1:14" x14ac:dyDescent="0.35">
      <c r="A130" s="3" t="s">
        <v>16</v>
      </c>
      <c r="B130" s="20">
        <v>2021</v>
      </c>
      <c r="C130" s="25" t="s">
        <v>130</v>
      </c>
      <c r="D130" s="3" t="s">
        <v>145</v>
      </c>
      <c r="E130">
        <v>1</v>
      </c>
      <c r="F130">
        <v>1</v>
      </c>
      <c r="G130" s="3">
        <v>0.25</v>
      </c>
      <c r="H130" s="3" t="s">
        <v>162</v>
      </c>
      <c r="I130" s="3">
        <v>12</v>
      </c>
      <c r="J130">
        <v>1</v>
      </c>
      <c r="K130">
        <v>5</v>
      </c>
      <c r="L130">
        <f t="shared" si="3"/>
        <v>6</v>
      </c>
      <c r="M130">
        <f t="shared" si="4"/>
        <v>6</v>
      </c>
      <c r="N130" s="14">
        <f t="shared" si="5"/>
        <v>0.16666666666666666</v>
      </c>
    </row>
    <row r="131" spans="1:14" x14ac:dyDescent="0.35">
      <c r="A131" s="26" t="s">
        <v>16</v>
      </c>
      <c r="B131" s="25">
        <v>2021</v>
      </c>
      <c r="C131" s="25" t="s">
        <v>131</v>
      </c>
      <c r="D131" s="25" t="s">
        <v>146</v>
      </c>
      <c r="E131">
        <v>1</v>
      </c>
      <c r="F131">
        <v>1</v>
      </c>
      <c r="G131" s="26">
        <v>0.25</v>
      </c>
      <c r="H131" s="25" t="s">
        <v>50</v>
      </c>
      <c r="I131" s="25" t="s">
        <v>50</v>
      </c>
      <c r="J131">
        <v>5</v>
      </c>
      <c r="K131">
        <v>42</v>
      </c>
      <c r="L131">
        <f t="shared" ref="L131:L194" si="6">IFERROR(J131+K131, "NA")</f>
        <v>47</v>
      </c>
      <c r="M131">
        <f t="shared" ref="M131:M194" si="7">IFERROR(L131/(G131/0.25), "NA")</f>
        <v>47</v>
      </c>
      <c r="N131" s="14">
        <f t="shared" ref="N131:N194" si="8">IFERROR(J131/L131,"NA")</f>
        <v>0.10638297872340426</v>
      </c>
    </row>
    <row r="132" spans="1:14" x14ac:dyDescent="0.35">
      <c r="A132" s="3" t="s">
        <v>16</v>
      </c>
      <c r="B132" s="20">
        <v>2021</v>
      </c>
      <c r="C132" s="25" t="s">
        <v>132</v>
      </c>
      <c r="D132" s="3" t="s">
        <v>147</v>
      </c>
      <c r="E132">
        <v>1</v>
      </c>
      <c r="F132">
        <v>1</v>
      </c>
      <c r="G132" s="3">
        <v>0.25</v>
      </c>
      <c r="H132" s="3" t="s">
        <v>50</v>
      </c>
      <c r="I132" s="3" t="s">
        <v>50</v>
      </c>
      <c r="J132">
        <v>1</v>
      </c>
      <c r="K132">
        <v>3</v>
      </c>
      <c r="L132">
        <f t="shared" si="6"/>
        <v>4</v>
      </c>
      <c r="M132">
        <f t="shared" si="7"/>
        <v>4</v>
      </c>
      <c r="N132" s="14">
        <f t="shared" si="8"/>
        <v>0.25</v>
      </c>
    </row>
    <row r="133" spans="1:14" x14ac:dyDescent="0.35">
      <c r="A133" s="3" t="s">
        <v>16</v>
      </c>
      <c r="B133" s="20">
        <v>2021</v>
      </c>
      <c r="C133" s="25" t="s">
        <v>133</v>
      </c>
      <c r="D133" s="3" t="s">
        <v>148</v>
      </c>
      <c r="E133">
        <v>1</v>
      </c>
      <c r="F133">
        <v>1</v>
      </c>
      <c r="G133" s="3">
        <v>0.25</v>
      </c>
      <c r="H133" s="3" t="s">
        <v>50</v>
      </c>
      <c r="I133" s="3" t="s">
        <v>50</v>
      </c>
      <c r="J133">
        <v>20</v>
      </c>
      <c r="K133">
        <v>79</v>
      </c>
      <c r="L133">
        <f t="shared" si="6"/>
        <v>99</v>
      </c>
      <c r="M133">
        <f t="shared" si="7"/>
        <v>99</v>
      </c>
      <c r="N133" s="14">
        <f t="shared" si="8"/>
        <v>0.20202020202020202</v>
      </c>
    </row>
    <row r="134" spans="1:14" x14ac:dyDescent="0.35">
      <c r="A134" s="3" t="s">
        <v>16</v>
      </c>
      <c r="B134" s="20">
        <v>2021</v>
      </c>
      <c r="C134" s="25" t="s">
        <v>134</v>
      </c>
      <c r="D134" s="3" t="s">
        <v>149</v>
      </c>
      <c r="E134">
        <v>1</v>
      </c>
      <c r="F134">
        <v>1</v>
      </c>
      <c r="G134" s="3">
        <v>0.25</v>
      </c>
      <c r="H134" s="3" t="s">
        <v>50</v>
      </c>
      <c r="I134" s="3" t="s">
        <v>50</v>
      </c>
      <c r="J134">
        <v>1</v>
      </c>
      <c r="K134">
        <v>5</v>
      </c>
      <c r="L134">
        <f t="shared" si="6"/>
        <v>6</v>
      </c>
      <c r="M134">
        <f t="shared" si="7"/>
        <v>6</v>
      </c>
      <c r="N134" s="14">
        <f t="shared" si="8"/>
        <v>0.16666666666666666</v>
      </c>
    </row>
    <row r="135" spans="1:14" x14ac:dyDescent="0.35">
      <c r="A135" s="3" t="s">
        <v>16</v>
      </c>
      <c r="B135" s="20">
        <v>2021</v>
      </c>
      <c r="C135" s="25" t="s">
        <v>135</v>
      </c>
      <c r="D135" s="3" t="s">
        <v>150</v>
      </c>
      <c r="E135">
        <v>1</v>
      </c>
      <c r="F135">
        <v>1</v>
      </c>
      <c r="G135" s="3">
        <v>0.25</v>
      </c>
      <c r="H135" s="3" t="s">
        <v>50</v>
      </c>
      <c r="I135" s="3" t="s">
        <v>50</v>
      </c>
      <c r="J135">
        <v>5</v>
      </c>
      <c r="K135">
        <v>4</v>
      </c>
      <c r="L135">
        <f t="shared" si="6"/>
        <v>9</v>
      </c>
      <c r="M135">
        <f t="shared" si="7"/>
        <v>9</v>
      </c>
      <c r="N135" s="14">
        <f t="shared" si="8"/>
        <v>0.55555555555555558</v>
      </c>
    </row>
    <row r="136" spans="1:14" x14ac:dyDescent="0.35">
      <c r="A136" s="3" t="s">
        <v>16</v>
      </c>
      <c r="B136" s="20">
        <v>2021</v>
      </c>
      <c r="C136" s="25" t="s">
        <v>136</v>
      </c>
      <c r="D136" s="3" t="s">
        <v>151</v>
      </c>
      <c r="E136">
        <v>1</v>
      </c>
      <c r="F136">
        <v>1</v>
      </c>
      <c r="G136" s="3">
        <v>0.25</v>
      </c>
      <c r="H136" s="3" t="s">
        <v>50</v>
      </c>
      <c r="I136" s="3" t="s">
        <v>50</v>
      </c>
      <c r="J136">
        <v>7</v>
      </c>
      <c r="K136">
        <v>31</v>
      </c>
      <c r="L136">
        <f t="shared" si="6"/>
        <v>38</v>
      </c>
      <c r="M136">
        <f t="shared" si="7"/>
        <v>38</v>
      </c>
      <c r="N136" s="14">
        <f t="shared" si="8"/>
        <v>0.18421052631578946</v>
      </c>
    </row>
    <row r="137" spans="1:14" x14ac:dyDescent="0.35">
      <c r="A137" s="3" t="s">
        <v>16</v>
      </c>
      <c r="B137" s="20">
        <v>2022</v>
      </c>
      <c r="C137" s="3" t="s">
        <v>129</v>
      </c>
      <c r="D137" s="3" t="s">
        <v>144</v>
      </c>
      <c r="E137">
        <v>1</v>
      </c>
      <c r="F137">
        <v>1</v>
      </c>
      <c r="G137" s="3">
        <v>0.25</v>
      </c>
      <c r="H137" s="3" t="s">
        <v>161</v>
      </c>
      <c r="I137" s="3">
        <v>5</v>
      </c>
      <c r="J137">
        <v>6</v>
      </c>
      <c r="K137">
        <v>1</v>
      </c>
      <c r="L137">
        <f t="shared" si="6"/>
        <v>7</v>
      </c>
      <c r="M137">
        <f t="shared" si="7"/>
        <v>7</v>
      </c>
      <c r="N137" s="14">
        <f t="shared" si="8"/>
        <v>0.8571428571428571</v>
      </c>
    </row>
    <row r="138" spans="1:14" x14ac:dyDescent="0.35">
      <c r="A138" s="3" t="s">
        <v>16</v>
      </c>
      <c r="B138" s="20">
        <v>2022</v>
      </c>
      <c r="C138" s="3" t="s">
        <v>137</v>
      </c>
      <c r="D138" s="3" t="s">
        <v>50</v>
      </c>
      <c r="E138">
        <v>0</v>
      </c>
      <c r="F138">
        <v>1</v>
      </c>
      <c r="G138" s="3">
        <v>0.25</v>
      </c>
      <c r="H138" s="3" t="s">
        <v>161</v>
      </c>
      <c r="I138" s="3">
        <v>15</v>
      </c>
      <c r="J138">
        <v>0</v>
      </c>
      <c r="K138">
        <v>0</v>
      </c>
      <c r="L138">
        <f t="shared" si="6"/>
        <v>0</v>
      </c>
      <c r="M138">
        <f t="shared" si="7"/>
        <v>0</v>
      </c>
      <c r="N138" s="14" t="str">
        <f t="shared" si="8"/>
        <v>NA</v>
      </c>
    </row>
    <row r="139" spans="1:14" x14ac:dyDescent="0.35">
      <c r="A139" s="3" t="s">
        <v>16</v>
      </c>
      <c r="B139" s="20">
        <v>2022</v>
      </c>
      <c r="C139" s="3" t="s">
        <v>138</v>
      </c>
      <c r="D139" s="3" t="s">
        <v>50</v>
      </c>
      <c r="E139">
        <v>0</v>
      </c>
      <c r="F139">
        <v>1</v>
      </c>
      <c r="G139" s="3">
        <v>0.25</v>
      </c>
      <c r="H139" s="3" t="s">
        <v>161</v>
      </c>
      <c r="I139" s="3">
        <v>25</v>
      </c>
      <c r="J139">
        <v>0</v>
      </c>
      <c r="K139">
        <v>0</v>
      </c>
      <c r="L139">
        <f t="shared" si="6"/>
        <v>0</v>
      </c>
      <c r="M139">
        <f t="shared" si="7"/>
        <v>0</v>
      </c>
      <c r="N139" s="14" t="str">
        <f t="shared" si="8"/>
        <v>NA</v>
      </c>
    </row>
    <row r="140" spans="1:14" x14ac:dyDescent="0.35">
      <c r="A140" s="3" t="s">
        <v>16</v>
      </c>
      <c r="B140" s="20">
        <v>2022</v>
      </c>
      <c r="C140" s="3" t="s">
        <v>139</v>
      </c>
      <c r="D140" s="3" t="s">
        <v>50</v>
      </c>
      <c r="E140">
        <v>0</v>
      </c>
      <c r="F140">
        <v>1</v>
      </c>
      <c r="G140" s="3">
        <v>0.25</v>
      </c>
      <c r="H140" s="3" t="s">
        <v>162</v>
      </c>
      <c r="I140" s="3">
        <v>2</v>
      </c>
      <c r="J140">
        <v>0</v>
      </c>
      <c r="K140">
        <v>0</v>
      </c>
      <c r="L140">
        <f t="shared" si="6"/>
        <v>0</v>
      </c>
      <c r="M140">
        <f t="shared" si="7"/>
        <v>0</v>
      </c>
      <c r="N140" s="14" t="str">
        <f t="shared" si="8"/>
        <v>NA</v>
      </c>
    </row>
    <row r="141" spans="1:14" x14ac:dyDescent="0.35">
      <c r="A141" s="3" t="s">
        <v>16</v>
      </c>
      <c r="B141" s="20">
        <v>2022</v>
      </c>
      <c r="C141" s="3" t="s">
        <v>140</v>
      </c>
      <c r="D141" s="3" t="s">
        <v>50</v>
      </c>
      <c r="E141">
        <v>0</v>
      </c>
      <c r="F141">
        <v>1</v>
      </c>
      <c r="G141" s="3">
        <v>0.25</v>
      </c>
      <c r="H141" s="3" t="s">
        <v>162</v>
      </c>
      <c r="I141" s="3">
        <v>22</v>
      </c>
      <c r="J141">
        <v>0</v>
      </c>
      <c r="K141">
        <v>0</v>
      </c>
      <c r="L141">
        <f t="shared" si="6"/>
        <v>0</v>
      </c>
      <c r="M141">
        <f t="shared" si="7"/>
        <v>0</v>
      </c>
      <c r="N141" s="14" t="str">
        <f t="shared" si="8"/>
        <v>NA</v>
      </c>
    </row>
    <row r="142" spans="1:14" x14ac:dyDescent="0.35">
      <c r="A142" s="3" t="s">
        <v>16</v>
      </c>
      <c r="B142" s="20">
        <v>2022</v>
      </c>
      <c r="C142" s="3" t="s">
        <v>141</v>
      </c>
      <c r="D142" s="3" t="s">
        <v>50</v>
      </c>
      <c r="E142">
        <v>0</v>
      </c>
      <c r="F142">
        <v>1</v>
      </c>
      <c r="G142" s="3">
        <v>0.25</v>
      </c>
      <c r="H142" s="3" t="s">
        <v>163</v>
      </c>
      <c r="I142" s="3">
        <v>5</v>
      </c>
      <c r="J142">
        <v>0</v>
      </c>
      <c r="K142">
        <v>0</v>
      </c>
      <c r="L142">
        <f t="shared" si="6"/>
        <v>0</v>
      </c>
      <c r="M142">
        <f t="shared" si="7"/>
        <v>0</v>
      </c>
      <c r="N142" s="14" t="str">
        <f t="shared" si="8"/>
        <v>NA</v>
      </c>
    </row>
    <row r="143" spans="1:14" x14ac:dyDescent="0.35">
      <c r="A143" s="3" t="s">
        <v>16</v>
      </c>
      <c r="B143" s="20">
        <v>2022</v>
      </c>
      <c r="C143" s="3" t="s">
        <v>142</v>
      </c>
      <c r="D143" s="3" t="s">
        <v>50</v>
      </c>
      <c r="E143">
        <v>0</v>
      </c>
      <c r="F143">
        <v>1</v>
      </c>
      <c r="G143" s="3">
        <v>0.25</v>
      </c>
      <c r="H143" s="3" t="s">
        <v>163</v>
      </c>
      <c r="I143" s="3">
        <v>15</v>
      </c>
      <c r="J143">
        <v>0</v>
      </c>
      <c r="K143">
        <v>0</v>
      </c>
      <c r="L143">
        <f t="shared" si="6"/>
        <v>0</v>
      </c>
      <c r="M143">
        <f t="shared" si="7"/>
        <v>0</v>
      </c>
      <c r="N143" s="14" t="str">
        <f t="shared" si="8"/>
        <v>NA</v>
      </c>
    </row>
    <row r="144" spans="1:14" x14ac:dyDescent="0.35">
      <c r="A144" s="3" t="s">
        <v>16</v>
      </c>
      <c r="B144" s="20">
        <v>2022</v>
      </c>
      <c r="C144" s="3" t="s">
        <v>143</v>
      </c>
      <c r="D144" s="3" t="s">
        <v>50</v>
      </c>
      <c r="E144">
        <v>0</v>
      </c>
      <c r="F144">
        <v>1</v>
      </c>
      <c r="G144" s="3">
        <v>0.25</v>
      </c>
      <c r="H144" s="3" t="s">
        <v>163</v>
      </c>
      <c r="I144" s="3">
        <v>25</v>
      </c>
      <c r="J144">
        <v>0</v>
      </c>
      <c r="K144">
        <v>0</v>
      </c>
      <c r="L144">
        <f t="shared" si="6"/>
        <v>0</v>
      </c>
      <c r="M144">
        <f t="shared" si="7"/>
        <v>0</v>
      </c>
      <c r="N144" s="14" t="str">
        <f t="shared" si="8"/>
        <v>NA</v>
      </c>
    </row>
    <row r="145" spans="1:14" x14ac:dyDescent="0.35">
      <c r="A145" s="3" t="s">
        <v>16</v>
      </c>
      <c r="B145" s="20">
        <v>2022</v>
      </c>
      <c r="C145" s="3" t="s">
        <v>130</v>
      </c>
      <c r="D145" s="3" t="s">
        <v>145</v>
      </c>
      <c r="E145">
        <v>1</v>
      </c>
      <c r="F145">
        <v>1</v>
      </c>
      <c r="G145" s="3">
        <v>0.25</v>
      </c>
      <c r="H145" s="3" t="s">
        <v>162</v>
      </c>
      <c r="I145" s="3">
        <v>12</v>
      </c>
      <c r="J145">
        <v>2</v>
      </c>
      <c r="K145">
        <v>7</v>
      </c>
      <c r="L145">
        <f t="shared" si="6"/>
        <v>9</v>
      </c>
      <c r="M145">
        <f t="shared" si="7"/>
        <v>9</v>
      </c>
      <c r="N145" s="14">
        <f t="shared" si="8"/>
        <v>0.22222222222222221</v>
      </c>
    </row>
    <row r="146" spans="1:14" x14ac:dyDescent="0.35">
      <c r="A146" s="3" t="s">
        <v>16</v>
      </c>
      <c r="B146" s="20">
        <v>2022</v>
      </c>
      <c r="C146" s="3" t="s">
        <v>131</v>
      </c>
      <c r="D146" s="25" t="s">
        <v>146</v>
      </c>
      <c r="E146">
        <v>1</v>
      </c>
      <c r="F146">
        <v>1</v>
      </c>
      <c r="G146" s="3">
        <v>0.25</v>
      </c>
      <c r="H146" s="25" t="s">
        <v>50</v>
      </c>
      <c r="I146" s="25" t="s">
        <v>50</v>
      </c>
      <c r="J146">
        <v>10</v>
      </c>
      <c r="K146">
        <v>58</v>
      </c>
      <c r="L146">
        <f t="shared" si="6"/>
        <v>68</v>
      </c>
      <c r="M146">
        <f t="shared" si="7"/>
        <v>68</v>
      </c>
      <c r="N146" s="14">
        <f t="shared" si="8"/>
        <v>0.14705882352941177</v>
      </c>
    </row>
    <row r="147" spans="1:14" x14ac:dyDescent="0.35">
      <c r="A147" s="3" t="s">
        <v>16</v>
      </c>
      <c r="B147" s="20">
        <v>2022</v>
      </c>
      <c r="C147" s="3" t="s">
        <v>132</v>
      </c>
      <c r="D147" s="3" t="s">
        <v>147</v>
      </c>
      <c r="E147">
        <v>1</v>
      </c>
      <c r="F147">
        <v>1</v>
      </c>
      <c r="G147" s="3">
        <v>0.25</v>
      </c>
      <c r="H147" s="3" t="s">
        <v>50</v>
      </c>
      <c r="I147" s="3" t="s">
        <v>50</v>
      </c>
      <c r="J147">
        <v>4</v>
      </c>
      <c r="K147">
        <v>10</v>
      </c>
      <c r="L147">
        <f t="shared" si="6"/>
        <v>14</v>
      </c>
      <c r="M147">
        <f t="shared" si="7"/>
        <v>14</v>
      </c>
      <c r="N147" s="14">
        <f t="shared" si="8"/>
        <v>0.2857142857142857</v>
      </c>
    </row>
    <row r="148" spans="1:14" x14ac:dyDescent="0.35">
      <c r="A148" s="3" t="s">
        <v>16</v>
      </c>
      <c r="B148" s="20">
        <v>2022</v>
      </c>
      <c r="C148" s="3" t="s">
        <v>133</v>
      </c>
      <c r="D148" s="3" t="s">
        <v>148</v>
      </c>
      <c r="E148">
        <v>1</v>
      </c>
      <c r="F148">
        <v>1</v>
      </c>
      <c r="G148" s="3">
        <v>0.25</v>
      </c>
      <c r="H148" s="3" t="s">
        <v>50</v>
      </c>
      <c r="I148" s="3" t="s">
        <v>50</v>
      </c>
      <c r="J148">
        <v>13</v>
      </c>
      <c r="K148">
        <v>120</v>
      </c>
      <c r="L148">
        <f t="shared" si="6"/>
        <v>133</v>
      </c>
      <c r="M148">
        <f t="shared" si="7"/>
        <v>133</v>
      </c>
      <c r="N148" s="14">
        <f t="shared" si="8"/>
        <v>9.7744360902255634E-2</v>
      </c>
    </row>
    <row r="149" spans="1:14" x14ac:dyDescent="0.35">
      <c r="A149" s="3" t="s">
        <v>16</v>
      </c>
      <c r="B149" s="20">
        <v>2022</v>
      </c>
      <c r="C149" s="3" t="s">
        <v>134</v>
      </c>
      <c r="D149" s="3" t="s">
        <v>149</v>
      </c>
      <c r="E149">
        <v>1</v>
      </c>
      <c r="F149">
        <v>1</v>
      </c>
      <c r="G149" s="3">
        <v>0.25</v>
      </c>
      <c r="H149" s="3" t="s">
        <v>50</v>
      </c>
      <c r="I149" s="3" t="s">
        <v>50</v>
      </c>
      <c r="J149">
        <v>1</v>
      </c>
      <c r="K149">
        <v>15</v>
      </c>
      <c r="L149">
        <f t="shared" si="6"/>
        <v>16</v>
      </c>
      <c r="M149">
        <f t="shared" si="7"/>
        <v>16</v>
      </c>
      <c r="N149" s="14">
        <f t="shared" si="8"/>
        <v>6.25E-2</v>
      </c>
    </row>
    <row r="150" spans="1:14" x14ac:dyDescent="0.35">
      <c r="A150" s="3" t="s">
        <v>16</v>
      </c>
      <c r="B150" s="20">
        <v>2022</v>
      </c>
      <c r="C150" s="3" t="s">
        <v>135</v>
      </c>
      <c r="D150" s="3" t="s">
        <v>150</v>
      </c>
      <c r="E150">
        <v>1</v>
      </c>
      <c r="F150">
        <v>1</v>
      </c>
      <c r="G150" s="3">
        <v>0.25</v>
      </c>
      <c r="H150" s="3" t="s">
        <v>50</v>
      </c>
      <c r="I150" s="3" t="s">
        <v>50</v>
      </c>
      <c r="J150">
        <v>0</v>
      </c>
      <c r="K150">
        <v>6</v>
      </c>
      <c r="L150">
        <f t="shared" si="6"/>
        <v>6</v>
      </c>
      <c r="M150">
        <f t="shared" si="7"/>
        <v>6</v>
      </c>
      <c r="N150" s="14">
        <f t="shared" si="8"/>
        <v>0</v>
      </c>
    </row>
    <row r="151" spans="1:14" x14ac:dyDescent="0.35">
      <c r="A151" s="3" t="s">
        <v>16</v>
      </c>
      <c r="B151" s="20">
        <v>2022</v>
      </c>
      <c r="C151" s="3" t="s">
        <v>136</v>
      </c>
      <c r="D151" s="3" t="s">
        <v>151</v>
      </c>
      <c r="E151">
        <v>1</v>
      </c>
      <c r="F151">
        <v>1</v>
      </c>
      <c r="G151" s="3">
        <v>0.25</v>
      </c>
      <c r="H151" s="3" t="s">
        <v>50</v>
      </c>
      <c r="I151" s="3" t="s">
        <v>50</v>
      </c>
      <c r="J151">
        <v>8</v>
      </c>
      <c r="K151">
        <v>9</v>
      </c>
      <c r="L151">
        <f t="shared" si="6"/>
        <v>17</v>
      </c>
      <c r="M151">
        <f t="shared" si="7"/>
        <v>17</v>
      </c>
      <c r="N151" s="14">
        <f t="shared" si="8"/>
        <v>0.47058823529411764</v>
      </c>
    </row>
    <row r="152" spans="1:14" x14ac:dyDescent="0.35">
      <c r="A152" s="3" t="s">
        <v>16</v>
      </c>
      <c r="B152" s="20">
        <v>2023</v>
      </c>
      <c r="C152" s="3" t="s">
        <v>129</v>
      </c>
      <c r="D152" s="3" t="s">
        <v>144</v>
      </c>
      <c r="E152">
        <v>1</v>
      </c>
      <c r="F152">
        <v>1</v>
      </c>
      <c r="G152" s="3">
        <v>0.25</v>
      </c>
      <c r="H152" s="3" t="s">
        <v>161</v>
      </c>
      <c r="I152" s="3">
        <v>5</v>
      </c>
      <c r="J152">
        <v>4</v>
      </c>
      <c r="K152">
        <v>7</v>
      </c>
      <c r="L152">
        <f t="shared" si="6"/>
        <v>11</v>
      </c>
      <c r="M152">
        <f t="shared" si="7"/>
        <v>11</v>
      </c>
      <c r="N152" s="14">
        <f t="shared" si="8"/>
        <v>0.36363636363636365</v>
      </c>
    </row>
    <row r="153" spans="1:14" x14ac:dyDescent="0.35">
      <c r="A153" s="3" t="s">
        <v>16</v>
      </c>
      <c r="B153" s="20">
        <v>2023</v>
      </c>
      <c r="C153" s="3" t="s">
        <v>137</v>
      </c>
      <c r="D153" s="3" t="s">
        <v>154</v>
      </c>
      <c r="E153">
        <v>0</v>
      </c>
      <c r="F153">
        <v>1</v>
      </c>
      <c r="G153" s="3">
        <v>0.25</v>
      </c>
      <c r="H153" s="3" t="s">
        <v>161</v>
      </c>
      <c r="I153" s="3">
        <v>15</v>
      </c>
      <c r="J153">
        <v>0</v>
      </c>
      <c r="K153">
        <v>0</v>
      </c>
      <c r="L153">
        <f t="shared" si="6"/>
        <v>0</v>
      </c>
      <c r="M153">
        <f t="shared" si="7"/>
        <v>0</v>
      </c>
      <c r="N153" s="14" t="str">
        <f t="shared" si="8"/>
        <v>NA</v>
      </c>
    </row>
    <row r="154" spans="1:14" x14ac:dyDescent="0.35">
      <c r="A154" s="3" t="s">
        <v>16</v>
      </c>
      <c r="B154" s="20">
        <v>2023</v>
      </c>
      <c r="C154" s="3" t="s">
        <v>138</v>
      </c>
      <c r="D154" s="3" t="s">
        <v>155</v>
      </c>
      <c r="E154">
        <v>0</v>
      </c>
      <c r="F154">
        <v>1</v>
      </c>
      <c r="G154" s="3">
        <v>0.25</v>
      </c>
      <c r="H154" s="3" t="s">
        <v>161</v>
      </c>
      <c r="I154" s="3">
        <v>25</v>
      </c>
      <c r="J154">
        <v>0</v>
      </c>
      <c r="K154">
        <v>0</v>
      </c>
      <c r="L154">
        <f t="shared" si="6"/>
        <v>0</v>
      </c>
      <c r="M154">
        <f t="shared" si="7"/>
        <v>0</v>
      </c>
      <c r="N154" s="14" t="str">
        <f t="shared" si="8"/>
        <v>NA</v>
      </c>
    </row>
    <row r="155" spans="1:14" x14ac:dyDescent="0.35">
      <c r="A155" s="3" t="s">
        <v>16</v>
      </c>
      <c r="B155" s="20">
        <v>2023</v>
      </c>
      <c r="C155" s="3" t="s">
        <v>139</v>
      </c>
      <c r="D155" s="3" t="s">
        <v>156</v>
      </c>
      <c r="E155">
        <v>0</v>
      </c>
      <c r="F155">
        <v>1</v>
      </c>
      <c r="G155" s="3">
        <v>0.25</v>
      </c>
      <c r="H155" s="3" t="s">
        <v>162</v>
      </c>
      <c r="I155" s="3">
        <v>2</v>
      </c>
      <c r="J155">
        <v>0</v>
      </c>
      <c r="K155">
        <v>0</v>
      </c>
      <c r="L155">
        <f t="shared" si="6"/>
        <v>0</v>
      </c>
      <c r="M155">
        <f t="shared" si="7"/>
        <v>0</v>
      </c>
      <c r="N155" s="14" t="str">
        <f t="shared" si="8"/>
        <v>NA</v>
      </c>
    </row>
    <row r="156" spans="1:14" x14ac:dyDescent="0.35">
      <c r="A156" s="3" t="s">
        <v>16</v>
      </c>
      <c r="B156" s="20">
        <v>2023</v>
      </c>
      <c r="C156" s="3" t="s">
        <v>140</v>
      </c>
      <c r="D156" s="3" t="s">
        <v>157</v>
      </c>
      <c r="E156">
        <v>0</v>
      </c>
      <c r="F156">
        <v>1</v>
      </c>
      <c r="G156" s="3">
        <v>0.25</v>
      </c>
      <c r="H156" s="3" t="s">
        <v>162</v>
      </c>
      <c r="I156" s="3">
        <v>22</v>
      </c>
      <c r="J156">
        <v>0</v>
      </c>
      <c r="K156">
        <v>0</v>
      </c>
      <c r="L156">
        <f t="shared" si="6"/>
        <v>0</v>
      </c>
      <c r="M156">
        <f t="shared" si="7"/>
        <v>0</v>
      </c>
      <c r="N156" s="14" t="str">
        <f t="shared" si="8"/>
        <v>NA</v>
      </c>
    </row>
    <row r="157" spans="1:14" x14ac:dyDescent="0.35">
      <c r="A157" s="3" t="s">
        <v>16</v>
      </c>
      <c r="B157" s="20">
        <v>2023</v>
      </c>
      <c r="C157" s="3" t="s">
        <v>141</v>
      </c>
      <c r="D157" s="3" t="s">
        <v>158</v>
      </c>
      <c r="E157">
        <v>0</v>
      </c>
      <c r="F157">
        <v>1</v>
      </c>
      <c r="G157" s="3">
        <v>0.25</v>
      </c>
      <c r="H157" s="3" t="s">
        <v>163</v>
      </c>
      <c r="I157" s="3">
        <v>5</v>
      </c>
      <c r="J157">
        <v>0</v>
      </c>
      <c r="K157">
        <v>0</v>
      </c>
      <c r="L157">
        <f t="shared" si="6"/>
        <v>0</v>
      </c>
      <c r="M157">
        <f t="shared" si="7"/>
        <v>0</v>
      </c>
      <c r="N157" s="14" t="str">
        <f t="shared" si="8"/>
        <v>NA</v>
      </c>
    </row>
    <row r="158" spans="1:14" x14ac:dyDescent="0.35">
      <c r="A158" s="3" t="s">
        <v>16</v>
      </c>
      <c r="B158" s="20">
        <v>2023</v>
      </c>
      <c r="C158" s="3" t="s">
        <v>142</v>
      </c>
      <c r="D158" s="3" t="s">
        <v>159</v>
      </c>
      <c r="E158">
        <v>0</v>
      </c>
      <c r="F158">
        <v>1</v>
      </c>
      <c r="G158" s="3">
        <v>0.25</v>
      </c>
      <c r="H158" s="3" t="s">
        <v>163</v>
      </c>
      <c r="I158" s="3">
        <v>15</v>
      </c>
      <c r="J158">
        <v>0</v>
      </c>
      <c r="K158">
        <v>0</v>
      </c>
      <c r="L158">
        <f t="shared" si="6"/>
        <v>0</v>
      </c>
      <c r="M158">
        <f t="shared" si="7"/>
        <v>0</v>
      </c>
      <c r="N158" s="14" t="str">
        <f t="shared" si="8"/>
        <v>NA</v>
      </c>
    </row>
    <row r="159" spans="1:14" x14ac:dyDescent="0.35">
      <c r="A159" s="3" t="s">
        <v>16</v>
      </c>
      <c r="B159" s="20">
        <v>2023</v>
      </c>
      <c r="C159" s="3" t="s">
        <v>143</v>
      </c>
      <c r="D159" s="3" t="s">
        <v>160</v>
      </c>
      <c r="E159">
        <v>0</v>
      </c>
      <c r="F159">
        <v>1</v>
      </c>
      <c r="G159" s="3">
        <v>0.25</v>
      </c>
      <c r="H159" s="3" t="s">
        <v>163</v>
      </c>
      <c r="I159" s="3">
        <v>25</v>
      </c>
      <c r="J159">
        <v>0</v>
      </c>
      <c r="K159">
        <v>0</v>
      </c>
      <c r="L159">
        <f t="shared" si="6"/>
        <v>0</v>
      </c>
      <c r="M159">
        <f t="shared" si="7"/>
        <v>0</v>
      </c>
      <c r="N159" s="14" t="str">
        <f t="shared" si="8"/>
        <v>NA</v>
      </c>
    </row>
    <row r="160" spans="1:14" x14ac:dyDescent="0.35">
      <c r="A160" s="3" t="s">
        <v>16</v>
      </c>
      <c r="B160" s="20">
        <v>2023</v>
      </c>
      <c r="C160" s="3" t="s">
        <v>130</v>
      </c>
      <c r="D160" s="3" t="s">
        <v>145</v>
      </c>
      <c r="E160">
        <v>1</v>
      </c>
      <c r="F160">
        <v>1</v>
      </c>
      <c r="G160" s="3">
        <v>0.25</v>
      </c>
      <c r="H160" s="3" t="s">
        <v>162</v>
      </c>
      <c r="I160" s="3">
        <v>12</v>
      </c>
      <c r="J160">
        <v>1</v>
      </c>
      <c r="K160">
        <v>9</v>
      </c>
      <c r="L160">
        <f t="shared" si="6"/>
        <v>10</v>
      </c>
      <c r="M160">
        <f t="shared" si="7"/>
        <v>10</v>
      </c>
      <c r="N160" s="14">
        <f t="shared" si="8"/>
        <v>0.1</v>
      </c>
    </row>
    <row r="161" spans="1:14" x14ac:dyDescent="0.35">
      <c r="A161" s="3" t="s">
        <v>16</v>
      </c>
      <c r="B161" s="20">
        <v>2023</v>
      </c>
      <c r="C161" s="3" t="s">
        <v>131</v>
      </c>
      <c r="D161" s="25" t="s">
        <v>146</v>
      </c>
      <c r="E161">
        <v>1</v>
      </c>
      <c r="F161">
        <v>1</v>
      </c>
      <c r="G161" s="3">
        <v>0.25</v>
      </c>
      <c r="H161" s="25" t="s">
        <v>50</v>
      </c>
      <c r="I161" s="25" t="s">
        <v>50</v>
      </c>
      <c r="J161">
        <v>24</v>
      </c>
      <c r="K161">
        <v>28</v>
      </c>
      <c r="L161">
        <f t="shared" si="6"/>
        <v>52</v>
      </c>
      <c r="M161">
        <f t="shared" si="7"/>
        <v>52</v>
      </c>
      <c r="N161" s="14">
        <f t="shared" si="8"/>
        <v>0.46153846153846156</v>
      </c>
    </row>
    <row r="162" spans="1:14" x14ac:dyDescent="0.35">
      <c r="A162" s="3" t="s">
        <v>16</v>
      </c>
      <c r="B162" s="20">
        <v>2023</v>
      </c>
      <c r="C162" s="3" t="s">
        <v>132</v>
      </c>
      <c r="D162" s="3" t="s">
        <v>147</v>
      </c>
      <c r="E162">
        <v>1</v>
      </c>
      <c r="F162">
        <v>1</v>
      </c>
      <c r="G162" s="3">
        <v>0.25</v>
      </c>
      <c r="H162" s="3" t="s">
        <v>50</v>
      </c>
      <c r="I162" s="3" t="s">
        <v>50</v>
      </c>
      <c r="J162">
        <v>3</v>
      </c>
      <c r="K162">
        <v>12</v>
      </c>
      <c r="L162">
        <f t="shared" si="6"/>
        <v>15</v>
      </c>
      <c r="M162">
        <f t="shared" si="7"/>
        <v>15</v>
      </c>
      <c r="N162" s="14">
        <f t="shared" si="8"/>
        <v>0.2</v>
      </c>
    </row>
    <row r="163" spans="1:14" x14ac:dyDescent="0.35">
      <c r="A163" s="3" t="s">
        <v>16</v>
      </c>
      <c r="B163" s="20">
        <v>2023</v>
      </c>
      <c r="C163" s="3" t="s">
        <v>133</v>
      </c>
      <c r="D163" s="3" t="s">
        <v>148</v>
      </c>
      <c r="E163">
        <v>1</v>
      </c>
      <c r="F163">
        <v>1</v>
      </c>
      <c r="G163" s="3">
        <v>0.25</v>
      </c>
      <c r="H163" s="3" t="s">
        <v>50</v>
      </c>
      <c r="I163" s="3" t="s">
        <v>50</v>
      </c>
      <c r="J163">
        <v>11</v>
      </c>
      <c r="K163">
        <v>64</v>
      </c>
      <c r="L163">
        <f t="shared" si="6"/>
        <v>75</v>
      </c>
      <c r="M163">
        <f t="shared" si="7"/>
        <v>75</v>
      </c>
      <c r="N163" s="14">
        <f t="shared" si="8"/>
        <v>0.14666666666666667</v>
      </c>
    </row>
    <row r="164" spans="1:14" x14ac:dyDescent="0.35">
      <c r="A164" s="3" t="s">
        <v>16</v>
      </c>
      <c r="B164" s="20">
        <v>2023</v>
      </c>
      <c r="C164" s="3" t="s">
        <v>134</v>
      </c>
      <c r="D164" s="3" t="s">
        <v>149</v>
      </c>
      <c r="E164">
        <v>1</v>
      </c>
      <c r="F164">
        <v>1</v>
      </c>
      <c r="G164" s="3">
        <v>0.25</v>
      </c>
      <c r="H164" s="3" t="s">
        <v>50</v>
      </c>
      <c r="I164" s="3" t="s">
        <v>50</v>
      </c>
      <c r="J164">
        <v>1</v>
      </c>
      <c r="K164">
        <v>14</v>
      </c>
      <c r="L164">
        <f t="shared" si="6"/>
        <v>15</v>
      </c>
      <c r="M164">
        <f t="shared" si="7"/>
        <v>15</v>
      </c>
      <c r="N164" s="14">
        <f t="shared" si="8"/>
        <v>6.6666666666666666E-2</v>
      </c>
    </row>
    <row r="165" spans="1:14" x14ac:dyDescent="0.35">
      <c r="A165" s="3" t="s">
        <v>16</v>
      </c>
      <c r="B165" s="20">
        <v>2023</v>
      </c>
      <c r="C165" s="3" t="s">
        <v>135</v>
      </c>
      <c r="D165" s="3" t="s">
        <v>150</v>
      </c>
      <c r="E165">
        <v>1</v>
      </c>
      <c r="F165">
        <v>1</v>
      </c>
      <c r="G165" s="3">
        <v>0.25</v>
      </c>
      <c r="H165" s="3" t="s">
        <v>50</v>
      </c>
      <c r="I165" s="3" t="s">
        <v>50</v>
      </c>
      <c r="J165">
        <v>0</v>
      </c>
      <c r="K165">
        <v>8</v>
      </c>
      <c r="L165">
        <f t="shared" si="6"/>
        <v>8</v>
      </c>
      <c r="M165">
        <f t="shared" si="7"/>
        <v>8</v>
      </c>
      <c r="N165" s="14">
        <f t="shared" si="8"/>
        <v>0</v>
      </c>
    </row>
    <row r="166" spans="1:14" x14ac:dyDescent="0.35">
      <c r="A166" s="3" t="s">
        <v>16</v>
      </c>
      <c r="B166" s="20">
        <v>2023</v>
      </c>
      <c r="C166" s="3" t="s">
        <v>136</v>
      </c>
      <c r="D166" s="3" t="s">
        <v>151</v>
      </c>
      <c r="E166">
        <v>1</v>
      </c>
      <c r="F166">
        <v>1</v>
      </c>
      <c r="G166" s="3">
        <v>0.25</v>
      </c>
      <c r="H166" s="3" t="s">
        <v>50</v>
      </c>
      <c r="I166" s="3" t="s">
        <v>50</v>
      </c>
      <c r="J166">
        <v>6</v>
      </c>
      <c r="K166">
        <v>9</v>
      </c>
      <c r="L166">
        <f t="shared" si="6"/>
        <v>15</v>
      </c>
      <c r="M166">
        <f t="shared" si="7"/>
        <v>15</v>
      </c>
      <c r="N166" s="14">
        <f t="shared" si="8"/>
        <v>0.4</v>
      </c>
    </row>
    <row r="167" spans="1:14" x14ac:dyDescent="0.35">
      <c r="A167" s="3" t="s">
        <v>16</v>
      </c>
      <c r="B167" s="20">
        <v>2024</v>
      </c>
      <c r="C167" s="3" t="s">
        <v>129</v>
      </c>
      <c r="D167" s="3" t="s">
        <v>144</v>
      </c>
      <c r="E167">
        <v>1</v>
      </c>
      <c r="F167">
        <v>1</v>
      </c>
      <c r="G167" s="3">
        <v>0.25</v>
      </c>
      <c r="H167" s="3" t="s">
        <v>161</v>
      </c>
      <c r="I167" s="3">
        <v>5</v>
      </c>
      <c r="J167">
        <v>0</v>
      </c>
      <c r="K167">
        <v>11</v>
      </c>
      <c r="L167">
        <f t="shared" si="6"/>
        <v>11</v>
      </c>
      <c r="M167">
        <f t="shared" si="7"/>
        <v>11</v>
      </c>
      <c r="N167" s="14">
        <f t="shared" si="8"/>
        <v>0</v>
      </c>
    </row>
    <row r="168" spans="1:14" x14ac:dyDescent="0.35">
      <c r="A168" s="3" t="s">
        <v>16</v>
      </c>
      <c r="B168" s="20">
        <v>2024</v>
      </c>
      <c r="C168" s="3" t="s">
        <v>137</v>
      </c>
      <c r="D168" s="3" t="s">
        <v>154</v>
      </c>
      <c r="E168">
        <v>0</v>
      </c>
      <c r="F168">
        <v>1</v>
      </c>
      <c r="G168" s="3">
        <v>0.25</v>
      </c>
      <c r="H168" s="3" t="s">
        <v>161</v>
      </c>
      <c r="I168" s="3">
        <v>15</v>
      </c>
      <c r="J168">
        <v>0</v>
      </c>
      <c r="K168">
        <v>0</v>
      </c>
      <c r="L168">
        <f t="shared" si="6"/>
        <v>0</v>
      </c>
      <c r="M168">
        <f t="shared" si="7"/>
        <v>0</v>
      </c>
      <c r="N168" s="14" t="str">
        <f>IFERROR(J168/L168,"NA")</f>
        <v>NA</v>
      </c>
    </row>
    <row r="169" spans="1:14" x14ac:dyDescent="0.35">
      <c r="A169" s="3" t="s">
        <v>16</v>
      </c>
      <c r="B169" s="20">
        <v>2024</v>
      </c>
      <c r="C169" s="3" t="s">
        <v>138</v>
      </c>
      <c r="D169" s="3" t="s">
        <v>155</v>
      </c>
      <c r="E169">
        <v>0</v>
      </c>
      <c r="F169">
        <v>1</v>
      </c>
      <c r="G169" s="3">
        <v>0.25</v>
      </c>
      <c r="H169" s="3" t="s">
        <v>161</v>
      </c>
      <c r="I169" s="3">
        <v>25</v>
      </c>
      <c r="J169">
        <v>0</v>
      </c>
      <c r="K169">
        <v>0</v>
      </c>
      <c r="L169">
        <f t="shared" si="6"/>
        <v>0</v>
      </c>
      <c r="M169">
        <f t="shared" si="7"/>
        <v>0</v>
      </c>
      <c r="N169" s="14" t="str">
        <f t="shared" si="8"/>
        <v>NA</v>
      </c>
    </row>
    <row r="170" spans="1:14" x14ac:dyDescent="0.35">
      <c r="A170" s="3" t="s">
        <v>16</v>
      </c>
      <c r="B170" s="20">
        <v>2024</v>
      </c>
      <c r="C170" s="3" t="s">
        <v>139</v>
      </c>
      <c r="D170" s="3" t="s">
        <v>156</v>
      </c>
      <c r="E170">
        <v>0</v>
      </c>
      <c r="F170">
        <v>1</v>
      </c>
      <c r="G170" s="3">
        <v>0.25</v>
      </c>
      <c r="H170" s="3" t="s">
        <v>162</v>
      </c>
      <c r="I170" s="3">
        <v>2</v>
      </c>
      <c r="J170">
        <v>0</v>
      </c>
      <c r="K170">
        <v>0</v>
      </c>
      <c r="L170">
        <f t="shared" si="6"/>
        <v>0</v>
      </c>
      <c r="M170">
        <f t="shared" si="7"/>
        <v>0</v>
      </c>
      <c r="N170" s="14" t="str">
        <f t="shared" si="8"/>
        <v>NA</v>
      </c>
    </row>
    <row r="171" spans="1:14" x14ac:dyDescent="0.35">
      <c r="A171" s="3" t="s">
        <v>16</v>
      </c>
      <c r="B171" s="20">
        <v>2024</v>
      </c>
      <c r="C171" s="3" t="s">
        <v>140</v>
      </c>
      <c r="D171" s="3" t="s">
        <v>157</v>
      </c>
      <c r="E171">
        <v>0</v>
      </c>
      <c r="F171">
        <v>1</v>
      </c>
      <c r="G171" s="3">
        <v>0.25</v>
      </c>
      <c r="H171" s="3" t="s">
        <v>162</v>
      </c>
      <c r="I171" s="3">
        <v>22</v>
      </c>
      <c r="J171">
        <v>0</v>
      </c>
      <c r="K171">
        <v>0</v>
      </c>
      <c r="L171">
        <f t="shared" si="6"/>
        <v>0</v>
      </c>
      <c r="M171">
        <f t="shared" si="7"/>
        <v>0</v>
      </c>
      <c r="N171" s="14" t="str">
        <f t="shared" si="8"/>
        <v>NA</v>
      </c>
    </row>
    <row r="172" spans="1:14" x14ac:dyDescent="0.35">
      <c r="A172" s="3" t="s">
        <v>16</v>
      </c>
      <c r="B172" s="20">
        <v>2024</v>
      </c>
      <c r="C172" s="3" t="s">
        <v>141</v>
      </c>
      <c r="D172" s="3" t="s">
        <v>158</v>
      </c>
      <c r="E172">
        <v>0</v>
      </c>
      <c r="F172">
        <v>1</v>
      </c>
      <c r="G172" s="3">
        <v>0.25</v>
      </c>
      <c r="H172" s="3" t="s">
        <v>163</v>
      </c>
      <c r="I172" s="3">
        <v>5</v>
      </c>
      <c r="J172">
        <v>0</v>
      </c>
      <c r="K172">
        <v>0</v>
      </c>
      <c r="L172">
        <f t="shared" si="6"/>
        <v>0</v>
      </c>
      <c r="M172">
        <f t="shared" si="7"/>
        <v>0</v>
      </c>
      <c r="N172" s="14" t="str">
        <f t="shared" si="8"/>
        <v>NA</v>
      </c>
    </row>
    <row r="173" spans="1:14" x14ac:dyDescent="0.35">
      <c r="A173" s="3" t="s">
        <v>16</v>
      </c>
      <c r="B173" s="20">
        <v>2024</v>
      </c>
      <c r="C173" s="3" t="s">
        <v>142</v>
      </c>
      <c r="D173" s="3" t="s">
        <v>159</v>
      </c>
      <c r="E173">
        <v>0</v>
      </c>
      <c r="F173">
        <v>1</v>
      </c>
      <c r="G173" s="3">
        <v>0.25</v>
      </c>
      <c r="H173" s="3" t="s">
        <v>163</v>
      </c>
      <c r="I173" s="3">
        <v>15</v>
      </c>
      <c r="J173">
        <v>0</v>
      </c>
      <c r="K173">
        <v>0</v>
      </c>
      <c r="L173">
        <f t="shared" si="6"/>
        <v>0</v>
      </c>
      <c r="M173">
        <f t="shared" si="7"/>
        <v>0</v>
      </c>
      <c r="N173" s="14" t="str">
        <f t="shared" si="8"/>
        <v>NA</v>
      </c>
    </row>
    <row r="174" spans="1:14" x14ac:dyDescent="0.35">
      <c r="A174" s="3" t="s">
        <v>16</v>
      </c>
      <c r="B174" s="20">
        <v>2024</v>
      </c>
      <c r="C174" s="3" t="s">
        <v>143</v>
      </c>
      <c r="D174" s="3" t="s">
        <v>160</v>
      </c>
      <c r="E174">
        <v>0</v>
      </c>
      <c r="F174">
        <v>1</v>
      </c>
      <c r="G174" s="3">
        <v>0.25</v>
      </c>
      <c r="H174" s="3" t="s">
        <v>163</v>
      </c>
      <c r="I174" s="3">
        <v>25</v>
      </c>
      <c r="J174">
        <v>0</v>
      </c>
      <c r="K174">
        <v>0</v>
      </c>
      <c r="L174">
        <f t="shared" si="6"/>
        <v>0</v>
      </c>
      <c r="M174">
        <f t="shared" si="7"/>
        <v>0</v>
      </c>
      <c r="N174" s="14" t="str">
        <f t="shared" si="8"/>
        <v>NA</v>
      </c>
    </row>
    <row r="175" spans="1:14" x14ac:dyDescent="0.35">
      <c r="A175" s="3" t="s">
        <v>16</v>
      </c>
      <c r="B175" s="20">
        <v>2024</v>
      </c>
      <c r="C175" s="3" t="s">
        <v>130</v>
      </c>
      <c r="D175" s="3" t="s">
        <v>145</v>
      </c>
      <c r="E175">
        <v>1</v>
      </c>
      <c r="F175">
        <v>1</v>
      </c>
      <c r="G175" s="3">
        <v>0.25</v>
      </c>
      <c r="H175" s="3" t="s">
        <v>162</v>
      </c>
      <c r="I175" s="3">
        <v>12</v>
      </c>
      <c r="J175">
        <v>7</v>
      </c>
      <c r="K175">
        <v>9</v>
      </c>
      <c r="L175">
        <f t="shared" si="6"/>
        <v>16</v>
      </c>
      <c r="M175">
        <f t="shared" si="7"/>
        <v>16</v>
      </c>
      <c r="N175" s="14">
        <f t="shared" si="8"/>
        <v>0.4375</v>
      </c>
    </row>
    <row r="176" spans="1:14" x14ac:dyDescent="0.35">
      <c r="A176" s="3" t="s">
        <v>16</v>
      </c>
      <c r="B176" s="20">
        <v>2024</v>
      </c>
      <c r="C176" s="3" t="s">
        <v>131</v>
      </c>
      <c r="D176" s="25" t="s">
        <v>146</v>
      </c>
      <c r="E176">
        <v>1</v>
      </c>
      <c r="F176">
        <v>1</v>
      </c>
      <c r="G176" s="3">
        <v>0.25</v>
      </c>
      <c r="H176" s="25" t="s">
        <v>50</v>
      </c>
      <c r="I176" s="25" t="s">
        <v>50</v>
      </c>
      <c r="J176">
        <v>4</v>
      </c>
      <c r="K176">
        <v>52</v>
      </c>
      <c r="L176">
        <f t="shared" si="6"/>
        <v>56</v>
      </c>
      <c r="M176">
        <f t="shared" si="7"/>
        <v>56</v>
      </c>
      <c r="N176" s="14">
        <f t="shared" si="8"/>
        <v>7.1428571428571425E-2</v>
      </c>
    </row>
    <row r="177" spans="1:14" x14ac:dyDescent="0.35">
      <c r="A177" s="3" t="s">
        <v>16</v>
      </c>
      <c r="B177" s="20">
        <v>2024</v>
      </c>
      <c r="C177" s="3" t="s">
        <v>132</v>
      </c>
      <c r="D177" s="3" t="s">
        <v>147</v>
      </c>
      <c r="E177">
        <v>1</v>
      </c>
      <c r="F177">
        <v>1</v>
      </c>
      <c r="G177" s="3">
        <v>0.25</v>
      </c>
      <c r="H177" s="3" t="s">
        <v>50</v>
      </c>
      <c r="I177" s="3" t="s">
        <v>50</v>
      </c>
      <c r="J177">
        <v>3</v>
      </c>
      <c r="K177">
        <v>16</v>
      </c>
      <c r="L177">
        <f t="shared" si="6"/>
        <v>19</v>
      </c>
      <c r="M177">
        <f t="shared" si="7"/>
        <v>19</v>
      </c>
      <c r="N177" s="14">
        <f t="shared" si="8"/>
        <v>0.15789473684210525</v>
      </c>
    </row>
    <row r="178" spans="1:14" x14ac:dyDescent="0.35">
      <c r="A178" s="3" t="s">
        <v>16</v>
      </c>
      <c r="B178" s="20">
        <v>2024</v>
      </c>
      <c r="C178" s="3" t="s">
        <v>133</v>
      </c>
      <c r="D178" s="3" t="s">
        <v>148</v>
      </c>
      <c r="E178">
        <v>1</v>
      </c>
      <c r="F178">
        <v>1</v>
      </c>
      <c r="G178" s="3">
        <v>0.25</v>
      </c>
      <c r="H178" s="3" t="s">
        <v>50</v>
      </c>
      <c r="I178" s="3" t="s">
        <v>50</v>
      </c>
      <c r="J178">
        <v>12</v>
      </c>
      <c r="K178">
        <v>64</v>
      </c>
      <c r="L178">
        <f t="shared" si="6"/>
        <v>76</v>
      </c>
      <c r="M178">
        <f t="shared" si="7"/>
        <v>76</v>
      </c>
      <c r="N178" s="14">
        <f t="shared" si="8"/>
        <v>0.15789473684210525</v>
      </c>
    </row>
    <row r="179" spans="1:14" x14ac:dyDescent="0.35">
      <c r="A179" s="3" t="s">
        <v>16</v>
      </c>
      <c r="B179" s="20">
        <v>2024</v>
      </c>
      <c r="C179" s="3" t="s">
        <v>134</v>
      </c>
      <c r="D179" s="3" t="s">
        <v>149</v>
      </c>
      <c r="E179">
        <v>1</v>
      </c>
      <c r="F179">
        <v>1</v>
      </c>
      <c r="G179" s="3">
        <v>0.25</v>
      </c>
      <c r="H179" s="3" t="s">
        <v>50</v>
      </c>
      <c r="I179" s="3" t="s">
        <v>50</v>
      </c>
      <c r="J179">
        <v>11</v>
      </c>
      <c r="K179">
        <v>16</v>
      </c>
      <c r="L179">
        <f t="shared" si="6"/>
        <v>27</v>
      </c>
      <c r="M179">
        <f t="shared" si="7"/>
        <v>27</v>
      </c>
      <c r="N179" s="14">
        <f t="shared" si="8"/>
        <v>0.40740740740740738</v>
      </c>
    </row>
    <row r="180" spans="1:14" x14ac:dyDescent="0.35">
      <c r="A180" s="3" t="s">
        <v>16</v>
      </c>
      <c r="B180" s="20">
        <v>2024</v>
      </c>
      <c r="C180" s="3" t="s">
        <v>135</v>
      </c>
      <c r="D180" s="3" t="s">
        <v>150</v>
      </c>
      <c r="E180">
        <v>1</v>
      </c>
      <c r="F180">
        <v>1</v>
      </c>
      <c r="G180" s="3">
        <v>0.25</v>
      </c>
      <c r="H180" s="3" t="s">
        <v>50</v>
      </c>
      <c r="I180" s="3" t="s">
        <v>50</v>
      </c>
      <c r="J180">
        <v>5</v>
      </c>
      <c r="K180">
        <v>8</v>
      </c>
      <c r="L180">
        <f t="shared" si="6"/>
        <v>13</v>
      </c>
      <c r="M180">
        <f t="shared" si="7"/>
        <v>13</v>
      </c>
      <c r="N180" s="14">
        <f t="shared" si="8"/>
        <v>0.38461538461538464</v>
      </c>
    </row>
    <row r="181" spans="1:14" x14ac:dyDescent="0.35">
      <c r="A181" s="3" t="s">
        <v>16</v>
      </c>
      <c r="B181" s="20">
        <v>2024</v>
      </c>
      <c r="C181" s="3" t="s">
        <v>136</v>
      </c>
      <c r="D181" s="3" t="s">
        <v>151</v>
      </c>
      <c r="E181">
        <v>1</v>
      </c>
      <c r="F181">
        <v>1</v>
      </c>
      <c r="G181" s="3">
        <v>0.25</v>
      </c>
      <c r="H181" s="3" t="s">
        <v>50</v>
      </c>
      <c r="I181" s="3" t="s">
        <v>50</v>
      </c>
      <c r="J181">
        <v>5</v>
      </c>
      <c r="K181">
        <v>28</v>
      </c>
      <c r="L181">
        <f t="shared" si="6"/>
        <v>33</v>
      </c>
      <c r="M181">
        <f t="shared" si="7"/>
        <v>33</v>
      </c>
      <c r="N181" s="14">
        <f t="shared" si="8"/>
        <v>0.15151515151515152</v>
      </c>
    </row>
    <row r="182" spans="1:14" x14ac:dyDescent="0.35">
      <c r="A182" s="26" t="s">
        <v>19</v>
      </c>
      <c r="B182" s="25">
        <v>2014</v>
      </c>
      <c r="C182" s="3" t="s">
        <v>170</v>
      </c>
      <c r="D182" s="25" t="s">
        <v>197</v>
      </c>
      <c r="E182">
        <v>1</v>
      </c>
      <c r="F182">
        <v>1</v>
      </c>
      <c r="G182" s="26">
        <v>0.25</v>
      </c>
      <c r="H182" s="25" t="s">
        <v>50</v>
      </c>
      <c r="I182" s="25" t="s">
        <v>50</v>
      </c>
      <c r="J182">
        <v>1</v>
      </c>
      <c r="K182">
        <v>1</v>
      </c>
      <c r="L182">
        <f t="shared" si="6"/>
        <v>2</v>
      </c>
      <c r="M182">
        <f t="shared" si="7"/>
        <v>2</v>
      </c>
      <c r="N182" s="14">
        <f t="shared" si="8"/>
        <v>0.5</v>
      </c>
    </row>
    <row r="183" spans="1:14" x14ac:dyDescent="0.35">
      <c r="A183" s="26" t="s">
        <v>19</v>
      </c>
      <c r="B183" s="25">
        <v>2014</v>
      </c>
      <c r="C183" s="3" t="s">
        <v>171</v>
      </c>
      <c r="D183" s="25" t="s">
        <v>198</v>
      </c>
      <c r="E183">
        <v>1</v>
      </c>
      <c r="F183">
        <v>1</v>
      </c>
      <c r="G183" s="26">
        <v>0.25</v>
      </c>
      <c r="H183" s="25" t="s">
        <v>50</v>
      </c>
      <c r="I183" s="25" t="s">
        <v>50</v>
      </c>
      <c r="J183">
        <v>3</v>
      </c>
      <c r="K183">
        <v>9</v>
      </c>
      <c r="L183">
        <f t="shared" si="6"/>
        <v>12</v>
      </c>
      <c r="M183">
        <f t="shared" si="7"/>
        <v>12</v>
      </c>
      <c r="N183" s="14">
        <f t="shared" si="8"/>
        <v>0.25</v>
      </c>
    </row>
    <row r="184" spans="1:14" x14ac:dyDescent="0.35">
      <c r="A184" s="26" t="s">
        <v>19</v>
      </c>
      <c r="B184" s="25">
        <v>2014</v>
      </c>
      <c r="C184" s="3" t="s">
        <v>172</v>
      </c>
      <c r="D184" s="25" t="s">
        <v>199</v>
      </c>
      <c r="E184">
        <v>1</v>
      </c>
      <c r="F184">
        <v>1</v>
      </c>
      <c r="G184" s="26">
        <v>0.140625</v>
      </c>
      <c r="H184" s="25" t="s">
        <v>50</v>
      </c>
      <c r="I184" s="25" t="s">
        <v>50</v>
      </c>
      <c r="J184">
        <v>6</v>
      </c>
      <c r="K184">
        <v>21</v>
      </c>
      <c r="L184">
        <f t="shared" si="6"/>
        <v>27</v>
      </c>
      <c r="M184">
        <f t="shared" si="7"/>
        <v>48</v>
      </c>
      <c r="N184" s="14">
        <f t="shared" si="8"/>
        <v>0.22222222222222221</v>
      </c>
    </row>
    <row r="185" spans="1:14" x14ac:dyDescent="0.35">
      <c r="A185" s="26" t="s">
        <v>19</v>
      </c>
      <c r="B185" s="25">
        <v>2014</v>
      </c>
      <c r="C185" s="3" t="s">
        <v>173</v>
      </c>
      <c r="D185" s="25" t="s">
        <v>200</v>
      </c>
      <c r="E185">
        <v>1</v>
      </c>
      <c r="F185">
        <v>1</v>
      </c>
      <c r="G185" s="26">
        <v>0.25</v>
      </c>
      <c r="H185" s="25" t="s">
        <v>50</v>
      </c>
      <c r="I185" s="25" t="s">
        <v>50</v>
      </c>
      <c r="J185">
        <v>1</v>
      </c>
      <c r="K185">
        <v>6</v>
      </c>
      <c r="L185">
        <f t="shared" si="6"/>
        <v>7</v>
      </c>
      <c r="M185">
        <f t="shared" si="7"/>
        <v>7</v>
      </c>
      <c r="N185" s="14">
        <f t="shared" si="8"/>
        <v>0.14285714285714285</v>
      </c>
    </row>
    <row r="186" spans="1:14" x14ac:dyDescent="0.35">
      <c r="A186" s="26" t="s">
        <v>19</v>
      </c>
      <c r="B186" s="25">
        <v>2014</v>
      </c>
      <c r="C186" s="3" t="s">
        <v>174</v>
      </c>
      <c r="D186" s="25" t="s">
        <v>201</v>
      </c>
      <c r="E186">
        <v>1</v>
      </c>
      <c r="F186">
        <v>1</v>
      </c>
      <c r="G186" s="26">
        <v>0.25</v>
      </c>
      <c r="H186" s="25" t="s">
        <v>50</v>
      </c>
      <c r="I186" s="25" t="s">
        <v>50</v>
      </c>
      <c r="J186">
        <v>1</v>
      </c>
      <c r="K186">
        <v>1</v>
      </c>
      <c r="L186">
        <f t="shared" si="6"/>
        <v>2</v>
      </c>
      <c r="M186">
        <f t="shared" si="7"/>
        <v>2</v>
      </c>
      <c r="N186" s="14">
        <f t="shared" si="8"/>
        <v>0.5</v>
      </c>
    </row>
    <row r="187" spans="1:14" x14ac:dyDescent="0.35">
      <c r="A187" s="26" t="s">
        <v>19</v>
      </c>
      <c r="B187" s="25">
        <v>2014</v>
      </c>
      <c r="C187" s="3" t="s">
        <v>175</v>
      </c>
      <c r="D187" s="25" t="s">
        <v>202</v>
      </c>
      <c r="E187">
        <v>1</v>
      </c>
      <c r="F187">
        <v>1</v>
      </c>
      <c r="G187" s="26">
        <v>0.25</v>
      </c>
      <c r="H187" s="25" t="s">
        <v>50</v>
      </c>
      <c r="I187" s="25" t="s">
        <v>50</v>
      </c>
      <c r="J187">
        <v>5</v>
      </c>
      <c r="K187">
        <v>23</v>
      </c>
      <c r="L187">
        <f t="shared" si="6"/>
        <v>28</v>
      </c>
      <c r="M187">
        <f t="shared" si="7"/>
        <v>28</v>
      </c>
      <c r="N187" s="14">
        <f t="shared" si="8"/>
        <v>0.17857142857142858</v>
      </c>
    </row>
    <row r="188" spans="1:14" x14ac:dyDescent="0.35">
      <c r="A188" s="26" t="s">
        <v>19</v>
      </c>
      <c r="B188" s="25">
        <v>2014</v>
      </c>
      <c r="C188" s="3" t="s">
        <v>176</v>
      </c>
      <c r="D188" s="25" t="s">
        <v>203</v>
      </c>
      <c r="E188">
        <v>1</v>
      </c>
      <c r="F188">
        <v>1</v>
      </c>
      <c r="G188" s="26">
        <v>0.25</v>
      </c>
      <c r="H188" s="25" t="s">
        <v>50</v>
      </c>
      <c r="I188" s="25" t="s">
        <v>50</v>
      </c>
      <c r="J188">
        <v>5</v>
      </c>
      <c r="K188">
        <v>8</v>
      </c>
      <c r="L188">
        <f t="shared" si="6"/>
        <v>13</v>
      </c>
      <c r="M188">
        <f t="shared" si="7"/>
        <v>13</v>
      </c>
      <c r="N188" s="14">
        <f t="shared" si="8"/>
        <v>0.38461538461538464</v>
      </c>
    </row>
    <row r="189" spans="1:14" x14ac:dyDescent="0.35">
      <c r="A189" s="26" t="s">
        <v>19</v>
      </c>
      <c r="B189" s="25">
        <v>2014</v>
      </c>
      <c r="C189" s="3" t="s">
        <v>177</v>
      </c>
      <c r="D189" s="25" t="s">
        <v>204</v>
      </c>
      <c r="E189">
        <v>1</v>
      </c>
      <c r="F189">
        <v>1</v>
      </c>
      <c r="G189" s="26">
        <v>0.25</v>
      </c>
      <c r="H189" s="25" t="s">
        <v>50</v>
      </c>
      <c r="I189" s="25" t="s">
        <v>50</v>
      </c>
      <c r="J189">
        <v>3</v>
      </c>
      <c r="K189">
        <v>3</v>
      </c>
      <c r="L189">
        <f t="shared" si="6"/>
        <v>6</v>
      </c>
      <c r="M189">
        <f t="shared" si="7"/>
        <v>6</v>
      </c>
      <c r="N189" s="14">
        <f t="shared" si="8"/>
        <v>0.5</v>
      </c>
    </row>
    <row r="190" spans="1:14" x14ac:dyDescent="0.35">
      <c r="A190" s="26" t="s">
        <v>19</v>
      </c>
      <c r="B190" s="25">
        <v>2014</v>
      </c>
      <c r="C190" s="3" t="s">
        <v>178</v>
      </c>
      <c r="D190" s="25" t="s">
        <v>205</v>
      </c>
      <c r="E190">
        <v>1</v>
      </c>
      <c r="F190">
        <v>1</v>
      </c>
      <c r="G190" s="26">
        <v>0.25</v>
      </c>
      <c r="H190" s="25" t="s">
        <v>50</v>
      </c>
      <c r="I190" s="25" t="s">
        <v>50</v>
      </c>
      <c r="J190">
        <v>5</v>
      </c>
      <c r="K190">
        <v>6</v>
      </c>
      <c r="L190">
        <f t="shared" si="6"/>
        <v>11</v>
      </c>
      <c r="M190">
        <f t="shared" si="7"/>
        <v>11</v>
      </c>
      <c r="N190" s="14">
        <f t="shared" si="8"/>
        <v>0.45454545454545453</v>
      </c>
    </row>
    <row r="191" spans="1:14" x14ac:dyDescent="0.35">
      <c r="A191" s="26" t="s">
        <v>19</v>
      </c>
      <c r="B191" s="25">
        <v>2014</v>
      </c>
      <c r="C191" s="25" t="s">
        <v>179</v>
      </c>
      <c r="D191" s="25" t="s">
        <v>206</v>
      </c>
      <c r="E191">
        <v>1</v>
      </c>
      <c r="F191">
        <v>1</v>
      </c>
      <c r="G191" s="26">
        <v>0.25</v>
      </c>
      <c r="H191" s="25" t="s">
        <v>50</v>
      </c>
      <c r="I191" s="25" t="s">
        <v>50</v>
      </c>
      <c r="J191">
        <v>3</v>
      </c>
      <c r="K191">
        <v>5</v>
      </c>
      <c r="L191">
        <f t="shared" si="6"/>
        <v>8</v>
      </c>
      <c r="M191">
        <f t="shared" si="7"/>
        <v>8</v>
      </c>
      <c r="N191" s="14">
        <f t="shared" si="8"/>
        <v>0.375</v>
      </c>
    </row>
    <row r="192" spans="1:14" x14ac:dyDescent="0.35">
      <c r="A192" s="26" t="s">
        <v>19</v>
      </c>
      <c r="B192" s="25">
        <v>2014</v>
      </c>
      <c r="C192" s="25" t="s">
        <v>180</v>
      </c>
      <c r="D192" s="25" t="s">
        <v>207</v>
      </c>
      <c r="E192">
        <v>1</v>
      </c>
      <c r="F192">
        <v>1</v>
      </c>
      <c r="G192" s="26">
        <v>0.25</v>
      </c>
      <c r="H192" s="25" t="s">
        <v>50</v>
      </c>
      <c r="I192" s="25" t="s">
        <v>50</v>
      </c>
      <c r="J192">
        <v>1</v>
      </c>
      <c r="K192">
        <v>0</v>
      </c>
      <c r="L192">
        <f t="shared" si="6"/>
        <v>1</v>
      </c>
      <c r="M192">
        <f t="shared" si="7"/>
        <v>1</v>
      </c>
      <c r="N192" s="14">
        <f t="shared" si="8"/>
        <v>1</v>
      </c>
    </row>
    <row r="193" spans="1:14" x14ac:dyDescent="0.35">
      <c r="A193" s="26" t="s">
        <v>19</v>
      </c>
      <c r="B193" s="25">
        <v>2014</v>
      </c>
      <c r="C193" s="3" t="s">
        <v>181</v>
      </c>
      <c r="D193" s="25" t="s">
        <v>208</v>
      </c>
      <c r="E193">
        <v>1</v>
      </c>
      <c r="F193">
        <v>1</v>
      </c>
      <c r="G193" s="26">
        <v>0.25</v>
      </c>
      <c r="H193" s="25" t="s">
        <v>50</v>
      </c>
      <c r="I193" s="25" t="s">
        <v>50</v>
      </c>
      <c r="J193">
        <v>1</v>
      </c>
      <c r="K193">
        <v>6</v>
      </c>
      <c r="L193">
        <f t="shared" si="6"/>
        <v>7</v>
      </c>
      <c r="M193">
        <f t="shared" si="7"/>
        <v>7</v>
      </c>
      <c r="N193" s="14">
        <f t="shared" si="8"/>
        <v>0.14285714285714285</v>
      </c>
    </row>
    <row r="194" spans="1:14" x14ac:dyDescent="0.35">
      <c r="A194" s="26" t="s">
        <v>19</v>
      </c>
      <c r="B194" s="25">
        <v>2014</v>
      </c>
      <c r="C194" s="25" t="s">
        <v>50</v>
      </c>
      <c r="D194" s="25" t="s">
        <v>209</v>
      </c>
      <c r="E194">
        <v>0</v>
      </c>
      <c r="F194">
        <v>0</v>
      </c>
      <c r="G194" s="26">
        <v>0.25</v>
      </c>
      <c r="H194" s="25" t="s">
        <v>50</v>
      </c>
      <c r="I194" s="25" t="s">
        <v>50</v>
      </c>
      <c r="J194">
        <v>2</v>
      </c>
      <c r="K194">
        <v>2</v>
      </c>
      <c r="L194">
        <f t="shared" si="6"/>
        <v>4</v>
      </c>
      <c r="M194">
        <f t="shared" si="7"/>
        <v>4</v>
      </c>
      <c r="N194" s="14">
        <f t="shared" si="8"/>
        <v>0.5</v>
      </c>
    </row>
    <row r="195" spans="1:14" x14ac:dyDescent="0.35">
      <c r="A195" s="26" t="s">
        <v>19</v>
      </c>
      <c r="B195" s="25">
        <v>2014</v>
      </c>
      <c r="C195" s="25" t="s">
        <v>50</v>
      </c>
      <c r="D195" s="25" t="s">
        <v>210</v>
      </c>
      <c r="E195">
        <v>0</v>
      </c>
      <c r="F195">
        <v>0</v>
      </c>
      <c r="G195" s="26">
        <v>0.25</v>
      </c>
      <c r="H195" s="25" t="s">
        <v>50</v>
      </c>
      <c r="I195" s="25" t="s">
        <v>50</v>
      </c>
      <c r="J195">
        <v>4</v>
      </c>
      <c r="K195">
        <v>3</v>
      </c>
      <c r="L195">
        <f t="shared" ref="L195:L258" si="9">IFERROR(J195+K195, "NA")</f>
        <v>7</v>
      </c>
      <c r="M195">
        <f t="shared" ref="M195:M258" si="10">IFERROR(L195/(G195/0.25), "NA")</f>
        <v>7</v>
      </c>
      <c r="N195" s="14">
        <f t="shared" ref="N195:N258" si="11">IFERROR(J195/L195,"NA")</f>
        <v>0.5714285714285714</v>
      </c>
    </row>
    <row r="196" spans="1:14" x14ac:dyDescent="0.35">
      <c r="A196" s="26" t="s">
        <v>19</v>
      </c>
      <c r="B196" s="25">
        <v>2014</v>
      </c>
      <c r="C196" s="25" t="s">
        <v>50</v>
      </c>
      <c r="D196" s="25" t="s">
        <v>211</v>
      </c>
      <c r="E196">
        <v>0</v>
      </c>
      <c r="F196">
        <v>0</v>
      </c>
      <c r="G196" s="26">
        <v>0.25</v>
      </c>
      <c r="H196" s="25" t="s">
        <v>50</v>
      </c>
      <c r="I196" s="25" t="s">
        <v>50</v>
      </c>
      <c r="J196">
        <v>22</v>
      </c>
      <c r="K196">
        <v>11</v>
      </c>
      <c r="L196">
        <f t="shared" si="9"/>
        <v>33</v>
      </c>
      <c r="M196">
        <f t="shared" si="10"/>
        <v>33</v>
      </c>
      <c r="N196" s="14">
        <f t="shared" si="11"/>
        <v>0.66666666666666663</v>
      </c>
    </row>
    <row r="197" spans="1:14" x14ac:dyDescent="0.35">
      <c r="A197" s="26" t="s">
        <v>19</v>
      </c>
      <c r="B197" s="25">
        <v>2014</v>
      </c>
      <c r="C197" s="25" t="s">
        <v>50</v>
      </c>
      <c r="D197" s="25" t="s">
        <v>212</v>
      </c>
      <c r="E197">
        <v>0</v>
      </c>
      <c r="F197">
        <v>0</v>
      </c>
      <c r="G197" s="26">
        <v>0.25</v>
      </c>
      <c r="H197" s="25" t="s">
        <v>50</v>
      </c>
      <c r="I197" s="25" t="s">
        <v>50</v>
      </c>
      <c r="J197">
        <v>3</v>
      </c>
      <c r="K197">
        <v>7</v>
      </c>
      <c r="L197">
        <f t="shared" si="9"/>
        <v>10</v>
      </c>
      <c r="M197">
        <f t="shared" si="10"/>
        <v>10</v>
      </c>
      <c r="N197" s="14">
        <f t="shared" si="11"/>
        <v>0.3</v>
      </c>
    </row>
    <row r="198" spans="1:14" x14ac:dyDescent="0.35">
      <c r="A198" s="26" t="s">
        <v>19</v>
      </c>
      <c r="B198" s="25">
        <v>2014</v>
      </c>
      <c r="C198" s="25" t="s">
        <v>50</v>
      </c>
      <c r="D198" s="25" t="s">
        <v>213</v>
      </c>
      <c r="E198">
        <v>0</v>
      </c>
      <c r="F198">
        <v>0</v>
      </c>
      <c r="G198" s="26">
        <v>0.25</v>
      </c>
      <c r="H198" s="25" t="s">
        <v>50</v>
      </c>
      <c r="I198" s="25" t="s">
        <v>50</v>
      </c>
      <c r="J198">
        <v>2</v>
      </c>
      <c r="K198">
        <v>8</v>
      </c>
      <c r="L198">
        <f t="shared" si="9"/>
        <v>10</v>
      </c>
      <c r="M198">
        <f t="shared" si="10"/>
        <v>10</v>
      </c>
      <c r="N198" s="14">
        <f t="shared" si="11"/>
        <v>0.2</v>
      </c>
    </row>
    <row r="199" spans="1:14" x14ac:dyDescent="0.35">
      <c r="A199" s="26" t="s">
        <v>19</v>
      </c>
      <c r="B199" s="25">
        <v>2014</v>
      </c>
      <c r="C199" s="25" t="s">
        <v>50</v>
      </c>
      <c r="D199" s="25" t="s">
        <v>214</v>
      </c>
      <c r="E199">
        <v>0</v>
      </c>
      <c r="F199">
        <v>0</v>
      </c>
      <c r="G199" s="26">
        <v>0.25</v>
      </c>
      <c r="H199" s="25" t="s">
        <v>50</v>
      </c>
      <c r="I199" s="25" t="s">
        <v>50</v>
      </c>
      <c r="J199">
        <v>1</v>
      </c>
      <c r="K199">
        <v>6</v>
      </c>
      <c r="L199">
        <f t="shared" si="9"/>
        <v>7</v>
      </c>
      <c r="M199">
        <f t="shared" si="10"/>
        <v>7</v>
      </c>
      <c r="N199" s="14">
        <f t="shared" si="11"/>
        <v>0.14285714285714285</v>
      </c>
    </row>
    <row r="200" spans="1:14" x14ac:dyDescent="0.35">
      <c r="A200" s="26" t="s">
        <v>19</v>
      </c>
      <c r="B200" s="25">
        <v>2014</v>
      </c>
      <c r="C200" s="25" t="s">
        <v>50</v>
      </c>
      <c r="D200" s="25" t="s">
        <v>215</v>
      </c>
      <c r="E200">
        <v>0</v>
      </c>
      <c r="F200">
        <v>0</v>
      </c>
      <c r="G200" s="26">
        <v>0.25</v>
      </c>
      <c r="H200" s="25" t="s">
        <v>50</v>
      </c>
      <c r="I200" s="25" t="s">
        <v>50</v>
      </c>
      <c r="J200">
        <v>2</v>
      </c>
      <c r="K200">
        <v>9</v>
      </c>
      <c r="L200">
        <f t="shared" si="9"/>
        <v>11</v>
      </c>
      <c r="M200">
        <f t="shared" si="10"/>
        <v>11</v>
      </c>
      <c r="N200" s="14">
        <f t="shared" si="11"/>
        <v>0.18181818181818182</v>
      </c>
    </row>
    <row r="201" spans="1:14" x14ac:dyDescent="0.35">
      <c r="A201" s="26" t="s">
        <v>19</v>
      </c>
      <c r="B201" s="25">
        <v>2014</v>
      </c>
      <c r="C201" s="25" t="s">
        <v>50</v>
      </c>
      <c r="D201" s="25" t="s">
        <v>216</v>
      </c>
      <c r="E201">
        <v>0</v>
      </c>
      <c r="F201">
        <v>0</v>
      </c>
      <c r="G201" s="26">
        <v>0.140625</v>
      </c>
      <c r="H201" s="25" t="s">
        <v>50</v>
      </c>
      <c r="I201" s="25" t="s">
        <v>50</v>
      </c>
      <c r="J201">
        <v>7</v>
      </c>
      <c r="K201">
        <v>19</v>
      </c>
      <c r="L201">
        <f t="shared" si="9"/>
        <v>26</v>
      </c>
      <c r="M201">
        <f t="shared" si="10"/>
        <v>46.222222222222221</v>
      </c>
      <c r="N201" s="14">
        <f t="shared" si="11"/>
        <v>0.26923076923076922</v>
      </c>
    </row>
    <row r="202" spans="1:14" x14ac:dyDescent="0.35">
      <c r="A202" s="26" t="s">
        <v>19</v>
      </c>
      <c r="B202" s="25">
        <v>2015</v>
      </c>
      <c r="C202" s="3" t="s">
        <v>170</v>
      </c>
      <c r="D202" s="25" t="s">
        <v>197</v>
      </c>
      <c r="E202">
        <v>1</v>
      </c>
      <c r="F202">
        <v>1</v>
      </c>
      <c r="G202" s="26">
        <v>0.25</v>
      </c>
      <c r="H202" s="25" t="s">
        <v>50</v>
      </c>
      <c r="I202" s="25" t="s">
        <v>50</v>
      </c>
      <c r="J202">
        <v>2</v>
      </c>
      <c r="K202">
        <v>1</v>
      </c>
      <c r="L202">
        <f t="shared" si="9"/>
        <v>3</v>
      </c>
      <c r="M202">
        <f t="shared" si="10"/>
        <v>3</v>
      </c>
      <c r="N202" s="14">
        <f t="shared" si="11"/>
        <v>0.66666666666666663</v>
      </c>
    </row>
    <row r="203" spans="1:14" x14ac:dyDescent="0.35">
      <c r="A203" s="26" t="s">
        <v>19</v>
      </c>
      <c r="B203" s="25">
        <v>2015</v>
      </c>
      <c r="C203" s="3" t="s">
        <v>171</v>
      </c>
      <c r="D203" s="25" t="s">
        <v>198</v>
      </c>
      <c r="E203">
        <v>1</v>
      </c>
      <c r="F203">
        <v>1</v>
      </c>
      <c r="G203" s="26">
        <v>0.25</v>
      </c>
      <c r="H203" s="25" t="s">
        <v>50</v>
      </c>
      <c r="I203" s="25" t="s">
        <v>50</v>
      </c>
      <c r="J203">
        <v>1</v>
      </c>
      <c r="K203">
        <v>7</v>
      </c>
      <c r="L203">
        <f t="shared" si="9"/>
        <v>8</v>
      </c>
      <c r="M203">
        <f t="shared" si="10"/>
        <v>8</v>
      </c>
      <c r="N203" s="14">
        <f t="shared" si="11"/>
        <v>0.125</v>
      </c>
    </row>
    <row r="204" spans="1:14" x14ac:dyDescent="0.35">
      <c r="A204" s="26" t="s">
        <v>19</v>
      </c>
      <c r="B204" s="25">
        <v>2015</v>
      </c>
      <c r="C204" s="3" t="s">
        <v>172</v>
      </c>
      <c r="D204" s="25" t="s">
        <v>199</v>
      </c>
      <c r="E204">
        <v>1</v>
      </c>
      <c r="F204">
        <v>1</v>
      </c>
      <c r="G204" s="26">
        <v>0.140625</v>
      </c>
      <c r="H204" s="25" t="s">
        <v>50</v>
      </c>
      <c r="I204" s="25" t="s">
        <v>50</v>
      </c>
      <c r="J204">
        <v>3</v>
      </c>
      <c r="K204">
        <v>50</v>
      </c>
      <c r="L204">
        <f t="shared" si="9"/>
        <v>53</v>
      </c>
      <c r="M204">
        <f t="shared" si="10"/>
        <v>94.222222222222229</v>
      </c>
      <c r="N204" s="14">
        <f t="shared" si="11"/>
        <v>5.6603773584905662E-2</v>
      </c>
    </row>
    <row r="205" spans="1:14" x14ac:dyDescent="0.35">
      <c r="A205" s="26" t="s">
        <v>19</v>
      </c>
      <c r="B205" s="25">
        <v>2015</v>
      </c>
      <c r="C205" s="3" t="s">
        <v>173</v>
      </c>
      <c r="D205" s="25" t="s">
        <v>200</v>
      </c>
      <c r="E205">
        <v>1</v>
      </c>
      <c r="F205">
        <v>1</v>
      </c>
      <c r="G205" s="26">
        <v>0.25</v>
      </c>
      <c r="H205" s="25" t="s">
        <v>50</v>
      </c>
      <c r="I205" s="25" t="s">
        <v>50</v>
      </c>
      <c r="J205">
        <v>0</v>
      </c>
      <c r="K205">
        <v>13</v>
      </c>
      <c r="L205">
        <f t="shared" si="9"/>
        <v>13</v>
      </c>
      <c r="M205">
        <f t="shared" si="10"/>
        <v>13</v>
      </c>
      <c r="N205" s="14">
        <f t="shared" si="11"/>
        <v>0</v>
      </c>
    </row>
    <row r="206" spans="1:14" x14ac:dyDescent="0.35">
      <c r="A206" s="26" t="s">
        <v>19</v>
      </c>
      <c r="B206" s="25">
        <v>2015</v>
      </c>
      <c r="C206" s="3" t="s">
        <v>174</v>
      </c>
      <c r="D206" s="25" t="s">
        <v>201</v>
      </c>
      <c r="E206">
        <v>1</v>
      </c>
      <c r="F206">
        <v>1</v>
      </c>
      <c r="G206" s="26">
        <v>0.25</v>
      </c>
      <c r="H206" s="25" t="s">
        <v>50</v>
      </c>
      <c r="I206" s="25" t="s">
        <v>50</v>
      </c>
      <c r="J206">
        <v>1</v>
      </c>
      <c r="K206">
        <v>3</v>
      </c>
      <c r="L206">
        <f t="shared" si="9"/>
        <v>4</v>
      </c>
      <c r="M206">
        <f t="shared" si="10"/>
        <v>4</v>
      </c>
      <c r="N206" s="14">
        <f t="shared" si="11"/>
        <v>0.25</v>
      </c>
    </row>
    <row r="207" spans="1:14" x14ac:dyDescent="0.35">
      <c r="A207" s="26" t="s">
        <v>19</v>
      </c>
      <c r="B207" s="25">
        <v>2015</v>
      </c>
      <c r="C207" s="3" t="s">
        <v>175</v>
      </c>
      <c r="D207" s="25" t="s">
        <v>202</v>
      </c>
      <c r="E207">
        <v>1</v>
      </c>
      <c r="F207">
        <v>1</v>
      </c>
      <c r="G207" s="26">
        <v>0.25</v>
      </c>
      <c r="H207" s="25" t="s">
        <v>50</v>
      </c>
      <c r="I207" s="25" t="s">
        <v>50</v>
      </c>
      <c r="J207" t="s">
        <v>50</v>
      </c>
      <c r="K207" t="s">
        <v>50</v>
      </c>
      <c r="L207" t="str">
        <f t="shared" si="9"/>
        <v>NA</v>
      </c>
      <c r="M207" t="str">
        <f t="shared" si="10"/>
        <v>NA</v>
      </c>
      <c r="N207" s="14" t="str">
        <f t="shared" si="11"/>
        <v>NA</v>
      </c>
    </row>
    <row r="208" spans="1:14" x14ac:dyDescent="0.35">
      <c r="A208" s="26" t="s">
        <v>19</v>
      </c>
      <c r="B208" s="25">
        <v>2015</v>
      </c>
      <c r="C208" s="3" t="s">
        <v>176</v>
      </c>
      <c r="D208" s="25" t="s">
        <v>203</v>
      </c>
      <c r="E208">
        <v>1</v>
      </c>
      <c r="F208">
        <v>1</v>
      </c>
      <c r="G208" s="26">
        <v>0.25</v>
      </c>
      <c r="H208" s="25" t="s">
        <v>50</v>
      </c>
      <c r="I208" s="25" t="s">
        <v>50</v>
      </c>
      <c r="J208">
        <v>11</v>
      </c>
      <c r="K208">
        <v>17</v>
      </c>
      <c r="L208">
        <f t="shared" si="9"/>
        <v>28</v>
      </c>
      <c r="M208">
        <f t="shared" si="10"/>
        <v>28</v>
      </c>
      <c r="N208" s="14">
        <f t="shared" si="11"/>
        <v>0.39285714285714285</v>
      </c>
    </row>
    <row r="209" spans="1:14" x14ac:dyDescent="0.35">
      <c r="A209" s="26" t="s">
        <v>19</v>
      </c>
      <c r="B209" s="25">
        <v>2015</v>
      </c>
      <c r="C209" s="3" t="s">
        <v>177</v>
      </c>
      <c r="D209" s="25" t="s">
        <v>204</v>
      </c>
      <c r="E209">
        <v>1</v>
      </c>
      <c r="F209">
        <v>1</v>
      </c>
      <c r="G209" s="26">
        <v>0.25</v>
      </c>
      <c r="H209" s="25" t="s">
        <v>50</v>
      </c>
      <c r="I209" s="25" t="s">
        <v>50</v>
      </c>
      <c r="J209">
        <v>0</v>
      </c>
      <c r="K209">
        <v>5</v>
      </c>
      <c r="L209">
        <f t="shared" si="9"/>
        <v>5</v>
      </c>
      <c r="M209">
        <f t="shared" si="10"/>
        <v>5</v>
      </c>
      <c r="N209" s="14">
        <f t="shared" si="11"/>
        <v>0</v>
      </c>
    </row>
    <row r="210" spans="1:14" x14ac:dyDescent="0.35">
      <c r="A210" s="26" t="s">
        <v>19</v>
      </c>
      <c r="B210" s="25">
        <v>2015</v>
      </c>
      <c r="C210" s="3" t="s">
        <v>178</v>
      </c>
      <c r="D210" s="25" t="s">
        <v>205</v>
      </c>
      <c r="E210">
        <v>1</v>
      </c>
      <c r="F210">
        <v>1</v>
      </c>
      <c r="G210" s="26">
        <v>0.25</v>
      </c>
      <c r="H210" s="25" t="s">
        <v>50</v>
      </c>
      <c r="I210" s="25" t="s">
        <v>50</v>
      </c>
      <c r="J210">
        <v>9</v>
      </c>
      <c r="K210">
        <v>16</v>
      </c>
      <c r="L210">
        <f t="shared" si="9"/>
        <v>25</v>
      </c>
      <c r="M210">
        <f t="shared" si="10"/>
        <v>25</v>
      </c>
      <c r="N210" s="14">
        <f t="shared" si="11"/>
        <v>0.36</v>
      </c>
    </row>
    <row r="211" spans="1:14" x14ac:dyDescent="0.35">
      <c r="A211" s="26" t="s">
        <v>19</v>
      </c>
      <c r="B211" s="25">
        <v>2015</v>
      </c>
      <c r="C211" s="25" t="s">
        <v>179</v>
      </c>
      <c r="D211" s="25" t="s">
        <v>206</v>
      </c>
      <c r="E211">
        <v>1</v>
      </c>
      <c r="F211">
        <v>1</v>
      </c>
      <c r="G211" s="26">
        <v>0.25</v>
      </c>
      <c r="H211" s="25" t="s">
        <v>50</v>
      </c>
      <c r="I211" s="25" t="s">
        <v>50</v>
      </c>
      <c r="J211" t="s">
        <v>50</v>
      </c>
      <c r="K211" t="s">
        <v>50</v>
      </c>
      <c r="L211" t="str">
        <f t="shared" si="9"/>
        <v>NA</v>
      </c>
      <c r="M211" t="str">
        <f t="shared" si="10"/>
        <v>NA</v>
      </c>
      <c r="N211" s="14" t="str">
        <f t="shared" si="11"/>
        <v>NA</v>
      </c>
    </row>
    <row r="212" spans="1:14" x14ac:dyDescent="0.35">
      <c r="A212" s="26" t="s">
        <v>19</v>
      </c>
      <c r="B212" s="25">
        <v>2015</v>
      </c>
      <c r="C212" s="25" t="s">
        <v>180</v>
      </c>
      <c r="D212" s="25" t="s">
        <v>207</v>
      </c>
      <c r="E212">
        <v>1</v>
      </c>
      <c r="F212">
        <v>1</v>
      </c>
      <c r="G212" s="26">
        <v>0.25</v>
      </c>
      <c r="H212" s="25" t="s">
        <v>50</v>
      </c>
      <c r="I212" s="25" t="s">
        <v>50</v>
      </c>
      <c r="J212" t="s">
        <v>50</v>
      </c>
      <c r="K212" t="s">
        <v>50</v>
      </c>
      <c r="L212" t="str">
        <f t="shared" si="9"/>
        <v>NA</v>
      </c>
      <c r="M212" t="str">
        <f t="shared" si="10"/>
        <v>NA</v>
      </c>
      <c r="N212" s="14" t="str">
        <f t="shared" si="11"/>
        <v>NA</v>
      </c>
    </row>
    <row r="213" spans="1:14" x14ac:dyDescent="0.35">
      <c r="A213" s="26" t="s">
        <v>19</v>
      </c>
      <c r="B213" s="25">
        <v>2015</v>
      </c>
      <c r="C213" s="3" t="s">
        <v>181</v>
      </c>
      <c r="D213" s="25" t="s">
        <v>208</v>
      </c>
      <c r="E213">
        <v>1</v>
      </c>
      <c r="F213">
        <v>1</v>
      </c>
      <c r="G213" s="26">
        <v>0.25</v>
      </c>
      <c r="H213" s="25" t="s">
        <v>50</v>
      </c>
      <c r="I213" s="25" t="s">
        <v>50</v>
      </c>
      <c r="J213">
        <v>0</v>
      </c>
      <c r="K213">
        <v>3</v>
      </c>
      <c r="L213">
        <f t="shared" si="9"/>
        <v>3</v>
      </c>
      <c r="M213">
        <f t="shared" si="10"/>
        <v>3</v>
      </c>
      <c r="N213" s="14">
        <f t="shared" si="11"/>
        <v>0</v>
      </c>
    </row>
    <row r="214" spans="1:14" x14ac:dyDescent="0.35">
      <c r="A214" s="26" t="s">
        <v>19</v>
      </c>
      <c r="B214" s="25">
        <v>2015</v>
      </c>
      <c r="C214" s="25" t="s">
        <v>50</v>
      </c>
      <c r="D214" s="25" t="s">
        <v>209</v>
      </c>
      <c r="E214">
        <v>0</v>
      </c>
      <c r="F214">
        <v>0</v>
      </c>
      <c r="G214" s="26">
        <v>0.25</v>
      </c>
      <c r="H214" s="25" t="s">
        <v>50</v>
      </c>
      <c r="I214" s="25" t="s">
        <v>50</v>
      </c>
      <c r="J214">
        <v>1</v>
      </c>
      <c r="K214">
        <v>2</v>
      </c>
      <c r="L214">
        <f t="shared" si="9"/>
        <v>3</v>
      </c>
      <c r="M214">
        <f t="shared" si="10"/>
        <v>3</v>
      </c>
      <c r="N214" s="14">
        <f t="shared" si="11"/>
        <v>0.33333333333333331</v>
      </c>
    </row>
    <row r="215" spans="1:14" x14ac:dyDescent="0.35">
      <c r="A215" s="26" t="s">
        <v>19</v>
      </c>
      <c r="B215" s="25">
        <v>2015</v>
      </c>
      <c r="C215" s="25" t="s">
        <v>50</v>
      </c>
      <c r="D215" s="25" t="s">
        <v>210</v>
      </c>
      <c r="E215">
        <v>0</v>
      </c>
      <c r="F215">
        <v>0</v>
      </c>
      <c r="G215" s="26">
        <v>0.25</v>
      </c>
      <c r="H215" s="25" t="s">
        <v>50</v>
      </c>
      <c r="I215" s="25" t="s">
        <v>50</v>
      </c>
      <c r="J215">
        <v>2</v>
      </c>
      <c r="K215">
        <v>9</v>
      </c>
      <c r="L215">
        <f t="shared" si="9"/>
        <v>11</v>
      </c>
      <c r="M215">
        <f t="shared" si="10"/>
        <v>11</v>
      </c>
      <c r="N215" s="14">
        <f t="shared" si="11"/>
        <v>0.18181818181818182</v>
      </c>
    </row>
    <row r="216" spans="1:14" x14ac:dyDescent="0.35">
      <c r="A216" s="26" t="s">
        <v>19</v>
      </c>
      <c r="B216" s="25">
        <v>2015</v>
      </c>
      <c r="C216" s="25" t="s">
        <v>50</v>
      </c>
      <c r="D216" s="25" t="s">
        <v>211</v>
      </c>
      <c r="E216">
        <v>0</v>
      </c>
      <c r="F216">
        <v>0</v>
      </c>
      <c r="G216" s="26">
        <v>0.25</v>
      </c>
      <c r="H216" s="25" t="s">
        <v>50</v>
      </c>
      <c r="I216" s="25" t="s">
        <v>50</v>
      </c>
      <c r="J216" t="s">
        <v>50</v>
      </c>
      <c r="K216" t="s">
        <v>50</v>
      </c>
      <c r="L216" t="str">
        <f t="shared" si="9"/>
        <v>NA</v>
      </c>
      <c r="M216" t="str">
        <f t="shared" si="10"/>
        <v>NA</v>
      </c>
      <c r="N216" s="14" t="str">
        <f t="shared" si="11"/>
        <v>NA</v>
      </c>
    </row>
    <row r="217" spans="1:14" x14ac:dyDescent="0.35">
      <c r="A217" s="26" t="s">
        <v>19</v>
      </c>
      <c r="B217" s="25">
        <v>2015</v>
      </c>
      <c r="C217" s="25" t="s">
        <v>50</v>
      </c>
      <c r="D217" s="25" t="s">
        <v>212</v>
      </c>
      <c r="E217">
        <v>0</v>
      </c>
      <c r="F217">
        <v>0</v>
      </c>
      <c r="G217" s="26">
        <v>0.25</v>
      </c>
      <c r="H217" s="25" t="s">
        <v>50</v>
      </c>
      <c r="I217" s="25" t="s">
        <v>50</v>
      </c>
      <c r="J217">
        <v>13</v>
      </c>
      <c r="K217">
        <v>9</v>
      </c>
      <c r="L217">
        <f t="shared" si="9"/>
        <v>22</v>
      </c>
      <c r="M217">
        <f t="shared" si="10"/>
        <v>22</v>
      </c>
      <c r="N217" s="14">
        <f t="shared" si="11"/>
        <v>0.59090909090909094</v>
      </c>
    </row>
    <row r="218" spans="1:14" x14ac:dyDescent="0.35">
      <c r="A218" s="26" t="s">
        <v>19</v>
      </c>
      <c r="B218" s="25">
        <v>2015</v>
      </c>
      <c r="C218" s="25" t="s">
        <v>50</v>
      </c>
      <c r="D218" s="25" t="s">
        <v>213</v>
      </c>
      <c r="E218">
        <v>0</v>
      </c>
      <c r="F218">
        <v>0</v>
      </c>
      <c r="G218" s="26">
        <v>0.25</v>
      </c>
      <c r="H218" s="25" t="s">
        <v>50</v>
      </c>
      <c r="I218" s="25" t="s">
        <v>50</v>
      </c>
      <c r="J218">
        <v>1</v>
      </c>
      <c r="K218">
        <v>16</v>
      </c>
      <c r="L218">
        <f t="shared" si="9"/>
        <v>17</v>
      </c>
      <c r="M218">
        <f t="shared" si="10"/>
        <v>17</v>
      </c>
      <c r="N218" s="14">
        <f t="shared" si="11"/>
        <v>5.8823529411764705E-2</v>
      </c>
    </row>
    <row r="219" spans="1:14" x14ac:dyDescent="0.35">
      <c r="A219" s="26" t="s">
        <v>19</v>
      </c>
      <c r="B219" s="25">
        <v>2015</v>
      </c>
      <c r="C219" s="25" t="s">
        <v>50</v>
      </c>
      <c r="D219" s="25" t="s">
        <v>214</v>
      </c>
      <c r="E219">
        <v>0</v>
      </c>
      <c r="F219">
        <v>0</v>
      </c>
      <c r="G219" s="26">
        <v>0.25</v>
      </c>
      <c r="H219" s="25" t="s">
        <v>50</v>
      </c>
      <c r="I219" s="25" t="s">
        <v>50</v>
      </c>
      <c r="J219">
        <v>4</v>
      </c>
      <c r="K219">
        <v>11</v>
      </c>
      <c r="L219">
        <f t="shared" si="9"/>
        <v>15</v>
      </c>
      <c r="M219">
        <f t="shared" si="10"/>
        <v>15</v>
      </c>
      <c r="N219" s="14">
        <f t="shared" si="11"/>
        <v>0.26666666666666666</v>
      </c>
    </row>
    <row r="220" spans="1:14" x14ac:dyDescent="0.35">
      <c r="A220" s="26" t="s">
        <v>19</v>
      </c>
      <c r="B220" s="25">
        <v>2015</v>
      </c>
      <c r="C220" s="25" t="s">
        <v>50</v>
      </c>
      <c r="D220" s="25" t="s">
        <v>215</v>
      </c>
      <c r="E220">
        <v>0</v>
      </c>
      <c r="F220">
        <v>0</v>
      </c>
      <c r="G220" s="26">
        <v>0.25</v>
      </c>
      <c r="H220" s="25" t="s">
        <v>50</v>
      </c>
      <c r="I220" s="25" t="s">
        <v>50</v>
      </c>
      <c r="J220">
        <v>1</v>
      </c>
      <c r="K220">
        <v>18</v>
      </c>
      <c r="L220">
        <f t="shared" si="9"/>
        <v>19</v>
      </c>
      <c r="M220">
        <f t="shared" si="10"/>
        <v>19</v>
      </c>
      <c r="N220" s="14">
        <f t="shared" si="11"/>
        <v>5.2631578947368418E-2</v>
      </c>
    </row>
    <row r="221" spans="1:14" x14ac:dyDescent="0.35">
      <c r="A221" s="26" t="s">
        <v>19</v>
      </c>
      <c r="B221" s="25">
        <v>2015</v>
      </c>
      <c r="C221" s="25" t="s">
        <v>50</v>
      </c>
      <c r="D221" s="25" t="s">
        <v>216</v>
      </c>
      <c r="E221">
        <v>0</v>
      </c>
      <c r="F221">
        <v>0</v>
      </c>
      <c r="G221" s="26">
        <v>0.140625</v>
      </c>
      <c r="H221" s="25" t="s">
        <v>50</v>
      </c>
      <c r="I221" s="25" t="s">
        <v>50</v>
      </c>
      <c r="J221">
        <v>6</v>
      </c>
      <c r="K221">
        <v>24</v>
      </c>
      <c r="L221">
        <f t="shared" si="9"/>
        <v>30</v>
      </c>
      <c r="M221">
        <f t="shared" si="10"/>
        <v>53.333333333333336</v>
      </c>
      <c r="N221" s="14">
        <f t="shared" si="11"/>
        <v>0.2</v>
      </c>
    </row>
    <row r="222" spans="1:14" x14ac:dyDescent="0.35">
      <c r="A222" s="26" t="s">
        <v>19</v>
      </c>
      <c r="B222" s="25">
        <v>2016</v>
      </c>
      <c r="C222" s="3" t="s">
        <v>170</v>
      </c>
      <c r="D222" s="25" t="s">
        <v>197</v>
      </c>
      <c r="E222">
        <v>1</v>
      </c>
      <c r="F222">
        <v>1</v>
      </c>
      <c r="G222" s="26">
        <v>0.25</v>
      </c>
      <c r="H222" s="25" t="s">
        <v>50</v>
      </c>
      <c r="I222" s="25" t="s">
        <v>50</v>
      </c>
      <c r="J222">
        <v>5</v>
      </c>
      <c r="K222">
        <v>2</v>
      </c>
      <c r="L222">
        <f t="shared" si="9"/>
        <v>7</v>
      </c>
      <c r="M222">
        <f t="shared" si="10"/>
        <v>7</v>
      </c>
      <c r="N222" s="14">
        <f t="shared" si="11"/>
        <v>0.7142857142857143</v>
      </c>
    </row>
    <row r="223" spans="1:14" x14ac:dyDescent="0.35">
      <c r="A223" s="26" t="s">
        <v>19</v>
      </c>
      <c r="B223" s="25">
        <v>2016</v>
      </c>
      <c r="C223" s="3" t="s">
        <v>171</v>
      </c>
      <c r="D223" s="25" t="s">
        <v>198</v>
      </c>
      <c r="E223">
        <v>1</v>
      </c>
      <c r="F223">
        <v>1</v>
      </c>
      <c r="G223" s="26">
        <v>0.25</v>
      </c>
      <c r="H223" s="25" t="s">
        <v>50</v>
      </c>
      <c r="I223" s="25" t="s">
        <v>50</v>
      </c>
      <c r="J223">
        <v>0</v>
      </c>
      <c r="K223">
        <v>9</v>
      </c>
      <c r="L223">
        <f t="shared" si="9"/>
        <v>9</v>
      </c>
      <c r="M223">
        <f t="shared" si="10"/>
        <v>9</v>
      </c>
      <c r="N223" s="14">
        <f t="shared" si="11"/>
        <v>0</v>
      </c>
    </row>
    <row r="224" spans="1:14" x14ac:dyDescent="0.35">
      <c r="A224" s="26" t="s">
        <v>19</v>
      </c>
      <c r="B224" s="25">
        <v>2016</v>
      </c>
      <c r="C224" s="3" t="s">
        <v>172</v>
      </c>
      <c r="D224" s="25" t="s">
        <v>199</v>
      </c>
      <c r="E224">
        <v>1</v>
      </c>
      <c r="F224">
        <v>1</v>
      </c>
      <c r="G224" s="26">
        <v>0.140625</v>
      </c>
      <c r="H224" s="25" t="s">
        <v>50</v>
      </c>
      <c r="I224" s="25" t="s">
        <v>50</v>
      </c>
      <c r="J224">
        <v>4</v>
      </c>
      <c r="K224">
        <v>34</v>
      </c>
      <c r="L224">
        <f t="shared" si="9"/>
        <v>38</v>
      </c>
      <c r="M224">
        <f t="shared" si="10"/>
        <v>67.555555555555557</v>
      </c>
      <c r="N224" s="14">
        <f t="shared" si="11"/>
        <v>0.10526315789473684</v>
      </c>
    </row>
    <row r="225" spans="1:14" x14ac:dyDescent="0.35">
      <c r="A225" s="26" t="s">
        <v>19</v>
      </c>
      <c r="B225" s="25">
        <v>2016</v>
      </c>
      <c r="C225" s="3" t="s">
        <v>173</v>
      </c>
      <c r="D225" s="25" t="s">
        <v>200</v>
      </c>
      <c r="E225">
        <v>1</v>
      </c>
      <c r="F225">
        <v>1</v>
      </c>
      <c r="G225" s="26">
        <v>0.25</v>
      </c>
      <c r="H225" s="25" t="s">
        <v>50</v>
      </c>
      <c r="I225" s="25" t="s">
        <v>50</v>
      </c>
      <c r="J225">
        <v>0</v>
      </c>
      <c r="K225">
        <v>14</v>
      </c>
      <c r="L225">
        <f t="shared" si="9"/>
        <v>14</v>
      </c>
      <c r="M225">
        <f t="shared" si="10"/>
        <v>14</v>
      </c>
      <c r="N225" s="14">
        <f t="shared" si="11"/>
        <v>0</v>
      </c>
    </row>
    <row r="226" spans="1:14" x14ac:dyDescent="0.35">
      <c r="A226" s="26" t="s">
        <v>19</v>
      </c>
      <c r="B226" s="25">
        <v>2016</v>
      </c>
      <c r="C226" s="3" t="s">
        <v>174</v>
      </c>
      <c r="D226" s="25" t="s">
        <v>201</v>
      </c>
      <c r="E226">
        <v>1</v>
      </c>
      <c r="F226">
        <v>1</v>
      </c>
      <c r="G226" s="26">
        <v>0.25</v>
      </c>
      <c r="H226" s="25" t="s">
        <v>50</v>
      </c>
      <c r="I226" s="25" t="s">
        <v>50</v>
      </c>
      <c r="J226">
        <v>0</v>
      </c>
      <c r="K226">
        <v>5</v>
      </c>
      <c r="L226">
        <f t="shared" si="9"/>
        <v>5</v>
      </c>
      <c r="M226">
        <f t="shared" si="10"/>
        <v>5</v>
      </c>
      <c r="N226" s="14">
        <f t="shared" si="11"/>
        <v>0</v>
      </c>
    </row>
    <row r="227" spans="1:14" x14ac:dyDescent="0.35">
      <c r="A227" s="26" t="s">
        <v>19</v>
      </c>
      <c r="B227" s="25">
        <v>2016</v>
      </c>
      <c r="C227" s="3" t="s">
        <v>175</v>
      </c>
      <c r="D227" s="25" t="s">
        <v>202</v>
      </c>
      <c r="E227">
        <v>1</v>
      </c>
      <c r="F227">
        <v>1</v>
      </c>
      <c r="G227" s="26">
        <v>0.25</v>
      </c>
      <c r="H227" s="25" t="s">
        <v>50</v>
      </c>
      <c r="I227" s="25" t="s">
        <v>50</v>
      </c>
      <c r="J227" t="s">
        <v>50</v>
      </c>
      <c r="K227" t="s">
        <v>50</v>
      </c>
      <c r="L227" t="str">
        <f t="shared" si="9"/>
        <v>NA</v>
      </c>
      <c r="M227" t="str">
        <f t="shared" si="10"/>
        <v>NA</v>
      </c>
      <c r="N227" s="14" t="str">
        <f t="shared" si="11"/>
        <v>NA</v>
      </c>
    </row>
    <row r="228" spans="1:14" x14ac:dyDescent="0.35">
      <c r="A228" s="26" t="s">
        <v>19</v>
      </c>
      <c r="B228" s="25">
        <v>2016</v>
      </c>
      <c r="C228" s="3" t="s">
        <v>176</v>
      </c>
      <c r="D228" s="25" t="s">
        <v>203</v>
      </c>
      <c r="E228">
        <v>1</v>
      </c>
      <c r="F228">
        <v>1</v>
      </c>
      <c r="G228" s="26">
        <v>0.25</v>
      </c>
      <c r="H228" s="25" t="s">
        <v>50</v>
      </c>
      <c r="I228" s="25" t="s">
        <v>50</v>
      </c>
      <c r="J228">
        <v>7</v>
      </c>
      <c r="K228">
        <v>15</v>
      </c>
      <c r="L228">
        <f t="shared" si="9"/>
        <v>22</v>
      </c>
      <c r="M228">
        <f t="shared" si="10"/>
        <v>22</v>
      </c>
      <c r="N228" s="14">
        <f t="shared" si="11"/>
        <v>0.31818181818181818</v>
      </c>
    </row>
    <row r="229" spans="1:14" x14ac:dyDescent="0.35">
      <c r="A229" s="26" t="s">
        <v>19</v>
      </c>
      <c r="B229" s="25">
        <v>2016</v>
      </c>
      <c r="C229" s="3" t="s">
        <v>177</v>
      </c>
      <c r="D229" s="25" t="s">
        <v>204</v>
      </c>
      <c r="E229">
        <v>1</v>
      </c>
      <c r="F229">
        <v>1</v>
      </c>
      <c r="G229" s="26">
        <v>0.25</v>
      </c>
      <c r="H229" s="25" t="s">
        <v>50</v>
      </c>
      <c r="I229" s="25" t="s">
        <v>50</v>
      </c>
      <c r="J229">
        <v>5</v>
      </c>
      <c r="K229">
        <v>13</v>
      </c>
      <c r="L229">
        <f t="shared" si="9"/>
        <v>18</v>
      </c>
      <c r="M229">
        <f t="shared" si="10"/>
        <v>18</v>
      </c>
      <c r="N229" s="14">
        <f t="shared" si="11"/>
        <v>0.27777777777777779</v>
      </c>
    </row>
    <row r="230" spans="1:14" x14ac:dyDescent="0.35">
      <c r="A230" s="26" t="s">
        <v>19</v>
      </c>
      <c r="B230" s="25">
        <v>2016</v>
      </c>
      <c r="C230" s="3" t="s">
        <v>178</v>
      </c>
      <c r="D230" s="25" t="s">
        <v>205</v>
      </c>
      <c r="E230">
        <v>1</v>
      </c>
      <c r="F230">
        <v>1</v>
      </c>
      <c r="G230" s="26">
        <v>0.25</v>
      </c>
      <c r="H230" s="25" t="s">
        <v>50</v>
      </c>
      <c r="I230" s="25" t="s">
        <v>50</v>
      </c>
      <c r="J230">
        <v>7</v>
      </c>
      <c r="K230">
        <v>8</v>
      </c>
      <c r="L230">
        <f t="shared" si="9"/>
        <v>15</v>
      </c>
      <c r="M230">
        <f t="shared" si="10"/>
        <v>15</v>
      </c>
      <c r="N230" s="14">
        <f t="shared" si="11"/>
        <v>0.46666666666666667</v>
      </c>
    </row>
    <row r="231" spans="1:14" x14ac:dyDescent="0.35">
      <c r="A231" s="26" t="s">
        <v>19</v>
      </c>
      <c r="B231" s="25">
        <v>2016</v>
      </c>
      <c r="C231" s="25" t="s">
        <v>179</v>
      </c>
      <c r="D231" s="25" t="s">
        <v>206</v>
      </c>
      <c r="E231">
        <v>1</v>
      </c>
      <c r="F231">
        <v>1</v>
      </c>
      <c r="G231" s="26">
        <v>0.25</v>
      </c>
      <c r="H231" s="25" t="s">
        <v>50</v>
      </c>
      <c r="I231" s="25" t="s">
        <v>50</v>
      </c>
      <c r="J231">
        <v>0</v>
      </c>
      <c r="K231">
        <v>8</v>
      </c>
      <c r="L231">
        <f t="shared" si="9"/>
        <v>8</v>
      </c>
      <c r="M231">
        <f t="shared" si="10"/>
        <v>8</v>
      </c>
      <c r="N231" s="14">
        <f t="shared" si="11"/>
        <v>0</v>
      </c>
    </row>
    <row r="232" spans="1:14" x14ac:dyDescent="0.35">
      <c r="A232" s="26" t="s">
        <v>19</v>
      </c>
      <c r="B232" s="25">
        <v>2016</v>
      </c>
      <c r="C232" s="25" t="s">
        <v>180</v>
      </c>
      <c r="D232" s="25" t="s">
        <v>207</v>
      </c>
      <c r="E232">
        <v>1</v>
      </c>
      <c r="F232">
        <v>1</v>
      </c>
      <c r="G232" s="26">
        <v>0.25</v>
      </c>
      <c r="H232" s="25" t="s">
        <v>50</v>
      </c>
      <c r="I232" s="25" t="s">
        <v>50</v>
      </c>
      <c r="J232">
        <v>2</v>
      </c>
      <c r="K232">
        <v>0</v>
      </c>
      <c r="L232">
        <f t="shared" si="9"/>
        <v>2</v>
      </c>
      <c r="M232">
        <f t="shared" si="10"/>
        <v>2</v>
      </c>
      <c r="N232" s="14">
        <f t="shared" si="11"/>
        <v>1</v>
      </c>
    </row>
    <row r="233" spans="1:14" x14ac:dyDescent="0.35">
      <c r="A233" s="26" t="s">
        <v>19</v>
      </c>
      <c r="B233" s="25">
        <v>2016</v>
      </c>
      <c r="C233" s="3" t="s">
        <v>181</v>
      </c>
      <c r="D233" s="25" t="s">
        <v>208</v>
      </c>
      <c r="E233">
        <v>1</v>
      </c>
      <c r="F233">
        <v>1</v>
      </c>
      <c r="G233" s="26">
        <v>0.25</v>
      </c>
      <c r="H233" s="25" t="s">
        <v>50</v>
      </c>
      <c r="I233" s="25" t="s">
        <v>50</v>
      </c>
      <c r="J233">
        <v>2</v>
      </c>
      <c r="K233">
        <v>1</v>
      </c>
      <c r="L233">
        <f t="shared" si="9"/>
        <v>3</v>
      </c>
      <c r="M233">
        <f t="shared" si="10"/>
        <v>3</v>
      </c>
      <c r="N233" s="14">
        <f t="shared" si="11"/>
        <v>0.66666666666666663</v>
      </c>
    </row>
    <row r="234" spans="1:14" x14ac:dyDescent="0.35">
      <c r="A234" s="26" t="s">
        <v>19</v>
      </c>
      <c r="B234" s="25">
        <v>2016</v>
      </c>
      <c r="C234" s="25" t="s">
        <v>50</v>
      </c>
      <c r="D234" s="25" t="s">
        <v>209</v>
      </c>
      <c r="E234">
        <v>0</v>
      </c>
      <c r="F234">
        <v>0</v>
      </c>
      <c r="G234" s="26">
        <v>0.25</v>
      </c>
      <c r="H234" s="25" t="s">
        <v>50</v>
      </c>
      <c r="I234" s="25" t="s">
        <v>50</v>
      </c>
      <c r="J234">
        <v>1</v>
      </c>
      <c r="K234">
        <v>1</v>
      </c>
      <c r="L234">
        <f t="shared" si="9"/>
        <v>2</v>
      </c>
      <c r="M234">
        <f t="shared" si="10"/>
        <v>2</v>
      </c>
      <c r="N234" s="14">
        <f t="shared" si="11"/>
        <v>0.5</v>
      </c>
    </row>
    <row r="235" spans="1:14" x14ac:dyDescent="0.35">
      <c r="A235" s="26" t="s">
        <v>19</v>
      </c>
      <c r="B235" s="25">
        <v>2016</v>
      </c>
      <c r="C235" s="25" t="s">
        <v>50</v>
      </c>
      <c r="D235" s="25" t="s">
        <v>210</v>
      </c>
      <c r="E235">
        <v>0</v>
      </c>
      <c r="F235">
        <v>0</v>
      </c>
      <c r="G235" s="26">
        <v>0.25</v>
      </c>
      <c r="H235" s="25" t="s">
        <v>50</v>
      </c>
      <c r="I235" s="25" t="s">
        <v>50</v>
      </c>
      <c r="J235">
        <v>9</v>
      </c>
      <c r="K235">
        <v>4</v>
      </c>
      <c r="L235">
        <f t="shared" si="9"/>
        <v>13</v>
      </c>
      <c r="M235">
        <f t="shared" si="10"/>
        <v>13</v>
      </c>
      <c r="N235" s="14">
        <f t="shared" si="11"/>
        <v>0.69230769230769229</v>
      </c>
    </row>
    <row r="236" spans="1:14" x14ac:dyDescent="0.35">
      <c r="A236" s="26" t="s">
        <v>19</v>
      </c>
      <c r="B236" s="25">
        <v>2016</v>
      </c>
      <c r="C236" s="25" t="s">
        <v>50</v>
      </c>
      <c r="D236" s="25" t="s">
        <v>211</v>
      </c>
      <c r="E236">
        <v>0</v>
      </c>
      <c r="F236">
        <v>0</v>
      </c>
      <c r="G236" s="26">
        <v>0.25</v>
      </c>
      <c r="H236" s="25" t="s">
        <v>50</v>
      </c>
      <c r="I236" s="25" t="s">
        <v>50</v>
      </c>
      <c r="J236">
        <v>3</v>
      </c>
      <c r="K236">
        <v>33</v>
      </c>
      <c r="L236">
        <f t="shared" si="9"/>
        <v>36</v>
      </c>
      <c r="M236">
        <f t="shared" si="10"/>
        <v>36</v>
      </c>
      <c r="N236" s="14">
        <f t="shared" si="11"/>
        <v>8.3333333333333329E-2</v>
      </c>
    </row>
    <row r="237" spans="1:14" x14ac:dyDescent="0.35">
      <c r="A237" s="26" t="s">
        <v>19</v>
      </c>
      <c r="B237" s="25">
        <v>2016</v>
      </c>
      <c r="C237" s="25" t="s">
        <v>50</v>
      </c>
      <c r="D237" s="25" t="s">
        <v>212</v>
      </c>
      <c r="E237">
        <v>0</v>
      </c>
      <c r="F237">
        <v>0</v>
      </c>
      <c r="G237" s="26">
        <v>0.25</v>
      </c>
      <c r="H237" s="25" t="s">
        <v>50</v>
      </c>
      <c r="I237" s="25" t="s">
        <v>50</v>
      </c>
      <c r="J237">
        <v>5</v>
      </c>
      <c r="K237">
        <v>27</v>
      </c>
      <c r="L237">
        <f t="shared" si="9"/>
        <v>32</v>
      </c>
      <c r="M237">
        <f t="shared" si="10"/>
        <v>32</v>
      </c>
      <c r="N237" s="14">
        <f t="shared" si="11"/>
        <v>0.15625</v>
      </c>
    </row>
    <row r="238" spans="1:14" x14ac:dyDescent="0.35">
      <c r="A238" s="26" t="s">
        <v>19</v>
      </c>
      <c r="B238" s="25">
        <v>2016</v>
      </c>
      <c r="C238" s="25" t="s">
        <v>50</v>
      </c>
      <c r="D238" s="25" t="s">
        <v>213</v>
      </c>
      <c r="E238">
        <v>0</v>
      </c>
      <c r="F238">
        <v>0</v>
      </c>
      <c r="G238" s="26">
        <v>0.25</v>
      </c>
      <c r="H238" s="25" t="s">
        <v>50</v>
      </c>
      <c r="I238" s="25" t="s">
        <v>50</v>
      </c>
      <c r="J238">
        <v>2</v>
      </c>
      <c r="K238">
        <v>12</v>
      </c>
      <c r="L238">
        <f t="shared" si="9"/>
        <v>14</v>
      </c>
      <c r="M238">
        <f t="shared" si="10"/>
        <v>14</v>
      </c>
      <c r="N238" s="14">
        <f t="shared" si="11"/>
        <v>0.14285714285714285</v>
      </c>
    </row>
    <row r="239" spans="1:14" x14ac:dyDescent="0.35">
      <c r="A239" s="26" t="s">
        <v>19</v>
      </c>
      <c r="B239" s="25">
        <v>2016</v>
      </c>
      <c r="C239" s="25" t="s">
        <v>50</v>
      </c>
      <c r="D239" s="25" t="s">
        <v>214</v>
      </c>
      <c r="E239">
        <v>0</v>
      </c>
      <c r="F239">
        <v>0</v>
      </c>
      <c r="G239" s="26">
        <v>0.25</v>
      </c>
      <c r="H239" s="25" t="s">
        <v>50</v>
      </c>
      <c r="I239" s="25" t="s">
        <v>50</v>
      </c>
      <c r="J239">
        <v>4</v>
      </c>
      <c r="K239">
        <v>14</v>
      </c>
      <c r="L239">
        <f t="shared" si="9"/>
        <v>18</v>
      </c>
      <c r="M239">
        <f t="shared" si="10"/>
        <v>18</v>
      </c>
      <c r="N239" s="14">
        <f t="shared" si="11"/>
        <v>0.22222222222222221</v>
      </c>
    </row>
    <row r="240" spans="1:14" x14ac:dyDescent="0.35">
      <c r="A240" s="26" t="s">
        <v>19</v>
      </c>
      <c r="B240" s="25">
        <v>2016</v>
      </c>
      <c r="C240" s="25" t="s">
        <v>50</v>
      </c>
      <c r="D240" s="25" t="s">
        <v>215</v>
      </c>
      <c r="E240">
        <v>0</v>
      </c>
      <c r="F240">
        <v>0</v>
      </c>
      <c r="G240" s="26">
        <v>0.25</v>
      </c>
      <c r="H240" s="25" t="s">
        <v>50</v>
      </c>
      <c r="I240" s="25" t="s">
        <v>50</v>
      </c>
      <c r="J240">
        <v>3</v>
      </c>
      <c r="K240">
        <v>13</v>
      </c>
      <c r="L240">
        <f t="shared" si="9"/>
        <v>16</v>
      </c>
      <c r="M240">
        <f t="shared" si="10"/>
        <v>16</v>
      </c>
      <c r="N240" s="14">
        <f t="shared" si="11"/>
        <v>0.1875</v>
      </c>
    </row>
    <row r="241" spans="1:14" x14ac:dyDescent="0.35">
      <c r="A241" s="26" t="s">
        <v>19</v>
      </c>
      <c r="B241" s="25">
        <v>2016</v>
      </c>
      <c r="C241" s="25" t="s">
        <v>50</v>
      </c>
      <c r="D241" s="25" t="s">
        <v>216</v>
      </c>
      <c r="E241">
        <v>0</v>
      </c>
      <c r="F241">
        <v>0</v>
      </c>
      <c r="G241" s="26">
        <v>0.140625</v>
      </c>
      <c r="H241" s="25" t="s">
        <v>50</v>
      </c>
      <c r="I241" s="25" t="s">
        <v>50</v>
      </c>
      <c r="J241">
        <v>2</v>
      </c>
      <c r="K241">
        <v>32</v>
      </c>
      <c r="L241">
        <f t="shared" si="9"/>
        <v>34</v>
      </c>
      <c r="M241">
        <f t="shared" si="10"/>
        <v>60.444444444444443</v>
      </c>
      <c r="N241" s="14">
        <f t="shared" si="11"/>
        <v>5.8823529411764705E-2</v>
      </c>
    </row>
    <row r="242" spans="1:14" x14ac:dyDescent="0.35">
      <c r="A242" s="26" t="s">
        <v>19</v>
      </c>
      <c r="B242" s="25">
        <v>2017</v>
      </c>
      <c r="C242" s="3" t="s">
        <v>170</v>
      </c>
      <c r="D242" s="25" t="s">
        <v>197</v>
      </c>
      <c r="E242">
        <v>1</v>
      </c>
      <c r="F242">
        <v>1</v>
      </c>
      <c r="G242" s="26">
        <v>0.25</v>
      </c>
      <c r="H242" s="25" t="s">
        <v>50</v>
      </c>
      <c r="I242" s="25" t="s">
        <v>50</v>
      </c>
      <c r="J242">
        <v>7</v>
      </c>
      <c r="K242">
        <v>4</v>
      </c>
      <c r="L242">
        <f t="shared" si="9"/>
        <v>11</v>
      </c>
      <c r="M242">
        <f t="shared" si="10"/>
        <v>11</v>
      </c>
      <c r="N242" s="14">
        <f t="shared" si="11"/>
        <v>0.63636363636363635</v>
      </c>
    </row>
    <row r="243" spans="1:14" x14ac:dyDescent="0.35">
      <c r="A243" s="26" t="s">
        <v>19</v>
      </c>
      <c r="B243" s="25">
        <v>2017</v>
      </c>
      <c r="C243" s="3" t="s">
        <v>171</v>
      </c>
      <c r="D243" s="25" t="s">
        <v>198</v>
      </c>
      <c r="E243">
        <v>1</v>
      </c>
      <c r="F243">
        <v>1</v>
      </c>
      <c r="G243" s="26">
        <v>0.25</v>
      </c>
      <c r="H243" s="25" t="s">
        <v>50</v>
      </c>
      <c r="I243" s="25" t="s">
        <v>50</v>
      </c>
      <c r="J243">
        <v>1</v>
      </c>
      <c r="K243">
        <v>10</v>
      </c>
      <c r="L243">
        <f t="shared" si="9"/>
        <v>11</v>
      </c>
      <c r="M243">
        <f t="shared" si="10"/>
        <v>11</v>
      </c>
      <c r="N243" s="14">
        <f t="shared" si="11"/>
        <v>9.0909090909090912E-2</v>
      </c>
    </row>
    <row r="244" spans="1:14" x14ac:dyDescent="0.35">
      <c r="A244" s="26" t="s">
        <v>19</v>
      </c>
      <c r="B244" s="25">
        <v>2017</v>
      </c>
      <c r="C244" s="3" t="s">
        <v>172</v>
      </c>
      <c r="D244" s="25" t="s">
        <v>199</v>
      </c>
      <c r="E244">
        <v>1</v>
      </c>
      <c r="F244">
        <v>1</v>
      </c>
      <c r="G244" s="26">
        <v>0.140625</v>
      </c>
      <c r="H244" s="25" t="s">
        <v>50</v>
      </c>
      <c r="I244" s="25" t="s">
        <v>50</v>
      </c>
      <c r="J244">
        <v>6</v>
      </c>
      <c r="K244">
        <v>39</v>
      </c>
      <c r="L244">
        <f t="shared" si="9"/>
        <v>45</v>
      </c>
      <c r="M244">
        <f t="shared" si="10"/>
        <v>80</v>
      </c>
      <c r="N244" s="14">
        <f t="shared" si="11"/>
        <v>0.13333333333333333</v>
      </c>
    </row>
    <row r="245" spans="1:14" x14ac:dyDescent="0.35">
      <c r="A245" s="26" t="s">
        <v>19</v>
      </c>
      <c r="B245" s="25">
        <v>2017</v>
      </c>
      <c r="C245" s="3" t="s">
        <v>173</v>
      </c>
      <c r="D245" s="25" t="s">
        <v>200</v>
      </c>
      <c r="E245">
        <v>1</v>
      </c>
      <c r="F245">
        <v>1</v>
      </c>
      <c r="G245" s="26">
        <v>0.25</v>
      </c>
      <c r="H245" s="25" t="s">
        <v>50</v>
      </c>
      <c r="I245" s="25" t="s">
        <v>50</v>
      </c>
      <c r="J245">
        <v>1</v>
      </c>
      <c r="K245">
        <v>13</v>
      </c>
      <c r="L245">
        <f t="shared" si="9"/>
        <v>14</v>
      </c>
      <c r="M245">
        <f t="shared" si="10"/>
        <v>14</v>
      </c>
      <c r="N245" s="14">
        <f t="shared" si="11"/>
        <v>7.1428571428571425E-2</v>
      </c>
    </row>
    <row r="246" spans="1:14" x14ac:dyDescent="0.35">
      <c r="A246" s="26" t="s">
        <v>19</v>
      </c>
      <c r="B246" s="25">
        <v>2017</v>
      </c>
      <c r="C246" s="3" t="s">
        <v>174</v>
      </c>
      <c r="D246" s="25" t="s">
        <v>201</v>
      </c>
      <c r="E246">
        <v>1</v>
      </c>
      <c r="F246">
        <v>1</v>
      </c>
      <c r="G246" s="26">
        <v>0.25</v>
      </c>
      <c r="H246" s="25" t="s">
        <v>50</v>
      </c>
      <c r="I246" s="25" t="s">
        <v>50</v>
      </c>
      <c r="J246">
        <v>0</v>
      </c>
      <c r="K246">
        <v>2</v>
      </c>
      <c r="L246">
        <f t="shared" si="9"/>
        <v>2</v>
      </c>
      <c r="M246">
        <f t="shared" si="10"/>
        <v>2</v>
      </c>
      <c r="N246" s="14">
        <f t="shared" si="11"/>
        <v>0</v>
      </c>
    </row>
    <row r="247" spans="1:14" x14ac:dyDescent="0.35">
      <c r="A247" s="26" t="s">
        <v>19</v>
      </c>
      <c r="B247" s="25">
        <v>2017</v>
      </c>
      <c r="C247" s="3" t="s">
        <v>175</v>
      </c>
      <c r="D247" s="25" t="s">
        <v>202</v>
      </c>
      <c r="E247">
        <v>1</v>
      </c>
      <c r="F247">
        <v>1</v>
      </c>
      <c r="G247" s="26">
        <v>0.25</v>
      </c>
      <c r="H247" s="25" t="s">
        <v>50</v>
      </c>
      <c r="I247" s="25" t="s">
        <v>50</v>
      </c>
      <c r="J247" t="s">
        <v>50</v>
      </c>
      <c r="K247" t="s">
        <v>50</v>
      </c>
      <c r="L247" t="str">
        <f t="shared" si="9"/>
        <v>NA</v>
      </c>
      <c r="M247" t="str">
        <f t="shared" si="10"/>
        <v>NA</v>
      </c>
      <c r="N247" s="14" t="str">
        <f t="shared" si="11"/>
        <v>NA</v>
      </c>
    </row>
    <row r="248" spans="1:14" x14ac:dyDescent="0.35">
      <c r="A248" s="26" t="s">
        <v>19</v>
      </c>
      <c r="B248" s="25">
        <v>2017</v>
      </c>
      <c r="C248" s="3" t="s">
        <v>176</v>
      </c>
      <c r="D248" s="25" t="s">
        <v>203</v>
      </c>
      <c r="E248">
        <v>1</v>
      </c>
      <c r="F248">
        <v>1</v>
      </c>
      <c r="G248" s="26">
        <v>0.25</v>
      </c>
      <c r="H248" s="25" t="s">
        <v>50</v>
      </c>
      <c r="I248" s="25" t="s">
        <v>50</v>
      </c>
      <c r="J248">
        <v>14</v>
      </c>
      <c r="K248">
        <v>19</v>
      </c>
      <c r="L248">
        <f t="shared" si="9"/>
        <v>33</v>
      </c>
      <c r="M248">
        <f t="shared" si="10"/>
        <v>33</v>
      </c>
      <c r="N248" s="14">
        <f t="shared" si="11"/>
        <v>0.42424242424242425</v>
      </c>
    </row>
    <row r="249" spans="1:14" x14ac:dyDescent="0.35">
      <c r="A249" s="26" t="s">
        <v>19</v>
      </c>
      <c r="B249" s="25">
        <v>2017</v>
      </c>
      <c r="C249" s="3" t="s">
        <v>177</v>
      </c>
      <c r="D249" s="25" t="s">
        <v>204</v>
      </c>
      <c r="E249">
        <v>1</v>
      </c>
      <c r="F249">
        <v>1</v>
      </c>
      <c r="G249" s="26">
        <v>0.25</v>
      </c>
      <c r="H249" s="25" t="s">
        <v>50</v>
      </c>
      <c r="I249" s="25" t="s">
        <v>50</v>
      </c>
      <c r="J249">
        <v>5</v>
      </c>
      <c r="K249">
        <v>14</v>
      </c>
      <c r="L249">
        <f t="shared" si="9"/>
        <v>19</v>
      </c>
      <c r="M249">
        <f t="shared" si="10"/>
        <v>19</v>
      </c>
      <c r="N249" s="14">
        <f t="shared" si="11"/>
        <v>0.26315789473684209</v>
      </c>
    </row>
    <row r="250" spans="1:14" x14ac:dyDescent="0.35">
      <c r="A250" s="26" t="s">
        <v>19</v>
      </c>
      <c r="B250" s="25">
        <v>2017</v>
      </c>
      <c r="C250" s="3" t="s">
        <v>178</v>
      </c>
      <c r="D250" s="25" t="s">
        <v>205</v>
      </c>
      <c r="E250">
        <v>1</v>
      </c>
      <c r="F250">
        <v>1</v>
      </c>
      <c r="G250" s="26">
        <v>0.25</v>
      </c>
      <c r="H250" s="25" t="s">
        <v>50</v>
      </c>
      <c r="I250" s="25" t="s">
        <v>50</v>
      </c>
      <c r="J250">
        <v>8</v>
      </c>
      <c r="K250">
        <v>20</v>
      </c>
      <c r="L250">
        <f t="shared" si="9"/>
        <v>28</v>
      </c>
      <c r="M250">
        <f t="shared" si="10"/>
        <v>28</v>
      </c>
      <c r="N250" s="14">
        <f t="shared" si="11"/>
        <v>0.2857142857142857</v>
      </c>
    </row>
    <row r="251" spans="1:14" x14ac:dyDescent="0.35">
      <c r="A251" s="26" t="s">
        <v>19</v>
      </c>
      <c r="B251" s="25">
        <v>2017</v>
      </c>
      <c r="C251" s="25" t="s">
        <v>179</v>
      </c>
      <c r="D251" s="25" t="s">
        <v>206</v>
      </c>
      <c r="E251">
        <v>1</v>
      </c>
      <c r="F251">
        <v>1</v>
      </c>
      <c r="G251" s="26">
        <v>0.25</v>
      </c>
      <c r="H251" s="25" t="s">
        <v>50</v>
      </c>
      <c r="I251" s="25" t="s">
        <v>50</v>
      </c>
      <c r="J251">
        <v>2</v>
      </c>
      <c r="K251">
        <v>13</v>
      </c>
      <c r="L251">
        <f t="shared" si="9"/>
        <v>15</v>
      </c>
      <c r="M251">
        <f t="shared" si="10"/>
        <v>15</v>
      </c>
      <c r="N251" s="14">
        <f t="shared" si="11"/>
        <v>0.13333333333333333</v>
      </c>
    </row>
    <row r="252" spans="1:14" x14ac:dyDescent="0.35">
      <c r="A252" s="26" t="s">
        <v>19</v>
      </c>
      <c r="B252" s="25">
        <v>2017</v>
      </c>
      <c r="C252" s="25" t="s">
        <v>180</v>
      </c>
      <c r="D252" s="25" t="s">
        <v>207</v>
      </c>
      <c r="E252">
        <v>1</v>
      </c>
      <c r="F252">
        <v>1</v>
      </c>
      <c r="G252" s="26">
        <v>0.25</v>
      </c>
      <c r="H252" s="25" t="s">
        <v>50</v>
      </c>
      <c r="I252" s="25" t="s">
        <v>50</v>
      </c>
      <c r="J252">
        <v>0</v>
      </c>
      <c r="K252">
        <v>3</v>
      </c>
      <c r="L252">
        <f t="shared" si="9"/>
        <v>3</v>
      </c>
      <c r="M252">
        <f t="shared" si="10"/>
        <v>3</v>
      </c>
      <c r="N252" s="14">
        <f t="shared" si="11"/>
        <v>0</v>
      </c>
    </row>
    <row r="253" spans="1:14" x14ac:dyDescent="0.35">
      <c r="A253" s="26" t="s">
        <v>19</v>
      </c>
      <c r="B253" s="25">
        <v>2017</v>
      </c>
      <c r="C253" s="3" t="s">
        <v>181</v>
      </c>
      <c r="D253" s="25" t="s">
        <v>208</v>
      </c>
      <c r="E253">
        <v>1</v>
      </c>
      <c r="F253">
        <v>1</v>
      </c>
      <c r="G253" s="26">
        <v>0.25</v>
      </c>
      <c r="H253" s="25" t="s">
        <v>50</v>
      </c>
      <c r="I253" s="25" t="s">
        <v>50</v>
      </c>
      <c r="J253">
        <v>1</v>
      </c>
      <c r="K253">
        <v>6</v>
      </c>
      <c r="L253">
        <f t="shared" si="9"/>
        <v>7</v>
      </c>
      <c r="M253">
        <f t="shared" si="10"/>
        <v>7</v>
      </c>
      <c r="N253" s="14">
        <f t="shared" si="11"/>
        <v>0.14285714285714285</v>
      </c>
    </row>
    <row r="254" spans="1:14" x14ac:dyDescent="0.35">
      <c r="A254" s="26" t="s">
        <v>19</v>
      </c>
      <c r="B254" s="25">
        <v>2017</v>
      </c>
      <c r="C254" s="25" t="s">
        <v>50</v>
      </c>
      <c r="D254" s="25" t="s">
        <v>209</v>
      </c>
      <c r="E254">
        <v>0</v>
      </c>
      <c r="F254">
        <v>0</v>
      </c>
      <c r="G254" s="26">
        <v>0.25</v>
      </c>
      <c r="H254" s="25" t="s">
        <v>50</v>
      </c>
      <c r="I254" s="25" t="s">
        <v>50</v>
      </c>
      <c r="J254">
        <v>1</v>
      </c>
      <c r="K254">
        <v>0</v>
      </c>
      <c r="L254">
        <f t="shared" si="9"/>
        <v>1</v>
      </c>
      <c r="M254">
        <f t="shared" si="10"/>
        <v>1</v>
      </c>
      <c r="N254" s="14">
        <f t="shared" si="11"/>
        <v>1</v>
      </c>
    </row>
    <row r="255" spans="1:14" x14ac:dyDescent="0.35">
      <c r="A255" s="26" t="s">
        <v>19</v>
      </c>
      <c r="B255" s="25">
        <v>2017</v>
      </c>
      <c r="C255" s="25" t="s">
        <v>50</v>
      </c>
      <c r="D255" s="25" t="s">
        <v>210</v>
      </c>
      <c r="E255">
        <v>0</v>
      </c>
      <c r="F255">
        <v>0</v>
      </c>
      <c r="G255" s="26">
        <v>0.25</v>
      </c>
      <c r="H255" s="25" t="s">
        <v>50</v>
      </c>
      <c r="I255" s="25" t="s">
        <v>50</v>
      </c>
      <c r="J255">
        <v>7</v>
      </c>
      <c r="K255">
        <v>21</v>
      </c>
      <c r="L255">
        <f t="shared" si="9"/>
        <v>28</v>
      </c>
      <c r="M255">
        <f t="shared" si="10"/>
        <v>28</v>
      </c>
      <c r="N255" s="14">
        <f t="shared" si="11"/>
        <v>0.25</v>
      </c>
    </row>
    <row r="256" spans="1:14" x14ac:dyDescent="0.35">
      <c r="A256" s="26" t="s">
        <v>19</v>
      </c>
      <c r="B256" s="25">
        <v>2017</v>
      </c>
      <c r="C256" s="25" t="s">
        <v>50</v>
      </c>
      <c r="D256" s="25" t="s">
        <v>211</v>
      </c>
      <c r="E256">
        <v>0</v>
      </c>
      <c r="F256">
        <v>0</v>
      </c>
      <c r="G256" s="26">
        <v>0.25</v>
      </c>
      <c r="H256" s="25" t="s">
        <v>50</v>
      </c>
      <c r="I256" s="25" t="s">
        <v>50</v>
      </c>
      <c r="J256">
        <v>11</v>
      </c>
      <c r="K256">
        <v>19</v>
      </c>
      <c r="L256">
        <f t="shared" si="9"/>
        <v>30</v>
      </c>
      <c r="M256">
        <f t="shared" si="10"/>
        <v>30</v>
      </c>
      <c r="N256" s="14">
        <f t="shared" si="11"/>
        <v>0.36666666666666664</v>
      </c>
    </row>
    <row r="257" spans="1:14" x14ac:dyDescent="0.35">
      <c r="A257" s="26" t="s">
        <v>19</v>
      </c>
      <c r="B257" s="25">
        <v>2017</v>
      </c>
      <c r="C257" s="25" t="s">
        <v>50</v>
      </c>
      <c r="D257" s="25" t="s">
        <v>212</v>
      </c>
      <c r="E257">
        <v>0</v>
      </c>
      <c r="F257">
        <v>0</v>
      </c>
      <c r="G257" s="26">
        <v>0.25</v>
      </c>
      <c r="H257" s="25" t="s">
        <v>50</v>
      </c>
      <c r="I257" s="25" t="s">
        <v>50</v>
      </c>
      <c r="J257">
        <v>7</v>
      </c>
      <c r="K257">
        <v>28</v>
      </c>
      <c r="L257">
        <f t="shared" si="9"/>
        <v>35</v>
      </c>
      <c r="M257">
        <f t="shared" si="10"/>
        <v>35</v>
      </c>
      <c r="N257" s="14">
        <f t="shared" si="11"/>
        <v>0.2</v>
      </c>
    </row>
    <row r="258" spans="1:14" x14ac:dyDescent="0.35">
      <c r="A258" s="26" t="s">
        <v>19</v>
      </c>
      <c r="B258" s="25">
        <v>2017</v>
      </c>
      <c r="C258" s="25" t="s">
        <v>50</v>
      </c>
      <c r="D258" s="25" t="s">
        <v>213</v>
      </c>
      <c r="E258">
        <v>0</v>
      </c>
      <c r="F258">
        <v>0</v>
      </c>
      <c r="G258" s="26">
        <v>0.25</v>
      </c>
      <c r="H258" s="25" t="s">
        <v>50</v>
      </c>
      <c r="I258" s="25" t="s">
        <v>50</v>
      </c>
      <c r="J258">
        <v>1</v>
      </c>
      <c r="K258">
        <v>10</v>
      </c>
      <c r="L258">
        <f t="shared" si="9"/>
        <v>11</v>
      </c>
      <c r="M258">
        <f t="shared" si="10"/>
        <v>11</v>
      </c>
      <c r="N258" s="14">
        <f t="shared" si="11"/>
        <v>9.0909090909090912E-2</v>
      </c>
    </row>
    <row r="259" spans="1:14" x14ac:dyDescent="0.35">
      <c r="A259" s="26" t="s">
        <v>19</v>
      </c>
      <c r="B259" s="25">
        <v>2017</v>
      </c>
      <c r="C259" s="25" t="s">
        <v>50</v>
      </c>
      <c r="D259" s="25" t="s">
        <v>214</v>
      </c>
      <c r="E259">
        <v>0</v>
      </c>
      <c r="F259">
        <v>0</v>
      </c>
      <c r="G259" s="26">
        <v>0.25</v>
      </c>
      <c r="H259" s="25" t="s">
        <v>50</v>
      </c>
      <c r="I259" s="25" t="s">
        <v>50</v>
      </c>
      <c r="J259">
        <v>7</v>
      </c>
      <c r="K259">
        <v>13</v>
      </c>
      <c r="L259">
        <f t="shared" ref="L259:L322" si="12">IFERROR(J259+K259, "NA")</f>
        <v>20</v>
      </c>
      <c r="M259">
        <f t="shared" ref="M259:M322" si="13">IFERROR(L259/(G259/0.25), "NA")</f>
        <v>20</v>
      </c>
      <c r="N259" s="14">
        <f t="shared" ref="N259:N322" si="14">IFERROR(J259/L259,"NA")</f>
        <v>0.35</v>
      </c>
    </row>
    <row r="260" spans="1:14" x14ac:dyDescent="0.35">
      <c r="A260" s="26" t="s">
        <v>19</v>
      </c>
      <c r="B260" s="25">
        <v>2017</v>
      </c>
      <c r="C260" s="25" t="s">
        <v>50</v>
      </c>
      <c r="D260" s="25" t="s">
        <v>215</v>
      </c>
      <c r="E260">
        <v>0</v>
      </c>
      <c r="F260">
        <v>0</v>
      </c>
      <c r="G260" s="26">
        <v>0.25</v>
      </c>
      <c r="H260" s="25" t="s">
        <v>50</v>
      </c>
      <c r="I260" s="25" t="s">
        <v>50</v>
      </c>
      <c r="J260">
        <v>8</v>
      </c>
      <c r="K260">
        <v>23</v>
      </c>
      <c r="L260">
        <f t="shared" si="12"/>
        <v>31</v>
      </c>
      <c r="M260">
        <f t="shared" si="13"/>
        <v>31</v>
      </c>
      <c r="N260" s="14">
        <f t="shared" si="14"/>
        <v>0.25806451612903225</v>
      </c>
    </row>
    <row r="261" spans="1:14" x14ac:dyDescent="0.35">
      <c r="A261" s="26" t="s">
        <v>19</v>
      </c>
      <c r="B261" s="25">
        <v>2017</v>
      </c>
      <c r="C261" s="25" t="s">
        <v>50</v>
      </c>
      <c r="D261" s="25" t="s">
        <v>216</v>
      </c>
      <c r="E261">
        <v>0</v>
      </c>
      <c r="F261">
        <v>0</v>
      </c>
      <c r="G261" s="26">
        <v>0.140625</v>
      </c>
      <c r="H261" s="25" t="s">
        <v>50</v>
      </c>
      <c r="I261" s="25" t="s">
        <v>50</v>
      </c>
      <c r="J261">
        <v>12</v>
      </c>
      <c r="K261">
        <v>84</v>
      </c>
      <c r="L261">
        <f t="shared" si="12"/>
        <v>96</v>
      </c>
      <c r="M261">
        <f t="shared" si="13"/>
        <v>170.66666666666666</v>
      </c>
      <c r="N261" s="14">
        <f t="shared" si="14"/>
        <v>0.125</v>
      </c>
    </row>
    <row r="262" spans="1:14" x14ac:dyDescent="0.35">
      <c r="A262" s="26" t="s">
        <v>19</v>
      </c>
      <c r="B262" s="25">
        <v>2018</v>
      </c>
      <c r="C262" s="3" t="s">
        <v>170</v>
      </c>
      <c r="D262" s="25" t="s">
        <v>197</v>
      </c>
      <c r="E262">
        <v>1</v>
      </c>
      <c r="F262">
        <v>1</v>
      </c>
      <c r="G262" s="26" t="s">
        <v>50</v>
      </c>
      <c r="H262" s="25" t="s">
        <v>50</v>
      </c>
      <c r="I262" s="25" t="s">
        <v>50</v>
      </c>
      <c r="J262" t="s">
        <v>50</v>
      </c>
      <c r="K262" t="s">
        <v>50</v>
      </c>
      <c r="L262" t="str">
        <f t="shared" si="12"/>
        <v>NA</v>
      </c>
      <c r="M262" t="str">
        <f t="shared" si="13"/>
        <v>NA</v>
      </c>
      <c r="N262" s="14" t="str">
        <f>IFERROR(J262/L262,"NA")</f>
        <v>NA</v>
      </c>
    </row>
    <row r="263" spans="1:14" x14ac:dyDescent="0.35">
      <c r="A263" s="26" t="s">
        <v>19</v>
      </c>
      <c r="B263" s="25">
        <v>2018</v>
      </c>
      <c r="C263" s="3" t="s">
        <v>171</v>
      </c>
      <c r="D263" s="25" t="s">
        <v>198</v>
      </c>
      <c r="E263">
        <v>1</v>
      </c>
      <c r="F263">
        <v>1</v>
      </c>
      <c r="G263" s="26" t="s">
        <v>50</v>
      </c>
      <c r="H263" s="25" t="s">
        <v>50</v>
      </c>
      <c r="I263" s="25" t="s">
        <v>50</v>
      </c>
      <c r="J263" t="s">
        <v>50</v>
      </c>
      <c r="K263" t="s">
        <v>50</v>
      </c>
      <c r="L263" t="str">
        <f t="shared" si="12"/>
        <v>NA</v>
      </c>
      <c r="M263" t="str">
        <f t="shared" si="13"/>
        <v>NA</v>
      </c>
      <c r="N263" s="14" t="str">
        <f t="shared" si="14"/>
        <v>NA</v>
      </c>
    </row>
    <row r="264" spans="1:14" x14ac:dyDescent="0.35">
      <c r="A264" s="26" t="s">
        <v>19</v>
      </c>
      <c r="B264" s="25">
        <v>2018</v>
      </c>
      <c r="C264" s="3" t="s">
        <v>172</v>
      </c>
      <c r="D264" s="25" t="s">
        <v>199</v>
      </c>
      <c r="E264">
        <v>1</v>
      </c>
      <c r="F264">
        <v>1</v>
      </c>
      <c r="G264" s="26" t="s">
        <v>50</v>
      </c>
      <c r="H264" s="25" t="s">
        <v>50</v>
      </c>
      <c r="I264" s="25" t="s">
        <v>50</v>
      </c>
      <c r="J264" t="s">
        <v>50</v>
      </c>
      <c r="K264" t="s">
        <v>50</v>
      </c>
      <c r="L264" t="str">
        <f t="shared" si="12"/>
        <v>NA</v>
      </c>
      <c r="M264" t="str">
        <f t="shared" si="13"/>
        <v>NA</v>
      </c>
      <c r="N264" s="14" t="str">
        <f t="shared" si="14"/>
        <v>NA</v>
      </c>
    </row>
    <row r="265" spans="1:14" x14ac:dyDescent="0.35">
      <c r="A265" s="26" t="s">
        <v>19</v>
      </c>
      <c r="B265" s="25">
        <v>2018</v>
      </c>
      <c r="C265" s="3" t="s">
        <v>173</v>
      </c>
      <c r="D265" s="25" t="s">
        <v>200</v>
      </c>
      <c r="E265">
        <v>1</v>
      </c>
      <c r="F265">
        <v>1</v>
      </c>
      <c r="G265" s="26" t="s">
        <v>50</v>
      </c>
      <c r="H265" s="25" t="s">
        <v>50</v>
      </c>
      <c r="I265" s="25" t="s">
        <v>50</v>
      </c>
      <c r="J265" t="s">
        <v>50</v>
      </c>
      <c r="K265" t="s">
        <v>50</v>
      </c>
      <c r="L265" t="str">
        <f t="shared" si="12"/>
        <v>NA</v>
      </c>
      <c r="M265" t="str">
        <f t="shared" si="13"/>
        <v>NA</v>
      </c>
      <c r="N265" s="14" t="str">
        <f t="shared" si="14"/>
        <v>NA</v>
      </c>
    </row>
    <row r="266" spans="1:14" x14ac:dyDescent="0.35">
      <c r="A266" s="26" t="s">
        <v>19</v>
      </c>
      <c r="B266" s="25">
        <v>2018</v>
      </c>
      <c r="C266" s="3" t="s">
        <v>174</v>
      </c>
      <c r="D266" s="25" t="s">
        <v>201</v>
      </c>
      <c r="E266">
        <v>1</v>
      </c>
      <c r="F266">
        <v>1</v>
      </c>
      <c r="G266" s="26" t="s">
        <v>50</v>
      </c>
      <c r="H266" s="25" t="s">
        <v>50</v>
      </c>
      <c r="I266" s="25" t="s">
        <v>50</v>
      </c>
      <c r="J266" t="s">
        <v>50</v>
      </c>
      <c r="K266" t="s">
        <v>50</v>
      </c>
      <c r="L266" t="str">
        <f t="shared" si="12"/>
        <v>NA</v>
      </c>
      <c r="M266" t="str">
        <f t="shared" si="13"/>
        <v>NA</v>
      </c>
      <c r="N266" s="14" t="str">
        <f t="shared" si="14"/>
        <v>NA</v>
      </c>
    </row>
    <row r="267" spans="1:14" x14ac:dyDescent="0.35">
      <c r="A267" s="26" t="s">
        <v>19</v>
      </c>
      <c r="B267" s="25">
        <v>2018</v>
      </c>
      <c r="C267" s="3" t="s">
        <v>175</v>
      </c>
      <c r="D267" s="25" t="s">
        <v>202</v>
      </c>
      <c r="E267">
        <v>1</v>
      </c>
      <c r="F267">
        <v>1</v>
      </c>
      <c r="G267" s="26" t="s">
        <v>50</v>
      </c>
      <c r="H267" s="25" t="s">
        <v>50</v>
      </c>
      <c r="I267" s="25" t="s">
        <v>50</v>
      </c>
      <c r="J267" t="s">
        <v>50</v>
      </c>
      <c r="K267" t="s">
        <v>50</v>
      </c>
      <c r="L267" t="str">
        <f t="shared" si="12"/>
        <v>NA</v>
      </c>
      <c r="M267" t="str">
        <f t="shared" si="13"/>
        <v>NA</v>
      </c>
      <c r="N267" s="14" t="str">
        <f t="shared" si="14"/>
        <v>NA</v>
      </c>
    </row>
    <row r="268" spans="1:14" x14ac:dyDescent="0.35">
      <c r="A268" s="26" t="s">
        <v>19</v>
      </c>
      <c r="B268" s="25">
        <v>2018</v>
      </c>
      <c r="C268" s="3" t="s">
        <v>176</v>
      </c>
      <c r="D268" s="25" t="s">
        <v>203</v>
      </c>
      <c r="E268">
        <v>1</v>
      </c>
      <c r="F268">
        <v>1</v>
      </c>
      <c r="G268" s="26" t="s">
        <v>50</v>
      </c>
      <c r="H268" s="25" t="s">
        <v>50</v>
      </c>
      <c r="I268" s="25" t="s">
        <v>50</v>
      </c>
      <c r="J268" t="s">
        <v>50</v>
      </c>
      <c r="K268" t="s">
        <v>50</v>
      </c>
      <c r="L268" t="str">
        <f t="shared" si="12"/>
        <v>NA</v>
      </c>
      <c r="M268" t="str">
        <f t="shared" si="13"/>
        <v>NA</v>
      </c>
      <c r="N268" s="14" t="str">
        <f t="shared" si="14"/>
        <v>NA</v>
      </c>
    </row>
    <row r="269" spans="1:14" x14ac:dyDescent="0.35">
      <c r="A269" s="26" t="s">
        <v>19</v>
      </c>
      <c r="B269" s="25">
        <v>2018</v>
      </c>
      <c r="C269" s="3" t="s">
        <v>177</v>
      </c>
      <c r="D269" s="25" t="s">
        <v>204</v>
      </c>
      <c r="E269">
        <v>1</v>
      </c>
      <c r="F269">
        <v>1</v>
      </c>
      <c r="G269" s="26" t="s">
        <v>50</v>
      </c>
      <c r="H269" s="25" t="s">
        <v>50</v>
      </c>
      <c r="I269" s="25" t="s">
        <v>50</v>
      </c>
      <c r="J269" t="s">
        <v>50</v>
      </c>
      <c r="K269" t="s">
        <v>50</v>
      </c>
      <c r="L269" t="str">
        <f t="shared" si="12"/>
        <v>NA</v>
      </c>
      <c r="M269" t="str">
        <f t="shared" si="13"/>
        <v>NA</v>
      </c>
      <c r="N269" s="14" t="str">
        <f t="shared" si="14"/>
        <v>NA</v>
      </c>
    </row>
    <row r="270" spans="1:14" x14ac:dyDescent="0.35">
      <c r="A270" s="26" t="s">
        <v>19</v>
      </c>
      <c r="B270" s="25">
        <v>2018</v>
      </c>
      <c r="C270" s="3" t="s">
        <v>178</v>
      </c>
      <c r="D270" s="25" t="s">
        <v>205</v>
      </c>
      <c r="E270">
        <v>1</v>
      </c>
      <c r="F270">
        <v>1</v>
      </c>
      <c r="G270" s="26" t="s">
        <v>50</v>
      </c>
      <c r="H270" s="25" t="s">
        <v>50</v>
      </c>
      <c r="I270" s="25" t="s">
        <v>50</v>
      </c>
      <c r="J270" t="s">
        <v>50</v>
      </c>
      <c r="K270" t="s">
        <v>50</v>
      </c>
      <c r="L270" t="str">
        <f t="shared" si="12"/>
        <v>NA</v>
      </c>
      <c r="M270" t="str">
        <f t="shared" si="13"/>
        <v>NA</v>
      </c>
      <c r="N270" s="14" t="str">
        <f t="shared" si="14"/>
        <v>NA</v>
      </c>
    </row>
    <row r="271" spans="1:14" x14ac:dyDescent="0.35">
      <c r="A271" s="26" t="s">
        <v>19</v>
      </c>
      <c r="B271" s="25">
        <v>2018</v>
      </c>
      <c r="C271" s="25" t="s">
        <v>179</v>
      </c>
      <c r="D271" s="25" t="s">
        <v>206</v>
      </c>
      <c r="E271">
        <v>1</v>
      </c>
      <c r="F271">
        <v>1</v>
      </c>
      <c r="G271" s="26" t="s">
        <v>50</v>
      </c>
      <c r="H271" s="25" t="s">
        <v>50</v>
      </c>
      <c r="I271" s="25" t="s">
        <v>50</v>
      </c>
      <c r="J271" t="s">
        <v>50</v>
      </c>
      <c r="K271" t="s">
        <v>50</v>
      </c>
      <c r="L271" t="str">
        <f t="shared" si="12"/>
        <v>NA</v>
      </c>
      <c r="M271" t="str">
        <f t="shared" si="13"/>
        <v>NA</v>
      </c>
      <c r="N271" s="14" t="str">
        <f t="shared" si="14"/>
        <v>NA</v>
      </c>
    </row>
    <row r="272" spans="1:14" x14ac:dyDescent="0.35">
      <c r="A272" s="26" t="s">
        <v>19</v>
      </c>
      <c r="B272" s="25">
        <v>2018</v>
      </c>
      <c r="C272" s="25" t="s">
        <v>180</v>
      </c>
      <c r="D272" s="25" t="s">
        <v>207</v>
      </c>
      <c r="E272">
        <v>1</v>
      </c>
      <c r="F272">
        <v>1</v>
      </c>
      <c r="G272" s="26" t="s">
        <v>50</v>
      </c>
      <c r="H272" s="25" t="s">
        <v>50</v>
      </c>
      <c r="I272" s="25" t="s">
        <v>50</v>
      </c>
      <c r="J272" t="s">
        <v>50</v>
      </c>
      <c r="K272" t="s">
        <v>50</v>
      </c>
      <c r="L272" t="str">
        <f t="shared" si="12"/>
        <v>NA</v>
      </c>
      <c r="M272" t="str">
        <f t="shared" si="13"/>
        <v>NA</v>
      </c>
      <c r="N272" s="14" t="str">
        <f t="shared" si="14"/>
        <v>NA</v>
      </c>
    </row>
    <row r="273" spans="1:14" x14ac:dyDescent="0.35">
      <c r="A273" s="26" t="s">
        <v>19</v>
      </c>
      <c r="B273" s="25">
        <v>2018</v>
      </c>
      <c r="C273" s="3" t="s">
        <v>181</v>
      </c>
      <c r="D273" s="25" t="s">
        <v>208</v>
      </c>
      <c r="E273">
        <v>1</v>
      </c>
      <c r="F273">
        <v>1</v>
      </c>
      <c r="G273" s="26" t="s">
        <v>50</v>
      </c>
      <c r="H273" s="25" t="s">
        <v>50</v>
      </c>
      <c r="I273" s="25" t="s">
        <v>50</v>
      </c>
      <c r="J273" t="s">
        <v>50</v>
      </c>
      <c r="K273" t="s">
        <v>50</v>
      </c>
      <c r="L273" t="str">
        <f t="shared" si="12"/>
        <v>NA</v>
      </c>
      <c r="M273" t="str">
        <f t="shared" si="13"/>
        <v>NA</v>
      </c>
      <c r="N273" s="14" t="str">
        <f t="shared" si="14"/>
        <v>NA</v>
      </c>
    </row>
    <row r="274" spans="1:14" x14ac:dyDescent="0.35">
      <c r="A274" s="26" t="s">
        <v>19</v>
      </c>
      <c r="B274" s="25">
        <v>2018</v>
      </c>
      <c r="C274" s="25" t="s">
        <v>50</v>
      </c>
      <c r="D274" s="25" t="s">
        <v>209</v>
      </c>
      <c r="E274">
        <v>0</v>
      </c>
      <c r="F274">
        <v>0</v>
      </c>
      <c r="G274" s="26" t="s">
        <v>50</v>
      </c>
      <c r="H274" s="25" t="s">
        <v>50</v>
      </c>
      <c r="I274" s="25" t="s">
        <v>50</v>
      </c>
      <c r="J274" t="s">
        <v>50</v>
      </c>
      <c r="K274" t="s">
        <v>50</v>
      </c>
      <c r="L274" t="str">
        <f t="shared" si="12"/>
        <v>NA</v>
      </c>
      <c r="M274" t="str">
        <f t="shared" si="13"/>
        <v>NA</v>
      </c>
      <c r="N274" s="14" t="str">
        <f t="shared" si="14"/>
        <v>NA</v>
      </c>
    </row>
    <row r="275" spans="1:14" x14ac:dyDescent="0.35">
      <c r="A275" s="26" t="s">
        <v>19</v>
      </c>
      <c r="B275" s="25">
        <v>2018</v>
      </c>
      <c r="C275" s="25" t="s">
        <v>50</v>
      </c>
      <c r="D275" s="25" t="s">
        <v>210</v>
      </c>
      <c r="E275">
        <v>0</v>
      </c>
      <c r="F275">
        <v>0</v>
      </c>
      <c r="G275" s="26" t="s">
        <v>50</v>
      </c>
      <c r="H275" s="25" t="s">
        <v>50</v>
      </c>
      <c r="I275" s="25" t="s">
        <v>50</v>
      </c>
      <c r="J275" t="s">
        <v>50</v>
      </c>
      <c r="K275" t="s">
        <v>50</v>
      </c>
      <c r="L275" t="str">
        <f t="shared" si="12"/>
        <v>NA</v>
      </c>
      <c r="M275" t="str">
        <f t="shared" si="13"/>
        <v>NA</v>
      </c>
      <c r="N275" s="14" t="str">
        <f t="shared" si="14"/>
        <v>NA</v>
      </c>
    </row>
    <row r="276" spans="1:14" x14ac:dyDescent="0.35">
      <c r="A276" s="26" t="s">
        <v>19</v>
      </c>
      <c r="B276" s="25">
        <v>2018</v>
      </c>
      <c r="C276" s="25" t="s">
        <v>50</v>
      </c>
      <c r="D276" s="25" t="s">
        <v>211</v>
      </c>
      <c r="E276">
        <v>0</v>
      </c>
      <c r="F276">
        <v>0</v>
      </c>
      <c r="G276" s="26" t="s">
        <v>50</v>
      </c>
      <c r="H276" s="25" t="s">
        <v>50</v>
      </c>
      <c r="I276" s="25" t="s">
        <v>50</v>
      </c>
      <c r="J276" t="s">
        <v>50</v>
      </c>
      <c r="K276" t="s">
        <v>50</v>
      </c>
      <c r="L276" t="str">
        <f t="shared" si="12"/>
        <v>NA</v>
      </c>
      <c r="M276" t="str">
        <f t="shared" si="13"/>
        <v>NA</v>
      </c>
      <c r="N276" s="14" t="str">
        <f t="shared" si="14"/>
        <v>NA</v>
      </c>
    </row>
    <row r="277" spans="1:14" x14ac:dyDescent="0.35">
      <c r="A277" s="26" t="s">
        <v>19</v>
      </c>
      <c r="B277" s="25">
        <v>2018</v>
      </c>
      <c r="C277" s="25" t="s">
        <v>50</v>
      </c>
      <c r="D277" s="25" t="s">
        <v>212</v>
      </c>
      <c r="E277">
        <v>0</v>
      </c>
      <c r="F277">
        <v>0</v>
      </c>
      <c r="G277" s="26" t="s">
        <v>50</v>
      </c>
      <c r="H277" s="25" t="s">
        <v>50</v>
      </c>
      <c r="I277" s="25" t="s">
        <v>50</v>
      </c>
      <c r="J277" t="s">
        <v>50</v>
      </c>
      <c r="K277" t="s">
        <v>50</v>
      </c>
      <c r="L277" t="str">
        <f t="shared" si="12"/>
        <v>NA</v>
      </c>
      <c r="M277" t="str">
        <f t="shared" si="13"/>
        <v>NA</v>
      </c>
      <c r="N277" s="14" t="str">
        <f t="shared" si="14"/>
        <v>NA</v>
      </c>
    </row>
    <row r="278" spans="1:14" x14ac:dyDescent="0.35">
      <c r="A278" s="26" t="s">
        <v>19</v>
      </c>
      <c r="B278" s="25">
        <v>2018</v>
      </c>
      <c r="C278" s="25" t="s">
        <v>50</v>
      </c>
      <c r="D278" s="25" t="s">
        <v>213</v>
      </c>
      <c r="E278">
        <v>0</v>
      </c>
      <c r="F278">
        <v>0</v>
      </c>
      <c r="G278" s="26" t="s">
        <v>50</v>
      </c>
      <c r="H278" s="25" t="s">
        <v>50</v>
      </c>
      <c r="I278" s="25" t="s">
        <v>50</v>
      </c>
      <c r="J278" t="s">
        <v>50</v>
      </c>
      <c r="K278" t="s">
        <v>50</v>
      </c>
      <c r="L278" t="str">
        <f t="shared" si="12"/>
        <v>NA</v>
      </c>
      <c r="M278" t="str">
        <f t="shared" si="13"/>
        <v>NA</v>
      </c>
      <c r="N278" s="14" t="str">
        <f t="shared" si="14"/>
        <v>NA</v>
      </c>
    </row>
    <row r="279" spans="1:14" x14ac:dyDescent="0.35">
      <c r="A279" s="26" t="s">
        <v>19</v>
      </c>
      <c r="B279" s="25">
        <v>2018</v>
      </c>
      <c r="C279" s="25" t="s">
        <v>50</v>
      </c>
      <c r="D279" s="25" t="s">
        <v>214</v>
      </c>
      <c r="E279">
        <v>0</v>
      </c>
      <c r="F279">
        <v>0</v>
      </c>
      <c r="G279" s="26" t="s">
        <v>50</v>
      </c>
      <c r="H279" s="25" t="s">
        <v>50</v>
      </c>
      <c r="I279" s="25" t="s">
        <v>50</v>
      </c>
      <c r="J279" t="s">
        <v>50</v>
      </c>
      <c r="K279" t="s">
        <v>50</v>
      </c>
      <c r="L279" t="str">
        <f t="shared" si="12"/>
        <v>NA</v>
      </c>
      <c r="M279" t="str">
        <f t="shared" si="13"/>
        <v>NA</v>
      </c>
      <c r="N279" s="14" t="str">
        <f t="shared" si="14"/>
        <v>NA</v>
      </c>
    </row>
    <row r="280" spans="1:14" x14ac:dyDescent="0.35">
      <c r="A280" s="26" t="s">
        <v>19</v>
      </c>
      <c r="B280" s="25">
        <v>2018</v>
      </c>
      <c r="C280" s="25" t="s">
        <v>50</v>
      </c>
      <c r="D280" s="25" t="s">
        <v>215</v>
      </c>
      <c r="E280">
        <v>0</v>
      </c>
      <c r="F280">
        <v>0</v>
      </c>
      <c r="G280" s="26" t="s">
        <v>50</v>
      </c>
      <c r="H280" s="25" t="s">
        <v>50</v>
      </c>
      <c r="I280" s="25" t="s">
        <v>50</v>
      </c>
      <c r="J280" t="s">
        <v>50</v>
      </c>
      <c r="K280" t="s">
        <v>50</v>
      </c>
      <c r="L280" t="str">
        <f t="shared" si="12"/>
        <v>NA</v>
      </c>
      <c r="M280" t="str">
        <f t="shared" si="13"/>
        <v>NA</v>
      </c>
      <c r="N280" s="14" t="str">
        <f t="shared" si="14"/>
        <v>NA</v>
      </c>
    </row>
    <row r="281" spans="1:14" x14ac:dyDescent="0.35">
      <c r="A281" s="26" t="s">
        <v>19</v>
      </c>
      <c r="B281" s="25">
        <v>2018</v>
      </c>
      <c r="C281" s="25" t="s">
        <v>50</v>
      </c>
      <c r="D281" s="25" t="s">
        <v>216</v>
      </c>
      <c r="E281">
        <v>0</v>
      </c>
      <c r="F281">
        <v>0</v>
      </c>
      <c r="G281" s="26" t="s">
        <v>50</v>
      </c>
      <c r="H281" s="25" t="s">
        <v>50</v>
      </c>
      <c r="I281" s="25" t="s">
        <v>50</v>
      </c>
      <c r="J281" t="s">
        <v>50</v>
      </c>
      <c r="K281" t="s">
        <v>50</v>
      </c>
      <c r="L281" t="str">
        <f t="shared" si="12"/>
        <v>NA</v>
      </c>
      <c r="M281" t="str">
        <f t="shared" si="13"/>
        <v>NA</v>
      </c>
      <c r="N281" s="14" t="str">
        <f t="shared" si="14"/>
        <v>NA</v>
      </c>
    </row>
    <row r="282" spans="1:14" x14ac:dyDescent="0.35">
      <c r="A282" s="26" t="s">
        <v>19</v>
      </c>
      <c r="B282" s="25">
        <v>2019</v>
      </c>
      <c r="C282" s="3" t="s">
        <v>170</v>
      </c>
      <c r="D282" s="25" t="s">
        <v>197</v>
      </c>
      <c r="E282">
        <v>1</v>
      </c>
      <c r="F282">
        <v>1</v>
      </c>
      <c r="G282" s="3">
        <v>0.25</v>
      </c>
      <c r="H282" s="25" t="s">
        <v>50</v>
      </c>
      <c r="I282" s="25" t="s">
        <v>50</v>
      </c>
      <c r="J282">
        <v>0</v>
      </c>
      <c r="K282">
        <v>9</v>
      </c>
      <c r="L282">
        <f t="shared" si="12"/>
        <v>9</v>
      </c>
      <c r="M282">
        <f t="shared" si="13"/>
        <v>9</v>
      </c>
      <c r="N282" s="14">
        <f t="shared" si="14"/>
        <v>0</v>
      </c>
    </row>
    <row r="283" spans="1:14" x14ac:dyDescent="0.35">
      <c r="A283" s="26" t="s">
        <v>19</v>
      </c>
      <c r="B283" s="25">
        <v>2019</v>
      </c>
      <c r="C283" s="3" t="s">
        <v>171</v>
      </c>
      <c r="D283" s="25" t="s">
        <v>198</v>
      </c>
      <c r="E283">
        <v>1</v>
      </c>
      <c r="F283">
        <v>1</v>
      </c>
      <c r="G283" s="3">
        <v>0.25</v>
      </c>
      <c r="H283" s="25" t="s">
        <v>50</v>
      </c>
      <c r="I283" s="25" t="s">
        <v>50</v>
      </c>
      <c r="J283">
        <v>0</v>
      </c>
      <c r="K283">
        <v>6</v>
      </c>
      <c r="L283">
        <f t="shared" si="12"/>
        <v>6</v>
      </c>
      <c r="M283">
        <f t="shared" si="13"/>
        <v>6</v>
      </c>
      <c r="N283" s="14">
        <f t="shared" si="14"/>
        <v>0</v>
      </c>
    </row>
    <row r="284" spans="1:14" x14ac:dyDescent="0.35">
      <c r="A284" s="26" t="s">
        <v>19</v>
      </c>
      <c r="B284" s="25">
        <v>2019</v>
      </c>
      <c r="C284" s="3" t="s">
        <v>172</v>
      </c>
      <c r="D284" s="25" t="s">
        <v>199</v>
      </c>
      <c r="E284">
        <v>1</v>
      </c>
      <c r="F284">
        <v>1</v>
      </c>
      <c r="G284" s="3">
        <v>0.25</v>
      </c>
      <c r="H284" s="25" t="s">
        <v>50</v>
      </c>
      <c r="I284" s="25" t="s">
        <v>50</v>
      </c>
      <c r="J284">
        <v>0</v>
      </c>
      <c r="K284">
        <v>3</v>
      </c>
      <c r="L284">
        <f t="shared" si="12"/>
        <v>3</v>
      </c>
      <c r="M284">
        <f t="shared" si="13"/>
        <v>3</v>
      </c>
      <c r="N284" s="14">
        <f t="shared" si="14"/>
        <v>0</v>
      </c>
    </row>
    <row r="285" spans="1:14" x14ac:dyDescent="0.35">
      <c r="A285" s="26" t="s">
        <v>19</v>
      </c>
      <c r="B285" s="25">
        <v>2019</v>
      </c>
      <c r="C285" s="3" t="s">
        <v>173</v>
      </c>
      <c r="D285" s="25" t="s">
        <v>200</v>
      </c>
      <c r="E285">
        <v>1</v>
      </c>
      <c r="F285">
        <v>1</v>
      </c>
      <c r="G285" s="3">
        <v>0.25</v>
      </c>
      <c r="H285" s="25" t="s">
        <v>50</v>
      </c>
      <c r="I285" s="25" t="s">
        <v>50</v>
      </c>
      <c r="J285">
        <v>6</v>
      </c>
      <c r="K285">
        <v>14</v>
      </c>
      <c r="L285">
        <f t="shared" si="12"/>
        <v>20</v>
      </c>
      <c r="M285">
        <f t="shared" si="13"/>
        <v>20</v>
      </c>
      <c r="N285" s="14">
        <f t="shared" si="14"/>
        <v>0.3</v>
      </c>
    </row>
    <row r="286" spans="1:14" x14ac:dyDescent="0.35">
      <c r="A286" s="26" t="s">
        <v>19</v>
      </c>
      <c r="B286" s="25">
        <v>2019</v>
      </c>
      <c r="C286" s="3" t="s">
        <v>174</v>
      </c>
      <c r="D286" s="25" t="s">
        <v>201</v>
      </c>
      <c r="E286">
        <v>1</v>
      </c>
      <c r="F286">
        <v>1</v>
      </c>
      <c r="G286" s="3">
        <v>0.25</v>
      </c>
      <c r="H286" s="25" t="s">
        <v>50</v>
      </c>
      <c r="I286" s="25" t="s">
        <v>50</v>
      </c>
      <c r="J286">
        <v>1</v>
      </c>
      <c r="K286">
        <v>0</v>
      </c>
      <c r="L286">
        <f t="shared" si="12"/>
        <v>1</v>
      </c>
      <c r="M286">
        <f t="shared" si="13"/>
        <v>1</v>
      </c>
      <c r="N286" s="14">
        <f t="shared" si="14"/>
        <v>1</v>
      </c>
    </row>
    <row r="287" spans="1:14" x14ac:dyDescent="0.35">
      <c r="A287" s="26" t="s">
        <v>19</v>
      </c>
      <c r="B287" s="25">
        <v>2019</v>
      </c>
      <c r="C287" s="3" t="s">
        <v>175</v>
      </c>
      <c r="D287" s="25" t="s">
        <v>202</v>
      </c>
      <c r="E287">
        <v>1</v>
      </c>
      <c r="F287">
        <v>1</v>
      </c>
      <c r="G287" s="3">
        <v>0.25</v>
      </c>
      <c r="H287" s="25" t="s">
        <v>50</v>
      </c>
      <c r="I287" s="25" t="s">
        <v>50</v>
      </c>
      <c r="J287">
        <v>10</v>
      </c>
      <c r="K287">
        <v>26</v>
      </c>
      <c r="L287">
        <f t="shared" si="12"/>
        <v>36</v>
      </c>
      <c r="M287">
        <f t="shared" si="13"/>
        <v>36</v>
      </c>
      <c r="N287" s="14">
        <f t="shared" si="14"/>
        <v>0.27777777777777779</v>
      </c>
    </row>
    <row r="288" spans="1:14" x14ac:dyDescent="0.35">
      <c r="A288" s="26" t="s">
        <v>19</v>
      </c>
      <c r="B288" s="25">
        <v>2019</v>
      </c>
      <c r="C288" s="3" t="s">
        <v>176</v>
      </c>
      <c r="D288" s="25" t="s">
        <v>203</v>
      </c>
      <c r="E288">
        <v>1</v>
      </c>
      <c r="F288">
        <v>1</v>
      </c>
      <c r="G288" s="3">
        <v>0.25</v>
      </c>
      <c r="H288" s="25" t="s">
        <v>50</v>
      </c>
      <c r="I288" s="25" t="s">
        <v>50</v>
      </c>
      <c r="J288">
        <v>16</v>
      </c>
      <c r="K288">
        <v>24</v>
      </c>
      <c r="L288">
        <f t="shared" si="12"/>
        <v>40</v>
      </c>
      <c r="M288">
        <f t="shared" si="13"/>
        <v>40</v>
      </c>
      <c r="N288" s="14">
        <f t="shared" si="14"/>
        <v>0.4</v>
      </c>
    </row>
    <row r="289" spans="1:14" x14ac:dyDescent="0.35">
      <c r="A289" s="26" t="s">
        <v>19</v>
      </c>
      <c r="B289" s="25">
        <v>2019</v>
      </c>
      <c r="C289" s="3" t="s">
        <v>177</v>
      </c>
      <c r="D289" s="25" t="s">
        <v>204</v>
      </c>
      <c r="E289">
        <v>1</v>
      </c>
      <c r="F289">
        <v>1</v>
      </c>
      <c r="G289" s="3">
        <v>0.25</v>
      </c>
      <c r="H289" s="25" t="s">
        <v>50</v>
      </c>
      <c r="I289" s="25" t="s">
        <v>50</v>
      </c>
      <c r="J289">
        <v>3</v>
      </c>
      <c r="K289">
        <v>9</v>
      </c>
      <c r="L289">
        <f t="shared" si="12"/>
        <v>12</v>
      </c>
      <c r="M289">
        <f t="shared" si="13"/>
        <v>12</v>
      </c>
      <c r="N289" s="14">
        <f t="shared" si="14"/>
        <v>0.25</v>
      </c>
    </row>
    <row r="290" spans="1:14" x14ac:dyDescent="0.35">
      <c r="A290" s="26" t="s">
        <v>19</v>
      </c>
      <c r="B290" s="25">
        <v>2019</v>
      </c>
      <c r="C290" s="3" t="s">
        <v>178</v>
      </c>
      <c r="D290" s="25" t="s">
        <v>205</v>
      </c>
      <c r="E290">
        <v>1</v>
      </c>
      <c r="F290">
        <v>1</v>
      </c>
      <c r="G290" s="3">
        <v>0.25</v>
      </c>
      <c r="H290" s="25" t="s">
        <v>50</v>
      </c>
      <c r="I290" s="25" t="s">
        <v>50</v>
      </c>
      <c r="J290">
        <v>11</v>
      </c>
      <c r="K290">
        <v>14</v>
      </c>
      <c r="L290">
        <f t="shared" si="12"/>
        <v>25</v>
      </c>
      <c r="M290">
        <f t="shared" si="13"/>
        <v>25</v>
      </c>
      <c r="N290" s="14">
        <f t="shared" si="14"/>
        <v>0.44</v>
      </c>
    </row>
    <row r="291" spans="1:14" x14ac:dyDescent="0.35">
      <c r="A291" s="26" t="s">
        <v>19</v>
      </c>
      <c r="B291" s="25">
        <v>2019</v>
      </c>
      <c r="C291" s="25" t="s">
        <v>179</v>
      </c>
      <c r="D291" s="25" t="s">
        <v>206</v>
      </c>
      <c r="E291">
        <v>1</v>
      </c>
      <c r="F291">
        <v>1</v>
      </c>
      <c r="G291" s="3">
        <v>0.25</v>
      </c>
      <c r="H291" s="25" t="s">
        <v>50</v>
      </c>
      <c r="I291" s="25" t="s">
        <v>50</v>
      </c>
      <c r="J291">
        <v>0</v>
      </c>
      <c r="K291">
        <v>2</v>
      </c>
      <c r="L291">
        <f t="shared" si="12"/>
        <v>2</v>
      </c>
      <c r="M291">
        <f t="shared" si="13"/>
        <v>2</v>
      </c>
      <c r="N291" s="14">
        <f t="shared" si="14"/>
        <v>0</v>
      </c>
    </row>
    <row r="292" spans="1:14" x14ac:dyDescent="0.35">
      <c r="A292" s="26" t="s">
        <v>19</v>
      </c>
      <c r="B292" s="25">
        <v>2019</v>
      </c>
      <c r="C292" s="25" t="s">
        <v>180</v>
      </c>
      <c r="D292" s="25" t="s">
        <v>207</v>
      </c>
      <c r="E292">
        <v>1</v>
      </c>
      <c r="F292">
        <v>1</v>
      </c>
      <c r="G292" s="3">
        <v>0.25</v>
      </c>
      <c r="H292" s="25" t="s">
        <v>50</v>
      </c>
      <c r="I292" s="25" t="s">
        <v>50</v>
      </c>
      <c r="J292">
        <v>0</v>
      </c>
      <c r="K292">
        <v>1</v>
      </c>
      <c r="L292">
        <f t="shared" si="12"/>
        <v>1</v>
      </c>
      <c r="M292">
        <f t="shared" si="13"/>
        <v>1</v>
      </c>
      <c r="N292" s="14">
        <f t="shared" si="14"/>
        <v>0</v>
      </c>
    </row>
    <row r="293" spans="1:14" x14ac:dyDescent="0.35">
      <c r="A293" s="26" t="s">
        <v>19</v>
      </c>
      <c r="B293" s="25">
        <v>2019</v>
      </c>
      <c r="C293" s="3" t="s">
        <v>181</v>
      </c>
      <c r="D293" s="25" t="s">
        <v>208</v>
      </c>
      <c r="E293">
        <v>1</v>
      </c>
      <c r="F293">
        <v>1</v>
      </c>
      <c r="G293" s="3">
        <v>0.25</v>
      </c>
      <c r="H293" s="25" t="s">
        <v>50</v>
      </c>
      <c r="I293" s="25" t="s">
        <v>50</v>
      </c>
      <c r="J293">
        <v>0</v>
      </c>
      <c r="K293">
        <v>3</v>
      </c>
      <c r="L293">
        <f t="shared" si="12"/>
        <v>3</v>
      </c>
      <c r="M293">
        <f t="shared" si="13"/>
        <v>3</v>
      </c>
      <c r="N293" s="14">
        <f t="shared" si="14"/>
        <v>0</v>
      </c>
    </row>
    <row r="294" spans="1:14" x14ac:dyDescent="0.35">
      <c r="A294" s="26" t="s">
        <v>19</v>
      </c>
      <c r="B294" s="25">
        <v>2019</v>
      </c>
      <c r="C294" s="25" t="s">
        <v>50</v>
      </c>
      <c r="D294" s="25" t="s">
        <v>209</v>
      </c>
      <c r="E294">
        <v>0</v>
      </c>
      <c r="F294">
        <v>0</v>
      </c>
      <c r="G294" s="3">
        <v>0.25</v>
      </c>
      <c r="H294" s="25" t="s">
        <v>50</v>
      </c>
      <c r="I294" s="25" t="s">
        <v>50</v>
      </c>
      <c r="J294">
        <v>1</v>
      </c>
      <c r="K294">
        <v>0</v>
      </c>
      <c r="L294">
        <f t="shared" si="12"/>
        <v>1</v>
      </c>
      <c r="M294">
        <f t="shared" si="13"/>
        <v>1</v>
      </c>
      <c r="N294" s="14">
        <f t="shared" si="14"/>
        <v>1</v>
      </c>
    </row>
    <row r="295" spans="1:14" x14ac:dyDescent="0.35">
      <c r="A295" s="26" t="s">
        <v>19</v>
      </c>
      <c r="B295" s="25">
        <v>2019</v>
      </c>
      <c r="C295" s="25" t="s">
        <v>50</v>
      </c>
      <c r="D295" s="25" t="s">
        <v>210</v>
      </c>
      <c r="E295">
        <v>0</v>
      </c>
      <c r="F295">
        <v>0</v>
      </c>
      <c r="G295" s="3">
        <v>0.25</v>
      </c>
      <c r="H295" s="25" t="s">
        <v>50</v>
      </c>
      <c r="I295" s="25" t="s">
        <v>50</v>
      </c>
      <c r="J295">
        <v>8</v>
      </c>
      <c r="K295">
        <v>15</v>
      </c>
      <c r="L295">
        <f t="shared" si="12"/>
        <v>23</v>
      </c>
      <c r="M295">
        <f t="shared" si="13"/>
        <v>23</v>
      </c>
      <c r="N295" s="14">
        <f t="shared" si="14"/>
        <v>0.34782608695652173</v>
      </c>
    </row>
    <row r="296" spans="1:14" x14ac:dyDescent="0.35">
      <c r="A296" s="26" t="s">
        <v>19</v>
      </c>
      <c r="B296" s="25">
        <v>2019</v>
      </c>
      <c r="C296" s="25" t="s">
        <v>50</v>
      </c>
      <c r="D296" s="25" t="s">
        <v>211</v>
      </c>
      <c r="E296">
        <v>0</v>
      </c>
      <c r="F296">
        <v>0</v>
      </c>
      <c r="G296" s="3">
        <v>0.25</v>
      </c>
      <c r="H296" s="25" t="s">
        <v>50</v>
      </c>
      <c r="I296" s="25" t="s">
        <v>50</v>
      </c>
      <c r="J296">
        <v>2</v>
      </c>
      <c r="K296">
        <v>12</v>
      </c>
      <c r="L296">
        <f t="shared" si="12"/>
        <v>14</v>
      </c>
      <c r="M296">
        <f t="shared" si="13"/>
        <v>14</v>
      </c>
      <c r="N296" s="14">
        <f t="shared" si="14"/>
        <v>0.14285714285714285</v>
      </c>
    </row>
    <row r="297" spans="1:14" x14ac:dyDescent="0.35">
      <c r="A297" s="26" t="s">
        <v>19</v>
      </c>
      <c r="B297" s="25">
        <v>2019</v>
      </c>
      <c r="C297" s="25" t="s">
        <v>50</v>
      </c>
      <c r="D297" s="25" t="s">
        <v>212</v>
      </c>
      <c r="E297">
        <v>0</v>
      </c>
      <c r="F297">
        <v>0</v>
      </c>
      <c r="G297" s="3">
        <v>0.25</v>
      </c>
      <c r="H297" s="25" t="s">
        <v>50</v>
      </c>
      <c r="I297" s="25" t="s">
        <v>50</v>
      </c>
      <c r="J297">
        <v>3</v>
      </c>
      <c r="K297">
        <v>13</v>
      </c>
      <c r="L297">
        <f t="shared" si="12"/>
        <v>16</v>
      </c>
      <c r="M297">
        <f t="shared" si="13"/>
        <v>16</v>
      </c>
      <c r="N297" s="14">
        <f t="shared" si="14"/>
        <v>0.1875</v>
      </c>
    </row>
    <row r="298" spans="1:14" x14ac:dyDescent="0.35">
      <c r="A298" s="26" t="s">
        <v>19</v>
      </c>
      <c r="B298" s="25">
        <v>2019</v>
      </c>
      <c r="C298" s="25" t="s">
        <v>50</v>
      </c>
      <c r="D298" s="25" t="s">
        <v>213</v>
      </c>
      <c r="E298">
        <v>0</v>
      </c>
      <c r="F298">
        <v>0</v>
      </c>
      <c r="G298" s="3">
        <v>0.25</v>
      </c>
      <c r="H298" s="25" t="s">
        <v>50</v>
      </c>
      <c r="I298" s="25" t="s">
        <v>50</v>
      </c>
      <c r="J298">
        <v>2</v>
      </c>
      <c r="K298">
        <v>4</v>
      </c>
      <c r="L298">
        <f t="shared" si="12"/>
        <v>6</v>
      </c>
      <c r="M298">
        <f t="shared" si="13"/>
        <v>6</v>
      </c>
      <c r="N298" s="14">
        <f t="shared" si="14"/>
        <v>0.33333333333333331</v>
      </c>
    </row>
    <row r="299" spans="1:14" x14ac:dyDescent="0.35">
      <c r="A299" s="26" t="s">
        <v>19</v>
      </c>
      <c r="B299" s="25">
        <v>2019</v>
      </c>
      <c r="C299" s="25" t="s">
        <v>50</v>
      </c>
      <c r="D299" s="25" t="s">
        <v>214</v>
      </c>
      <c r="E299">
        <v>0</v>
      </c>
      <c r="F299">
        <v>0</v>
      </c>
      <c r="G299" s="3" t="s">
        <v>50</v>
      </c>
      <c r="H299" s="25" t="s">
        <v>50</v>
      </c>
      <c r="I299" s="25" t="s">
        <v>50</v>
      </c>
      <c r="J299" t="s">
        <v>50</v>
      </c>
      <c r="K299" t="s">
        <v>50</v>
      </c>
      <c r="L299" t="str">
        <f t="shared" si="12"/>
        <v>NA</v>
      </c>
      <c r="M299" t="str">
        <f t="shared" si="13"/>
        <v>NA</v>
      </c>
      <c r="N299" s="14" t="str">
        <f t="shared" si="14"/>
        <v>NA</v>
      </c>
    </row>
    <row r="300" spans="1:14" x14ac:dyDescent="0.35">
      <c r="A300" s="26" t="s">
        <v>19</v>
      </c>
      <c r="B300" s="25">
        <v>2019</v>
      </c>
      <c r="C300" s="25" t="s">
        <v>50</v>
      </c>
      <c r="D300" s="25" t="s">
        <v>215</v>
      </c>
      <c r="E300">
        <v>0</v>
      </c>
      <c r="F300">
        <v>0</v>
      </c>
      <c r="G300" s="3" t="s">
        <v>50</v>
      </c>
      <c r="H300" s="25" t="s">
        <v>50</v>
      </c>
      <c r="I300" s="25" t="s">
        <v>50</v>
      </c>
      <c r="J300" t="s">
        <v>50</v>
      </c>
      <c r="K300" t="s">
        <v>50</v>
      </c>
      <c r="L300" t="str">
        <f t="shared" si="12"/>
        <v>NA</v>
      </c>
      <c r="M300" t="str">
        <f t="shared" si="13"/>
        <v>NA</v>
      </c>
      <c r="N300" s="14" t="str">
        <f t="shared" si="14"/>
        <v>NA</v>
      </c>
    </row>
    <row r="301" spans="1:14" x14ac:dyDescent="0.35">
      <c r="A301" s="26" t="s">
        <v>19</v>
      </c>
      <c r="B301" s="25">
        <v>2019</v>
      </c>
      <c r="C301" s="25" t="s">
        <v>50</v>
      </c>
      <c r="D301" s="25" t="s">
        <v>216</v>
      </c>
      <c r="E301">
        <v>0</v>
      </c>
      <c r="F301">
        <v>0</v>
      </c>
      <c r="G301" s="3" t="s">
        <v>50</v>
      </c>
      <c r="H301" s="25" t="s">
        <v>50</v>
      </c>
      <c r="I301" s="25" t="s">
        <v>50</v>
      </c>
      <c r="J301" t="s">
        <v>50</v>
      </c>
      <c r="K301" t="s">
        <v>50</v>
      </c>
      <c r="L301" t="str">
        <f t="shared" si="12"/>
        <v>NA</v>
      </c>
      <c r="M301" t="str">
        <f t="shared" si="13"/>
        <v>NA</v>
      </c>
      <c r="N301" s="14" t="str">
        <f t="shared" si="14"/>
        <v>NA</v>
      </c>
    </row>
    <row r="302" spans="1:14" x14ac:dyDescent="0.35">
      <c r="A302" s="26" t="s">
        <v>19</v>
      </c>
      <c r="B302" s="25">
        <v>2020</v>
      </c>
      <c r="C302" s="3" t="s">
        <v>170</v>
      </c>
      <c r="D302" s="25" t="s">
        <v>197</v>
      </c>
      <c r="E302">
        <v>1</v>
      </c>
      <c r="F302">
        <v>1</v>
      </c>
      <c r="G302" s="3">
        <v>0.25</v>
      </c>
      <c r="H302" s="25" t="s">
        <v>50</v>
      </c>
      <c r="I302" s="25" t="s">
        <v>50</v>
      </c>
      <c r="J302">
        <v>0</v>
      </c>
      <c r="K302">
        <v>0</v>
      </c>
      <c r="L302">
        <f t="shared" si="12"/>
        <v>0</v>
      </c>
      <c r="M302">
        <f t="shared" si="13"/>
        <v>0</v>
      </c>
      <c r="N302" s="14" t="str">
        <f t="shared" si="14"/>
        <v>NA</v>
      </c>
    </row>
    <row r="303" spans="1:14" x14ac:dyDescent="0.35">
      <c r="A303" s="26" t="s">
        <v>19</v>
      </c>
      <c r="B303" s="25">
        <v>2020</v>
      </c>
      <c r="C303" s="3" t="s">
        <v>171</v>
      </c>
      <c r="D303" s="25" t="s">
        <v>198</v>
      </c>
      <c r="E303">
        <v>1</v>
      </c>
      <c r="F303">
        <v>1</v>
      </c>
      <c r="G303" s="3">
        <v>0.25</v>
      </c>
      <c r="H303" s="25" t="s">
        <v>50</v>
      </c>
      <c r="I303" s="25" t="s">
        <v>50</v>
      </c>
      <c r="J303">
        <v>0</v>
      </c>
      <c r="K303">
        <v>9</v>
      </c>
      <c r="L303">
        <f t="shared" si="12"/>
        <v>9</v>
      </c>
      <c r="M303">
        <f t="shared" si="13"/>
        <v>9</v>
      </c>
      <c r="N303" s="14">
        <f t="shared" si="14"/>
        <v>0</v>
      </c>
    </row>
    <row r="304" spans="1:14" x14ac:dyDescent="0.35">
      <c r="A304" s="26" t="s">
        <v>19</v>
      </c>
      <c r="B304" s="25">
        <v>2020</v>
      </c>
      <c r="C304" s="3" t="s">
        <v>172</v>
      </c>
      <c r="D304" s="25" t="s">
        <v>199</v>
      </c>
      <c r="E304">
        <v>1</v>
      </c>
      <c r="F304">
        <v>1</v>
      </c>
      <c r="G304" s="3">
        <v>0.25</v>
      </c>
      <c r="H304" s="25" t="s">
        <v>50</v>
      </c>
      <c r="I304" s="25" t="s">
        <v>50</v>
      </c>
      <c r="J304">
        <v>1</v>
      </c>
      <c r="K304">
        <v>11</v>
      </c>
      <c r="L304">
        <f t="shared" si="12"/>
        <v>12</v>
      </c>
      <c r="M304">
        <f t="shared" si="13"/>
        <v>12</v>
      </c>
      <c r="N304" s="14">
        <f t="shared" si="14"/>
        <v>8.3333333333333329E-2</v>
      </c>
    </row>
    <row r="305" spans="1:14" x14ac:dyDescent="0.35">
      <c r="A305" s="26" t="s">
        <v>19</v>
      </c>
      <c r="B305" s="25">
        <v>2020</v>
      </c>
      <c r="C305" s="3" t="s">
        <v>173</v>
      </c>
      <c r="D305" s="25" t="s">
        <v>200</v>
      </c>
      <c r="E305">
        <v>1</v>
      </c>
      <c r="F305">
        <v>1</v>
      </c>
      <c r="G305" s="3">
        <v>0.25</v>
      </c>
      <c r="H305" s="25" t="s">
        <v>50</v>
      </c>
      <c r="I305" s="25" t="s">
        <v>50</v>
      </c>
      <c r="J305">
        <v>0</v>
      </c>
      <c r="K305">
        <v>15</v>
      </c>
      <c r="L305">
        <f t="shared" si="12"/>
        <v>15</v>
      </c>
      <c r="M305">
        <f t="shared" si="13"/>
        <v>15</v>
      </c>
      <c r="N305" s="14">
        <f t="shared" si="14"/>
        <v>0</v>
      </c>
    </row>
    <row r="306" spans="1:14" x14ac:dyDescent="0.35">
      <c r="A306" s="26" t="s">
        <v>19</v>
      </c>
      <c r="B306" s="25">
        <v>2020</v>
      </c>
      <c r="C306" s="3" t="s">
        <v>174</v>
      </c>
      <c r="D306" s="25" t="s">
        <v>201</v>
      </c>
      <c r="E306">
        <v>1</v>
      </c>
      <c r="F306">
        <v>1</v>
      </c>
      <c r="G306" s="3">
        <v>0.25</v>
      </c>
      <c r="H306" s="25" t="s">
        <v>50</v>
      </c>
      <c r="I306" s="25" t="s">
        <v>50</v>
      </c>
      <c r="J306">
        <v>0</v>
      </c>
      <c r="K306">
        <v>1</v>
      </c>
      <c r="L306">
        <f t="shared" si="12"/>
        <v>1</v>
      </c>
      <c r="M306">
        <f t="shared" si="13"/>
        <v>1</v>
      </c>
      <c r="N306" s="14">
        <f t="shared" si="14"/>
        <v>0</v>
      </c>
    </row>
    <row r="307" spans="1:14" x14ac:dyDescent="0.35">
      <c r="A307" s="26" t="s">
        <v>19</v>
      </c>
      <c r="B307" s="25">
        <v>2020</v>
      </c>
      <c r="C307" s="3" t="s">
        <v>175</v>
      </c>
      <c r="D307" s="25" t="s">
        <v>202</v>
      </c>
      <c r="E307">
        <v>1</v>
      </c>
      <c r="F307">
        <v>1</v>
      </c>
      <c r="G307" s="3">
        <v>0.25</v>
      </c>
      <c r="H307" s="25" t="s">
        <v>50</v>
      </c>
      <c r="I307" s="25" t="s">
        <v>50</v>
      </c>
      <c r="J307" t="s">
        <v>50</v>
      </c>
      <c r="K307" t="s">
        <v>50</v>
      </c>
      <c r="L307" t="str">
        <f t="shared" si="12"/>
        <v>NA</v>
      </c>
      <c r="M307" t="str">
        <f t="shared" si="13"/>
        <v>NA</v>
      </c>
      <c r="N307" s="14" t="str">
        <f t="shared" si="14"/>
        <v>NA</v>
      </c>
    </row>
    <row r="308" spans="1:14" x14ac:dyDescent="0.35">
      <c r="A308" s="26" t="s">
        <v>19</v>
      </c>
      <c r="B308" s="25">
        <v>2020</v>
      </c>
      <c r="C308" s="3" t="s">
        <v>176</v>
      </c>
      <c r="D308" s="25" t="s">
        <v>203</v>
      </c>
      <c r="E308">
        <v>1</v>
      </c>
      <c r="F308">
        <v>1</v>
      </c>
      <c r="G308" s="3">
        <v>0.25</v>
      </c>
      <c r="H308" s="25" t="s">
        <v>50</v>
      </c>
      <c r="I308" s="25" t="s">
        <v>50</v>
      </c>
      <c r="J308">
        <v>10</v>
      </c>
      <c r="K308">
        <v>41</v>
      </c>
      <c r="L308">
        <f t="shared" si="12"/>
        <v>51</v>
      </c>
      <c r="M308">
        <f t="shared" si="13"/>
        <v>51</v>
      </c>
      <c r="N308" s="14">
        <f t="shared" si="14"/>
        <v>0.19607843137254902</v>
      </c>
    </row>
    <row r="309" spans="1:14" x14ac:dyDescent="0.35">
      <c r="A309" s="26" t="s">
        <v>19</v>
      </c>
      <c r="B309" s="25">
        <v>2020</v>
      </c>
      <c r="C309" s="3" t="s">
        <v>177</v>
      </c>
      <c r="D309" s="25" t="s">
        <v>204</v>
      </c>
      <c r="E309">
        <v>1</v>
      </c>
      <c r="F309">
        <v>1</v>
      </c>
      <c r="G309" s="3">
        <v>0.25</v>
      </c>
      <c r="H309" s="25" t="s">
        <v>50</v>
      </c>
      <c r="I309" s="25" t="s">
        <v>50</v>
      </c>
      <c r="J309">
        <v>14</v>
      </c>
      <c r="K309">
        <v>10</v>
      </c>
      <c r="L309">
        <f t="shared" si="12"/>
        <v>24</v>
      </c>
      <c r="M309">
        <f t="shared" si="13"/>
        <v>24</v>
      </c>
      <c r="N309" s="14">
        <f t="shared" si="14"/>
        <v>0.58333333333333337</v>
      </c>
    </row>
    <row r="310" spans="1:14" x14ac:dyDescent="0.35">
      <c r="A310" s="26" t="s">
        <v>19</v>
      </c>
      <c r="B310" s="25">
        <v>2020</v>
      </c>
      <c r="C310" s="3" t="s">
        <v>178</v>
      </c>
      <c r="D310" s="25" t="s">
        <v>205</v>
      </c>
      <c r="E310">
        <v>1</v>
      </c>
      <c r="F310">
        <v>1</v>
      </c>
      <c r="G310" s="3">
        <v>0.25</v>
      </c>
      <c r="H310" s="25" t="s">
        <v>50</v>
      </c>
      <c r="I310" s="25" t="s">
        <v>50</v>
      </c>
      <c r="J310">
        <v>18</v>
      </c>
      <c r="K310">
        <v>18</v>
      </c>
      <c r="L310">
        <f t="shared" si="12"/>
        <v>36</v>
      </c>
      <c r="M310">
        <f t="shared" si="13"/>
        <v>36</v>
      </c>
      <c r="N310" s="14">
        <f t="shared" si="14"/>
        <v>0.5</v>
      </c>
    </row>
    <row r="311" spans="1:14" x14ac:dyDescent="0.35">
      <c r="A311" s="26" t="s">
        <v>19</v>
      </c>
      <c r="B311" s="25">
        <v>2020</v>
      </c>
      <c r="C311" s="25" t="s">
        <v>179</v>
      </c>
      <c r="D311" s="25" t="s">
        <v>206</v>
      </c>
      <c r="E311">
        <v>1</v>
      </c>
      <c r="F311">
        <v>1</v>
      </c>
      <c r="G311" s="3">
        <v>0.25</v>
      </c>
      <c r="H311" s="25" t="s">
        <v>50</v>
      </c>
      <c r="I311" s="25" t="s">
        <v>50</v>
      </c>
      <c r="J311">
        <v>1</v>
      </c>
      <c r="K311">
        <v>3</v>
      </c>
      <c r="L311">
        <f t="shared" si="12"/>
        <v>4</v>
      </c>
      <c r="M311">
        <f t="shared" si="13"/>
        <v>4</v>
      </c>
      <c r="N311" s="14">
        <f t="shared" si="14"/>
        <v>0.25</v>
      </c>
    </row>
    <row r="312" spans="1:14" x14ac:dyDescent="0.35">
      <c r="A312" s="26" t="s">
        <v>19</v>
      </c>
      <c r="B312" s="25">
        <v>2020</v>
      </c>
      <c r="C312" s="25" t="s">
        <v>180</v>
      </c>
      <c r="D312" s="25" t="s">
        <v>207</v>
      </c>
      <c r="E312">
        <v>1</v>
      </c>
      <c r="F312">
        <v>1</v>
      </c>
      <c r="G312" s="3">
        <v>0.25</v>
      </c>
      <c r="H312" s="25" t="s">
        <v>50</v>
      </c>
      <c r="I312" s="25" t="s">
        <v>50</v>
      </c>
      <c r="J312">
        <v>0</v>
      </c>
      <c r="K312">
        <v>0</v>
      </c>
      <c r="L312">
        <f t="shared" si="12"/>
        <v>0</v>
      </c>
      <c r="M312">
        <f t="shared" si="13"/>
        <v>0</v>
      </c>
      <c r="N312" s="14" t="str">
        <f t="shared" si="14"/>
        <v>NA</v>
      </c>
    </row>
    <row r="313" spans="1:14" x14ac:dyDescent="0.35">
      <c r="A313" s="26" t="s">
        <v>19</v>
      </c>
      <c r="B313" s="25">
        <v>2020</v>
      </c>
      <c r="C313" s="3" t="s">
        <v>181</v>
      </c>
      <c r="D313" s="25" t="s">
        <v>208</v>
      </c>
      <c r="E313">
        <v>1</v>
      </c>
      <c r="F313">
        <v>1</v>
      </c>
      <c r="G313" s="3">
        <v>0.25</v>
      </c>
      <c r="H313" s="25" t="s">
        <v>50</v>
      </c>
      <c r="I313" s="25" t="s">
        <v>50</v>
      </c>
      <c r="J313">
        <v>3</v>
      </c>
      <c r="K313">
        <v>6</v>
      </c>
      <c r="L313">
        <f t="shared" si="12"/>
        <v>9</v>
      </c>
      <c r="M313">
        <f t="shared" si="13"/>
        <v>9</v>
      </c>
      <c r="N313" s="14">
        <f t="shared" si="14"/>
        <v>0.33333333333333331</v>
      </c>
    </row>
    <row r="314" spans="1:14" x14ac:dyDescent="0.35">
      <c r="A314" s="26" t="s">
        <v>19</v>
      </c>
      <c r="B314" s="25">
        <v>2020</v>
      </c>
      <c r="C314" s="25" t="s">
        <v>50</v>
      </c>
      <c r="D314" s="25" t="s">
        <v>209</v>
      </c>
      <c r="E314">
        <v>0</v>
      </c>
      <c r="F314">
        <v>0</v>
      </c>
      <c r="G314" s="3">
        <v>0.25</v>
      </c>
      <c r="H314" s="25" t="s">
        <v>50</v>
      </c>
      <c r="I314" s="25" t="s">
        <v>50</v>
      </c>
      <c r="J314" t="s">
        <v>50</v>
      </c>
      <c r="K314" t="s">
        <v>50</v>
      </c>
      <c r="L314" t="str">
        <f t="shared" si="12"/>
        <v>NA</v>
      </c>
      <c r="M314" t="str">
        <f t="shared" si="13"/>
        <v>NA</v>
      </c>
      <c r="N314" s="14" t="str">
        <f t="shared" si="14"/>
        <v>NA</v>
      </c>
    </row>
    <row r="315" spans="1:14" x14ac:dyDescent="0.35">
      <c r="A315" s="26" t="s">
        <v>19</v>
      </c>
      <c r="B315" s="25">
        <v>2020</v>
      </c>
      <c r="C315" s="25" t="s">
        <v>50</v>
      </c>
      <c r="D315" s="25" t="s">
        <v>210</v>
      </c>
      <c r="E315">
        <v>0</v>
      </c>
      <c r="F315">
        <v>0</v>
      </c>
      <c r="G315" s="3">
        <v>0.25</v>
      </c>
      <c r="H315" s="25" t="s">
        <v>50</v>
      </c>
      <c r="I315" s="25" t="s">
        <v>50</v>
      </c>
      <c r="J315">
        <v>17</v>
      </c>
      <c r="K315">
        <v>28</v>
      </c>
      <c r="L315">
        <f t="shared" si="12"/>
        <v>45</v>
      </c>
      <c r="M315">
        <f t="shared" si="13"/>
        <v>45</v>
      </c>
      <c r="N315" s="14">
        <f t="shared" si="14"/>
        <v>0.37777777777777777</v>
      </c>
    </row>
    <row r="316" spans="1:14" x14ac:dyDescent="0.35">
      <c r="A316" s="26" t="s">
        <v>19</v>
      </c>
      <c r="B316" s="25">
        <v>2020</v>
      </c>
      <c r="C316" s="25" t="s">
        <v>50</v>
      </c>
      <c r="D316" s="25" t="s">
        <v>211</v>
      </c>
      <c r="E316">
        <v>0</v>
      </c>
      <c r="F316">
        <v>0</v>
      </c>
      <c r="G316" s="3">
        <v>0.25</v>
      </c>
      <c r="H316" s="25" t="s">
        <v>50</v>
      </c>
      <c r="I316" s="25" t="s">
        <v>50</v>
      </c>
      <c r="J316">
        <v>3</v>
      </c>
      <c r="K316">
        <v>10</v>
      </c>
      <c r="L316">
        <f t="shared" si="12"/>
        <v>13</v>
      </c>
      <c r="M316">
        <f t="shared" si="13"/>
        <v>13</v>
      </c>
      <c r="N316" s="14">
        <f t="shared" si="14"/>
        <v>0.23076923076923078</v>
      </c>
    </row>
    <row r="317" spans="1:14" x14ac:dyDescent="0.35">
      <c r="A317" s="26" t="s">
        <v>19</v>
      </c>
      <c r="B317" s="25">
        <v>2020</v>
      </c>
      <c r="C317" s="25" t="s">
        <v>50</v>
      </c>
      <c r="D317" s="25" t="s">
        <v>212</v>
      </c>
      <c r="E317">
        <v>0</v>
      </c>
      <c r="F317">
        <v>0</v>
      </c>
      <c r="G317" s="3">
        <v>0.25</v>
      </c>
      <c r="H317" s="25" t="s">
        <v>50</v>
      </c>
      <c r="I317" s="25" t="s">
        <v>50</v>
      </c>
      <c r="J317">
        <v>4</v>
      </c>
      <c r="K317">
        <v>26</v>
      </c>
      <c r="L317">
        <f t="shared" si="12"/>
        <v>30</v>
      </c>
      <c r="M317">
        <f t="shared" si="13"/>
        <v>30</v>
      </c>
      <c r="N317" s="14">
        <f t="shared" si="14"/>
        <v>0.13333333333333333</v>
      </c>
    </row>
    <row r="318" spans="1:14" x14ac:dyDescent="0.35">
      <c r="A318" s="26" t="s">
        <v>19</v>
      </c>
      <c r="B318" s="25">
        <v>2020</v>
      </c>
      <c r="C318" s="25" t="s">
        <v>50</v>
      </c>
      <c r="D318" s="25" t="s">
        <v>213</v>
      </c>
      <c r="E318">
        <v>0</v>
      </c>
      <c r="F318">
        <v>0</v>
      </c>
      <c r="G318" s="3">
        <v>0.25</v>
      </c>
      <c r="H318" s="25" t="s">
        <v>50</v>
      </c>
      <c r="I318" s="25" t="s">
        <v>50</v>
      </c>
      <c r="J318">
        <v>0</v>
      </c>
      <c r="K318">
        <v>5</v>
      </c>
      <c r="L318">
        <f t="shared" si="12"/>
        <v>5</v>
      </c>
      <c r="M318">
        <f t="shared" si="13"/>
        <v>5</v>
      </c>
      <c r="N318" s="14">
        <f t="shared" si="14"/>
        <v>0</v>
      </c>
    </row>
    <row r="319" spans="1:14" x14ac:dyDescent="0.35">
      <c r="A319" s="26" t="s">
        <v>19</v>
      </c>
      <c r="B319" s="25">
        <v>2020</v>
      </c>
      <c r="C319" s="25" t="s">
        <v>50</v>
      </c>
      <c r="D319" s="25" t="s">
        <v>214</v>
      </c>
      <c r="E319">
        <v>0</v>
      </c>
      <c r="F319">
        <v>0</v>
      </c>
      <c r="G319" s="3">
        <v>0.25</v>
      </c>
      <c r="H319" s="25" t="s">
        <v>50</v>
      </c>
      <c r="I319" s="25" t="s">
        <v>50</v>
      </c>
      <c r="J319" t="s">
        <v>50</v>
      </c>
      <c r="K319" t="s">
        <v>50</v>
      </c>
      <c r="L319" t="str">
        <f t="shared" si="12"/>
        <v>NA</v>
      </c>
      <c r="M319" t="str">
        <f t="shared" si="13"/>
        <v>NA</v>
      </c>
      <c r="N319" s="14" t="str">
        <f t="shared" si="14"/>
        <v>NA</v>
      </c>
    </row>
    <row r="320" spans="1:14" x14ac:dyDescent="0.35">
      <c r="A320" s="26" t="s">
        <v>19</v>
      </c>
      <c r="B320" s="25">
        <v>2020</v>
      </c>
      <c r="C320" s="25" t="s">
        <v>50</v>
      </c>
      <c r="D320" s="25" t="s">
        <v>215</v>
      </c>
      <c r="E320">
        <v>0</v>
      </c>
      <c r="F320">
        <v>0</v>
      </c>
      <c r="G320" s="3">
        <v>0.25</v>
      </c>
      <c r="H320" s="25" t="s">
        <v>50</v>
      </c>
      <c r="I320" s="25" t="s">
        <v>50</v>
      </c>
      <c r="J320" t="s">
        <v>50</v>
      </c>
      <c r="K320" t="s">
        <v>50</v>
      </c>
      <c r="L320" t="str">
        <f t="shared" si="12"/>
        <v>NA</v>
      </c>
      <c r="M320" t="str">
        <f t="shared" si="13"/>
        <v>NA</v>
      </c>
      <c r="N320" s="14" t="str">
        <f t="shared" si="14"/>
        <v>NA</v>
      </c>
    </row>
    <row r="321" spans="1:14" x14ac:dyDescent="0.35">
      <c r="A321" s="26" t="s">
        <v>19</v>
      </c>
      <c r="B321" s="25">
        <v>2020</v>
      </c>
      <c r="C321" s="25" t="s">
        <v>50</v>
      </c>
      <c r="D321" s="25" t="s">
        <v>216</v>
      </c>
      <c r="E321">
        <v>0</v>
      </c>
      <c r="F321">
        <v>0</v>
      </c>
      <c r="G321" s="3">
        <v>0.25</v>
      </c>
      <c r="H321" s="25" t="s">
        <v>50</v>
      </c>
      <c r="I321" s="25" t="s">
        <v>50</v>
      </c>
      <c r="J321" t="s">
        <v>50</v>
      </c>
      <c r="K321" t="s">
        <v>50</v>
      </c>
      <c r="L321" t="str">
        <f t="shared" si="12"/>
        <v>NA</v>
      </c>
      <c r="M321" t="str">
        <f t="shared" si="13"/>
        <v>NA</v>
      </c>
      <c r="N321" s="14" t="str">
        <f t="shared" si="14"/>
        <v>NA</v>
      </c>
    </row>
    <row r="322" spans="1:14" x14ac:dyDescent="0.35">
      <c r="A322" s="3" t="s">
        <v>19</v>
      </c>
      <c r="B322" s="20">
        <v>2021</v>
      </c>
      <c r="C322" s="3" t="s">
        <v>170</v>
      </c>
      <c r="D322" s="25" t="s">
        <v>197</v>
      </c>
      <c r="E322">
        <v>1</v>
      </c>
      <c r="F322">
        <v>1</v>
      </c>
      <c r="G322" s="3">
        <v>0.25</v>
      </c>
      <c r="H322" s="3" t="s">
        <v>50</v>
      </c>
      <c r="I322" s="3" t="s">
        <v>50</v>
      </c>
      <c r="J322">
        <v>0</v>
      </c>
      <c r="K322">
        <v>0</v>
      </c>
      <c r="L322">
        <f t="shared" si="12"/>
        <v>0</v>
      </c>
      <c r="M322">
        <f t="shared" si="13"/>
        <v>0</v>
      </c>
      <c r="N322" s="14" t="str">
        <f t="shared" si="14"/>
        <v>NA</v>
      </c>
    </row>
    <row r="323" spans="1:14" x14ac:dyDescent="0.35">
      <c r="A323" s="3" t="s">
        <v>19</v>
      </c>
      <c r="B323" s="20">
        <v>2021</v>
      </c>
      <c r="C323" s="3" t="s">
        <v>171</v>
      </c>
      <c r="D323" s="25" t="s">
        <v>198</v>
      </c>
      <c r="E323">
        <v>1</v>
      </c>
      <c r="F323">
        <v>1</v>
      </c>
      <c r="G323" s="3">
        <v>0.25</v>
      </c>
      <c r="H323" s="3" t="s">
        <v>217</v>
      </c>
      <c r="I323" s="3">
        <v>7</v>
      </c>
      <c r="J323">
        <v>1</v>
      </c>
      <c r="K323">
        <v>2</v>
      </c>
      <c r="L323">
        <f t="shared" ref="L323:L386" si="15">IFERROR(J323+K323, "NA")</f>
        <v>3</v>
      </c>
      <c r="M323">
        <f t="shared" ref="M323:M386" si="16">IFERROR(L323/(G323/0.25), "NA")</f>
        <v>3</v>
      </c>
      <c r="N323" s="14">
        <f t="shared" ref="N323:N386" si="17">IFERROR(J323/L323,"NA")</f>
        <v>0.33333333333333331</v>
      </c>
    </row>
    <row r="324" spans="1:14" x14ac:dyDescent="0.35">
      <c r="A324" s="3" t="s">
        <v>19</v>
      </c>
      <c r="B324" s="20">
        <v>2021</v>
      </c>
      <c r="C324" s="3" t="s">
        <v>172</v>
      </c>
      <c r="D324" s="25" t="s">
        <v>199</v>
      </c>
      <c r="E324">
        <v>1</v>
      </c>
      <c r="F324">
        <v>1</v>
      </c>
      <c r="G324" s="3">
        <v>0.25</v>
      </c>
      <c r="H324" s="3" t="s">
        <v>162</v>
      </c>
      <c r="I324" s="3">
        <v>3</v>
      </c>
      <c r="J324">
        <v>2</v>
      </c>
      <c r="K324">
        <v>6</v>
      </c>
      <c r="L324">
        <f t="shared" si="15"/>
        <v>8</v>
      </c>
      <c r="M324">
        <f t="shared" si="16"/>
        <v>8</v>
      </c>
      <c r="N324" s="14">
        <f t="shared" si="17"/>
        <v>0.25</v>
      </c>
    </row>
    <row r="325" spans="1:14" x14ac:dyDescent="0.35">
      <c r="A325" s="3" t="s">
        <v>19</v>
      </c>
      <c r="B325" s="20">
        <v>2021</v>
      </c>
      <c r="C325" s="3" t="s">
        <v>173</v>
      </c>
      <c r="D325" s="25" t="s">
        <v>200</v>
      </c>
      <c r="E325">
        <v>1</v>
      </c>
      <c r="F325">
        <v>1</v>
      </c>
      <c r="G325" s="3">
        <v>0.25</v>
      </c>
      <c r="H325" s="3" t="s">
        <v>50</v>
      </c>
      <c r="I325" s="3" t="s">
        <v>50</v>
      </c>
      <c r="J325">
        <v>0</v>
      </c>
      <c r="K325">
        <v>8</v>
      </c>
      <c r="L325">
        <f t="shared" si="15"/>
        <v>8</v>
      </c>
      <c r="M325">
        <f t="shared" si="16"/>
        <v>8</v>
      </c>
      <c r="N325" s="14">
        <f t="shared" si="17"/>
        <v>0</v>
      </c>
    </row>
    <row r="326" spans="1:14" x14ac:dyDescent="0.35">
      <c r="A326" s="3" t="s">
        <v>19</v>
      </c>
      <c r="B326" s="20">
        <v>2021</v>
      </c>
      <c r="C326" s="3" t="s">
        <v>182</v>
      </c>
      <c r="D326" s="25" t="s">
        <v>50</v>
      </c>
      <c r="E326">
        <v>0</v>
      </c>
      <c r="F326">
        <v>1</v>
      </c>
      <c r="G326" s="3">
        <v>0.25</v>
      </c>
      <c r="H326" s="3" t="s">
        <v>161</v>
      </c>
      <c r="I326" s="3">
        <v>5</v>
      </c>
      <c r="J326">
        <v>9</v>
      </c>
      <c r="K326">
        <v>16</v>
      </c>
      <c r="L326">
        <f t="shared" si="15"/>
        <v>25</v>
      </c>
      <c r="M326">
        <f t="shared" si="16"/>
        <v>25</v>
      </c>
      <c r="N326" s="14">
        <f t="shared" si="17"/>
        <v>0.36</v>
      </c>
    </row>
    <row r="327" spans="1:14" x14ac:dyDescent="0.35">
      <c r="A327" s="3" t="s">
        <v>19</v>
      </c>
      <c r="B327" s="20">
        <v>2021</v>
      </c>
      <c r="C327" s="3" t="s">
        <v>183</v>
      </c>
      <c r="D327" s="25" t="s">
        <v>50</v>
      </c>
      <c r="E327">
        <v>0</v>
      </c>
      <c r="F327">
        <v>1</v>
      </c>
      <c r="G327" s="3">
        <v>0.25</v>
      </c>
      <c r="H327" s="3" t="s">
        <v>161</v>
      </c>
      <c r="I327" s="3">
        <v>15</v>
      </c>
      <c r="J327">
        <v>0</v>
      </c>
      <c r="K327">
        <v>0</v>
      </c>
      <c r="L327">
        <f t="shared" si="15"/>
        <v>0</v>
      </c>
      <c r="M327">
        <f t="shared" si="16"/>
        <v>0</v>
      </c>
      <c r="N327" s="14" t="str">
        <f t="shared" si="17"/>
        <v>NA</v>
      </c>
    </row>
    <row r="328" spans="1:14" x14ac:dyDescent="0.35">
      <c r="A328" s="3" t="s">
        <v>19</v>
      </c>
      <c r="B328" s="20">
        <v>2021</v>
      </c>
      <c r="C328" s="3" t="s">
        <v>184</v>
      </c>
      <c r="D328" s="25" t="s">
        <v>50</v>
      </c>
      <c r="E328">
        <v>0</v>
      </c>
      <c r="F328">
        <v>1</v>
      </c>
      <c r="G328" s="3">
        <v>0.25</v>
      </c>
      <c r="H328" s="3" t="s">
        <v>161</v>
      </c>
      <c r="I328" s="3">
        <v>25</v>
      </c>
      <c r="J328">
        <v>0</v>
      </c>
      <c r="K328">
        <v>0</v>
      </c>
      <c r="L328">
        <f t="shared" si="15"/>
        <v>0</v>
      </c>
      <c r="M328">
        <f t="shared" si="16"/>
        <v>0</v>
      </c>
      <c r="N328" s="14" t="str">
        <f t="shared" si="17"/>
        <v>NA</v>
      </c>
    </row>
    <row r="329" spans="1:14" x14ac:dyDescent="0.35">
      <c r="A329" s="3" t="s">
        <v>19</v>
      </c>
      <c r="B329" s="20">
        <v>2021</v>
      </c>
      <c r="C329" s="3" t="s">
        <v>185</v>
      </c>
      <c r="D329" s="25" t="s">
        <v>50</v>
      </c>
      <c r="E329">
        <v>0</v>
      </c>
      <c r="F329">
        <v>1</v>
      </c>
      <c r="G329" s="3">
        <v>0.25</v>
      </c>
      <c r="H329" s="3" t="s">
        <v>161</v>
      </c>
      <c r="I329" s="3">
        <v>35</v>
      </c>
      <c r="J329">
        <v>0</v>
      </c>
      <c r="K329">
        <v>0</v>
      </c>
      <c r="L329">
        <f t="shared" si="15"/>
        <v>0</v>
      </c>
      <c r="M329">
        <f t="shared" si="16"/>
        <v>0</v>
      </c>
      <c r="N329" s="14" t="str">
        <f t="shared" si="17"/>
        <v>NA</v>
      </c>
    </row>
    <row r="330" spans="1:14" x14ac:dyDescent="0.35">
      <c r="A330" s="3" t="s">
        <v>19</v>
      </c>
      <c r="B330" s="20">
        <v>2021</v>
      </c>
      <c r="C330" s="3" t="s">
        <v>186</v>
      </c>
      <c r="D330" s="25" t="s">
        <v>50</v>
      </c>
      <c r="E330">
        <v>0</v>
      </c>
      <c r="F330">
        <v>1</v>
      </c>
      <c r="G330" s="3">
        <v>0.25</v>
      </c>
      <c r="H330" s="3" t="s">
        <v>161</v>
      </c>
      <c r="I330" s="3">
        <v>45</v>
      </c>
      <c r="J330">
        <v>0</v>
      </c>
      <c r="K330">
        <v>0</v>
      </c>
      <c r="L330">
        <f t="shared" si="15"/>
        <v>0</v>
      </c>
      <c r="M330">
        <f t="shared" si="16"/>
        <v>0</v>
      </c>
      <c r="N330" s="14" t="str">
        <f t="shared" si="17"/>
        <v>NA</v>
      </c>
    </row>
    <row r="331" spans="1:14" x14ac:dyDescent="0.35">
      <c r="A331" s="3" t="s">
        <v>19</v>
      </c>
      <c r="B331" s="20">
        <v>2021</v>
      </c>
      <c r="C331" s="3" t="s">
        <v>187</v>
      </c>
      <c r="D331" s="25" t="s">
        <v>50</v>
      </c>
      <c r="E331">
        <v>0</v>
      </c>
      <c r="F331">
        <v>1</v>
      </c>
      <c r="G331" s="3">
        <v>0.25</v>
      </c>
      <c r="H331" s="3" t="s">
        <v>163</v>
      </c>
      <c r="I331" s="3">
        <v>5</v>
      </c>
      <c r="J331">
        <v>1</v>
      </c>
      <c r="K331">
        <v>5</v>
      </c>
      <c r="L331">
        <f t="shared" si="15"/>
        <v>6</v>
      </c>
      <c r="M331">
        <f t="shared" si="16"/>
        <v>6</v>
      </c>
      <c r="N331" s="14">
        <f t="shared" si="17"/>
        <v>0.16666666666666666</v>
      </c>
    </row>
    <row r="332" spans="1:14" x14ac:dyDescent="0.35">
      <c r="A332" s="3" t="s">
        <v>19</v>
      </c>
      <c r="B332" s="20">
        <v>2021</v>
      </c>
      <c r="C332" s="3" t="s">
        <v>188</v>
      </c>
      <c r="D332" s="25" t="s">
        <v>50</v>
      </c>
      <c r="E332">
        <v>0</v>
      </c>
      <c r="F332">
        <v>1</v>
      </c>
      <c r="G332" s="3">
        <v>0.25</v>
      </c>
      <c r="H332" s="3" t="s">
        <v>163</v>
      </c>
      <c r="I332" s="3">
        <v>15</v>
      </c>
      <c r="J332">
        <v>0</v>
      </c>
      <c r="K332">
        <v>0</v>
      </c>
      <c r="L332">
        <f t="shared" si="15"/>
        <v>0</v>
      </c>
      <c r="M332">
        <f t="shared" si="16"/>
        <v>0</v>
      </c>
      <c r="N332" s="14" t="str">
        <f t="shared" si="17"/>
        <v>NA</v>
      </c>
    </row>
    <row r="333" spans="1:14" x14ac:dyDescent="0.35">
      <c r="A333" s="3" t="s">
        <v>19</v>
      </c>
      <c r="B333" s="20">
        <v>2021</v>
      </c>
      <c r="C333" s="3" t="s">
        <v>174</v>
      </c>
      <c r="D333" s="25" t="s">
        <v>201</v>
      </c>
      <c r="E333">
        <v>1</v>
      </c>
      <c r="F333">
        <v>1</v>
      </c>
      <c r="G333" s="3">
        <v>0.25</v>
      </c>
      <c r="H333" s="3" t="s">
        <v>50</v>
      </c>
      <c r="I333" s="3" t="s">
        <v>50</v>
      </c>
      <c r="J333">
        <v>0</v>
      </c>
      <c r="K333">
        <v>0</v>
      </c>
      <c r="L333">
        <f t="shared" si="15"/>
        <v>0</v>
      </c>
      <c r="M333">
        <f t="shared" si="16"/>
        <v>0</v>
      </c>
      <c r="N333" s="14" t="str">
        <f t="shared" si="17"/>
        <v>NA</v>
      </c>
    </row>
    <row r="334" spans="1:14" x14ac:dyDescent="0.35">
      <c r="A334" s="3" t="s">
        <v>19</v>
      </c>
      <c r="B334" s="20">
        <v>2021</v>
      </c>
      <c r="C334" s="3" t="s">
        <v>189</v>
      </c>
      <c r="D334" s="25" t="s">
        <v>50</v>
      </c>
      <c r="E334">
        <v>0</v>
      </c>
      <c r="F334">
        <v>1</v>
      </c>
      <c r="G334" s="3">
        <v>0.25</v>
      </c>
      <c r="H334" s="3" t="s">
        <v>163</v>
      </c>
      <c r="I334" s="3">
        <v>25</v>
      </c>
      <c r="J334">
        <v>0</v>
      </c>
      <c r="K334">
        <v>0</v>
      </c>
      <c r="L334">
        <f t="shared" si="15"/>
        <v>0</v>
      </c>
      <c r="M334">
        <f t="shared" si="16"/>
        <v>0</v>
      </c>
      <c r="N334" s="14" t="str">
        <f t="shared" si="17"/>
        <v>NA</v>
      </c>
    </row>
    <row r="335" spans="1:14" x14ac:dyDescent="0.35">
      <c r="A335" s="3" t="s">
        <v>19</v>
      </c>
      <c r="B335" s="20">
        <v>2021</v>
      </c>
      <c r="C335" s="3" t="s">
        <v>190</v>
      </c>
      <c r="D335" s="25" t="s">
        <v>50</v>
      </c>
      <c r="E335">
        <v>0</v>
      </c>
      <c r="F335">
        <v>1</v>
      </c>
      <c r="G335" s="3">
        <v>0.25</v>
      </c>
      <c r="H335" s="3" t="s">
        <v>163</v>
      </c>
      <c r="I335" s="3">
        <v>35</v>
      </c>
      <c r="J335">
        <v>0</v>
      </c>
      <c r="K335">
        <v>0</v>
      </c>
      <c r="L335">
        <f t="shared" si="15"/>
        <v>0</v>
      </c>
      <c r="M335">
        <f t="shared" si="16"/>
        <v>0</v>
      </c>
      <c r="N335" s="14" t="str">
        <f t="shared" si="17"/>
        <v>NA</v>
      </c>
    </row>
    <row r="336" spans="1:14" x14ac:dyDescent="0.35">
      <c r="A336" s="3" t="s">
        <v>19</v>
      </c>
      <c r="B336" s="20">
        <v>2021</v>
      </c>
      <c r="C336" s="3" t="s">
        <v>191</v>
      </c>
      <c r="D336" s="25" t="s">
        <v>50</v>
      </c>
      <c r="E336">
        <v>0</v>
      </c>
      <c r="F336">
        <v>1</v>
      </c>
      <c r="G336" s="3">
        <v>0.25</v>
      </c>
      <c r="H336" s="3" t="s">
        <v>163</v>
      </c>
      <c r="I336" s="3">
        <v>45</v>
      </c>
      <c r="J336">
        <v>0</v>
      </c>
      <c r="K336">
        <v>0</v>
      </c>
      <c r="L336">
        <f t="shared" si="15"/>
        <v>0</v>
      </c>
      <c r="M336">
        <f t="shared" si="16"/>
        <v>0</v>
      </c>
      <c r="N336" s="14" t="str">
        <f t="shared" si="17"/>
        <v>NA</v>
      </c>
    </row>
    <row r="337" spans="1:14" x14ac:dyDescent="0.35">
      <c r="A337" s="3" t="s">
        <v>19</v>
      </c>
      <c r="B337" s="20">
        <v>2021</v>
      </c>
      <c r="C337" s="3" t="s">
        <v>192</v>
      </c>
      <c r="D337" s="25" t="s">
        <v>50</v>
      </c>
      <c r="E337">
        <v>0</v>
      </c>
      <c r="F337">
        <v>1</v>
      </c>
      <c r="G337" s="3">
        <v>0.25</v>
      </c>
      <c r="H337" s="3" t="s">
        <v>162</v>
      </c>
      <c r="I337" s="3">
        <v>13</v>
      </c>
      <c r="J337">
        <v>0</v>
      </c>
      <c r="K337">
        <v>10</v>
      </c>
      <c r="L337">
        <f t="shared" si="15"/>
        <v>10</v>
      </c>
      <c r="M337">
        <f t="shared" si="16"/>
        <v>10</v>
      </c>
      <c r="N337" s="14">
        <f t="shared" si="17"/>
        <v>0</v>
      </c>
    </row>
    <row r="338" spans="1:14" x14ac:dyDescent="0.35">
      <c r="A338" s="3" t="s">
        <v>19</v>
      </c>
      <c r="B338" s="20">
        <v>2021</v>
      </c>
      <c r="C338" s="3" t="s">
        <v>193</v>
      </c>
      <c r="D338" s="25" t="s">
        <v>50</v>
      </c>
      <c r="E338">
        <v>0</v>
      </c>
      <c r="F338">
        <v>1</v>
      </c>
      <c r="G338" s="3">
        <v>0.25</v>
      </c>
      <c r="H338" s="3" t="s">
        <v>162</v>
      </c>
      <c r="I338" s="3">
        <v>23</v>
      </c>
      <c r="J338">
        <v>0</v>
      </c>
      <c r="K338">
        <v>0</v>
      </c>
      <c r="L338">
        <f t="shared" si="15"/>
        <v>0</v>
      </c>
      <c r="M338">
        <f t="shared" si="16"/>
        <v>0</v>
      </c>
      <c r="N338" s="14" t="str">
        <f t="shared" si="17"/>
        <v>NA</v>
      </c>
    </row>
    <row r="339" spans="1:14" x14ac:dyDescent="0.35">
      <c r="A339" s="3" t="s">
        <v>19</v>
      </c>
      <c r="B339" s="20">
        <v>2021</v>
      </c>
      <c r="C339" s="3" t="s">
        <v>194</v>
      </c>
      <c r="D339" s="25" t="s">
        <v>50</v>
      </c>
      <c r="E339">
        <v>0</v>
      </c>
      <c r="F339">
        <v>1</v>
      </c>
      <c r="G339" s="3">
        <v>0.25</v>
      </c>
      <c r="H339" s="3" t="s">
        <v>162</v>
      </c>
      <c r="I339" s="3">
        <v>33</v>
      </c>
      <c r="J339">
        <v>0</v>
      </c>
      <c r="K339">
        <v>0</v>
      </c>
      <c r="L339">
        <f t="shared" si="15"/>
        <v>0</v>
      </c>
      <c r="M339">
        <f t="shared" si="16"/>
        <v>0</v>
      </c>
      <c r="N339" s="14" t="str">
        <f t="shared" si="17"/>
        <v>NA</v>
      </c>
    </row>
    <row r="340" spans="1:14" x14ac:dyDescent="0.35">
      <c r="A340" s="3" t="s">
        <v>19</v>
      </c>
      <c r="B340" s="20">
        <v>2021</v>
      </c>
      <c r="C340" s="3" t="s">
        <v>195</v>
      </c>
      <c r="D340" s="25" t="s">
        <v>50</v>
      </c>
      <c r="E340">
        <v>0</v>
      </c>
      <c r="F340">
        <v>1</v>
      </c>
      <c r="G340" s="3">
        <v>0.25</v>
      </c>
      <c r="H340" s="3" t="s">
        <v>217</v>
      </c>
      <c r="I340" s="3">
        <v>17</v>
      </c>
      <c r="J340">
        <v>0</v>
      </c>
      <c r="K340">
        <v>0</v>
      </c>
      <c r="L340">
        <f t="shared" si="15"/>
        <v>0</v>
      </c>
      <c r="M340">
        <f t="shared" si="16"/>
        <v>0</v>
      </c>
      <c r="N340" s="14" t="str">
        <f t="shared" si="17"/>
        <v>NA</v>
      </c>
    </row>
    <row r="341" spans="1:14" x14ac:dyDescent="0.35">
      <c r="A341" s="3" t="s">
        <v>19</v>
      </c>
      <c r="B341" s="20">
        <v>2021</v>
      </c>
      <c r="C341" s="3" t="s">
        <v>196</v>
      </c>
      <c r="D341" s="25" t="s">
        <v>50</v>
      </c>
      <c r="E341">
        <v>0</v>
      </c>
      <c r="F341">
        <v>1</v>
      </c>
      <c r="G341" s="3">
        <v>0.25</v>
      </c>
      <c r="H341" s="3" t="s">
        <v>217</v>
      </c>
      <c r="I341" s="3">
        <v>27</v>
      </c>
      <c r="J341">
        <v>0</v>
      </c>
      <c r="K341">
        <v>0</v>
      </c>
      <c r="L341">
        <f t="shared" si="15"/>
        <v>0</v>
      </c>
      <c r="M341">
        <f t="shared" si="16"/>
        <v>0</v>
      </c>
      <c r="N341" s="14" t="str">
        <f t="shared" si="17"/>
        <v>NA</v>
      </c>
    </row>
    <row r="342" spans="1:14" x14ac:dyDescent="0.35">
      <c r="A342" s="3" t="s">
        <v>19</v>
      </c>
      <c r="B342" s="20">
        <v>2021</v>
      </c>
      <c r="C342" s="3" t="s">
        <v>175</v>
      </c>
      <c r="D342" s="25" t="s">
        <v>202</v>
      </c>
      <c r="E342">
        <v>1</v>
      </c>
      <c r="F342">
        <v>1</v>
      </c>
      <c r="G342" s="3">
        <v>0.25</v>
      </c>
      <c r="H342" s="3" t="s">
        <v>50</v>
      </c>
      <c r="I342" s="3" t="s">
        <v>50</v>
      </c>
      <c r="J342">
        <v>9</v>
      </c>
      <c r="K342">
        <v>28</v>
      </c>
      <c r="L342">
        <f t="shared" si="15"/>
        <v>37</v>
      </c>
      <c r="M342">
        <f t="shared" si="16"/>
        <v>37</v>
      </c>
      <c r="N342" s="14">
        <f t="shared" si="17"/>
        <v>0.24324324324324326</v>
      </c>
    </row>
    <row r="343" spans="1:14" x14ac:dyDescent="0.35">
      <c r="A343" s="3" t="s">
        <v>19</v>
      </c>
      <c r="B343" s="20">
        <v>2021</v>
      </c>
      <c r="C343" s="3" t="s">
        <v>176</v>
      </c>
      <c r="D343" s="25" t="s">
        <v>203</v>
      </c>
      <c r="E343">
        <v>1</v>
      </c>
      <c r="F343">
        <v>1</v>
      </c>
      <c r="G343" s="3">
        <v>0.25</v>
      </c>
      <c r="H343" s="3" t="s">
        <v>50</v>
      </c>
      <c r="I343" s="3" t="s">
        <v>50</v>
      </c>
      <c r="J343">
        <v>9</v>
      </c>
      <c r="K343">
        <v>25</v>
      </c>
      <c r="L343">
        <f t="shared" si="15"/>
        <v>34</v>
      </c>
      <c r="M343">
        <f t="shared" si="16"/>
        <v>34</v>
      </c>
      <c r="N343" s="14">
        <f t="shared" si="17"/>
        <v>0.26470588235294118</v>
      </c>
    </row>
    <row r="344" spans="1:14" x14ac:dyDescent="0.35">
      <c r="A344" s="3" t="s">
        <v>19</v>
      </c>
      <c r="B344" s="20">
        <v>2021</v>
      </c>
      <c r="C344" s="3" t="s">
        <v>177</v>
      </c>
      <c r="D344" s="25" t="s">
        <v>204</v>
      </c>
      <c r="E344">
        <v>1</v>
      </c>
      <c r="F344">
        <v>1</v>
      </c>
      <c r="G344" s="3">
        <v>0.25</v>
      </c>
      <c r="H344" s="3" t="s">
        <v>50</v>
      </c>
      <c r="I344" s="3" t="s">
        <v>50</v>
      </c>
      <c r="J344">
        <v>4</v>
      </c>
      <c r="K344">
        <v>11</v>
      </c>
      <c r="L344">
        <f t="shared" si="15"/>
        <v>15</v>
      </c>
      <c r="M344">
        <f t="shared" si="16"/>
        <v>15</v>
      </c>
      <c r="N344" s="14">
        <f t="shared" si="17"/>
        <v>0.26666666666666666</v>
      </c>
    </row>
    <row r="345" spans="1:14" x14ac:dyDescent="0.35">
      <c r="A345" s="3" t="s">
        <v>19</v>
      </c>
      <c r="B345" s="20">
        <v>2021</v>
      </c>
      <c r="C345" s="3" t="s">
        <v>178</v>
      </c>
      <c r="D345" s="25" t="s">
        <v>205</v>
      </c>
      <c r="E345">
        <v>1</v>
      </c>
      <c r="F345">
        <v>1</v>
      </c>
      <c r="G345" s="3">
        <v>0.25</v>
      </c>
      <c r="H345" s="3" t="s">
        <v>50</v>
      </c>
      <c r="I345" s="3" t="s">
        <v>50</v>
      </c>
      <c r="J345">
        <v>10</v>
      </c>
      <c r="K345">
        <v>16</v>
      </c>
      <c r="L345">
        <f t="shared" si="15"/>
        <v>26</v>
      </c>
      <c r="M345">
        <f t="shared" si="16"/>
        <v>26</v>
      </c>
      <c r="N345" s="14">
        <f t="shared" si="17"/>
        <v>0.38461538461538464</v>
      </c>
    </row>
    <row r="346" spans="1:14" x14ac:dyDescent="0.35">
      <c r="A346" s="26" t="s">
        <v>19</v>
      </c>
      <c r="B346" s="25">
        <v>2021</v>
      </c>
      <c r="C346" s="25" t="s">
        <v>179</v>
      </c>
      <c r="D346" s="25" t="s">
        <v>206</v>
      </c>
      <c r="E346">
        <v>1</v>
      </c>
      <c r="F346">
        <v>1</v>
      </c>
      <c r="G346" s="3">
        <v>0.25</v>
      </c>
      <c r="H346" s="25" t="s">
        <v>50</v>
      </c>
      <c r="I346" s="25" t="s">
        <v>50</v>
      </c>
      <c r="J346">
        <v>1</v>
      </c>
      <c r="K346">
        <v>0</v>
      </c>
      <c r="L346">
        <f t="shared" si="15"/>
        <v>1</v>
      </c>
      <c r="M346">
        <f t="shared" si="16"/>
        <v>1</v>
      </c>
      <c r="N346" s="14">
        <f t="shared" si="17"/>
        <v>1</v>
      </c>
    </row>
    <row r="347" spans="1:14" x14ac:dyDescent="0.35">
      <c r="A347" s="26" t="s">
        <v>19</v>
      </c>
      <c r="B347" s="25">
        <v>2021</v>
      </c>
      <c r="C347" s="25" t="s">
        <v>180</v>
      </c>
      <c r="D347" s="25" t="s">
        <v>207</v>
      </c>
      <c r="E347">
        <v>1</v>
      </c>
      <c r="F347">
        <v>1</v>
      </c>
      <c r="G347" s="3">
        <v>0.25</v>
      </c>
      <c r="H347" s="25" t="s">
        <v>50</v>
      </c>
      <c r="I347" s="25" t="s">
        <v>50</v>
      </c>
      <c r="J347">
        <v>0</v>
      </c>
      <c r="K347">
        <v>0</v>
      </c>
      <c r="L347">
        <f t="shared" si="15"/>
        <v>0</v>
      </c>
      <c r="M347">
        <f t="shared" si="16"/>
        <v>0</v>
      </c>
      <c r="N347" s="14" t="str">
        <f t="shared" si="17"/>
        <v>NA</v>
      </c>
    </row>
    <row r="348" spans="1:14" x14ac:dyDescent="0.35">
      <c r="A348" s="3" t="s">
        <v>19</v>
      </c>
      <c r="B348" s="20">
        <v>2021</v>
      </c>
      <c r="C348" s="3" t="s">
        <v>181</v>
      </c>
      <c r="D348" s="25" t="s">
        <v>208</v>
      </c>
      <c r="E348">
        <v>1</v>
      </c>
      <c r="F348">
        <v>1</v>
      </c>
      <c r="G348" s="3">
        <v>0.25</v>
      </c>
      <c r="H348" s="3" t="s">
        <v>50</v>
      </c>
      <c r="I348" s="3" t="s">
        <v>50</v>
      </c>
      <c r="J348">
        <v>2</v>
      </c>
      <c r="K348">
        <v>1</v>
      </c>
      <c r="L348">
        <f t="shared" si="15"/>
        <v>3</v>
      </c>
      <c r="M348">
        <f t="shared" si="16"/>
        <v>3</v>
      </c>
      <c r="N348" s="14">
        <f t="shared" si="17"/>
        <v>0.66666666666666663</v>
      </c>
    </row>
    <row r="349" spans="1:14" x14ac:dyDescent="0.35">
      <c r="A349" s="3" t="s">
        <v>19</v>
      </c>
      <c r="B349" s="20">
        <v>2022</v>
      </c>
      <c r="C349" s="3" t="s">
        <v>170</v>
      </c>
      <c r="D349" s="25" t="s">
        <v>197</v>
      </c>
      <c r="E349">
        <v>1</v>
      </c>
      <c r="F349">
        <v>1</v>
      </c>
      <c r="G349" s="3">
        <v>0.25</v>
      </c>
      <c r="H349" s="3" t="s">
        <v>50</v>
      </c>
      <c r="I349" s="3" t="s">
        <v>50</v>
      </c>
      <c r="J349">
        <v>0</v>
      </c>
      <c r="K349">
        <v>0</v>
      </c>
      <c r="L349">
        <f t="shared" si="15"/>
        <v>0</v>
      </c>
      <c r="M349">
        <f t="shared" si="16"/>
        <v>0</v>
      </c>
      <c r="N349" s="14" t="str">
        <f t="shared" si="17"/>
        <v>NA</v>
      </c>
    </row>
    <row r="350" spans="1:14" x14ac:dyDescent="0.35">
      <c r="A350" s="3" t="s">
        <v>19</v>
      </c>
      <c r="B350" s="20">
        <v>2022</v>
      </c>
      <c r="C350" s="3" t="s">
        <v>171</v>
      </c>
      <c r="D350" s="25" t="s">
        <v>198</v>
      </c>
      <c r="E350">
        <v>1</v>
      </c>
      <c r="F350">
        <v>1</v>
      </c>
      <c r="G350" s="3">
        <v>0.25</v>
      </c>
      <c r="H350" s="3" t="s">
        <v>217</v>
      </c>
      <c r="I350" s="3">
        <v>7</v>
      </c>
      <c r="J350">
        <v>1</v>
      </c>
      <c r="K350">
        <v>10</v>
      </c>
      <c r="L350">
        <f t="shared" si="15"/>
        <v>11</v>
      </c>
      <c r="M350">
        <f t="shared" si="16"/>
        <v>11</v>
      </c>
      <c r="N350" s="14">
        <f t="shared" si="17"/>
        <v>9.0909090909090912E-2</v>
      </c>
    </row>
    <row r="351" spans="1:14" x14ac:dyDescent="0.35">
      <c r="A351" s="3" t="s">
        <v>19</v>
      </c>
      <c r="B351" s="20">
        <v>2022</v>
      </c>
      <c r="C351" s="3" t="s">
        <v>172</v>
      </c>
      <c r="D351" s="25" t="s">
        <v>199</v>
      </c>
      <c r="E351">
        <v>1</v>
      </c>
      <c r="F351">
        <v>1</v>
      </c>
      <c r="G351" s="3">
        <v>0.25</v>
      </c>
      <c r="H351" s="3" t="s">
        <v>162</v>
      </c>
      <c r="I351" s="3">
        <v>3</v>
      </c>
      <c r="J351">
        <v>3</v>
      </c>
      <c r="K351">
        <v>15</v>
      </c>
      <c r="L351">
        <f t="shared" si="15"/>
        <v>18</v>
      </c>
      <c r="M351">
        <f t="shared" si="16"/>
        <v>18</v>
      </c>
      <c r="N351" s="14">
        <f t="shared" si="17"/>
        <v>0.16666666666666666</v>
      </c>
    </row>
    <row r="352" spans="1:14" x14ac:dyDescent="0.35">
      <c r="A352" s="3" t="s">
        <v>19</v>
      </c>
      <c r="B352" s="20">
        <v>2022</v>
      </c>
      <c r="C352" s="3" t="s">
        <v>173</v>
      </c>
      <c r="D352" s="25" t="s">
        <v>200</v>
      </c>
      <c r="E352">
        <v>1</v>
      </c>
      <c r="F352">
        <v>1</v>
      </c>
      <c r="G352" s="3">
        <v>0.25</v>
      </c>
      <c r="H352" s="3" t="s">
        <v>50</v>
      </c>
      <c r="I352" s="3" t="s">
        <v>50</v>
      </c>
      <c r="J352">
        <v>0</v>
      </c>
      <c r="K352">
        <v>10</v>
      </c>
      <c r="L352">
        <f t="shared" si="15"/>
        <v>10</v>
      </c>
      <c r="M352">
        <f t="shared" si="16"/>
        <v>10</v>
      </c>
      <c r="N352" s="14">
        <f t="shared" si="17"/>
        <v>0</v>
      </c>
    </row>
    <row r="353" spans="1:14" x14ac:dyDescent="0.35">
      <c r="A353" s="3" t="s">
        <v>19</v>
      </c>
      <c r="B353" s="20">
        <v>2022</v>
      </c>
      <c r="C353" s="3" t="s">
        <v>182</v>
      </c>
      <c r="D353" s="25" t="s">
        <v>50</v>
      </c>
      <c r="E353">
        <v>0</v>
      </c>
      <c r="F353">
        <v>1</v>
      </c>
      <c r="G353" s="3">
        <v>0.25</v>
      </c>
      <c r="H353" s="3" t="s">
        <v>161</v>
      </c>
      <c r="I353" s="3">
        <v>5</v>
      </c>
      <c r="J353">
        <v>14</v>
      </c>
      <c r="K353">
        <v>35</v>
      </c>
      <c r="L353">
        <f t="shared" si="15"/>
        <v>49</v>
      </c>
      <c r="M353">
        <f t="shared" si="16"/>
        <v>49</v>
      </c>
      <c r="N353" s="14">
        <f t="shared" si="17"/>
        <v>0.2857142857142857</v>
      </c>
    </row>
    <row r="354" spans="1:14" x14ac:dyDescent="0.35">
      <c r="A354" s="3" t="s">
        <v>19</v>
      </c>
      <c r="B354" s="20">
        <v>2022</v>
      </c>
      <c r="C354" s="3" t="s">
        <v>183</v>
      </c>
      <c r="D354" s="25" t="s">
        <v>50</v>
      </c>
      <c r="E354">
        <v>0</v>
      </c>
      <c r="F354">
        <v>1</v>
      </c>
      <c r="G354" s="3">
        <v>0.25</v>
      </c>
      <c r="H354" s="3" t="s">
        <v>161</v>
      </c>
      <c r="I354" s="3">
        <v>15</v>
      </c>
      <c r="J354">
        <v>0</v>
      </c>
      <c r="K354">
        <v>0</v>
      </c>
      <c r="L354">
        <f t="shared" si="15"/>
        <v>0</v>
      </c>
      <c r="M354">
        <f t="shared" si="16"/>
        <v>0</v>
      </c>
      <c r="N354" s="14" t="str">
        <f t="shared" si="17"/>
        <v>NA</v>
      </c>
    </row>
    <row r="355" spans="1:14" x14ac:dyDescent="0.35">
      <c r="A355" s="3" t="s">
        <v>19</v>
      </c>
      <c r="B355" s="20">
        <v>2022</v>
      </c>
      <c r="C355" s="3" t="s">
        <v>184</v>
      </c>
      <c r="D355" s="25" t="s">
        <v>50</v>
      </c>
      <c r="E355">
        <v>0</v>
      </c>
      <c r="F355">
        <v>1</v>
      </c>
      <c r="G355" s="3">
        <v>0.25</v>
      </c>
      <c r="H355" s="3" t="s">
        <v>161</v>
      </c>
      <c r="I355" s="3">
        <v>25</v>
      </c>
      <c r="J355">
        <v>0</v>
      </c>
      <c r="K355">
        <v>0</v>
      </c>
      <c r="L355">
        <f t="shared" si="15"/>
        <v>0</v>
      </c>
      <c r="M355">
        <f t="shared" si="16"/>
        <v>0</v>
      </c>
      <c r="N355" s="14" t="str">
        <f t="shared" si="17"/>
        <v>NA</v>
      </c>
    </row>
    <row r="356" spans="1:14" x14ac:dyDescent="0.35">
      <c r="A356" s="3" t="s">
        <v>19</v>
      </c>
      <c r="B356" s="20">
        <v>2022</v>
      </c>
      <c r="C356" s="3" t="s">
        <v>185</v>
      </c>
      <c r="D356" s="25" t="s">
        <v>50</v>
      </c>
      <c r="E356">
        <v>0</v>
      </c>
      <c r="F356">
        <v>1</v>
      </c>
      <c r="G356" s="3">
        <v>0.25</v>
      </c>
      <c r="H356" s="3" t="s">
        <v>161</v>
      </c>
      <c r="I356" s="3">
        <v>35</v>
      </c>
      <c r="J356">
        <v>0</v>
      </c>
      <c r="K356">
        <v>0</v>
      </c>
      <c r="L356">
        <f t="shared" si="15"/>
        <v>0</v>
      </c>
      <c r="M356">
        <f t="shared" si="16"/>
        <v>0</v>
      </c>
      <c r="N356" s="14" t="str">
        <f t="shared" si="17"/>
        <v>NA</v>
      </c>
    </row>
    <row r="357" spans="1:14" x14ac:dyDescent="0.35">
      <c r="A357" s="3" t="s">
        <v>19</v>
      </c>
      <c r="B357" s="20">
        <v>2022</v>
      </c>
      <c r="C357" s="3" t="s">
        <v>186</v>
      </c>
      <c r="D357" s="25" t="s">
        <v>50</v>
      </c>
      <c r="E357">
        <v>0</v>
      </c>
      <c r="F357">
        <v>1</v>
      </c>
      <c r="G357" s="3">
        <v>0.25</v>
      </c>
      <c r="H357" s="3" t="s">
        <v>161</v>
      </c>
      <c r="I357" s="3">
        <v>45</v>
      </c>
      <c r="J357">
        <v>0</v>
      </c>
      <c r="K357">
        <v>0</v>
      </c>
      <c r="L357">
        <f t="shared" si="15"/>
        <v>0</v>
      </c>
      <c r="M357">
        <f t="shared" si="16"/>
        <v>0</v>
      </c>
      <c r="N357" s="14" t="str">
        <f t="shared" si="17"/>
        <v>NA</v>
      </c>
    </row>
    <row r="358" spans="1:14" x14ac:dyDescent="0.35">
      <c r="A358" s="3" t="s">
        <v>19</v>
      </c>
      <c r="B358" s="20">
        <v>2022</v>
      </c>
      <c r="C358" s="3" t="s">
        <v>187</v>
      </c>
      <c r="D358" s="25" t="s">
        <v>50</v>
      </c>
      <c r="E358">
        <v>0</v>
      </c>
      <c r="F358">
        <v>1</v>
      </c>
      <c r="G358" s="3">
        <v>0.25</v>
      </c>
      <c r="H358" s="3" t="s">
        <v>163</v>
      </c>
      <c r="I358" s="3">
        <v>5</v>
      </c>
      <c r="J358">
        <v>4</v>
      </c>
      <c r="K358">
        <v>5</v>
      </c>
      <c r="L358">
        <f t="shared" si="15"/>
        <v>9</v>
      </c>
      <c r="M358">
        <f t="shared" si="16"/>
        <v>9</v>
      </c>
      <c r="N358" s="14">
        <f t="shared" si="17"/>
        <v>0.44444444444444442</v>
      </c>
    </row>
    <row r="359" spans="1:14" x14ac:dyDescent="0.35">
      <c r="A359" s="3" t="s">
        <v>19</v>
      </c>
      <c r="B359" s="20">
        <v>2022</v>
      </c>
      <c r="C359" s="3" t="s">
        <v>188</v>
      </c>
      <c r="D359" s="25" t="s">
        <v>50</v>
      </c>
      <c r="E359">
        <v>0</v>
      </c>
      <c r="F359">
        <v>1</v>
      </c>
      <c r="G359" s="3">
        <v>0.25</v>
      </c>
      <c r="H359" s="3" t="s">
        <v>163</v>
      </c>
      <c r="I359" s="3">
        <v>15</v>
      </c>
      <c r="J359">
        <v>0</v>
      </c>
      <c r="K359">
        <v>0</v>
      </c>
      <c r="L359">
        <f t="shared" si="15"/>
        <v>0</v>
      </c>
      <c r="M359">
        <f t="shared" si="16"/>
        <v>0</v>
      </c>
      <c r="N359" s="14" t="str">
        <f t="shared" si="17"/>
        <v>NA</v>
      </c>
    </row>
    <row r="360" spans="1:14" x14ac:dyDescent="0.35">
      <c r="A360" s="3" t="s">
        <v>19</v>
      </c>
      <c r="B360" s="20">
        <v>2022</v>
      </c>
      <c r="C360" s="3" t="s">
        <v>174</v>
      </c>
      <c r="D360" s="25" t="s">
        <v>201</v>
      </c>
      <c r="E360">
        <v>1</v>
      </c>
      <c r="F360">
        <v>1</v>
      </c>
      <c r="G360" s="3">
        <v>0.25</v>
      </c>
      <c r="H360" s="3" t="s">
        <v>50</v>
      </c>
      <c r="I360" s="3" t="s">
        <v>50</v>
      </c>
      <c r="J360">
        <v>0</v>
      </c>
      <c r="K360">
        <v>0</v>
      </c>
      <c r="L360">
        <f t="shared" si="15"/>
        <v>0</v>
      </c>
      <c r="M360">
        <f t="shared" si="16"/>
        <v>0</v>
      </c>
      <c r="N360" s="14" t="str">
        <f t="shared" si="17"/>
        <v>NA</v>
      </c>
    </row>
    <row r="361" spans="1:14" x14ac:dyDescent="0.35">
      <c r="A361" s="3" t="s">
        <v>19</v>
      </c>
      <c r="B361" s="20">
        <v>2022</v>
      </c>
      <c r="C361" s="3" t="s">
        <v>189</v>
      </c>
      <c r="D361" s="25" t="s">
        <v>50</v>
      </c>
      <c r="E361">
        <v>0</v>
      </c>
      <c r="F361">
        <v>1</v>
      </c>
      <c r="G361" s="3">
        <v>0.25</v>
      </c>
      <c r="H361" s="3" t="s">
        <v>163</v>
      </c>
      <c r="I361" s="3">
        <v>25</v>
      </c>
      <c r="J361">
        <v>0</v>
      </c>
      <c r="K361">
        <v>0</v>
      </c>
      <c r="L361">
        <f t="shared" si="15"/>
        <v>0</v>
      </c>
      <c r="M361">
        <f t="shared" si="16"/>
        <v>0</v>
      </c>
      <c r="N361" s="14" t="str">
        <f t="shared" si="17"/>
        <v>NA</v>
      </c>
    </row>
    <row r="362" spans="1:14" x14ac:dyDescent="0.35">
      <c r="A362" s="3" t="s">
        <v>19</v>
      </c>
      <c r="B362" s="20">
        <v>2022</v>
      </c>
      <c r="C362" s="3" t="s">
        <v>190</v>
      </c>
      <c r="D362" s="25" t="s">
        <v>50</v>
      </c>
      <c r="E362">
        <v>0</v>
      </c>
      <c r="F362">
        <v>1</v>
      </c>
      <c r="G362" s="3">
        <v>0.25</v>
      </c>
      <c r="H362" s="3" t="s">
        <v>163</v>
      </c>
      <c r="I362" s="3">
        <v>35</v>
      </c>
      <c r="J362">
        <v>0</v>
      </c>
      <c r="K362">
        <v>0</v>
      </c>
      <c r="L362">
        <f t="shared" si="15"/>
        <v>0</v>
      </c>
      <c r="M362">
        <f t="shared" si="16"/>
        <v>0</v>
      </c>
      <c r="N362" s="14" t="str">
        <f t="shared" si="17"/>
        <v>NA</v>
      </c>
    </row>
    <row r="363" spans="1:14" x14ac:dyDescent="0.35">
      <c r="A363" s="3" t="s">
        <v>19</v>
      </c>
      <c r="B363" s="20">
        <v>2022</v>
      </c>
      <c r="C363" s="3" t="s">
        <v>191</v>
      </c>
      <c r="D363" s="25" t="s">
        <v>50</v>
      </c>
      <c r="E363">
        <v>0</v>
      </c>
      <c r="F363">
        <v>1</v>
      </c>
      <c r="G363" s="3">
        <v>0.25</v>
      </c>
      <c r="H363" s="3" t="s">
        <v>163</v>
      </c>
      <c r="I363" s="3">
        <v>45</v>
      </c>
      <c r="J363">
        <v>0</v>
      </c>
      <c r="K363">
        <v>0</v>
      </c>
      <c r="L363">
        <f t="shared" si="15"/>
        <v>0</v>
      </c>
      <c r="M363">
        <f t="shared" si="16"/>
        <v>0</v>
      </c>
      <c r="N363" s="14" t="str">
        <f t="shared" si="17"/>
        <v>NA</v>
      </c>
    </row>
    <row r="364" spans="1:14" x14ac:dyDescent="0.35">
      <c r="A364" s="3" t="s">
        <v>19</v>
      </c>
      <c r="B364" s="20">
        <v>2022</v>
      </c>
      <c r="C364" s="3" t="s">
        <v>192</v>
      </c>
      <c r="D364" s="25" t="s">
        <v>50</v>
      </c>
      <c r="E364">
        <v>0</v>
      </c>
      <c r="F364">
        <v>1</v>
      </c>
      <c r="G364" s="3">
        <v>0.25</v>
      </c>
      <c r="H364" s="3" t="s">
        <v>162</v>
      </c>
      <c r="I364" s="3">
        <v>13</v>
      </c>
      <c r="J364">
        <v>4</v>
      </c>
      <c r="K364">
        <v>5</v>
      </c>
      <c r="L364">
        <f t="shared" si="15"/>
        <v>9</v>
      </c>
      <c r="M364">
        <f t="shared" si="16"/>
        <v>9</v>
      </c>
      <c r="N364" s="14">
        <f t="shared" si="17"/>
        <v>0.44444444444444442</v>
      </c>
    </row>
    <row r="365" spans="1:14" x14ac:dyDescent="0.35">
      <c r="A365" s="3" t="s">
        <v>19</v>
      </c>
      <c r="B365" s="20">
        <v>2022</v>
      </c>
      <c r="C365" s="3" t="s">
        <v>193</v>
      </c>
      <c r="D365" s="25" t="s">
        <v>50</v>
      </c>
      <c r="E365">
        <v>0</v>
      </c>
      <c r="F365">
        <v>1</v>
      </c>
      <c r="G365" s="3">
        <v>0.25</v>
      </c>
      <c r="H365" s="3" t="s">
        <v>162</v>
      </c>
      <c r="I365" s="3">
        <v>23</v>
      </c>
      <c r="J365">
        <v>0</v>
      </c>
      <c r="K365">
        <v>0</v>
      </c>
      <c r="L365">
        <f t="shared" si="15"/>
        <v>0</v>
      </c>
      <c r="M365">
        <f t="shared" si="16"/>
        <v>0</v>
      </c>
      <c r="N365" s="14" t="str">
        <f t="shared" si="17"/>
        <v>NA</v>
      </c>
    </row>
    <row r="366" spans="1:14" x14ac:dyDescent="0.35">
      <c r="A366" s="3" t="s">
        <v>19</v>
      </c>
      <c r="B366" s="20">
        <v>2022</v>
      </c>
      <c r="C366" s="3" t="s">
        <v>194</v>
      </c>
      <c r="D366" s="25" t="s">
        <v>50</v>
      </c>
      <c r="E366">
        <v>0</v>
      </c>
      <c r="F366">
        <v>1</v>
      </c>
      <c r="G366" s="3">
        <v>0.25</v>
      </c>
      <c r="H366" s="3" t="s">
        <v>162</v>
      </c>
      <c r="I366" s="3">
        <v>33</v>
      </c>
      <c r="J366">
        <v>0</v>
      </c>
      <c r="K366">
        <v>0</v>
      </c>
      <c r="L366">
        <f t="shared" si="15"/>
        <v>0</v>
      </c>
      <c r="M366">
        <f t="shared" si="16"/>
        <v>0</v>
      </c>
      <c r="N366" s="14" t="str">
        <f t="shared" si="17"/>
        <v>NA</v>
      </c>
    </row>
    <row r="367" spans="1:14" x14ac:dyDescent="0.35">
      <c r="A367" s="3" t="s">
        <v>19</v>
      </c>
      <c r="B367" s="20">
        <v>2022</v>
      </c>
      <c r="C367" s="3" t="s">
        <v>195</v>
      </c>
      <c r="D367" s="25" t="s">
        <v>50</v>
      </c>
      <c r="E367">
        <v>0</v>
      </c>
      <c r="F367">
        <v>1</v>
      </c>
      <c r="G367" s="3">
        <v>0.25</v>
      </c>
      <c r="H367" s="3" t="s">
        <v>217</v>
      </c>
      <c r="I367" s="3">
        <v>17</v>
      </c>
      <c r="J367">
        <v>0</v>
      </c>
      <c r="K367">
        <v>0</v>
      </c>
      <c r="L367">
        <f t="shared" si="15"/>
        <v>0</v>
      </c>
      <c r="M367">
        <f t="shared" si="16"/>
        <v>0</v>
      </c>
      <c r="N367" s="14" t="str">
        <f t="shared" si="17"/>
        <v>NA</v>
      </c>
    </row>
    <row r="368" spans="1:14" x14ac:dyDescent="0.35">
      <c r="A368" s="3" t="s">
        <v>19</v>
      </c>
      <c r="B368" s="20">
        <v>2022</v>
      </c>
      <c r="C368" s="3" t="s">
        <v>196</v>
      </c>
      <c r="D368" s="25" t="s">
        <v>50</v>
      </c>
      <c r="E368">
        <v>0</v>
      </c>
      <c r="F368">
        <v>1</v>
      </c>
      <c r="G368" s="3">
        <v>0.25</v>
      </c>
      <c r="H368" s="3" t="s">
        <v>217</v>
      </c>
      <c r="I368" s="3">
        <v>27</v>
      </c>
      <c r="J368">
        <v>0</v>
      </c>
      <c r="K368">
        <v>0</v>
      </c>
      <c r="L368">
        <f t="shared" si="15"/>
        <v>0</v>
      </c>
      <c r="M368">
        <f t="shared" si="16"/>
        <v>0</v>
      </c>
      <c r="N368" s="14" t="str">
        <f t="shared" si="17"/>
        <v>NA</v>
      </c>
    </row>
    <row r="369" spans="1:14" x14ac:dyDescent="0.35">
      <c r="A369" s="3" t="s">
        <v>19</v>
      </c>
      <c r="B369" s="20">
        <v>2022</v>
      </c>
      <c r="C369" s="3" t="s">
        <v>175</v>
      </c>
      <c r="D369" s="25" t="s">
        <v>202</v>
      </c>
      <c r="E369">
        <v>1</v>
      </c>
      <c r="F369">
        <v>1</v>
      </c>
      <c r="G369" s="3">
        <v>0.25</v>
      </c>
      <c r="H369" s="3" t="s">
        <v>50</v>
      </c>
      <c r="I369" s="3" t="s">
        <v>50</v>
      </c>
      <c r="J369">
        <v>8</v>
      </c>
      <c r="K369">
        <v>27</v>
      </c>
      <c r="L369">
        <f t="shared" si="15"/>
        <v>35</v>
      </c>
      <c r="M369">
        <f t="shared" si="16"/>
        <v>35</v>
      </c>
      <c r="N369" s="14">
        <f t="shared" si="17"/>
        <v>0.22857142857142856</v>
      </c>
    </row>
    <row r="370" spans="1:14" x14ac:dyDescent="0.35">
      <c r="A370" s="3" t="s">
        <v>19</v>
      </c>
      <c r="B370" s="20">
        <v>2022</v>
      </c>
      <c r="C370" s="3" t="s">
        <v>176</v>
      </c>
      <c r="D370" s="25" t="s">
        <v>203</v>
      </c>
      <c r="E370">
        <v>1</v>
      </c>
      <c r="F370">
        <v>1</v>
      </c>
      <c r="G370" s="3">
        <v>0.25</v>
      </c>
      <c r="H370" s="3" t="s">
        <v>50</v>
      </c>
      <c r="I370" s="3" t="s">
        <v>50</v>
      </c>
      <c r="J370">
        <v>11</v>
      </c>
      <c r="K370">
        <v>22</v>
      </c>
      <c r="L370">
        <f t="shared" si="15"/>
        <v>33</v>
      </c>
      <c r="M370">
        <f t="shared" si="16"/>
        <v>33</v>
      </c>
      <c r="N370" s="14">
        <f t="shared" si="17"/>
        <v>0.33333333333333331</v>
      </c>
    </row>
    <row r="371" spans="1:14" x14ac:dyDescent="0.35">
      <c r="A371" s="3" t="s">
        <v>19</v>
      </c>
      <c r="B371" s="20">
        <v>2022</v>
      </c>
      <c r="C371" s="3" t="s">
        <v>177</v>
      </c>
      <c r="D371" s="25" t="s">
        <v>204</v>
      </c>
      <c r="E371">
        <v>1</v>
      </c>
      <c r="F371">
        <v>1</v>
      </c>
      <c r="G371" s="3">
        <v>0.25</v>
      </c>
      <c r="H371" s="3" t="s">
        <v>50</v>
      </c>
      <c r="I371" s="3" t="s">
        <v>50</v>
      </c>
      <c r="J371">
        <v>3</v>
      </c>
      <c r="K371">
        <v>11</v>
      </c>
      <c r="L371">
        <f t="shared" si="15"/>
        <v>14</v>
      </c>
      <c r="M371">
        <f t="shared" si="16"/>
        <v>14</v>
      </c>
      <c r="N371" s="14">
        <f t="shared" si="17"/>
        <v>0.21428571428571427</v>
      </c>
    </row>
    <row r="372" spans="1:14" x14ac:dyDescent="0.35">
      <c r="A372" s="3" t="s">
        <v>19</v>
      </c>
      <c r="B372" s="20">
        <v>2022</v>
      </c>
      <c r="C372" s="3" t="s">
        <v>178</v>
      </c>
      <c r="D372" s="25" t="s">
        <v>205</v>
      </c>
      <c r="E372">
        <v>1</v>
      </c>
      <c r="F372">
        <v>1</v>
      </c>
      <c r="G372" s="3">
        <v>0.25</v>
      </c>
      <c r="H372" s="3" t="s">
        <v>50</v>
      </c>
      <c r="I372" s="3" t="s">
        <v>50</v>
      </c>
      <c r="J372">
        <v>5</v>
      </c>
      <c r="K372">
        <v>37</v>
      </c>
      <c r="L372">
        <f t="shared" si="15"/>
        <v>42</v>
      </c>
      <c r="M372">
        <f t="shared" si="16"/>
        <v>42</v>
      </c>
      <c r="N372" s="14">
        <f t="shared" si="17"/>
        <v>0.11904761904761904</v>
      </c>
    </row>
    <row r="373" spans="1:14" x14ac:dyDescent="0.35">
      <c r="A373" s="3" t="s">
        <v>19</v>
      </c>
      <c r="B373" s="20">
        <v>2022</v>
      </c>
      <c r="C373" s="3" t="s">
        <v>179</v>
      </c>
      <c r="D373" s="25" t="s">
        <v>206</v>
      </c>
      <c r="E373">
        <v>1</v>
      </c>
      <c r="F373">
        <v>1</v>
      </c>
      <c r="G373" s="3">
        <v>0.25</v>
      </c>
      <c r="H373" s="25" t="s">
        <v>50</v>
      </c>
      <c r="I373" s="25" t="s">
        <v>50</v>
      </c>
      <c r="J373">
        <v>1</v>
      </c>
      <c r="K373">
        <v>2</v>
      </c>
      <c r="L373">
        <f t="shared" si="15"/>
        <v>3</v>
      </c>
      <c r="M373">
        <f t="shared" si="16"/>
        <v>3</v>
      </c>
      <c r="N373" s="14">
        <f t="shared" si="17"/>
        <v>0.33333333333333331</v>
      </c>
    </row>
    <row r="374" spans="1:14" x14ac:dyDescent="0.35">
      <c r="A374" s="3" t="s">
        <v>19</v>
      </c>
      <c r="B374" s="20">
        <v>2022</v>
      </c>
      <c r="C374" s="3" t="s">
        <v>180</v>
      </c>
      <c r="D374" s="25" t="s">
        <v>207</v>
      </c>
      <c r="E374">
        <v>1</v>
      </c>
      <c r="F374">
        <v>1</v>
      </c>
      <c r="G374" s="3">
        <v>0.25</v>
      </c>
      <c r="H374" s="25" t="s">
        <v>50</v>
      </c>
      <c r="I374" s="25" t="s">
        <v>50</v>
      </c>
      <c r="J374">
        <v>0</v>
      </c>
      <c r="K374">
        <v>0</v>
      </c>
      <c r="L374">
        <f t="shared" si="15"/>
        <v>0</v>
      </c>
      <c r="M374">
        <f t="shared" si="16"/>
        <v>0</v>
      </c>
      <c r="N374" s="14" t="str">
        <f t="shared" si="17"/>
        <v>NA</v>
      </c>
    </row>
    <row r="375" spans="1:14" x14ac:dyDescent="0.35">
      <c r="A375" s="3" t="s">
        <v>19</v>
      </c>
      <c r="B375" s="20">
        <v>2022</v>
      </c>
      <c r="C375" s="3" t="s">
        <v>181</v>
      </c>
      <c r="D375" s="25" t="s">
        <v>208</v>
      </c>
      <c r="E375">
        <v>1</v>
      </c>
      <c r="F375">
        <v>1</v>
      </c>
      <c r="G375" s="3">
        <v>0.25</v>
      </c>
      <c r="H375" s="3" t="s">
        <v>50</v>
      </c>
      <c r="I375" s="3" t="s">
        <v>50</v>
      </c>
      <c r="J375">
        <v>0</v>
      </c>
      <c r="K375">
        <v>6</v>
      </c>
      <c r="L375">
        <f t="shared" si="15"/>
        <v>6</v>
      </c>
      <c r="M375">
        <f t="shared" si="16"/>
        <v>6</v>
      </c>
      <c r="N375" s="14">
        <f t="shared" si="17"/>
        <v>0</v>
      </c>
    </row>
    <row r="376" spans="1:14" x14ac:dyDescent="0.35">
      <c r="A376" s="3" t="s">
        <v>19</v>
      </c>
      <c r="B376" s="20">
        <v>2023</v>
      </c>
      <c r="C376" s="3" t="s">
        <v>170</v>
      </c>
      <c r="D376" s="25" t="s">
        <v>197</v>
      </c>
      <c r="E376">
        <v>1</v>
      </c>
      <c r="F376">
        <v>1</v>
      </c>
      <c r="G376" s="3">
        <v>0.25</v>
      </c>
      <c r="H376" s="3" t="s">
        <v>50</v>
      </c>
      <c r="I376" s="3" t="s">
        <v>50</v>
      </c>
      <c r="J376">
        <v>0</v>
      </c>
      <c r="K376">
        <v>0</v>
      </c>
      <c r="L376">
        <f t="shared" si="15"/>
        <v>0</v>
      </c>
      <c r="M376">
        <f t="shared" si="16"/>
        <v>0</v>
      </c>
      <c r="N376" s="14" t="str">
        <f t="shared" si="17"/>
        <v>NA</v>
      </c>
    </row>
    <row r="377" spans="1:14" x14ac:dyDescent="0.35">
      <c r="A377" s="3" t="s">
        <v>19</v>
      </c>
      <c r="B377" s="20">
        <v>2023</v>
      </c>
      <c r="C377" s="3" t="s">
        <v>171</v>
      </c>
      <c r="D377" s="25" t="s">
        <v>198</v>
      </c>
      <c r="E377">
        <v>1</v>
      </c>
      <c r="F377">
        <v>1</v>
      </c>
      <c r="G377" s="3">
        <v>0.25</v>
      </c>
      <c r="H377" s="3" t="s">
        <v>217</v>
      </c>
      <c r="I377" s="3">
        <v>7</v>
      </c>
      <c r="J377">
        <v>3</v>
      </c>
      <c r="K377">
        <v>8</v>
      </c>
      <c r="L377">
        <f t="shared" si="15"/>
        <v>11</v>
      </c>
      <c r="M377">
        <f t="shared" si="16"/>
        <v>11</v>
      </c>
      <c r="N377" s="14">
        <f t="shared" si="17"/>
        <v>0.27272727272727271</v>
      </c>
    </row>
    <row r="378" spans="1:14" x14ac:dyDescent="0.35">
      <c r="A378" s="3" t="s">
        <v>19</v>
      </c>
      <c r="B378" s="20">
        <v>2023</v>
      </c>
      <c r="C378" s="3" t="s">
        <v>172</v>
      </c>
      <c r="D378" s="25" t="s">
        <v>199</v>
      </c>
      <c r="E378">
        <v>1</v>
      </c>
      <c r="F378">
        <v>1</v>
      </c>
      <c r="G378" s="3">
        <v>0.25</v>
      </c>
      <c r="H378" s="3" t="s">
        <v>162</v>
      </c>
      <c r="I378" s="3">
        <v>3</v>
      </c>
      <c r="J378">
        <v>8</v>
      </c>
      <c r="K378">
        <v>23</v>
      </c>
      <c r="L378">
        <f t="shared" si="15"/>
        <v>31</v>
      </c>
      <c r="M378">
        <f t="shared" si="16"/>
        <v>31</v>
      </c>
      <c r="N378" s="14">
        <f t="shared" si="17"/>
        <v>0.25806451612903225</v>
      </c>
    </row>
    <row r="379" spans="1:14" x14ac:dyDescent="0.35">
      <c r="A379" s="3" t="s">
        <v>19</v>
      </c>
      <c r="B379" s="20">
        <v>2023</v>
      </c>
      <c r="C379" s="3" t="s">
        <v>173</v>
      </c>
      <c r="D379" s="25" t="s">
        <v>200</v>
      </c>
      <c r="E379">
        <v>1</v>
      </c>
      <c r="F379">
        <v>1</v>
      </c>
      <c r="G379" s="3">
        <v>0.25</v>
      </c>
      <c r="H379" s="3" t="s">
        <v>50</v>
      </c>
      <c r="I379" s="3" t="s">
        <v>50</v>
      </c>
      <c r="J379">
        <v>0</v>
      </c>
      <c r="K379">
        <v>10</v>
      </c>
      <c r="L379">
        <f t="shared" si="15"/>
        <v>10</v>
      </c>
      <c r="M379">
        <f t="shared" si="16"/>
        <v>10</v>
      </c>
      <c r="N379" s="14">
        <f t="shared" si="17"/>
        <v>0</v>
      </c>
    </row>
    <row r="380" spans="1:14" x14ac:dyDescent="0.35">
      <c r="A380" s="3" t="s">
        <v>19</v>
      </c>
      <c r="B380" s="20">
        <v>2023</v>
      </c>
      <c r="C380" s="3" t="s">
        <v>182</v>
      </c>
      <c r="D380" s="25" t="s">
        <v>50</v>
      </c>
      <c r="E380">
        <v>0</v>
      </c>
      <c r="F380">
        <v>1</v>
      </c>
      <c r="G380" s="3">
        <v>0.25</v>
      </c>
      <c r="H380" s="3" t="s">
        <v>161</v>
      </c>
      <c r="I380" s="3">
        <v>5</v>
      </c>
      <c r="J380">
        <v>11</v>
      </c>
      <c r="K380">
        <v>29</v>
      </c>
      <c r="L380">
        <f t="shared" si="15"/>
        <v>40</v>
      </c>
      <c r="M380">
        <f t="shared" si="16"/>
        <v>40</v>
      </c>
      <c r="N380" s="14">
        <f t="shared" si="17"/>
        <v>0.27500000000000002</v>
      </c>
    </row>
    <row r="381" spans="1:14" x14ac:dyDescent="0.35">
      <c r="A381" s="3" t="s">
        <v>19</v>
      </c>
      <c r="B381" s="20">
        <v>2023</v>
      </c>
      <c r="C381" s="3" t="s">
        <v>183</v>
      </c>
      <c r="D381" s="25" t="s">
        <v>50</v>
      </c>
      <c r="E381">
        <v>0</v>
      </c>
      <c r="F381">
        <v>1</v>
      </c>
      <c r="G381" s="3">
        <v>0.25</v>
      </c>
      <c r="H381" s="3" t="s">
        <v>161</v>
      </c>
      <c r="I381" s="3">
        <v>15</v>
      </c>
      <c r="J381">
        <v>0</v>
      </c>
      <c r="K381">
        <v>0</v>
      </c>
      <c r="L381">
        <f t="shared" si="15"/>
        <v>0</v>
      </c>
      <c r="M381">
        <f t="shared" si="16"/>
        <v>0</v>
      </c>
      <c r="N381" s="14" t="str">
        <f t="shared" si="17"/>
        <v>NA</v>
      </c>
    </row>
    <row r="382" spans="1:14" x14ac:dyDescent="0.35">
      <c r="A382" s="3" t="s">
        <v>19</v>
      </c>
      <c r="B382" s="20">
        <v>2023</v>
      </c>
      <c r="C382" s="3" t="s">
        <v>184</v>
      </c>
      <c r="D382" s="25" t="s">
        <v>50</v>
      </c>
      <c r="E382">
        <v>0</v>
      </c>
      <c r="F382">
        <v>1</v>
      </c>
      <c r="G382" s="3">
        <v>0.25</v>
      </c>
      <c r="H382" s="3" t="s">
        <v>161</v>
      </c>
      <c r="I382" s="3">
        <v>25</v>
      </c>
      <c r="J382">
        <v>0</v>
      </c>
      <c r="K382">
        <v>0</v>
      </c>
      <c r="L382">
        <f t="shared" si="15"/>
        <v>0</v>
      </c>
      <c r="M382">
        <f t="shared" si="16"/>
        <v>0</v>
      </c>
      <c r="N382" s="14" t="str">
        <f t="shared" si="17"/>
        <v>NA</v>
      </c>
    </row>
    <row r="383" spans="1:14" x14ac:dyDescent="0.35">
      <c r="A383" s="3" t="s">
        <v>19</v>
      </c>
      <c r="B383" s="20">
        <v>2023</v>
      </c>
      <c r="C383" s="3" t="s">
        <v>185</v>
      </c>
      <c r="D383" s="25" t="s">
        <v>50</v>
      </c>
      <c r="E383">
        <v>0</v>
      </c>
      <c r="F383">
        <v>1</v>
      </c>
      <c r="G383" s="3">
        <v>0.25</v>
      </c>
      <c r="H383" s="3" t="s">
        <v>161</v>
      </c>
      <c r="I383" s="3">
        <v>35</v>
      </c>
      <c r="J383">
        <v>0</v>
      </c>
      <c r="K383">
        <v>0</v>
      </c>
      <c r="L383">
        <f t="shared" si="15"/>
        <v>0</v>
      </c>
      <c r="M383">
        <f t="shared" si="16"/>
        <v>0</v>
      </c>
      <c r="N383" s="14" t="str">
        <f t="shared" si="17"/>
        <v>NA</v>
      </c>
    </row>
    <row r="384" spans="1:14" x14ac:dyDescent="0.35">
      <c r="A384" s="3" t="s">
        <v>19</v>
      </c>
      <c r="B384" s="20">
        <v>2023</v>
      </c>
      <c r="C384" s="3" t="s">
        <v>186</v>
      </c>
      <c r="D384" s="25" t="s">
        <v>50</v>
      </c>
      <c r="E384">
        <v>0</v>
      </c>
      <c r="F384">
        <v>1</v>
      </c>
      <c r="G384" s="3">
        <v>0.25</v>
      </c>
      <c r="H384" s="3" t="s">
        <v>161</v>
      </c>
      <c r="I384" s="3">
        <v>45</v>
      </c>
      <c r="J384">
        <v>0</v>
      </c>
      <c r="K384">
        <v>0</v>
      </c>
      <c r="L384">
        <f t="shared" si="15"/>
        <v>0</v>
      </c>
      <c r="M384">
        <f t="shared" si="16"/>
        <v>0</v>
      </c>
      <c r="N384" s="14" t="str">
        <f t="shared" si="17"/>
        <v>NA</v>
      </c>
    </row>
    <row r="385" spans="1:14" x14ac:dyDescent="0.35">
      <c r="A385" s="3" t="s">
        <v>19</v>
      </c>
      <c r="B385" s="20">
        <v>2023</v>
      </c>
      <c r="C385" s="3" t="s">
        <v>187</v>
      </c>
      <c r="D385" s="25" t="s">
        <v>50</v>
      </c>
      <c r="E385">
        <v>0</v>
      </c>
      <c r="F385">
        <v>1</v>
      </c>
      <c r="G385" s="3">
        <v>0.25</v>
      </c>
      <c r="H385" s="3" t="s">
        <v>163</v>
      </c>
      <c r="I385" s="3">
        <v>5</v>
      </c>
      <c r="J385">
        <v>1</v>
      </c>
      <c r="K385">
        <v>12</v>
      </c>
      <c r="L385">
        <f t="shared" si="15"/>
        <v>13</v>
      </c>
      <c r="M385">
        <f t="shared" si="16"/>
        <v>13</v>
      </c>
      <c r="N385" s="14">
        <f t="shared" si="17"/>
        <v>7.6923076923076927E-2</v>
      </c>
    </row>
    <row r="386" spans="1:14" x14ac:dyDescent="0.35">
      <c r="A386" s="3" t="s">
        <v>19</v>
      </c>
      <c r="B386" s="20">
        <v>2023</v>
      </c>
      <c r="C386" s="3" t="s">
        <v>188</v>
      </c>
      <c r="D386" s="25" t="s">
        <v>50</v>
      </c>
      <c r="E386">
        <v>0</v>
      </c>
      <c r="F386">
        <v>1</v>
      </c>
      <c r="G386" s="3">
        <v>0.25</v>
      </c>
      <c r="H386" s="3" t="s">
        <v>163</v>
      </c>
      <c r="I386" s="3">
        <v>15</v>
      </c>
      <c r="J386">
        <v>0</v>
      </c>
      <c r="K386">
        <v>0</v>
      </c>
      <c r="L386">
        <f t="shared" si="15"/>
        <v>0</v>
      </c>
      <c r="M386">
        <f t="shared" si="16"/>
        <v>0</v>
      </c>
      <c r="N386" s="14" t="str">
        <f t="shared" si="17"/>
        <v>NA</v>
      </c>
    </row>
    <row r="387" spans="1:14" x14ac:dyDescent="0.35">
      <c r="A387" s="3" t="s">
        <v>19</v>
      </c>
      <c r="B387" s="20">
        <v>2023</v>
      </c>
      <c r="C387" s="3" t="s">
        <v>174</v>
      </c>
      <c r="D387" s="25" t="s">
        <v>201</v>
      </c>
      <c r="E387">
        <v>1</v>
      </c>
      <c r="F387">
        <v>1</v>
      </c>
      <c r="G387" s="3">
        <v>0.25</v>
      </c>
      <c r="H387" s="3" t="s">
        <v>50</v>
      </c>
      <c r="I387" s="3" t="s">
        <v>50</v>
      </c>
      <c r="J387">
        <v>0</v>
      </c>
      <c r="K387">
        <v>0</v>
      </c>
      <c r="L387">
        <f t="shared" ref="L387:L450" si="18">IFERROR(J387+K387, "NA")</f>
        <v>0</v>
      </c>
      <c r="M387">
        <f t="shared" ref="M387:M450" si="19">IFERROR(L387/(G387/0.25), "NA")</f>
        <v>0</v>
      </c>
      <c r="N387" s="14" t="str">
        <f t="shared" ref="N387:N450" si="20">IFERROR(J387/L387,"NA")</f>
        <v>NA</v>
      </c>
    </row>
    <row r="388" spans="1:14" x14ac:dyDescent="0.35">
      <c r="A388" s="3" t="s">
        <v>19</v>
      </c>
      <c r="B388" s="20">
        <v>2023</v>
      </c>
      <c r="C388" s="3" t="s">
        <v>189</v>
      </c>
      <c r="D388" s="25" t="s">
        <v>50</v>
      </c>
      <c r="E388">
        <v>0</v>
      </c>
      <c r="F388">
        <v>1</v>
      </c>
      <c r="G388" s="3">
        <v>0.25</v>
      </c>
      <c r="H388" s="3" t="s">
        <v>163</v>
      </c>
      <c r="I388" s="3">
        <v>25</v>
      </c>
      <c r="J388">
        <v>0</v>
      </c>
      <c r="K388">
        <v>0</v>
      </c>
      <c r="L388">
        <f t="shared" si="18"/>
        <v>0</v>
      </c>
      <c r="M388">
        <f t="shared" si="19"/>
        <v>0</v>
      </c>
      <c r="N388" s="14" t="str">
        <f t="shared" si="20"/>
        <v>NA</v>
      </c>
    </row>
    <row r="389" spans="1:14" x14ac:dyDescent="0.35">
      <c r="A389" s="3" t="s">
        <v>19</v>
      </c>
      <c r="B389" s="20">
        <v>2023</v>
      </c>
      <c r="C389" s="3" t="s">
        <v>190</v>
      </c>
      <c r="D389" s="25" t="s">
        <v>50</v>
      </c>
      <c r="E389">
        <v>0</v>
      </c>
      <c r="F389">
        <v>1</v>
      </c>
      <c r="G389" s="3">
        <v>0.25</v>
      </c>
      <c r="H389" s="3" t="s">
        <v>163</v>
      </c>
      <c r="I389" s="3">
        <v>35</v>
      </c>
      <c r="J389">
        <v>0</v>
      </c>
      <c r="K389">
        <v>0</v>
      </c>
      <c r="L389">
        <f t="shared" si="18"/>
        <v>0</v>
      </c>
      <c r="M389">
        <f t="shared" si="19"/>
        <v>0</v>
      </c>
      <c r="N389" s="14" t="str">
        <f t="shared" si="20"/>
        <v>NA</v>
      </c>
    </row>
    <row r="390" spans="1:14" x14ac:dyDescent="0.35">
      <c r="A390" s="3" t="s">
        <v>19</v>
      </c>
      <c r="B390" s="20">
        <v>2023</v>
      </c>
      <c r="C390" s="3" t="s">
        <v>191</v>
      </c>
      <c r="D390" s="25" t="s">
        <v>50</v>
      </c>
      <c r="E390">
        <v>0</v>
      </c>
      <c r="F390">
        <v>1</v>
      </c>
      <c r="G390" s="3">
        <v>0.25</v>
      </c>
      <c r="H390" s="3" t="s">
        <v>163</v>
      </c>
      <c r="I390" s="3">
        <v>45</v>
      </c>
      <c r="J390">
        <v>0</v>
      </c>
      <c r="K390">
        <v>0</v>
      </c>
      <c r="L390">
        <f t="shared" si="18"/>
        <v>0</v>
      </c>
      <c r="M390">
        <f t="shared" si="19"/>
        <v>0</v>
      </c>
      <c r="N390" s="14" t="str">
        <f t="shared" si="20"/>
        <v>NA</v>
      </c>
    </row>
    <row r="391" spans="1:14" x14ac:dyDescent="0.35">
      <c r="A391" s="3" t="s">
        <v>19</v>
      </c>
      <c r="B391" s="20">
        <v>2023</v>
      </c>
      <c r="C391" s="3" t="s">
        <v>192</v>
      </c>
      <c r="D391" s="25" t="s">
        <v>50</v>
      </c>
      <c r="E391">
        <v>0</v>
      </c>
      <c r="F391">
        <v>1</v>
      </c>
      <c r="G391" s="3">
        <v>0.25</v>
      </c>
      <c r="H391" s="3" t="s">
        <v>162</v>
      </c>
      <c r="I391" s="3">
        <v>13</v>
      </c>
      <c r="J391">
        <v>3</v>
      </c>
      <c r="K391">
        <v>11</v>
      </c>
      <c r="L391">
        <f t="shared" si="18"/>
        <v>14</v>
      </c>
      <c r="M391">
        <f t="shared" si="19"/>
        <v>14</v>
      </c>
      <c r="N391" s="14">
        <f t="shared" si="20"/>
        <v>0.21428571428571427</v>
      </c>
    </row>
    <row r="392" spans="1:14" x14ac:dyDescent="0.35">
      <c r="A392" s="3" t="s">
        <v>19</v>
      </c>
      <c r="B392" s="20">
        <v>2023</v>
      </c>
      <c r="C392" s="3" t="s">
        <v>193</v>
      </c>
      <c r="D392" s="25" t="s">
        <v>50</v>
      </c>
      <c r="E392">
        <v>0</v>
      </c>
      <c r="F392">
        <v>1</v>
      </c>
      <c r="G392" s="3">
        <v>0.25</v>
      </c>
      <c r="H392" s="3" t="s">
        <v>162</v>
      </c>
      <c r="I392" s="3">
        <v>23</v>
      </c>
      <c r="J392">
        <v>0</v>
      </c>
      <c r="K392">
        <v>0</v>
      </c>
      <c r="L392">
        <f t="shared" si="18"/>
        <v>0</v>
      </c>
      <c r="M392">
        <f t="shared" si="19"/>
        <v>0</v>
      </c>
      <c r="N392" s="14" t="str">
        <f t="shared" si="20"/>
        <v>NA</v>
      </c>
    </row>
    <row r="393" spans="1:14" x14ac:dyDescent="0.35">
      <c r="A393" s="3" t="s">
        <v>19</v>
      </c>
      <c r="B393" s="20">
        <v>2023</v>
      </c>
      <c r="C393" s="3" t="s">
        <v>194</v>
      </c>
      <c r="D393" s="25" t="s">
        <v>50</v>
      </c>
      <c r="E393">
        <v>0</v>
      </c>
      <c r="F393">
        <v>1</v>
      </c>
      <c r="G393" s="3">
        <v>0.25</v>
      </c>
      <c r="H393" s="3" t="s">
        <v>162</v>
      </c>
      <c r="I393" s="3">
        <v>33</v>
      </c>
      <c r="J393">
        <v>0</v>
      </c>
      <c r="K393">
        <v>0</v>
      </c>
      <c r="L393">
        <f t="shared" si="18"/>
        <v>0</v>
      </c>
      <c r="M393">
        <f t="shared" si="19"/>
        <v>0</v>
      </c>
      <c r="N393" s="14" t="str">
        <f t="shared" si="20"/>
        <v>NA</v>
      </c>
    </row>
    <row r="394" spans="1:14" x14ac:dyDescent="0.35">
      <c r="A394" s="3" t="s">
        <v>19</v>
      </c>
      <c r="B394" s="20">
        <v>2023</v>
      </c>
      <c r="C394" s="3" t="s">
        <v>195</v>
      </c>
      <c r="D394" s="25" t="s">
        <v>50</v>
      </c>
      <c r="E394">
        <v>0</v>
      </c>
      <c r="F394">
        <v>1</v>
      </c>
      <c r="G394" s="3">
        <v>0.25</v>
      </c>
      <c r="H394" s="3" t="s">
        <v>217</v>
      </c>
      <c r="I394" s="3">
        <v>17</v>
      </c>
      <c r="J394">
        <v>0</v>
      </c>
      <c r="K394">
        <v>0</v>
      </c>
      <c r="L394">
        <f t="shared" si="18"/>
        <v>0</v>
      </c>
      <c r="M394">
        <f t="shared" si="19"/>
        <v>0</v>
      </c>
      <c r="N394" s="14" t="str">
        <f t="shared" si="20"/>
        <v>NA</v>
      </c>
    </row>
    <row r="395" spans="1:14" x14ac:dyDescent="0.35">
      <c r="A395" s="3" t="s">
        <v>19</v>
      </c>
      <c r="B395" s="20">
        <v>2023</v>
      </c>
      <c r="C395" s="3" t="s">
        <v>196</v>
      </c>
      <c r="D395" s="25" t="s">
        <v>50</v>
      </c>
      <c r="E395">
        <v>0</v>
      </c>
      <c r="F395">
        <v>1</v>
      </c>
      <c r="G395" s="3">
        <v>0.25</v>
      </c>
      <c r="H395" s="3" t="s">
        <v>217</v>
      </c>
      <c r="I395" s="3">
        <v>27</v>
      </c>
      <c r="J395">
        <v>0</v>
      </c>
      <c r="K395">
        <v>0</v>
      </c>
      <c r="L395">
        <f t="shared" si="18"/>
        <v>0</v>
      </c>
      <c r="M395">
        <f t="shared" si="19"/>
        <v>0</v>
      </c>
      <c r="N395" s="14" t="str">
        <f t="shared" si="20"/>
        <v>NA</v>
      </c>
    </row>
    <row r="396" spans="1:14" x14ac:dyDescent="0.35">
      <c r="A396" s="3" t="s">
        <v>19</v>
      </c>
      <c r="B396" s="20">
        <v>2023</v>
      </c>
      <c r="C396" s="3" t="s">
        <v>175</v>
      </c>
      <c r="D396" s="25" t="s">
        <v>202</v>
      </c>
      <c r="E396">
        <v>1</v>
      </c>
      <c r="F396">
        <v>1</v>
      </c>
      <c r="G396" s="3">
        <v>0.25</v>
      </c>
      <c r="H396" s="3" t="s">
        <v>50</v>
      </c>
      <c r="I396" s="3" t="s">
        <v>50</v>
      </c>
      <c r="J396">
        <v>15</v>
      </c>
      <c r="K396">
        <v>30</v>
      </c>
      <c r="L396">
        <f t="shared" si="18"/>
        <v>45</v>
      </c>
      <c r="M396">
        <f t="shared" si="19"/>
        <v>45</v>
      </c>
      <c r="N396" s="14">
        <f t="shared" si="20"/>
        <v>0.33333333333333331</v>
      </c>
    </row>
    <row r="397" spans="1:14" x14ac:dyDescent="0.35">
      <c r="A397" s="3" t="s">
        <v>19</v>
      </c>
      <c r="B397" s="20">
        <v>2023</v>
      </c>
      <c r="C397" s="3" t="s">
        <v>176</v>
      </c>
      <c r="D397" s="25" t="s">
        <v>203</v>
      </c>
      <c r="E397">
        <v>1</v>
      </c>
      <c r="F397">
        <v>1</v>
      </c>
      <c r="G397" s="3">
        <v>0.25</v>
      </c>
      <c r="H397" s="3" t="s">
        <v>50</v>
      </c>
      <c r="I397" s="3" t="s">
        <v>50</v>
      </c>
      <c r="J397">
        <v>40</v>
      </c>
      <c r="K397">
        <v>73</v>
      </c>
      <c r="L397">
        <f t="shared" si="18"/>
        <v>113</v>
      </c>
      <c r="M397">
        <f t="shared" si="19"/>
        <v>113</v>
      </c>
      <c r="N397" s="14">
        <f t="shared" si="20"/>
        <v>0.35398230088495575</v>
      </c>
    </row>
    <row r="398" spans="1:14" x14ac:dyDescent="0.35">
      <c r="A398" s="3" t="s">
        <v>19</v>
      </c>
      <c r="B398" s="20">
        <v>2023</v>
      </c>
      <c r="C398" s="3" t="s">
        <v>177</v>
      </c>
      <c r="D398" s="25" t="s">
        <v>204</v>
      </c>
      <c r="E398">
        <v>1</v>
      </c>
      <c r="F398">
        <v>1</v>
      </c>
      <c r="G398" s="3">
        <v>0.25</v>
      </c>
      <c r="H398" s="3" t="s">
        <v>50</v>
      </c>
      <c r="I398" s="3" t="s">
        <v>50</v>
      </c>
      <c r="J398">
        <v>25</v>
      </c>
      <c r="K398">
        <v>42</v>
      </c>
      <c r="L398">
        <f t="shared" si="18"/>
        <v>67</v>
      </c>
      <c r="M398">
        <f t="shared" si="19"/>
        <v>67</v>
      </c>
      <c r="N398" s="14">
        <f t="shared" si="20"/>
        <v>0.37313432835820898</v>
      </c>
    </row>
    <row r="399" spans="1:14" x14ac:dyDescent="0.35">
      <c r="A399" s="3" t="s">
        <v>19</v>
      </c>
      <c r="B399" s="20">
        <v>2023</v>
      </c>
      <c r="C399" s="3" t="s">
        <v>178</v>
      </c>
      <c r="D399" s="25" t="s">
        <v>205</v>
      </c>
      <c r="E399">
        <v>1</v>
      </c>
      <c r="F399">
        <v>1</v>
      </c>
      <c r="G399" s="3">
        <v>0.25</v>
      </c>
      <c r="H399" s="3" t="s">
        <v>50</v>
      </c>
      <c r="I399" s="3" t="s">
        <v>50</v>
      </c>
      <c r="J399">
        <v>25</v>
      </c>
      <c r="K399">
        <v>62</v>
      </c>
      <c r="L399">
        <f t="shared" si="18"/>
        <v>87</v>
      </c>
      <c r="M399">
        <f t="shared" si="19"/>
        <v>87</v>
      </c>
      <c r="N399" s="14">
        <f t="shared" si="20"/>
        <v>0.28735632183908044</v>
      </c>
    </row>
    <row r="400" spans="1:14" x14ac:dyDescent="0.35">
      <c r="A400" s="3" t="s">
        <v>19</v>
      </c>
      <c r="B400" s="20">
        <v>2023</v>
      </c>
      <c r="C400" s="3" t="s">
        <v>179</v>
      </c>
      <c r="D400" s="25" t="s">
        <v>206</v>
      </c>
      <c r="E400">
        <v>1</v>
      </c>
      <c r="F400">
        <v>1</v>
      </c>
      <c r="G400" s="3">
        <v>0.25</v>
      </c>
      <c r="H400" s="25" t="s">
        <v>50</v>
      </c>
      <c r="I400" s="25" t="s">
        <v>50</v>
      </c>
      <c r="J400">
        <v>2</v>
      </c>
      <c r="K400">
        <v>4</v>
      </c>
      <c r="L400">
        <f t="shared" si="18"/>
        <v>6</v>
      </c>
      <c r="M400">
        <f t="shared" si="19"/>
        <v>6</v>
      </c>
      <c r="N400" s="14">
        <f t="shared" si="20"/>
        <v>0.33333333333333331</v>
      </c>
    </row>
    <row r="401" spans="1:14" x14ac:dyDescent="0.35">
      <c r="A401" s="3" t="s">
        <v>19</v>
      </c>
      <c r="B401" s="20">
        <v>2023</v>
      </c>
      <c r="C401" s="3" t="s">
        <v>180</v>
      </c>
      <c r="D401" s="25" t="s">
        <v>207</v>
      </c>
      <c r="E401">
        <v>1</v>
      </c>
      <c r="F401">
        <v>1</v>
      </c>
      <c r="G401" s="3">
        <v>0.25</v>
      </c>
      <c r="H401" s="25" t="s">
        <v>50</v>
      </c>
      <c r="I401" s="25" t="s">
        <v>50</v>
      </c>
      <c r="J401">
        <v>0</v>
      </c>
      <c r="K401">
        <v>0</v>
      </c>
      <c r="L401">
        <f t="shared" si="18"/>
        <v>0</v>
      </c>
      <c r="M401">
        <f t="shared" si="19"/>
        <v>0</v>
      </c>
      <c r="N401" s="14" t="str">
        <f t="shared" si="20"/>
        <v>NA</v>
      </c>
    </row>
    <row r="402" spans="1:14" x14ac:dyDescent="0.35">
      <c r="A402" s="3" t="s">
        <v>19</v>
      </c>
      <c r="B402" s="20">
        <v>2023</v>
      </c>
      <c r="C402" s="3" t="s">
        <v>181</v>
      </c>
      <c r="D402" s="25" t="s">
        <v>208</v>
      </c>
      <c r="E402">
        <v>1</v>
      </c>
      <c r="F402">
        <v>1</v>
      </c>
      <c r="G402" s="3">
        <v>0.25</v>
      </c>
      <c r="H402" s="3" t="s">
        <v>50</v>
      </c>
      <c r="I402" s="3" t="s">
        <v>50</v>
      </c>
      <c r="J402">
        <v>1</v>
      </c>
      <c r="K402">
        <v>10</v>
      </c>
      <c r="L402">
        <f t="shared" si="18"/>
        <v>11</v>
      </c>
      <c r="M402">
        <f t="shared" si="19"/>
        <v>11</v>
      </c>
      <c r="N402" s="14">
        <f t="shared" si="20"/>
        <v>9.0909090909090912E-2</v>
      </c>
    </row>
    <row r="403" spans="1:14" x14ac:dyDescent="0.35">
      <c r="A403" s="3" t="s">
        <v>19</v>
      </c>
      <c r="B403" s="20">
        <v>2024</v>
      </c>
      <c r="C403" s="3" t="s">
        <v>170</v>
      </c>
      <c r="D403" s="25" t="s">
        <v>197</v>
      </c>
      <c r="E403">
        <v>1</v>
      </c>
      <c r="F403">
        <v>1</v>
      </c>
      <c r="G403" s="3">
        <v>0.25</v>
      </c>
      <c r="H403" s="3" t="s">
        <v>50</v>
      </c>
      <c r="I403" s="3" t="s">
        <v>50</v>
      </c>
      <c r="J403">
        <v>0</v>
      </c>
      <c r="K403">
        <v>0</v>
      </c>
      <c r="L403">
        <f t="shared" si="18"/>
        <v>0</v>
      </c>
      <c r="M403">
        <f t="shared" si="19"/>
        <v>0</v>
      </c>
      <c r="N403" s="14" t="str">
        <f t="shared" si="20"/>
        <v>NA</v>
      </c>
    </row>
    <row r="404" spans="1:14" x14ac:dyDescent="0.35">
      <c r="A404" s="3" t="s">
        <v>19</v>
      </c>
      <c r="B404" s="20">
        <v>2024</v>
      </c>
      <c r="C404" s="3" t="s">
        <v>171</v>
      </c>
      <c r="D404" s="25" t="s">
        <v>198</v>
      </c>
      <c r="E404">
        <v>1</v>
      </c>
      <c r="F404">
        <v>1</v>
      </c>
      <c r="G404" s="3">
        <v>0.25</v>
      </c>
      <c r="H404" s="3" t="s">
        <v>217</v>
      </c>
      <c r="I404" s="3">
        <v>7</v>
      </c>
      <c r="J404">
        <v>0</v>
      </c>
      <c r="K404">
        <v>1</v>
      </c>
      <c r="L404">
        <f t="shared" si="18"/>
        <v>1</v>
      </c>
      <c r="M404">
        <f t="shared" si="19"/>
        <v>1</v>
      </c>
      <c r="N404" s="14">
        <f t="shared" si="20"/>
        <v>0</v>
      </c>
    </row>
    <row r="405" spans="1:14" x14ac:dyDescent="0.35">
      <c r="A405" s="3" t="s">
        <v>19</v>
      </c>
      <c r="B405" s="20">
        <v>2024</v>
      </c>
      <c r="C405" s="3" t="s">
        <v>172</v>
      </c>
      <c r="D405" s="25" t="s">
        <v>199</v>
      </c>
      <c r="E405">
        <v>1</v>
      </c>
      <c r="F405">
        <v>1</v>
      </c>
      <c r="G405" s="3">
        <v>0.25</v>
      </c>
      <c r="H405" s="3" t="s">
        <v>162</v>
      </c>
      <c r="I405" s="3">
        <v>3</v>
      </c>
      <c r="J405">
        <v>3</v>
      </c>
      <c r="K405">
        <v>16</v>
      </c>
      <c r="L405">
        <f t="shared" si="18"/>
        <v>19</v>
      </c>
      <c r="M405">
        <f t="shared" si="19"/>
        <v>19</v>
      </c>
      <c r="N405" s="14">
        <f t="shared" si="20"/>
        <v>0.15789473684210525</v>
      </c>
    </row>
    <row r="406" spans="1:14" x14ac:dyDescent="0.35">
      <c r="A406" s="3" t="s">
        <v>19</v>
      </c>
      <c r="B406" s="20">
        <v>2024</v>
      </c>
      <c r="C406" s="3" t="s">
        <v>173</v>
      </c>
      <c r="D406" s="25" t="s">
        <v>200</v>
      </c>
      <c r="E406">
        <v>1</v>
      </c>
      <c r="F406">
        <v>1</v>
      </c>
      <c r="G406" s="3">
        <v>0.25</v>
      </c>
      <c r="H406" s="3" t="s">
        <v>50</v>
      </c>
      <c r="I406" s="3" t="s">
        <v>50</v>
      </c>
      <c r="J406">
        <v>1</v>
      </c>
      <c r="K406">
        <v>7</v>
      </c>
      <c r="L406">
        <f t="shared" si="18"/>
        <v>8</v>
      </c>
      <c r="M406">
        <f t="shared" si="19"/>
        <v>8</v>
      </c>
      <c r="N406" s="14">
        <f t="shared" si="20"/>
        <v>0.125</v>
      </c>
    </row>
    <row r="407" spans="1:14" x14ac:dyDescent="0.35">
      <c r="A407" s="3" t="s">
        <v>19</v>
      </c>
      <c r="B407" s="20">
        <v>2024</v>
      </c>
      <c r="C407" s="3" t="s">
        <v>182</v>
      </c>
      <c r="D407" s="25" t="s">
        <v>50</v>
      </c>
      <c r="E407">
        <v>0</v>
      </c>
      <c r="F407">
        <v>1</v>
      </c>
      <c r="G407" s="3">
        <v>0.25</v>
      </c>
      <c r="H407" s="3" t="s">
        <v>161</v>
      </c>
      <c r="I407" s="3">
        <v>5</v>
      </c>
      <c r="J407">
        <v>4</v>
      </c>
      <c r="K407">
        <v>48</v>
      </c>
      <c r="L407">
        <f t="shared" si="18"/>
        <v>52</v>
      </c>
      <c r="M407">
        <f t="shared" si="19"/>
        <v>52</v>
      </c>
      <c r="N407" s="14">
        <f t="shared" si="20"/>
        <v>7.6923076923076927E-2</v>
      </c>
    </row>
    <row r="408" spans="1:14" x14ac:dyDescent="0.35">
      <c r="A408" s="3" t="s">
        <v>19</v>
      </c>
      <c r="B408" s="20">
        <v>2024</v>
      </c>
      <c r="C408" s="3" t="s">
        <v>183</v>
      </c>
      <c r="D408" s="25" t="s">
        <v>50</v>
      </c>
      <c r="E408">
        <v>0</v>
      </c>
      <c r="F408">
        <v>1</v>
      </c>
      <c r="G408" s="3">
        <v>0.25</v>
      </c>
      <c r="H408" s="3" t="s">
        <v>161</v>
      </c>
      <c r="I408" s="3">
        <v>15</v>
      </c>
      <c r="J408">
        <v>0</v>
      </c>
      <c r="K408">
        <v>0</v>
      </c>
      <c r="L408">
        <f t="shared" si="18"/>
        <v>0</v>
      </c>
      <c r="M408">
        <f t="shared" si="19"/>
        <v>0</v>
      </c>
      <c r="N408" s="14" t="str">
        <f t="shared" si="20"/>
        <v>NA</v>
      </c>
    </row>
    <row r="409" spans="1:14" x14ac:dyDescent="0.35">
      <c r="A409" s="3" t="s">
        <v>19</v>
      </c>
      <c r="B409" s="20">
        <v>2024</v>
      </c>
      <c r="C409" s="3" t="s">
        <v>184</v>
      </c>
      <c r="D409" s="25" t="s">
        <v>50</v>
      </c>
      <c r="E409">
        <v>0</v>
      </c>
      <c r="F409">
        <v>1</v>
      </c>
      <c r="G409" s="3">
        <v>0.25</v>
      </c>
      <c r="H409" s="3" t="s">
        <v>161</v>
      </c>
      <c r="I409" s="3">
        <v>25</v>
      </c>
      <c r="J409">
        <v>0</v>
      </c>
      <c r="K409">
        <v>0</v>
      </c>
      <c r="L409">
        <f t="shared" si="18"/>
        <v>0</v>
      </c>
      <c r="M409">
        <f t="shared" si="19"/>
        <v>0</v>
      </c>
      <c r="N409" s="14" t="str">
        <f t="shared" si="20"/>
        <v>NA</v>
      </c>
    </row>
    <row r="410" spans="1:14" x14ac:dyDescent="0.35">
      <c r="A410" s="3" t="s">
        <v>19</v>
      </c>
      <c r="B410" s="20">
        <v>2024</v>
      </c>
      <c r="C410" s="3" t="s">
        <v>185</v>
      </c>
      <c r="D410" s="25" t="s">
        <v>50</v>
      </c>
      <c r="E410">
        <v>0</v>
      </c>
      <c r="F410">
        <v>1</v>
      </c>
      <c r="G410" s="3">
        <v>0.25</v>
      </c>
      <c r="H410" s="3" t="s">
        <v>161</v>
      </c>
      <c r="I410" s="3">
        <v>35</v>
      </c>
      <c r="J410">
        <v>0</v>
      </c>
      <c r="K410">
        <v>0</v>
      </c>
      <c r="L410">
        <f t="shared" si="18"/>
        <v>0</v>
      </c>
      <c r="M410">
        <f t="shared" si="19"/>
        <v>0</v>
      </c>
      <c r="N410" s="14" t="str">
        <f t="shared" si="20"/>
        <v>NA</v>
      </c>
    </row>
    <row r="411" spans="1:14" x14ac:dyDescent="0.35">
      <c r="A411" s="3" t="s">
        <v>19</v>
      </c>
      <c r="B411" s="20">
        <v>2024</v>
      </c>
      <c r="C411" s="3" t="s">
        <v>186</v>
      </c>
      <c r="D411" s="25" t="s">
        <v>50</v>
      </c>
      <c r="E411">
        <v>0</v>
      </c>
      <c r="F411">
        <v>1</v>
      </c>
      <c r="G411" s="3">
        <v>0.25</v>
      </c>
      <c r="H411" s="3" t="s">
        <v>161</v>
      </c>
      <c r="I411" s="3">
        <v>45</v>
      </c>
      <c r="J411">
        <v>0</v>
      </c>
      <c r="K411">
        <v>0</v>
      </c>
      <c r="L411">
        <f t="shared" si="18"/>
        <v>0</v>
      </c>
      <c r="M411">
        <f t="shared" si="19"/>
        <v>0</v>
      </c>
      <c r="N411" s="14" t="str">
        <f t="shared" si="20"/>
        <v>NA</v>
      </c>
    </row>
    <row r="412" spans="1:14" x14ac:dyDescent="0.35">
      <c r="A412" s="3" t="s">
        <v>19</v>
      </c>
      <c r="B412" s="20">
        <v>2024</v>
      </c>
      <c r="C412" s="3" t="s">
        <v>187</v>
      </c>
      <c r="D412" s="25" t="s">
        <v>50</v>
      </c>
      <c r="E412">
        <v>0</v>
      </c>
      <c r="F412">
        <v>1</v>
      </c>
      <c r="G412" s="3">
        <v>0.25</v>
      </c>
      <c r="H412" s="3" t="s">
        <v>163</v>
      </c>
      <c r="I412" s="3">
        <v>5</v>
      </c>
      <c r="J412">
        <v>0</v>
      </c>
      <c r="K412">
        <v>7</v>
      </c>
      <c r="L412">
        <f t="shared" si="18"/>
        <v>7</v>
      </c>
      <c r="M412">
        <f t="shared" si="19"/>
        <v>7</v>
      </c>
      <c r="N412" s="14">
        <f t="shared" si="20"/>
        <v>0</v>
      </c>
    </row>
    <row r="413" spans="1:14" x14ac:dyDescent="0.35">
      <c r="A413" s="3" t="s">
        <v>19</v>
      </c>
      <c r="B413" s="20">
        <v>2024</v>
      </c>
      <c r="C413" s="3" t="s">
        <v>188</v>
      </c>
      <c r="D413" s="25" t="s">
        <v>50</v>
      </c>
      <c r="E413">
        <v>0</v>
      </c>
      <c r="F413">
        <v>1</v>
      </c>
      <c r="G413" s="3">
        <v>0.25</v>
      </c>
      <c r="H413" s="3" t="s">
        <v>163</v>
      </c>
      <c r="I413" s="3">
        <v>15</v>
      </c>
      <c r="J413">
        <v>0</v>
      </c>
      <c r="K413">
        <v>2</v>
      </c>
      <c r="L413">
        <f t="shared" si="18"/>
        <v>2</v>
      </c>
      <c r="M413">
        <f t="shared" si="19"/>
        <v>2</v>
      </c>
      <c r="N413" s="14">
        <f t="shared" si="20"/>
        <v>0</v>
      </c>
    </row>
    <row r="414" spans="1:14" x14ac:dyDescent="0.35">
      <c r="A414" s="3" t="s">
        <v>19</v>
      </c>
      <c r="B414" s="20">
        <v>2024</v>
      </c>
      <c r="C414" s="3" t="s">
        <v>174</v>
      </c>
      <c r="D414" s="25" t="s">
        <v>201</v>
      </c>
      <c r="E414">
        <v>1</v>
      </c>
      <c r="F414">
        <v>1</v>
      </c>
      <c r="G414" s="3">
        <v>0.25</v>
      </c>
      <c r="H414" s="3" t="s">
        <v>50</v>
      </c>
      <c r="I414" s="3" t="s">
        <v>50</v>
      </c>
      <c r="J414">
        <v>0</v>
      </c>
      <c r="K414">
        <v>1</v>
      </c>
      <c r="L414">
        <f t="shared" si="18"/>
        <v>1</v>
      </c>
      <c r="M414">
        <f t="shared" si="19"/>
        <v>1</v>
      </c>
      <c r="N414" s="14">
        <f t="shared" si="20"/>
        <v>0</v>
      </c>
    </row>
    <row r="415" spans="1:14" x14ac:dyDescent="0.35">
      <c r="A415" s="3" t="s">
        <v>19</v>
      </c>
      <c r="B415" s="20">
        <v>2024</v>
      </c>
      <c r="C415" s="3" t="s">
        <v>189</v>
      </c>
      <c r="D415" s="25" t="s">
        <v>50</v>
      </c>
      <c r="E415">
        <v>0</v>
      </c>
      <c r="F415">
        <v>1</v>
      </c>
      <c r="G415" s="3">
        <v>0.25</v>
      </c>
      <c r="H415" s="3" t="s">
        <v>163</v>
      </c>
      <c r="I415" s="3">
        <v>25</v>
      </c>
      <c r="J415">
        <v>0</v>
      </c>
      <c r="K415">
        <v>0</v>
      </c>
      <c r="L415">
        <f t="shared" si="18"/>
        <v>0</v>
      </c>
      <c r="M415">
        <f t="shared" si="19"/>
        <v>0</v>
      </c>
      <c r="N415" s="14" t="str">
        <f t="shared" si="20"/>
        <v>NA</v>
      </c>
    </row>
    <row r="416" spans="1:14" x14ac:dyDescent="0.35">
      <c r="A416" s="3" t="s">
        <v>19</v>
      </c>
      <c r="B416" s="20">
        <v>2024</v>
      </c>
      <c r="C416" s="3" t="s">
        <v>190</v>
      </c>
      <c r="D416" s="25" t="s">
        <v>50</v>
      </c>
      <c r="E416">
        <v>0</v>
      </c>
      <c r="F416">
        <v>1</v>
      </c>
      <c r="G416" s="3">
        <v>0.25</v>
      </c>
      <c r="H416" s="3" t="s">
        <v>163</v>
      </c>
      <c r="I416" s="3">
        <v>35</v>
      </c>
      <c r="J416">
        <v>0</v>
      </c>
      <c r="K416">
        <v>0</v>
      </c>
      <c r="L416">
        <f t="shared" si="18"/>
        <v>0</v>
      </c>
      <c r="M416">
        <f t="shared" si="19"/>
        <v>0</v>
      </c>
      <c r="N416" s="14" t="str">
        <f t="shared" si="20"/>
        <v>NA</v>
      </c>
    </row>
    <row r="417" spans="1:14" x14ac:dyDescent="0.35">
      <c r="A417" s="3" t="s">
        <v>19</v>
      </c>
      <c r="B417" s="20">
        <v>2024</v>
      </c>
      <c r="C417" s="3" t="s">
        <v>191</v>
      </c>
      <c r="D417" s="25" t="s">
        <v>50</v>
      </c>
      <c r="E417">
        <v>0</v>
      </c>
      <c r="F417">
        <v>1</v>
      </c>
      <c r="G417" s="3">
        <v>0.25</v>
      </c>
      <c r="H417" s="3" t="s">
        <v>163</v>
      </c>
      <c r="I417" s="3">
        <v>45</v>
      </c>
      <c r="J417">
        <v>0</v>
      </c>
      <c r="K417">
        <v>0</v>
      </c>
      <c r="L417">
        <f t="shared" si="18"/>
        <v>0</v>
      </c>
      <c r="M417">
        <f t="shared" si="19"/>
        <v>0</v>
      </c>
      <c r="N417" s="14" t="str">
        <f t="shared" si="20"/>
        <v>NA</v>
      </c>
    </row>
    <row r="418" spans="1:14" x14ac:dyDescent="0.35">
      <c r="A418" s="3" t="s">
        <v>19</v>
      </c>
      <c r="B418" s="20">
        <v>2024</v>
      </c>
      <c r="C418" s="3" t="s">
        <v>192</v>
      </c>
      <c r="D418" s="25" t="s">
        <v>50</v>
      </c>
      <c r="E418">
        <v>0</v>
      </c>
      <c r="F418">
        <v>1</v>
      </c>
      <c r="G418" s="3">
        <v>0.25</v>
      </c>
      <c r="H418" s="3" t="s">
        <v>162</v>
      </c>
      <c r="I418" s="3">
        <v>13</v>
      </c>
      <c r="J418">
        <v>0</v>
      </c>
      <c r="K418">
        <v>10</v>
      </c>
      <c r="L418">
        <f t="shared" si="18"/>
        <v>10</v>
      </c>
      <c r="M418">
        <f t="shared" si="19"/>
        <v>10</v>
      </c>
      <c r="N418" s="14">
        <f t="shared" si="20"/>
        <v>0</v>
      </c>
    </row>
    <row r="419" spans="1:14" x14ac:dyDescent="0.35">
      <c r="A419" s="3" t="s">
        <v>19</v>
      </c>
      <c r="B419" s="20">
        <v>2024</v>
      </c>
      <c r="C419" s="3" t="s">
        <v>193</v>
      </c>
      <c r="D419" s="25" t="s">
        <v>50</v>
      </c>
      <c r="E419">
        <v>0</v>
      </c>
      <c r="F419">
        <v>1</v>
      </c>
      <c r="G419" s="3">
        <v>0.25</v>
      </c>
      <c r="H419" s="3" t="s">
        <v>162</v>
      </c>
      <c r="I419" s="3">
        <v>23</v>
      </c>
      <c r="J419">
        <v>0</v>
      </c>
      <c r="K419">
        <v>0</v>
      </c>
      <c r="L419">
        <f t="shared" si="18"/>
        <v>0</v>
      </c>
      <c r="M419">
        <f t="shared" si="19"/>
        <v>0</v>
      </c>
      <c r="N419" s="14" t="str">
        <f t="shared" si="20"/>
        <v>NA</v>
      </c>
    </row>
    <row r="420" spans="1:14" x14ac:dyDescent="0.35">
      <c r="A420" s="3" t="s">
        <v>19</v>
      </c>
      <c r="B420" s="20">
        <v>2024</v>
      </c>
      <c r="C420" s="3" t="s">
        <v>194</v>
      </c>
      <c r="D420" s="25" t="s">
        <v>50</v>
      </c>
      <c r="E420">
        <v>0</v>
      </c>
      <c r="F420">
        <v>1</v>
      </c>
      <c r="G420" s="3">
        <v>0.25</v>
      </c>
      <c r="H420" s="3" t="s">
        <v>162</v>
      </c>
      <c r="I420" s="3">
        <v>33</v>
      </c>
      <c r="J420">
        <v>0</v>
      </c>
      <c r="K420">
        <v>0</v>
      </c>
      <c r="L420">
        <f t="shared" si="18"/>
        <v>0</v>
      </c>
      <c r="M420">
        <f t="shared" si="19"/>
        <v>0</v>
      </c>
      <c r="N420" s="14" t="str">
        <f t="shared" si="20"/>
        <v>NA</v>
      </c>
    </row>
    <row r="421" spans="1:14" x14ac:dyDescent="0.35">
      <c r="A421" s="3" t="s">
        <v>19</v>
      </c>
      <c r="B421" s="20">
        <v>2024</v>
      </c>
      <c r="C421" s="3" t="s">
        <v>195</v>
      </c>
      <c r="D421" s="25" t="s">
        <v>50</v>
      </c>
      <c r="E421">
        <v>0</v>
      </c>
      <c r="F421">
        <v>1</v>
      </c>
      <c r="G421" s="3">
        <v>0.25</v>
      </c>
      <c r="H421" s="3" t="s">
        <v>217</v>
      </c>
      <c r="I421" s="3">
        <v>17</v>
      </c>
      <c r="J421">
        <v>0</v>
      </c>
      <c r="K421">
        <v>0</v>
      </c>
      <c r="L421">
        <f t="shared" si="18"/>
        <v>0</v>
      </c>
      <c r="M421">
        <f t="shared" si="19"/>
        <v>0</v>
      </c>
      <c r="N421" s="14" t="str">
        <f t="shared" si="20"/>
        <v>NA</v>
      </c>
    </row>
    <row r="422" spans="1:14" x14ac:dyDescent="0.35">
      <c r="A422" s="3" t="s">
        <v>19</v>
      </c>
      <c r="B422" s="20">
        <v>2024</v>
      </c>
      <c r="C422" s="3" t="s">
        <v>196</v>
      </c>
      <c r="D422" s="25" t="s">
        <v>50</v>
      </c>
      <c r="E422">
        <v>0</v>
      </c>
      <c r="F422">
        <v>1</v>
      </c>
      <c r="G422" s="3">
        <v>0.25</v>
      </c>
      <c r="H422" s="3" t="s">
        <v>217</v>
      </c>
      <c r="I422" s="3">
        <v>27</v>
      </c>
      <c r="J422">
        <v>0</v>
      </c>
      <c r="K422">
        <v>0</v>
      </c>
      <c r="L422">
        <f t="shared" si="18"/>
        <v>0</v>
      </c>
      <c r="M422">
        <f t="shared" si="19"/>
        <v>0</v>
      </c>
      <c r="N422" s="14" t="str">
        <f t="shared" si="20"/>
        <v>NA</v>
      </c>
    </row>
    <row r="423" spans="1:14" x14ac:dyDescent="0.35">
      <c r="A423" s="3" t="s">
        <v>19</v>
      </c>
      <c r="B423" s="20">
        <v>2024</v>
      </c>
      <c r="C423" s="3" t="s">
        <v>175</v>
      </c>
      <c r="D423" s="25" t="s">
        <v>202</v>
      </c>
      <c r="E423">
        <v>1</v>
      </c>
      <c r="F423">
        <v>1</v>
      </c>
      <c r="G423" s="3">
        <v>0.25</v>
      </c>
      <c r="H423" s="3" t="s">
        <v>50</v>
      </c>
      <c r="I423" s="3" t="s">
        <v>50</v>
      </c>
      <c r="J423">
        <v>5</v>
      </c>
      <c r="K423">
        <v>36</v>
      </c>
      <c r="L423">
        <f t="shared" si="18"/>
        <v>41</v>
      </c>
      <c r="M423">
        <f t="shared" si="19"/>
        <v>41</v>
      </c>
      <c r="N423" s="14">
        <f t="shared" si="20"/>
        <v>0.12195121951219512</v>
      </c>
    </row>
    <row r="424" spans="1:14" x14ac:dyDescent="0.35">
      <c r="A424" s="3" t="s">
        <v>19</v>
      </c>
      <c r="B424" s="20">
        <v>2024</v>
      </c>
      <c r="C424" s="3" t="s">
        <v>176</v>
      </c>
      <c r="D424" s="25" t="s">
        <v>203</v>
      </c>
      <c r="E424">
        <v>1</v>
      </c>
      <c r="F424">
        <v>1</v>
      </c>
      <c r="G424" s="3">
        <v>0.25</v>
      </c>
      <c r="H424" s="3" t="s">
        <v>50</v>
      </c>
      <c r="I424" s="3" t="s">
        <v>50</v>
      </c>
      <c r="J424">
        <v>21</v>
      </c>
      <c r="K424">
        <v>72</v>
      </c>
      <c r="L424">
        <f t="shared" si="18"/>
        <v>93</v>
      </c>
      <c r="M424">
        <f t="shared" si="19"/>
        <v>93</v>
      </c>
      <c r="N424" s="14">
        <f t="shared" si="20"/>
        <v>0.22580645161290322</v>
      </c>
    </row>
    <row r="425" spans="1:14" x14ac:dyDescent="0.35">
      <c r="A425" s="3" t="s">
        <v>19</v>
      </c>
      <c r="B425" s="20">
        <v>2024</v>
      </c>
      <c r="C425" s="3" t="s">
        <v>177</v>
      </c>
      <c r="D425" s="25" t="s">
        <v>204</v>
      </c>
      <c r="E425">
        <v>1</v>
      </c>
      <c r="F425">
        <v>1</v>
      </c>
      <c r="G425" s="3">
        <v>0.25</v>
      </c>
      <c r="H425" s="3" t="s">
        <v>50</v>
      </c>
      <c r="I425" s="3" t="s">
        <v>50</v>
      </c>
      <c r="J425">
        <v>16</v>
      </c>
      <c r="K425">
        <v>33</v>
      </c>
      <c r="L425">
        <f t="shared" si="18"/>
        <v>49</v>
      </c>
      <c r="M425">
        <f t="shared" si="19"/>
        <v>49</v>
      </c>
      <c r="N425" s="14">
        <f t="shared" si="20"/>
        <v>0.32653061224489793</v>
      </c>
    </row>
    <row r="426" spans="1:14" x14ac:dyDescent="0.35">
      <c r="A426" s="3" t="s">
        <v>19</v>
      </c>
      <c r="B426" s="20">
        <v>2024</v>
      </c>
      <c r="C426" s="3" t="s">
        <v>178</v>
      </c>
      <c r="D426" s="25" t="s">
        <v>205</v>
      </c>
      <c r="E426">
        <v>1</v>
      </c>
      <c r="F426">
        <v>1</v>
      </c>
      <c r="G426" s="3">
        <v>0.25</v>
      </c>
      <c r="H426" s="3" t="s">
        <v>50</v>
      </c>
      <c r="I426" s="3" t="s">
        <v>50</v>
      </c>
      <c r="J426">
        <v>19</v>
      </c>
      <c r="K426">
        <v>48</v>
      </c>
      <c r="L426">
        <f t="shared" si="18"/>
        <v>67</v>
      </c>
      <c r="M426">
        <f t="shared" si="19"/>
        <v>67</v>
      </c>
      <c r="N426" s="14">
        <f t="shared" si="20"/>
        <v>0.28358208955223879</v>
      </c>
    </row>
    <row r="427" spans="1:14" x14ac:dyDescent="0.35">
      <c r="A427" s="3" t="s">
        <v>19</v>
      </c>
      <c r="B427" s="20">
        <v>2024</v>
      </c>
      <c r="C427" s="3" t="s">
        <v>179</v>
      </c>
      <c r="D427" s="25" t="s">
        <v>206</v>
      </c>
      <c r="E427">
        <v>1</v>
      </c>
      <c r="F427">
        <v>1</v>
      </c>
      <c r="G427" s="3">
        <v>0.25</v>
      </c>
      <c r="H427" s="25" t="s">
        <v>50</v>
      </c>
      <c r="I427" s="25" t="s">
        <v>50</v>
      </c>
      <c r="J427">
        <v>2</v>
      </c>
      <c r="K427">
        <v>5</v>
      </c>
      <c r="L427">
        <f t="shared" si="18"/>
        <v>7</v>
      </c>
      <c r="M427">
        <f t="shared" si="19"/>
        <v>7</v>
      </c>
      <c r="N427" s="14">
        <f t="shared" si="20"/>
        <v>0.2857142857142857</v>
      </c>
    </row>
    <row r="428" spans="1:14" x14ac:dyDescent="0.35">
      <c r="A428" s="3" t="s">
        <v>19</v>
      </c>
      <c r="B428" s="20">
        <v>2024</v>
      </c>
      <c r="C428" s="3" t="s">
        <v>180</v>
      </c>
      <c r="D428" s="25" t="s">
        <v>207</v>
      </c>
      <c r="E428">
        <v>1</v>
      </c>
      <c r="F428">
        <v>1</v>
      </c>
      <c r="G428" s="3">
        <v>0.25</v>
      </c>
      <c r="H428" s="25" t="s">
        <v>50</v>
      </c>
      <c r="I428" s="25" t="s">
        <v>50</v>
      </c>
      <c r="J428">
        <v>0</v>
      </c>
      <c r="K428">
        <v>0</v>
      </c>
      <c r="L428">
        <f t="shared" si="18"/>
        <v>0</v>
      </c>
      <c r="M428">
        <f t="shared" si="19"/>
        <v>0</v>
      </c>
      <c r="N428" s="14" t="str">
        <f t="shared" si="20"/>
        <v>NA</v>
      </c>
    </row>
    <row r="429" spans="1:14" x14ac:dyDescent="0.35">
      <c r="A429" s="3" t="s">
        <v>19</v>
      </c>
      <c r="B429" s="20">
        <v>2024</v>
      </c>
      <c r="C429" s="3" t="s">
        <v>181</v>
      </c>
      <c r="D429" s="25" t="s">
        <v>208</v>
      </c>
      <c r="E429">
        <v>1</v>
      </c>
      <c r="F429">
        <v>1</v>
      </c>
      <c r="G429" s="3">
        <v>0.25</v>
      </c>
      <c r="H429" s="3" t="s">
        <v>50</v>
      </c>
      <c r="I429" s="3" t="s">
        <v>50</v>
      </c>
      <c r="J429">
        <v>1</v>
      </c>
      <c r="K429">
        <v>9</v>
      </c>
      <c r="L429">
        <f t="shared" si="18"/>
        <v>10</v>
      </c>
      <c r="M429">
        <f t="shared" si="19"/>
        <v>10</v>
      </c>
      <c r="N429" s="14">
        <f t="shared" si="20"/>
        <v>0.1</v>
      </c>
    </row>
    <row r="430" spans="1:14" x14ac:dyDescent="0.35">
      <c r="A430" s="26" t="s">
        <v>18</v>
      </c>
      <c r="B430" s="25">
        <v>2014</v>
      </c>
      <c r="C430" s="3" t="s">
        <v>218</v>
      </c>
      <c r="D430" s="3" t="s">
        <v>218</v>
      </c>
      <c r="E430">
        <v>1</v>
      </c>
      <c r="F430">
        <v>1</v>
      </c>
      <c r="G430" s="26">
        <v>0.25</v>
      </c>
      <c r="H430" s="25" t="s">
        <v>50</v>
      </c>
      <c r="I430" s="25" t="s">
        <v>50</v>
      </c>
      <c r="J430">
        <v>3</v>
      </c>
      <c r="K430">
        <v>9</v>
      </c>
      <c r="L430">
        <f t="shared" si="18"/>
        <v>12</v>
      </c>
      <c r="M430">
        <f t="shared" si="19"/>
        <v>12</v>
      </c>
      <c r="N430" s="14">
        <f t="shared" si="20"/>
        <v>0.25</v>
      </c>
    </row>
    <row r="431" spans="1:14" x14ac:dyDescent="0.35">
      <c r="A431" s="26" t="s">
        <v>18</v>
      </c>
      <c r="B431" s="25">
        <v>2014</v>
      </c>
      <c r="C431" s="3" t="s">
        <v>219</v>
      </c>
      <c r="D431" s="3" t="s">
        <v>219</v>
      </c>
      <c r="E431">
        <v>1</v>
      </c>
      <c r="F431">
        <v>1</v>
      </c>
      <c r="G431" s="26">
        <v>0.25</v>
      </c>
      <c r="H431" s="25" t="s">
        <v>50</v>
      </c>
      <c r="I431" s="25" t="s">
        <v>50</v>
      </c>
      <c r="J431">
        <v>2</v>
      </c>
      <c r="K431">
        <v>19</v>
      </c>
      <c r="L431">
        <f t="shared" si="18"/>
        <v>21</v>
      </c>
      <c r="M431">
        <f t="shared" si="19"/>
        <v>21</v>
      </c>
      <c r="N431" s="14">
        <f t="shared" si="20"/>
        <v>9.5238095238095233E-2</v>
      </c>
    </row>
    <row r="432" spans="1:14" x14ac:dyDescent="0.35">
      <c r="A432" s="26" t="s">
        <v>18</v>
      </c>
      <c r="B432" s="25">
        <v>2014</v>
      </c>
      <c r="C432" s="3" t="s">
        <v>220</v>
      </c>
      <c r="D432" s="3" t="s">
        <v>220</v>
      </c>
      <c r="E432">
        <v>1</v>
      </c>
      <c r="F432">
        <v>1</v>
      </c>
      <c r="G432" s="26">
        <v>0.25</v>
      </c>
      <c r="H432" s="25" t="s">
        <v>50</v>
      </c>
      <c r="I432" s="25" t="s">
        <v>50</v>
      </c>
      <c r="J432">
        <v>1</v>
      </c>
      <c r="K432">
        <v>15</v>
      </c>
      <c r="L432">
        <f t="shared" si="18"/>
        <v>16</v>
      </c>
      <c r="M432">
        <f t="shared" si="19"/>
        <v>16</v>
      </c>
      <c r="N432" s="14">
        <f t="shared" si="20"/>
        <v>6.25E-2</v>
      </c>
    </row>
    <row r="433" spans="1:14" x14ac:dyDescent="0.35">
      <c r="A433" s="26" t="s">
        <v>18</v>
      </c>
      <c r="B433" s="25">
        <v>2014</v>
      </c>
      <c r="C433" s="3" t="s">
        <v>221</v>
      </c>
      <c r="D433" s="3" t="s">
        <v>221</v>
      </c>
      <c r="E433">
        <v>1</v>
      </c>
      <c r="F433">
        <v>1</v>
      </c>
      <c r="G433" s="26">
        <v>1.5625E-2</v>
      </c>
      <c r="H433" s="25" t="s">
        <v>50</v>
      </c>
      <c r="I433" s="25" t="s">
        <v>50</v>
      </c>
      <c r="J433">
        <v>0</v>
      </c>
      <c r="K433">
        <v>91</v>
      </c>
      <c r="L433">
        <f t="shared" si="18"/>
        <v>91</v>
      </c>
      <c r="M433">
        <f t="shared" si="19"/>
        <v>1456</v>
      </c>
      <c r="N433" s="14">
        <f t="shared" si="20"/>
        <v>0</v>
      </c>
    </row>
    <row r="434" spans="1:14" x14ac:dyDescent="0.35">
      <c r="A434" s="26" t="s">
        <v>18</v>
      </c>
      <c r="B434" s="25">
        <v>2014</v>
      </c>
      <c r="C434" s="3" t="s">
        <v>222</v>
      </c>
      <c r="D434" s="3" t="s">
        <v>222</v>
      </c>
      <c r="E434">
        <v>1</v>
      </c>
      <c r="F434">
        <v>1</v>
      </c>
      <c r="G434" s="26">
        <v>6.25E-2</v>
      </c>
      <c r="H434" s="25" t="s">
        <v>50</v>
      </c>
      <c r="I434" s="25" t="s">
        <v>50</v>
      </c>
      <c r="J434">
        <v>0</v>
      </c>
      <c r="K434">
        <v>54</v>
      </c>
      <c r="L434">
        <f t="shared" si="18"/>
        <v>54</v>
      </c>
      <c r="M434">
        <f t="shared" si="19"/>
        <v>216</v>
      </c>
      <c r="N434" s="14">
        <f t="shared" si="20"/>
        <v>0</v>
      </c>
    </row>
    <row r="435" spans="1:14" x14ac:dyDescent="0.35">
      <c r="A435" s="26" t="s">
        <v>18</v>
      </c>
      <c r="B435" s="25">
        <v>2014</v>
      </c>
      <c r="C435" s="3" t="s">
        <v>223</v>
      </c>
      <c r="D435" s="3" t="s">
        <v>223</v>
      </c>
      <c r="E435">
        <v>1</v>
      </c>
      <c r="F435">
        <v>1</v>
      </c>
      <c r="G435" s="26">
        <v>0.25</v>
      </c>
      <c r="H435" s="25" t="s">
        <v>50</v>
      </c>
      <c r="I435" s="25" t="s">
        <v>50</v>
      </c>
      <c r="J435">
        <v>4</v>
      </c>
      <c r="K435">
        <v>17</v>
      </c>
      <c r="L435">
        <f t="shared" si="18"/>
        <v>21</v>
      </c>
      <c r="M435">
        <f t="shared" si="19"/>
        <v>21</v>
      </c>
      <c r="N435" s="14">
        <f t="shared" si="20"/>
        <v>0.19047619047619047</v>
      </c>
    </row>
    <row r="436" spans="1:14" x14ac:dyDescent="0.35">
      <c r="A436" s="26" t="s">
        <v>18</v>
      </c>
      <c r="B436" s="25">
        <v>2014</v>
      </c>
      <c r="C436" s="3" t="s">
        <v>224</v>
      </c>
      <c r="D436" s="3" t="s">
        <v>224</v>
      </c>
      <c r="E436">
        <v>1</v>
      </c>
      <c r="F436">
        <v>1</v>
      </c>
      <c r="G436" s="26">
        <v>0.25</v>
      </c>
      <c r="H436" s="25" t="s">
        <v>50</v>
      </c>
      <c r="I436" s="25" t="s">
        <v>50</v>
      </c>
      <c r="J436">
        <v>0</v>
      </c>
      <c r="K436">
        <v>2</v>
      </c>
      <c r="L436">
        <f t="shared" si="18"/>
        <v>2</v>
      </c>
      <c r="M436">
        <f t="shared" si="19"/>
        <v>2</v>
      </c>
      <c r="N436" s="14">
        <f t="shared" si="20"/>
        <v>0</v>
      </c>
    </row>
    <row r="437" spans="1:14" x14ac:dyDescent="0.35">
      <c r="A437" s="26" t="s">
        <v>18</v>
      </c>
      <c r="B437" s="25">
        <v>2014</v>
      </c>
      <c r="C437" s="3" t="s">
        <v>225</v>
      </c>
      <c r="D437" s="3" t="s">
        <v>225</v>
      </c>
      <c r="E437">
        <v>1</v>
      </c>
      <c r="F437">
        <v>1</v>
      </c>
      <c r="G437" s="26">
        <v>0.25</v>
      </c>
      <c r="H437" s="25" t="s">
        <v>50</v>
      </c>
      <c r="I437" s="25" t="s">
        <v>50</v>
      </c>
      <c r="J437">
        <v>0</v>
      </c>
      <c r="K437">
        <v>8</v>
      </c>
      <c r="L437">
        <f t="shared" si="18"/>
        <v>8</v>
      </c>
      <c r="M437">
        <f t="shared" si="19"/>
        <v>8</v>
      </c>
      <c r="N437" s="14">
        <f t="shared" si="20"/>
        <v>0</v>
      </c>
    </row>
    <row r="438" spans="1:14" x14ac:dyDescent="0.35">
      <c r="A438" s="26" t="s">
        <v>18</v>
      </c>
      <c r="B438" s="25">
        <v>2014</v>
      </c>
      <c r="C438" s="3" t="s">
        <v>226</v>
      </c>
      <c r="D438" s="3" t="s">
        <v>226</v>
      </c>
      <c r="E438">
        <v>1</v>
      </c>
      <c r="F438">
        <v>1</v>
      </c>
      <c r="G438" s="26">
        <v>0.25</v>
      </c>
      <c r="H438" s="25" t="s">
        <v>50</v>
      </c>
      <c r="I438" s="25" t="s">
        <v>50</v>
      </c>
      <c r="J438">
        <v>1</v>
      </c>
      <c r="K438">
        <v>23</v>
      </c>
      <c r="L438">
        <f t="shared" si="18"/>
        <v>24</v>
      </c>
      <c r="M438">
        <f t="shared" si="19"/>
        <v>24</v>
      </c>
      <c r="N438" s="14">
        <f t="shared" si="20"/>
        <v>4.1666666666666664E-2</v>
      </c>
    </row>
    <row r="439" spans="1:14" x14ac:dyDescent="0.35">
      <c r="A439" s="26" t="s">
        <v>18</v>
      </c>
      <c r="B439" s="25">
        <v>2014</v>
      </c>
      <c r="C439" s="3" t="s">
        <v>227</v>
      </c>
      <c r="D439" s="3" t="s">
        <v>227</v>
      </c>
      <c r="E439">
        <v>1</v>
      </c>
      <c r="F439">
        <v>1</v>
      </c>
      <c r="G439" s="26">
        <v>0.25</v>
      </c>
      <c r="H439" s="25" t="s">
        <v>50</v>
      </c>
      <c r="I439" s="25" t="s">
        <v>50</v>
      </c>
      <c r="J439">
        <v>0</v>
      </c>
      <c r="K439">
        <v>1</v>
      </c>
      <c r="L439">
        <f t="shared" si="18"/>
        <v>1</v>
      </c>
      <c r="M439">
        <f t="shared" si="19"/>
        <v>1</v>
      </c>
      <c r="N439" s="14">
        <f t="shared" si="20"/>
        <v>0</v>
      </c>
    </row>
    <row r="440" spans="1:14" x14ac:dyDescent="0.35">
      <c r="A440" s="26" t="s">
        <v>18</v>
      </c>
      <c r="B440" s="25">
        <v>2015</v>
      </c>
      <c r="C440" s="3" t="s">
        <v>218</v>
      </c>
      <c r="D440" s="3" t="s">
        <v>218</v>
      </c>
      <c r="E440">
        <v>1</v>
      </c>
      <c r="F440">
        <v>1</v>
      </c>
      <c r="G440" s="26">
        <v>0.25</v>
      </c>
      <c r="H440" s="25" t="s">
        <v>50</v>
      </c>
      <c r="I440" s="25" t="s">
        <v>50</v>
      </c>
      <c r="J440">
        <v>0</v>
      </c>
      <c r="K440">
        <v>13</v>
      </c>
      <c r="L440">
        <f t="shared" si="18"/>
        <v>13</v>
      </c>
      <c r="M440">
        <f t="shared" si="19"/>
        <v>13</v>
      </c>
      <c r="N440" s="14">
        <f t="shared" si="20"/>
        <v>0</v>
      </c>
    </row>
    <row r="441" spans="1:14" x14ac:dyDescent="0.35">
      <c r="A441" s="26" t="s">
        <v>18</v>
      </c>
      <c r="B441" s="25">
        <v>2015</v>
      </c>
      <c r="C441" s="3" t="s">
        <v>219</v>
      </c>
      <c r="D441" s="3" t="s">
        <v>219</v>
      </c>
      <c r="E441">
        <v>1</v>
      </c>
      <c r="F441">
        <v>1</v>
      </c>
      <c r="G441" s="26">
        <v>0.25</v>
      </c>
      <c r="H441" s="25" t="s">
        <v>50</v>
      </c>
      <c r="I441" s="25" t="s">
        <v>50</v>
      </c>
      <c r="J441">
        <v>0</v>
      </c>
      <c r="K441">
        <v>13</v>
      </c>
      <c r="L441">
        <f t="shared" si="18"/>
        <v>13</v>
      </c>
      <c r="M441">
        <f t="shared" si="19"/>
        <v>13</v>
      </c>
      <c r="N441" s="14">
        <f t="shared" si="20"/>
        <v>0</v>
      </c>
    </row>
    <row r="442" spans="1:14" x14ac:dyDescent="0.35">
      <c r="A442" s="26" t="s">
        <v>18</v>
      </c>
      <c r="B442" s="25">
        <v>2015</v>
      </c>
      <c r="C442" s="3" t="s">
        <v>220</v>
      </c>
      <c r="D442" s="3" t="s">
        <v>220</v>
      </c>
      <c r="E442">
        <v>1</v>
      </c>
      <c r="F442">
        <v>1</v>
      </c>
      <c r="G442" s="26">
        <v>0.25</v>
      </c>
      <c r="H442" s="25" t="s">
        <v>50</v>
      </c>
      <c r="I442" s="25" t="s">
        <v>50</v>
      </c>
      <c r="J442">
        <v>0</v>
      </c>
      <c r="K442">
        <v>1</v>
      </c>
      <c r="L442">
        <f t="shared" si="18"/>
        <v>1</v>
      </c>
      <c r="M442">
        <f t="shared" si="19"/>
        <v>1</v>
      </c>
      <c r="N442" s="14">
        <f t="shared" si="20"/>
        <v>0</v>
      </c>
    </row>
    <row r="443" spans="1:14" x14ac:dyDescent="0.35">
      <c r="A443" s="26" t="s">
        <v>18</v>
      </c>
      <c r="B443" s="25">
        <v>2015</v>
      </c>
      <c r="C443" s="3" t="s">
        <v>221</v>
      </c>
      <c r="D443" s="3" t="s">
        <v>221</v>
      </c>
      <c r="E443">
        <v>1</v>
      </c>
      <c r="F443">
        <v>1</v>
      </c>
      <c r="G443" s="26">
        <v>1.5625E-2</v>
      </c>
      <c r="H443" s="25" t="s">
        <v>50</v>
      </c>
      <c r="I443" s="25" t="s">
        <v>50</v>
      </c>
      <c r="J443">
        <v>0</v>
      </c>
      <c r="K443">
        <v>52</v>
      </c>
      <c r="L443">
        <f t="shared" si="18"/>
        <v>52</v>
      </c>
      <c r="M443">
        <f t="shared" si="19"/>
        <v>832</v>
      </c>
      <c r="N443" s="14">
        <f t="shared" si="20"/>
        <v>0</v>
      </c>
    </row>
    <row r="444" spans="1:14" x14ac:dyDescent="0.35">
      <c r="A444" s="26" t="s">
        <v>18</v>
      </c>
      <c r="B444" s="25">
        <v>2015</v>
      </c>
      <c r="C444" s="3" t="s">
        <v>222</v>
      </c>
      <c r="D444" s="3" t="s">
        <v>222</v>
      </c>
      <c r="E444">
        <v>1</v>
      </c>
      <c r="F444">
        <v>1</v>
      </c>
      <c r="G444" s="26">
        <v>6.25E-2</v>
      </c>
      <c r="H444" s="25" t="s">
        <v>50</v>
      </c>
      <c r="I444" s="25" t="s">
        <v>50</v>
      </c>
      <c r="J444">
        <v>0</v>
      </c>
      <c r="K444">
        <v>54</v>
      </c>
      <c r="L444">
        <f t="shared" si="18"/>
        <v>54</v>
      </c>
      <c r="M444">
        <f t="shared" si="19"/>
        <v>216</v>
      </c>
      <c r="N444" s="14">
        <f t="shared" si="20"/>
        <v>0</v>
      </c>
    </row>
    <row r="445" spans="1:14" x14ac:dyDescent="0.35">
      <c r="A445" s="26" t="s">
        <v>18</v>
      </c>
      <c r="B445" s="25">
        <v>2015</v>
      </c>
      <c r="C445" s="3" t="s">
        <v>223</v>
      </c>
      <c r="D445" s="3" t="s">
        <v>223</v>
      </c>
      <c r="E445">
        <v>1</v>
      </c>
      <c r="F445">
        <v>1</v>
      </c>
      <c r="G445" s="26">
        <v>0.25</v>
      </c>
      <c r="H445" s="25" t="s">
        <v>50</v>
      </c>
      <c r="I445" s="25" t="s">
        <v>50</v>
      </c>
      <c r="J445">
        <v>1</v>
      </c>
      <c r="K445">
        <v>21</v>
      </c>
      <c r="L445">
        <f t="shared" si="18"/>
        <v>22</v>
      </c>
      <c r="M445">
        <f t="shared" si="19"/>
        <v>22</v>
      </c>
      <c r="N445" s="14">
        <f t="shared" si="20"/>
        <v>4.5454545454545456E-2</v>
      </c>
    </row>
    <row r="446" spans="1:14" x14ac:dyDescent="0.35">
      <c r="A446" s="26" t="s">
        <v>18</v>
      </c>
      <c r="B446" s="25">
        <v>2015</v>
      </c>
      <c r="C446" s="3" t="s">
        <v>224</v>
      </c>
      <c r="D446" s="3" t="s">
        <v>224</v>
      </c>
      <c r="E446">
        <v>1</v>
      </c>
      <c r="F446">
        <v>1</v>
      </c>
      <c r="G446" s="26">
        <v>0.25</v>
      </c>
      <c r="H446" s="25" t="s">
        <v>50</v>
      </c>
      <c r="I446" s="25" t="s">
        <v>50</v>
      </c>
      <c r="J446">
        <v>0</v>
      </c>
      <c r="K446">
        <v>2</v>
      </c>
      <c r="L446">
        <f t="shared" si="18"/>
        <v>2</v>
      </c>
      <c r="M446">
        <f t="shared" si="19"/>
        <v>2</v>
      </c>
      <c r="N446" s="14">
        <f t="shared" si="20"/>
        <v>0</v>
      </c>
    </row>
    <row r="447" spans="1:14" x14ac:dyDescent="0.35">
      <c r="A447" s="26" t="s">
        <v>18</v>
      </c>
      <c r="B447" s="25">
        <v>2015</v>
      </c>
      <c r="C447" s="3" t="s">
        <v>225</v>
      </c>
      <c r="D447" s="3" t="s">
        <v>225</v>
      </c>
      <c r="E447">
        <v>1</v>
      </c>
      <c r="F447">
        <v>1</v>
      </c>
      <c r="G447" s="26">
        <v>0.25</v>
      </c>
      <c r="H447" s="25" t="s">
        <v>50</v>
      </c>
      <c r="I447" s="25" t="s">
        <v>50</v>
      </c>
      <c r="J447">
        <v>0</v>
      </c>
      <c r="K447">
        <v>5</v>
      </c>
      <c r="L447">
        <f t="shared" si="18"/>
        <v>5</v>
      </c>
      <c r="M447">
        <f t="shared" si="19"/>
        <v>5</v>
      </c>
      <c r="N447" s="14">
        <f t="shared" si="20"/>
        <v>0</v>
      </c>
    </row>
    <row r="448" spans="1:14" x14ac:dyDescent="0.35">
      <c r="A448" s="26" t="s">
        <v>18</v>
      </c>
      <c r="B448" s="25">
        <v>2015</v>
      </c>
      <c r="C448" s="3" t="s">
        <v>226</v>
      </c>
      <c r="D448" s="3" t="s">
        <v>226</v>
      </c>
      <c r="E448">
        <v>1</v>
      </c>
      <c r="F448">
        <v>1</v>
      </c>
      <c r="G448" s="26">
        <v>0.25</v>
      </c>
      <c r="H448" s="25" t="s">
        <v>50</v>
      </c>
      <c r="I448" s="25" t="s">
        <v>50</v>
      </c>
      <c r="J448">
        <v>0</v>
      </c>
      <c r="K448">
        <v>30</v>
      </c>
      <c r="L448">
        <f t="shared" si="18"/>
        <v>30</v>
      </c>
      <c r="M448">
        <f t="shared" si="19"/>
        <v>30</v>
      </c>
      <c r="N448" s="14">
        <f t="shared" si="20"/>
        <v>0</v>
      </c>
    </row>
    <row r="449" spans="1:14" x14ac:dyDescent="0.35">
      <c r="A449" s="26" t="s">
        <v>18</v>
      </c>
      <c r="B449" s="25">
        <v>2015</v>
      </c>
      <c r="C449" s="3" t="s">
        <v>227</v>
      </c>
      <c r="D449" s="3" t="s">
        <v>227</v>
      </c>
      <c r="E449">
        <v>1</v>
      </c>
      <c r="F449">
        <v>1</v>
      </c>
      <c r="G449" s="26">
        <v>0.25</v>
      </c>
      <c r="H449" s="25" t="s">
        <v>50</v>
      </c>
      <c r="I449" s="25" t="s">
        <v>50</v>
      </c>
      <c r="J449">
        <v>0</v>
      </c>
      <c r="K449">
        <v>0</v>
      </c>
      <c r="L449">
        <f t="shared" si="18"/>
        <v>0</v>
      </c>
      <c r="M449">
        <f t="shared" si="19"/>
        <v>0</v>
      </c>
      <c r="N449" s="14" t="str">
        <f t="shared" si="20"/>
        <v>NA</v>
      </c>
    </row>
    <row r="450" spans="1:14" x14ac:dyDescent="0.35">
      <c r="A450" s="26" t="s">
        <v>18</v>
      </c>
      <c r="B450" s="25">
        <v>2016</v>
      </c>
      <c r="C450" s="3" t="s">
        <v>218</v>
      </c>
      <c r="D450" s="3" t="s">
        <v>218</v>
      </c>
      <c r="E450">
        <v>1</v>
      </c>
      <c r="F450">
        <v>1</v>
      </c>
      <c r="G450" s="26">
        <v>0.25</v>
      </c>
      <c r="H450" s="25" t="s">
        <v>50</v>
      </c>
      <c r="I450" s="25" t="s">
        <v>50</v>
      </c>
      <c r="J450">
        <v>2</v>
      </c>
      <c r="K450">
        <v>10</v>
      </c>
      <c r="L450">
        <f t="shared" si="18"/>
        <v>12</v>
      </c>
      <c r="M450">
        <f t="shared" si="19"/>
        <v>12</v>
      </c>
      <c r="N450" s="14">
        <f t="shared" si="20"/>
        <v>0.16666666666666666</v>
      </c>
    </row>
    <row r="451" spans="1:14" x14ac:dyDescent="0.35">
      <c r="A451" s="26" t="s">
        <v>18</v>
      </c>
      <c r="B451" s="25">
        <v>2016</v>
      </c>
      <c r="C451" s="3" t="s">
        <v>219</v>
      </c>
      <c r="D451" s="3" t="s">
        <v>219</v>
      </c>
      <c r="E451">
        <v>1</v>
      </c>
      <c r="F451">
        <v>1</v>
      </c>
      <c r="G451" s="26">
        <v>0.25</v>
      </c>
      <c r="H451" s="25" t="s">
        <v>50</v>
      </c>
      <c r="I451" s="25" t="s">
        <v>50</v>
      </c>
      <c r="J451">
        <v>1</v>
      </c>
      <c r="K451">
        <v>11</v>
      </c>
      <c r="L451">
        <f t="shared" ref="L451:L514" si="21">IFERROR(J451+K451, "NA")</f>
        <v>12</v>
      </c>
      <c r="M451">
        <f t="shared" ref="M451:M514" si="22">IFERROR(L451/(G451/0.25), "NA")</f>
        <v>12</v>
      </c>
      <c r="N451" s="14">
        <f t="shared" ref="N451:N514" si="23">IFERROR(J451/L451,"NA")</f>
        <v>8.3333333333333329E-2</v>
      </c>
    </row>
    <row r="452" spans="1:14" x14ac:dyDescent="0.35">
      <c r="A452" s="26" t="s">
        <v>18</v>
      </c>
      <c r="B452" s="25">
        <v>2016</v>
      </c>
      <c r="C452" s="3" t="s">
        <v>220</v>
      </c>
      <c r="D452" s="3" t="s">
        <v>220</v>
      </c>
      <c r="E452">
        <v>1</v>
      </c>
      <c r="F452">
        <v>1</v>
      </c>
      <c r="G452" s="26">
        <v>0.25</v>
      </c>
      <c r="H452" s="25" t="s">
        <v>50</v>
      </c>
      <c r="I452" s="25" t="s">
        <v>50</v>
      </c>
      <c r="J452" t="s">
        <v>50</v>
      </c>
      <c r="K452" t="s">
        <v>50</v>
      </c>
      <c r="L452" t="str">
        <f t="shared" si="21"/>
        <v>NA</v>
      </c>
      <c r="M452" t="str">
        <f t="shared" si="22"/>
        <v>NA</v>
      </c>
      <c r="N452" s="14" t="str">
        <f t="shared" si="23"/>
        <v>NA</v>
      </c>
    </row>
    <row r="453" spans="1:14" x14ac:dyDescent="0.35">
      <c r="A453" s="26" t="s">
        <v>18</v>
      </c>
      <c r="B453" s="25">
        <v>2016</v>
      </c>
      <c r="C453" s="3" t="s">
        <v>221</v>
      </c>
      <c r="D453" s="3" t="s">
        <v>221</v>
      </c>
      <c r="E453">
        <v>1</v>
      </c>
      <c r="F453">
        <v>1</v>
      </c>
      <c r="G453" s="26">
        <v>1.5625E-2</v>
      </c>
      <c r="H453" s="25" t="s">
        <v>50</v>
      </c>
      <c r="I453" s="25" t="s">
        <v>50</v>
      </c>
      <c r="J453">
        <v>0</v>
      </c>
      <c r="K453">
        <v>28</v>
      </c>
      <c r="L453">
        <f t="shared" si="21"/>
        <v>28</v>
      </c>
      <c r="M453">
        <f t="shared" si="22"/>
        <v>448</v>
      </c>
      <c r="N453" s="14">
        <f t="shared" si="23"/>
        <v>0</v>
      </c>
    </row>
    <row r="454" spans="1:14" x14ac:dyDescent="0.35">
      <c r="A454" s="26" t="s">
        <v>18</v>
      </c>
      <c r="B454" s="25">
        <v>2016</v>
      </c>
      <c r="C454" s="3" t="s">
        <v>222</v>
      </c>
      <c r="D454" s="3" t="s">
        <v>222</v>
      </c>
      <c r="E454">
        <v>1</v>
      </c>
      <c r="F454">
        <v>1</v>
      </c>
      <c r="G454" s="26">
        <v>6.25E-2</v>
      </c>
      <c r="H454" s="25" t="s">
        <v>50</v>
      </c>
      <c r="I454" s="25" t="s">
        <v>50</v>
      </c>
      <c r="J454">
        <v>1</v>
      </c>
      <c r="K454">
        <v>32</v>
      </c>
      <c r="L454">
        <f t="shared" si="21"/>
        <v>33</v>
      </c>
      <c r="M454">
        <f t="shared" si="22"/>
        <v>132</v>
      </c>
      <c r="N454" s="14">
        <f t="shared" si="23"/>
        <v>3.0303030303030304E-2</v>
      </c>
    </row>
    <row r="455" spans="1:14" x14ac:dyDescent="0.35">
      <c r="A455" s="26" t="s">
        <v>18</v>
      </c>
      <c r="B455" s="25">
        <v>2016</v>
      </c>
      <c r="C455" s="3" t="s">
        <v>223</v>
      </c>
      <c r="D455" s="3" t="s">
        <v>223</v>
      </c>
      <c r="E455">
        <v>1</v>
      </c>
      <c r="F455">
        <v>1</v>
      </c>
      <c r="G455" s="26">
        <v>0.25</v>
      </c>
      <c r="H455" s="25" t="s">
        <v>50</v>
      </c>
      <c r="I455" s="25" t="s">
        <v>50</v>
      </c>
      <c r="J455">
        <v>4</v>
      </c>
      <c r="K455">
        <v>20</v>
      </c>
      <c r="L455">
        <f t="shared" si="21"/>
        <v>24</v>
      </c>
      <c r="M455">
        <f t="shared" si="22"/>
        <v>24</v>
      </c>
      <c r="N455" s="14">
        <f t="shared" si="23"/>
        <v>0.16666666666666666</v>
      </c>
    </row>
    <row r="456" spans="1:14" x14ac:dyDescent="0.35">
      <c r="A456" s="26" t="s">
        <v>18</v>
      </c>
      <c r="B456" s="25">
        <v>2016</v>
      </c>
      <c r="C456" s="3" t="s">
        <v>224</v>
      </c>
      <c r="D456" s="3" t="s">
        <v>224</v>
      </c>
      <c r="E456">
        <v>1</v>
      </c>
      <c r="F456">
        <v>1</v>
      </c>
      <c r="G456" s="26">
        <v>0.25</v>
      </c>
      <c r="H456" s="25" t="s">
        <v>50</v>
      </c>
      <c r="I456" s="25" t="s">
        <v>50</v>
      </c>
      <c r="J456">
        <v>3</v>
      </c>
      <c r="K456">
        <v>8</v>
      </c>
      <c r="L456">
        <f t="shared" si="21"/>
        <v>11</v>
      </c>
      <c r="M456">
        <f t="shared" si="22"/>
        <v>11</v>
      </c>
      <c r="N456" s="14">
        <f t="shared" si="23"/>
        <v>0.27272727272727271</v>
      </c>
    </row>
    <row r="457" spans="1:14" x14ac:dyDescent="0.35">
      <c r="A457" s="26" t="s">
        <v>18</v>
      </c>
      <c r="B457" s="25">
        <v>2016</v>
      </c>
      <c r="C457" s="3" t="s">
        <v>225</v>
      </c>
      <c r="D457" s="3" t="s">
        <v>225</v>
      </c>
      <c r="E457">
        <v>1</v>
      </c>
      <c r="F457">
        <v>1</v>
      </c>
      <c r="G457" s="26">
        <v>0.25</v>
      </c>
      <c r="H457" s="25" t="s">
        <v>50</v>
      </c>
      <c r="I457" s="25" t="s">
        <v>50</v>
      </c>
      <c r="J457">
        <v>0</v>
      </c>
      <c r="K457">
        <v>7</v>
      </c>
      <c r="L457">
        <f t="shared" si="21"/>
        <v>7</v>
      </c>
      <c r="M457">
        <f t="shared" si="22"/>
        <v>7</v>
      </c>
      <c r="N457" s="14">
        <f t="shared" si="23"/>
        <v>0</v>
      </c>
    </row>
    <row r="458" spans="1:14" x14ac:dyDescent="0.35">
      <c r="A458" s="26" t="s">
        <v>18</v>
      </c>
      <c r="B458" s="25">
        <v>2016</v>
      </c>
      <c r="C458" s="3" t="s">
        <v>226</v>
      </c>
      <c r="D458" s="3" t="s">
        <v>226</v>
      </c>
      <c r="E458">
        <v>1</v>
      </c>
      <c r="F458">
        <v>1</v>
      </c>
      <c r="G458" s="26">
        <v>0.25</v>
      </c>
      <c r="H458" s="25" t="s">
        <v>50</v>
      </c>
      <c r="I458" s="25" t="s">
        <v>50</v>
      </c>
      <c r="J458">
        <v>0</v>
      </c>
      <c r="K458">
        <v>22</v>
      </c>
      <c r="L458">
        <f t="shared" si="21"/>
        <v>22</v>
      </c>
      <c r="M458">
        <f t="shared" si="22"/>
        <v>22</v>
      </c>
      <c r="N458" s="14">
        <f t="shared" si="23"/>
        <v>0</v>
      </c>
    </row>
    <row r="459" spans="1:14" x14ac:dyDescent="0.35">
      <c r="A459" s="26" t="s">
        <v>18</v>
      </c>
      <c r="B459" s="25">
        <v>2016</v>
      </c>
      <c r="C459" s="3" t="s">
        <v>227</v>
      </c>
      <c r="D459" s="3" t="s">
        <v>227</v>
      </c>
      <c r="E459">
        <v>1</v>
      </c>
      <c r="F459">
        <v>1</v>
      </c>
      <c r="G459" s="26">
        <v>0.25</v>
      </c>
      <c r="H459" s="25" t="s">
        <v>50</v>
      </c>
      <c r="I459" s="25" t="s">
        <v>50</v>
      </c>
      <c r="J459" t="s">
        <v>50</v>
      </c>
      <c r="K459" t="s">
        <v>50</v>
      </c>
      <c r="L459" t="str">
        <f t="shared" si="21"/>
        <v>NA</v>
      </c>
      <c r="M459" t="str">
        <f t="shared" si="22"/>
        <v>NA</v>
      </c>
      <c r="N459" s="14" t="str">
        <f t="shared" si="23"/>
        <v>NA</v>
      </c>
    </row>
    <row r="460" spans="1:14" x14ac:dyDescent="0.35">
      <c r="A460" s="26" t="s">
        <v>18</v>
      </c>
      <c r="B460" s="25">
        <v>2017</v>
      </c>
      <c r="C460" s="3" t="s">
        <v>218</v>
      </c>
      <c r="D460" s="3" t="s">
        <v>218</v>
      </c>
      <c r="E460">
        <v>1</v>
      </c>
      <c r="F460">
        <v>1</v>
      </c>
      <c r="G460" s="26">
        <v>0.25</v>
      </c>
      <c r="H460" s="25" t="s">
        <v>50</v>
      </c>
      <c r="I460" s="25" t="s">
        <v>50</v>
      </c>
      <c r="J460">
        <v>1</v>
      </c>
      <c r="K460">
        <v>14</v>
      </c>
      <c r="L460">
        <f t="shared" si="21"/>
        <v>15</v>
      </c>
      <c r="M460">
        <f t="shared" si="22"/>
        <v>15</v>
      </c>
      <c r="N460" s="14">
        <f t="shared" si="23"/>
        <v>6.6666666666666666E-2</v>
      </c>
    </row>
    <row r="461" spans="1:14" x14ac:dyDescent="0.35">
      <c r="A461" s="26" t="s">
        <v>18</v>
      </c>
      <c r="B461" s="25">
        <v>2017</v>
      </c>
      <c r="C461" s="3" t="s">
        <v>219</v>
      </c>
      <c r="D461" s="3" t="s">
        <v>219</v>
      </c>
      <c r="E461">
        <v>1</v>
      </c>
      <c r="F461">
        <v>1</v>
      </c>
      <c r="G461" s="26">
        <v>0.25</v>
      </c>
      <c r="H461" s="25" t="s">
        <v>50</v>
      </c>
      <c r="I461" s="25" t="s">
        <v>50</v>
      </c>
      <c r="J461">
        <v>1</v>
      </c>
      <c r="K461">
        <v>7</v>
      </c>
      <c r="L461">
        <f t="shared" si="21"/>
        <v>8</v>
      </c>
      <c r="M461">
        <f t="shared" si="22"/>
        <v>8</v>
      </c>
      <c r="N461" s="14">
        <f t="shared" si="23"/>
        <v>0.125</v>
      </c>
    </row>
    <row r="462" spans="1:14" x14ac:dyDescent="0.35">
      <c r="A462" s="26" t="s">
        <v>18</v>
      </c>
      <c r="B462" s="25">
        <v>2017</v>
      </c>
      <c r="C462" s="3" t="s">
        <v>220</v>
      </c>
      <c r="D462" s="3" t="s">
        <v>220</v>
      </c>
      <c r="E462">
        <v>1</v>
      </c>
      <c r="F462">
        <v>1</v>
      </c>
      <c r="G462" s="26">
        <v>0.25</v>
      </c>
      <c r="H462" s="25" t="s">
        <v>50</v>
      </c>
      <c r="I462" s="25" t="s">
        <v>50</v>
      </c>
      <c r="J462" t="s">
        <v>50</v>
      </c>
      <c r="K462" t="s">
        <v>50</v>
      </c>
      <c r="L462" t="str">
        <f t="shared" si="21"/>
        <v>NA</v>
      </c>
      <c r="M462" t="str">
        <f t="shared" si="22"/>
        <v>NA</v>
      </c>
      <c r="N462" s="14" t="str">
        <f t="shared" si="23"/>
        <v>NA</v>
      </c>
    </row>
    <row r="463" spans="1:14" x14ac:dyDescent="0.35">
      <c r="A463" s="26" t="s">
        <v>18</v>
      </c>
      <c r="B463" s="25">
        <v>2017</v>
      </c>
      <c r="C463" s="3" t="s">
        <v>221</v>
      </c>
      <c r="D463" s="3" t="s">
        <v>221</v>
      </c>
      <c r="E463">
        <v>1</v>
      </c>
      <c r="F463">
        <v>1</v>
      </c>
      <c r="G463" s="26">
        <v>1.5625E-2</v>
      </c>
      <c r="H463" s="25" t="s">
        <v>50</v>
      </c>
      <c r="I463" s="25" t="s">
        <v>50</v>
      </c>
      <c r="J463">
        <v>0</v>
      </c>
      <c r="K463">
        <v>23</v>
      </c>
      <c r="L463">
        <f t="shared" si="21"/>
        <v>23</v>
      </c>
      <c r="M463">
        <f t="shared" si="22"/>
        <v>368</v>
      </c>
      <c r="N463" s="14">
        <f t="shared" si="23"/>
        <v>0</v>
      </c>
    </row>
    <row r="464" spans="1:14" x14ac:dyDescent="0.35">
      <c r="A464" s="26" t="s">
        <v>18</v>
      </c>
      <c r="B464" s="25">
        <v>2017</v>
      </c>
      <c r="C464" s="3" t="s">
        <v>222</v>
      </c>
      <c r="D464" s="3" t="s">
        <v>222</v>
      </c>
      <c r="E464">
        <v>1</v>
      </c>
      <c r="F464">
        <v>1</v>
      </c>
      <c r="G464" s="26">
        <v>6.25E-2</v>
      </c>
      <c r="H464" s="25" t="s">
        <v>50</v>
      </c>
      <c r="I464" s="25" t="s">
        <v>50</v>
      </c>
      <c r="J464">
        <v>1</v>
      </c>
      <c r="K464">
        <v>38</v>
      </c>
      <c r="L464">
        <f t="shared" si="21"/>
        <v>39</v>
      </c>
      <c r="M464">
        <f t="shared" si="22"/>
        <v>156</v>
      </c>
      <c r="N464" s="14">
        <f t="shared" si="23"/>
        <v>2.564102564102564E-2</v>
      </c>
    </row>
    <row r="465" spans="1:14" x14ac:dyDescent="0.35">
      <c r="A465" s="26" t="s">
        <v>18</v>
      </c>
      <c r="B465" s="25">
        <v>2017</v>
      </c>
      <c r="C465" s="3" t="s">
        <v>223</v>
      </c>
      <c r="D465" s="3" t="s">
        <v>223</v>
      </c>
      <c r="E465">
        <v>1</v>
      </c>
      <c r="F465">
        <v>1</v>
      </c>
      <c r="G465" s="26">
        <v>0.25</v>
      </c>
      <c r="H465" s="25" t="s">
        <v>50</v>
      </c>
      <c r="I465" s="25" t="s">
        <v>50</v>
      </c>
      <c r="J465">
        <v>3</v>
      </c>
      <c r="K465">
        <v>21</v>
      </c>
      <c r="L465">
        <f t="shared" si="21"/>
        <v>24</v>
      </c>
      <c r="M465">
        <f t="shared" si="22"/>
        <v>24</v>
      </c>
      <c r="N465" s="14">
        <f t="shared" si="23"/>
        <v>0.125</v>
      </c>
    </row>
    <row r="466" spans="1:14" x14ac:dyDescent="0.35">
      <c r="A466" s="26" t="s">
        <v>18</v>
      </c>
      <c r="B466" s="25">
        <v>2017</v>
      </c>
      <c r="C466" s="3" t="s">
        <v>224</v>
      </c>
      <c r="D466" s="3" t="s">
        <v>224</v>
      </c>
      <c r="E466">
        <v>1</v>
      </c>
      <c r="F466">
        <v>1</v>
      </c>
      <c r="G466" s="26">
        <v>0.25</v>
      </c>
      <c r="H466" s="25" t="s">
        <v>50</v>
      </c>
      <c r="I466" s="25" t="s">
        <v>50</v>
      </c>
      <c r="J466">
        <v>0</v>
      </c>
      <c r="K466">
        <v>7</v>
      </c>
      <c r="L466">
        <f t="shared" si="21"/>
        <v>7</v>
      </c>
      <c r="M466">
        <f t="shared" si="22"/>
        <v>7</v>
      </c>
      <c r="N466" s="14">
        <f t="shared" si="23"/>
        <v>0</v>
      </c>
    </row>
    <row r="467" spans="1:14" x14ac:dyDescent="0.35">
      <c r="A467" s="26" t="s">
        <v>18</v>
      </c>
      <c r="B467" s="25">
        <v>2017</v>
      </c>
      <c r="C467" s="3" t="s">
        <v>225</v>
      </c>
      <c r="D467" s="3" t="s">
        <v>225</v>
      </c>
      <c r="E467">
        <v>1</v>
      </c>
      <c r="F467">
        <v>1</v>
      </c>
      <c r="G467" s="26">
        <v>0.25</v>
      </c>
      <c r="H467" s="25" t="s">
        <v>50</v>
      </c>
      <c r="I467" s="25" t="s">
        <v>50</v>
      </c>
      <c r="J467">
        <v>0</v>
      </c>
      <c r="K467">
        <v>1</v>
      </c>
      <c r="L467">
        <f t="shared" si="21"/>
        <v>1</v>
      </c>
      <c r="M467">
        <f t="shared" si="22"/>
        <v>1</v>
      </c>
      <c r="N467" s="14">
        <f t="shared" si="23"/>
        <v>0</v>
      </c>
    </row>
    <row r="468" spans="1:14" x14ac:dyDescent="0.35">
      <c r="A468" s="26" t="s">
        <v>18</v>
      </c>
      <c r="B468" s="25">
        <v>2017</v>
      </c>
      <c r="C468" s="3" t="s">
        <v>226</v>
      </c>
      <c r="D468" s="3" t="s">
        <v>226</v>
      </c>
      <c r="E468">
        <v>1</v>
      </c>
      <c r="F468">
        <v>1</v>
      </c>
      <c r="G468" s="26">
        <v>0.25</v>
      </c>
      <c r="H468" s="25" t="s">
        <v>50</v>
      </c>
      <c r="I468" s="25" t="s">
        <v>50</v>
      </c>
      <c r="J468">
        <v>1</v>
      </c>
      <c r="K468">
        <v>12</v>
      </c>
      <c r="L468">
        <f t="shared" si="21"/>
        <v>13</v>
      </c>
      <c r="M468">
        <f t="shared" si="22"/>
        <v>13</v>
      </c>
      <c r="N468" s="14">
        <f t="shared" si="23"/>
        <v>7.6923076923076927E-2</v>
      </c>
    </row>
    <row r="469" spans="1:14" x14ac:dyDescent="0.35">
      <c r="A469" s="26" t="s">
        <v>18</v>
      </c>
      <c r="B469" s="25">
        <v>2017</v>
      </c>
      <c r="C469" s="3" t="s">
        <v>227</v>
      </c>
      <c r="D469" s="3" t="s">
        <v>227</v>
      </c>
      <c r="E469">
        <v>1</v>
      </c>
      <c r="F469">
        <v>1</v>
      </c>
      <c r="G469" s="26">
        <v>0.25</v>
      </c>
      <c r="H469" s="25" t="s">
        <v>50</v>
      </c>
      <c r="I469" s="25" t="s">
        <v>50</v>
      </c>
      <c r="J469" t="s">
        <v>50</v>
      </c>
      <c r="K469" t="s">
        <v>50</v>
      </c>
      <c r="L469" t="str">
        <f t="shared" si="21"/>
        <v>NA</v>
      </c>
      <c r="M469" t="str">
        <f t="shared" si="22"/>
        <v>NA</v>
      </c>
      <c r="N469" s="14" t="str">
        <f t="shared" si="23"/>
        <v>NA</v>
      </c>
    </row>
    <row r="470" spans="1:14" x14ac:dyDescent="0.35">
      <c r="A470" s="26" t="s">
        <v>18</v>
      </c>
      <c r="B470" s="25">
        <v>2018</v>
      </c>
      <c r="C470" s="3" t="s">
        <v>218</v>
      </c>
      <c r="D470" s="3" t="s">
        <v>218</v>
      </c>
      <c r="E470">
        <v>1</v>
      </c>
      <c r="F470">
        <v>1</v>
      </c>
      <c r="G470" s="26" t="s">
        <v>50</v>
      </c>
      <c r="H470" s="25" t="s">
        <v>50</v>
      </c>
      <c r="I470" s="25" t="s">
        <v>50</v>
      </c>
      <c r="J470" t="s">
        <v>50</v>
      </c>
      <c r="K470" t="s">
        <v>50</v>
      </c>
      <c r="L470" t="str">
        <f t="shared" si="21"/>
        <v>NA</v>
      </c>
      <c r="M470" t="str">
        <f t="shared" si="22"/>
        <v>NA</v>
      </c>
      <c r="N470" s="14" t="str">
        <f t="shared" si="23"/>
        <v>NA</v>
      </c>
    </row>
    <row r="471" spans="1:14" x14ac:dyDescent="0.35">
      <c r="A471" s="26" t="s">
        <v>18</v>
      </c>
      <c r="B471" s="25">
        <v>2018</v>
      </c>
      <c r="C471" s="3" t="s">
        <v>219</v>
      </c>
      <c r="D471" s="3" t="s">
        <v>219</v>
      </c>
      <c r="E471">
        <v>1</v>
      </c>
      <c r="F471">
        <v>1</v>
      </c>
      <c r="G471" s="26" t="s">
        <v>50</v>
      </c>
      <c r="H471" s="25" t="s">
        <v>50</v>
      </c>
      <c r="I471" s="25" t="s">
        <v>50</v>
      </c>
      <c r="J471" t="s">
        <v>50</v>
      </c>
      <c r="K471" t="s">
        <v>50</v>
      </c>
      <c r="L471" t="str">
        <f t="shared" si="21"/>
        <v>NA</v>
      </c>
      <c r="M471" t="str">
        <f t="shared" si="22"/>
        <v>NA</v>
      </c>
      <c r="N471" s="14" t="str">
        <f t="shared" si="23"/>
        <v>NA</v>
      </c>
    </row>
    <row r="472" spans="1:14" x14ac:dyDescent="0.35">
      <c r="A472" s="26" t="s">
        <v>18</v>
      </c>
      <c r="B472" s="25">
        <v>2018</v>
      </c>
      <c r="C472" s="3" t="s">
        <v>220</v>
      </c>
      <c r="D472" s="3" t="s">
        <v>220</v>
      </c>
      <c r="E472">
        <v>1</v>
      </c>
      <c r="F472">
        <v>1</v>
      </c>
      <c r="G472" s="26" t="s">
        <v>50</v>
      </c>
      <c r="H472" s="25" t="s">
        <v>50</v>
      </c>
      <c r="I472" s="25" t="s">
        <v>50</v>
      </c>
      <c r="J472" t="s">
        <v>50</v>
      </c>
      <c r="K472" t="s">
        <v>50</v>
      </c>
      <c r="L472" t="str">
        <f t="shared" si="21"/>
        <v>NA</v>
      </c>
      <c r="M472" t="str">
        <f t="shared" si="22"/>
        <v>NA</v>
      </c>
      <c r="N472" s="14" t="str">
        <f t="shared" si="23"/>
        <v>NA</v>
      </c>
    </row>
    <row r="473" spans="1:14" x14ac:dyDescent="0.35">
      <c r="A473" s="26" t="s">
        <v>18</v>
      </c>
      <c r="B473" s="25">
        <v>2018</v>
      </c>
      <c r="C473" s="3" t="s">
        <v>221</v>
      </c>
      <c r="D473" s="3" t="s">
        <v>221</v>
      </c>
      <c r="E473">
        <v>1</v>
      </c>
      <c r="F473">
        <v>1</v>
      </c>
      <c r="G473" s="26" t="s">
        <v>50</v>
      </c>
      <c r="H473" s="25" t="s">
        <v>50</v>
      </c>
      <c r="I473" s="25" t="s">
        <v>50</v>
      </c>
      <c r="J473" t="s">
        <v>50</v>
      </c>
      <c r="K473" t="s">
        <v>50</v>
      </c>
      <c r="L473" t="str">
        <f t="shared" si="21"/>
        <v>NA</v>
      </c>
      <c r="M473" t="str">
        <f t="shared" si="22"/>
        <v>NA</v>
      </c>
      <c r="N473" s="14" t="str">
        <f t="shared" si="23"/>
        <v>NA</v>
      </c>
    </row>
    <row r="474" spans="1:14" x14ac:dyDescent="0.35">
      <c r="A474" s="26" t="s">
        <v>18</v>
      </c>
      <c r="B474" s="25">
        <v>2018</v>
      </c>
      <c r="C474" s="3" t="s">
        <v>222</v>
      </c>
      <c r="D474" s="3" t="s">
        <v>222</v>
      </c>
      <c r="E474">
        <v>1</v>
      </c>
      <c r="F474">
        <v>1</v>
      </c>
      <c r="G474" s="26" t="s">
        <v>50</v>
      </c>
      <c r="H474" s="25" t="s">
        <v>50</v>
      </c>
      <c r="I474" s="25" t="s">
        <v>50</v>
      </c>
      <c r="J474" t="s">
        <v>50</v>
      </c>
      <c r="K474" t="s">
        <v>50</v>
      </c>
      <c r="L474" t="str">
        <f t="shared" si="21"/>
        <v>NA</v>
      </c>
      <c r="M474" t="str">
        <f t="shared" si="22"/>
        <v>NA</v>
      </c>
      <c r="N474" s="14" t="str">
        <f t="shared" si="23"/>
        <v>NA</v>
      </c>
    </row>
    <row r="475" spans="1:14" x14ac:dyDescent="0.35">
      <c r="A475" s="26" t="s">
        <v>18</v>
      </c>
      <c r="B475" s="25">
        <v>2018</v>
      </c>
      <c r="C475" s="3" t="s">
        <v>223</v>
      </c>
      <c r="D475" s="3" t="s">
        <v>223</v>
      </c>
      <c r="E475">
        <v>1</v>
      </c>
      <c r="F475">
        <v>1</v>
      </c>
      <c r="G475" s="26" t="s">
        <v>50</v>
      </c>
      <c r="H475" s="25" t="s">
        <v>50</v>
      </c>
      <c r="I475" s="25" t="s">
        <v>50</v>
      </c>
      <c r="J475" t="s">
        <v>50</v>
      </c>
      <c r="K475" t="s">
        <v>50</v>
      </c>
      <c r="L475" t="str">
        <f t="shared" si="21"/>
        <v>NA</v>
      </c>
      <c r="M475" t="str">
        <f t="shared" si="22"/>
        <v>NA</v>
      </c>
      <c r="N475" s="14" t="str">
        <f t="shared" si="23"/>
        <v>NA</v>
      </c>
    </row>
    <row r="476" spans="1:14" x14ac:dyDescent="0.35">
      <c r="A476" s="26" t="s">
        <v>18</v>
      </c>
      <c r="B476" s="25">
        <v>2018</v>
      </c>
      <c r="C476" s="3" t="s">
        <v>224</v>
      </c>
      <c r="D476" s="3" t="s">
        <v>224</v>
      </c>
      <c r="E476">
        <v>1</v>
      </c>
      <c r="F476">
        <v>1</v>
      </c>
      <c r="G476" s="26" t="s">
        <v>50</v>
      </c>
      <c r="H476" s="25" t="s">
        <v>50</v>
      </c>
      <c r="I476" s="25" t="s">
        <v>50</v>
      </c>
      <c r="J476" t="s">
        <v>50</v>
      </c>
      <c r="K476" t="s">
        <v>50</v>
      </c>
      <c r="L476" t="str">
        <f t="shared" si="21"/>
        <v>NA</v>
      </c>
      <c r="M476" t="str">
        <f t="shared" si="22"/>
        <v>NA</v>
      </c>
      <c r="N476" s="14" t="str">
        <f t="shared" si="23"/>
        <v>NA</v>
      </c>
    </row>
    <row r="477" spans="1:14" x14ac:dyDescent="0.35">
      <c r="A477" s="26" t="s">
        <v>18</v>
      </c>
      <c r="B477" s="25">
        <v>2018</v>
      </c>
      <c r="C477" s="3" t="s">
        <v>225</v>
      </c>
      <c r="D477" s="3" t="s">
        <v>225</v>
      </c>
      <c r="E477">
        <v>1</v>
      </c>
      <c r="F477">
        <v>1</v>
      </c>
      <c r="G477" s="26" t="s">
        <v>50</v>
      </c>
      <c r="H477" s="25" t="s">
        <v>50</v>
      </c>
      <c r="I477" s="25" t="s">
        <v>50</v>
      </c>
      <c r="J477" t="s">
        <v>50</v>
      </c>
      <c r="K477" t="s">
        <v>50</v>
      </c>
      <c r="L477" t="str">
        <f t="shared" si="21"/>
        <v>NA</v>
      </c>
      <c r="M477" t="str">
        <f t="shared" si="22"/>
        <v>NA</v>
      </c>
      <c r="N477" s="14" t="str">
        <f t="shared" si="23"/>
        <v>NA</v>
      </c>
    </row>
    <row r="478" spans="1:14" x14ac:dyDescent="0.35">
      <c r="A478" s="26" t="s">
        <v>18</v>
      </c>
      <c r="B478" s="25">
        <v>2018</v>
      </c>
      <c r="C478" s="3" t="s">
        <v>226</v>
      </c>
      <c r="D478" s="3" t="s">
        <v>226</v>
      </c>
      <c r="E478">
        <v>1</v>
      </c>
      <c r="F478">
        <v>1</v>
      </c>
      <c r="G478" s="26" t="s">
        <v>50</v>
      </c>
      <c r="H478" s="25" t="s">
        <v>50</v>
      </c>
      <c r="I478" s="25" t="s">
        <v>50</v>
      </c>
      <c r="J478" t="s">
        <v>50</v>
      </c>
      <c r="K478" t="s">
        <v>50</v>
      </c>
      <c r="L478" t="str">
        <f t="shared" si="21"/>
        <v>NA</v>
      </c>
      <c r="M478" t="str">
        <f t="shared" si="22"/>
        <v>NA</v>
      </c>
      <c r="N478" s="14" t="str">
        <f t="shared" si="23"/>
        <v>NA</v>
      </c>
    </row>
    <row r="479" spans="1:14" x14ac:dyDescent="0.35">
      <c r="A479" s="26" t="s">
        <v>18</v>
      </c>
      <c r="B479" s="25">
        <v>2018</v>
      </c>
      <c r="C479" s="3" t="s">
        <v>227</v>
      </c>
      <c r="D479" s="3" t="s">
        <v>227</v>
      </c>
      <c r="E479">
        <v>1</v>
      </c>
      <c r="F479">
        <v>1</v>
      </c>
      <c r="G479" s="26" t="s">
        <v>50</v>
      </c>
      <c r="H479" s="25" t="s">
        <v>50</v>
      </c>
      <c r="I479" s="25" t="s">
        <v>50</v>
      </c>
      <c r="J479" t="s">
        <v>50</v>
      </c>
      <c r="K479" t="s">
        <v>50</v>
      </c>
      <c r="L479" t="str">
        <f t="shared" si="21"/>
        <v>NA</v>
      </c>
      <c r="M479" t="str">
        <f t="shared" si="22"/>
        <v>NA</v>
      </c>
      <c r="N479" s="14" t="str">
        <f t="shared" si="23"/>
        <v>NA</v>
      </c>
    </row>
    <row r="480" spans="1:14" x14ac:dyDescent="0.35">
      <c r="A480" s="26" t="s">
        <v>18</v>
      </c>
      <c r="B480" s="25">
        <v>2019</v>
      </c>
      <c r="C480" s="3" t="s">
        <v>218</v>
      </c>
      <c r="D480" s="3" t="s">
        <v>218</v>
      </c>
      <c r="E480">
        <v>1</v>
      </c>
      <c r="F480">
        <v>1</v>
      </c>
      <c r="G480" s="3">
        <v>0.25</v>
      </c>
      <c r="H480" s="25" t="s">
        <v>50</v>
      </c>
      <c r="I480" s="25" t="s">
        <v>50</v>
      </c>
      <c r="J480">
        <v>0</v>
      </c>
      <c r="K480">
        <v>9</v>
      </c>
      <c r="L480">
        <f t="shared" si="21"/>
        <v>9</v>
      </c>
      <c r="M480">
        <f t="shared" si="22"/>
        <v>9</v>
      </c>
      <c r="N480" s="14">
        <f t="shared" si="23"/>
        <v>0</v>
      </c>
    </row>
    <row r="481" spans="1:14" x14ac:dyDescent="0.35">
      <c r="A481" s="26" t="s">
        <v>18</v>
      </c>
      <c r="B481" s="25">
        <v>2019</v>
      </c>
      <c r="C481" s="3" t="s">
        <v>219</v>
      </c>
      <c r="D481" s="3" t="s">
        <v>219</v>
      </c>
      <c r="E481">
        <v>1</v>
      </c>
      <c r="F481">
        <v>1</v>
      </c>
      <c r="G481" s="3">
        <v>0.25</v>
      </c>
      <c r="H481" s="25" t="s">
        <v>50</v>
      </c>
      <c r="I481" s="25" t="s">
        <v>50</v>
      </c>
      <c r="J481">
        <v>0</v>
      </c>
      <c r="K481">
        <v>0</v>
      </c>
      <c r="L481">
        <f t="shared" si="21"/>
        <v>0</v>
      </c>
      <c r="M481">
        <f t="shared" si="22"/>
        <v>0</v>
      </c>
      <c r="N481" s="14" t="str">
        <f t="shared" si="23"/>
        <v>NA</v>
      </c>
    </row>
    <row r="482" spans="1:14" x14ac:dyDescent="0.35">
      <c r="A482" s="26" t="s">
        <v>18</v>
      </c>
      <c r="B482" s="25">
        <v>2019</v>
      </c>
      <c r="C482" s="3" t="s">
        <v>220</v>
      </c>
      <c r="D482" s="3" t="s">
        <v>220</v>
      </c>
      <c r="E482">
        <v>1</v>
      </c>
      <c r="F482">
        <v>1</v>
      </c>
      <c r="G482" s="3">
        <v>0.25</v>
      </c>
      <c r="H482" s="25" t="s">
        <v>50</v>
      </c>
      <c r="I482" s="25" t="s">
        <v>50</v>
      </c>
      <c r="J482">
        <v>0</v>
      </c>
      <c r="K482">
        <v>0</v>
      </c>
      <c r="L482">
        <f t="shared" si="21"/>
        <v>0</v>
      </c>
      <c r="M482">
        <f t="shared" si="22"/>
        <v>0</v>
      </c>
      <c r="N482" s="14" t="str">
        <f t="shared" si="23"/>
        <v>NA</v>
      </c>
    </row>
    <row r="483" spans="1:14" x14ac:dyDescent="0.35">
      <c r="A483" s="26" t="s">
        <v>18</v>
      </c>
      <c r="B483" s="25">
        <v>2019</v>
      </c>
      <c r="C483" s="3" t="s">
        <v>221</v>
      </c>
      <c r="D483" s="3" t="s">
        <v>221</v>
      </c>
      <c r="E483">
        <v>1</v>
      </c>
      <c r="F483">
        <v>1</v>
      </c>
      <c r="G483" s="3">
        <v>0.25</v>
      </c>
      <c r="H483" s="25" t="s">
        <v>50</v>
      </c>
      <c r="I483" s="25" t="s">
        <v>50</v>
      </c>
      <c r="J483">
        <v>0</v>
      </c>
      <c r="K483">
        <v>33</v>
      </c>
      <c r="L483">
        <f t="shared" si="21"/>
        <v>33</v>
      </c>
      <c r="M483">
        <f t="shared" si="22"/>
        <v>33</v>
      </c>
      <c r="N483" s="14">
        <f t="shared" si="23"/>
        <v>0</v>
      </c>
    </row>
    <row r="484" spans="1:14" x14ac:dyDescent="0.35">
      <c r="A484" s="26" t="s">
        <v>18</v>
      </c>
      <c r="B484" s="25">
        <v>2019</v>
      </c>
      <c r="C484" s="3" t="s">
        <v>222</v>
      </c>
      <c r="D484" s="3" t="s">
        <v>222</v>
      </c>
      <c r="E484">
        <v>1</v>
      </c>
      <c r="F484">
        <v>1</v>
      </c>
      <c r="G484" s="3">
        <v>0.25</v>
      </c>
      <c r="H484" s="25" t="s">
        <v>50</v>
      </c>
      <c r="I484" s="25" t="s">
        <v>50</v>
      </c>
      <c r="J484">
        <v>0</v>
      </c>
      <c r="K484">
        <v>42</v>
      </c>
      <c r="L484">
        <f t="shared" si="21"/>
        <v>42</v>
      </c>
      <c r="M484">
        <f t="shared" si="22"/>
        <v>42</v>
      </c>
      <c r="N484" s="14">
        <f t="shared" si="23"/>
        <v>0</v>
      </c>
    </row>
    <row r="485" spans="1:14" x14ac:dyDescent="0.35">
      <c r="A485" s="26" t="s">
        <v>18</v>
      </c>
      <c r="B485" s="25">
        <v>2019</v>
      </c>
      <c r="C485" s="3" t="s">
        <v>223</v>
      </c>
      <c r="D485" s="3" t="s">
        <v>223</v>
      </c>
      <c r="E485">
        <v>1</v>
      </c>
      <c r="F485">
        <v>1</v>
      </c>
      <c r="G485" s="3">
        <v>0.25</v>
      </c>
      <c r="H485" s="25" t="s">
        <v>50</v>
      </c>
      <c r="I485" s="25" t="s">
        <v>50</v>
      </c>
      <c r="J485">
        <v>2</v>
      </c>
      <c r="K485">
        <v>6</v>
      </c>
      <c r="L485">
        <f t="shared" si="21"/>
        <v>8</v>
      </c>
      <c r="M485">
        <f t="shared" si="22"/>
        <v>8</v>
      </c>
      <c r="N485" s="14">
        <f t="shared" si="23"/>
        <v>0.25</v>
      </c>
    </row>
    <row r="486" spans="1:14" x14ac:dyDescent="0.35">
      <c r="A486" s="26" t="s">
        <v>18</v>
      </c>
      <c r="B486" s="25">
        <v>2019</v>
      </c>
      <c r="C486" s="3" t="s">
        <v>224</v>
      </c>
      <c r="D486" s="3" t="s">
        <v>224</v>
      </c>
      <c r="E486">
        <v>1</v>
      </c>
      <c r="F486">
        <v>1</v>
      </c>
      <c r="G486" s="3">
        <v>0.25</v>
      </c>
      <c r="H486" s="25" t="s">
        <v>50</v>
      </c>
      <c r="I486" s="25" t="s">
        <v>50</v>
      </c>
      <c r="J486">
        <v>0</v>
      </c>
      <c r="K486">
        <v>0</v>
      </c>
      <c r="L486">
        <f t="shared" si="21"/>
        <v>0</v>
      </c>
      <c r="M486">
        <f t="shared" si="22"/>
        <v>0</v>
      </c>
      <c r="N486" s="14" t="str">
        <f t="shared" si="23"/>
        <v>NA</v>
      </c>
    </row>
    <row r="487" spans="1:14" x14ac:dyDescent="0.35">
      <c r="A487" s="26" t="s">
        <v>18</v>
      </c>
      <c r="B487" s="25">
        <v>2019</v>
      </c>
      <c r="C487" s="3" t="s">
        <v>225</v>
      </c>
      <c r="D487" s="3" t="s">
        <v>225</v>
      </c>
      <c r="E487">
        <v>1</v>
      </c>
      <c r="F487">
        <v>1</v>
      </c>
      <c r="G487" s="3">
        <v>0.25</v>
      </c>
      <c r="H487" s="25" t="s">
        <v>50</v>
      </c>
      <c r="I487" s="25" t="s">
        <v>50</v>
      </c>
      <c r="J487">
        <v>0</v>
      </c>
      <c r="K487">
        <v>0</v>
      </c>
      <c r="L487">
        <f t="shared" si="21"/>
        <v>0</v>
      </c>
      <c r="M487">
        <f t="shared" si="22"/>
        <v>0</v>
      </c>
      <c r="N487" s="14" t="str">
        <f t="shared" si="23"/>
        <v>NA</v>
      </c>
    </row>
    <row r="488" spans="1:14" x14ac:dyDescent="0.35">
      <c r="A488" s="26" t="s">
        <v>18</v>
      </c>
      <c r="B488" s="25">
        <v>2019</v>
      </c>
      <c r="C488" s="3" t="s">
        <v>226</v>
      </c>
      <c r="D488" s="3" t="s">
        <v>226</v>
      </c>
      <c r="E488">
        <v>1</v>
      </c>
      <c r="F488">
        <v>1</v>
      </c>
      <c r="G488" s="3">
        <v>0.25</v>
      </c>
      <c r="H488" s="25" t="s">
        <v>50</v>
      </c>
      <c r="I488" s="25" t="s">
        <v>50</v>
      </c>
      <c r="J488">
        <v>0</v>
      </c>
      <c r="K488">
        <v>6</v>
      </c>
      <c r="L488">
        <f t="shared" si="21"/>
        <v>6</v>
      </c>
      <c r="M488">
        <f t="shared" si="22"/>
        <v>6</v>
      </c>
      <c r="N488" s="14">
        <f t="shared" si="23"/>
        <v>0</v>
      </c>
    </row>
    <row r="489" spans="1:14" x14ac:dyDescent="0.35">
      <c r="A489" s="26" t="s">
        <v>18</v>
      </c>
      <c r="B489" s="25">
        <v>2019</v>
      </c>
      <c r="C489" s="3" t="s">
        <v>227</v>
      </c>
      <c r="D489" s="3" t="s">
        <v>227</v>
      </c>
      <c r="E489">
        <v>1</v>
      </c>
      <c r="F489">
        <v>1</v>
      </c>
      <c r="G489" s="3">
        <v>0.25</v>
      </c>
      <c r="H489" s="25" t="s">
        <v>50</v>
      </c>
      <c r="I489" s="25" t="s">
        <v>50</v>
      </c>
      <c r="J489">
        <v>0</v>
      </c>
      <c r="K489">
        <v>0</v>
      </c>
      <c r="L489">
        <f t="shared" si="21"/>
        <v>0</v>
      </c>
      <c r="M489">
        <f t="shared" si="22"/>
        <v>0</v>
      </c>
      <c r="N489" s="14" t="str">
        <f t="shared" si="23"/>
        <v>NA</v>
      </c>
    </row>
    <row r="490" spans="1:14" x14ac:dyDescent="0.35">
      <c r="A490" s="26" t="s">
        <v>18</v>
      </c>
      <c r="B490" s="25">
        <v>2020</v>
      </c>
      <c r="C490" s="3" t="s">
        <v>218</v>
      </c>
      <c r="D490" s="3" t="s">
        <v>218</v>
      </c>
      <c r="E490">
        <v>1</v>
      </c>
      <c r="F490">
        <v>1</v>
      </c>
      <c r="G490" s="3">
        <v>0.25</v>
      </c>
      <c r="H490" s="25" t="s">
        <v>50</v>
      </c>
      <c r="I490" s="25" t="s">
        <v>50</v>
      </c>
      <c r="J490">
        <v>0</v>
      </c>
      <c r="K490">
        <v>0</v>
      </c>
      <c r="L490">
        <f t="shared" si="21"/>
        <v>0</v>
      </c>
      <c r="M490">
        <f t="shared" si="22"/>
        <v>0</v>
      </c>
      <c r="N490" s="14" t="str">
        <f t="shared" si="23"/>
        <v>NA</v>
      </c>
    </row>
    <row r="491" spans="1:14" x14ac:dyDescent="0.35">
      <c r="A491" s="26" t="s">
        <v>18</v>
      </c>
      <c r="B491" s="25">
        <v>2020</v>
      </c>
      <c r="C491" s="3" t="s">
        <v>219</v>
      </c>
      <c r="D491" s="3" t="s">
        <v>219</v>
      </c>
      <c r="E491">
        <v>1</v>
      </c>
      <c r="F491">
        <v>1</v>
      </c>
      <c r="G491" s="3">
        <v>0.25</v>
      </c>
      <c r="H491" s="25" t="s">
        <v>50</v>
      </c>
      <c r="I491" s="25" t="s">
        <v>50</v>
      </c>
      <c r="J491">
        <v>0</v>
      </c>
      <c r="K491">
        <v>0</v>
      </c>
      <c r="L491">
        <f t="shared" si="21"/>
        <v>0</v>
      </c>
      <c r="M491">
        <f t="shared" si="22"/>
        <v>0</v>
      </c>
      <c r="N491" s="14" t="str">
        <f t="shared" si="23"/>
        <v>NA</v>
      </c>
    </row>
    <row r="492" spans="1:14" x14ac:dyDescent="0.35">
      <c r="A492" s="26" t="s">
        <v>18</v>
      </c>
      <c r="B492" s="25">
        <v>2020</v>
      </c>
      <c r="C492" s="3" t="s">
        <v>220</v>
      </c>
      <c r="D492" s="3" t="s">
        <v>220</v>
      </c>
      <c r="E492">
        <v>1</v>
      </c>
      <c r="F492">
        <v>1</v>
      </c>
      <c r="G492" s="3">
        <v>0.25</v>
      </c>
      <c r="H492" s="25" t="s">
        <v>50</v>
      </c>
      <c r="I492" s="25" t="s">
        <v>50</v>
      </c>
      <c r="J492">
        <v>0</v>
      </c>
      <c r="K492">
        <v>0</v>
      </c>
      <c r="L492">
        <f t="shared" si="21"/>
        <v>0</v>
      </c>
      <c r="M492">
        <f t="shared" si="22"/>
        <v>0</v>
      </c>
      <c r="N492" s="14" t="str">
        <f t="shared" si="23"/>
        <v>NA</v>
      </c>
    </row>
    <row r="493" spans="1:14" x14ac:dyDescent="0.35">
      <c r="A493" s="26" t="s">
        <v>18</v>
      </c>
      <c r="B493" s="25">
        <v>2020</v>
      </c>
      <c r="C493" s="3" t="s">
        <v>221</v>
      </c>
      <c r="D493" s="3" t="s">
        <v>221</v>
      </c>
      <c r="E493">
        <v>1</v>
      </c>
      <c r="F493">
        <v>1</v>
      </c>
      <c r="G493" s="3">
        <v>0.25</v>
      </c>
      <c r="H493" s="25" t="s">
        <v>50</v>
      </c>
      <c r="I493" s="25" t="s">
        <v>50</v>
      </c>
      <c r="J493">
        <v>3</v>
      </c>
      <c r="K493">
        <v>46</v>
      </c>
      <c r="L493">
        <f t="shared" si="21"/>
        <v>49</v>
      </c>
      <c r="M493">
        <f t="shared" si="22"/>
        <v>49</v>
      </c>
      <c r="N493" s="14">
        <f t="shared" si="23"/>
        <v>6.1224489795918366E-2</v>
      </c>
    </row>
    <row r="494" spans="1:14" x14ac:dyDescent="0.35">
      <c r="A494" s="26" t="s">
        <v>18</v>
      </c>
      <c r="B494" s="25">
        <v>2020</v>
      </c>
      <c r="C494" s="3" t="s">
        <v>222</v>
      </c>
      <c r="D494" s="3" t="s">
        <v>222</v>
      </c>
      <c r="E494">
        <v>1</v>
      </c>
      <c r="F494">
        <v>1</v>
      </c>
      <c r="G494" s="3">
        <v>0.25</v>
      </c>
      <c r="H494" s="25" t="s">
        <v>50</v>
      </c>
      <c r="I494" s="25" t="s">
        <v>50</v>
      </c>
      <c r="J494">
        <v>0</v>
      </c>
      <c r="K494">
        <v>4</v>
      </c>
      <c r="L494">
        <f t="shared" si="21"/>
        <v>4</v>
      </c>
      <c r="M494">
        <f t="shared" si="22"/>
        <v>4</v>
      </c>
      <c r="N494" s="14">
        <f t="shared" si="23"/>
        <v>0</v>
      </c>
    </row>
    <row r="495" spans="1:14" x14ac:dyDescent="0.35">
      <c r="A495" s="26" t="s">
        <v>18</v>
      </c>
      <c r="B495" s="25">
        <v>2020</v>
      </c>
      <c r="C495" s="3" t="s">
        <v>223</v>
      </c>
      <c r="D495" s="3" t="s">
        <v>223</v>
      </c>
      <c r="E495">
        <v>1</v>
      </c>
      <c r="F495">
        <v>1</v>
      </c>
      <c r="G495" s="3">
        <v>0.25</v>
      </c>
      <c r="H495" s="25" t="s">
        <v>50</v>
      </c>
      <c r="I495" s="25" t="s">
        <v>50</v>
      </c>
      <c r="J495" t="s">
        <v>50</v>
      </c>
      <c r="K495" t="s">
        <v>50</v>
      </c>
      <c r="L495" t="str">
        <f t="shared" si="21"/>
        <v>NA</v>
      </c>
      <c r="M495" t="str">
        <f t="shared" si="22"/>
        <v>NA</v>
      </c>
      <c r="N495" s="14" t="str">
        <f t="shared" si="23"/>
        <v>NA</v>
      </c>
    </row>
    <row r="496" spans="1:14" x14ac:dyDescent="0.35">
      <c r="A496" s="26" t="s">
        <v>18</v>
      </c>
      <c r="B496" s="25">
        <v>2020</v>
      </c>
      <c r="C496" s="3" t="s">
        <v>224</v>
      </c>
      <c r="D496" s="3" t="s">
        <v>224</v>
      </c>
      <c r="E496">
        <v>1</v>
      </c>
      <c r="F496">
        <v>1</v>
      </c>
      <c r="G496" s="3">
        <v>0.25</v>
      </c>
      <c r="H496" s="25" t="s">
        <v>50</v>
      </c>
      <c r="I496" s="25" t="s">
        <v>50</v>
      </c>
      <c r="J496">
        <v>0</v>
      </c>
      <c r="K496">
        <v>0</v>
      </c>
      <c r="L496">
        <f t="shared" si="21"/>
        <v>0</v>
      </c>
      <c r="M496">
        <f t="shared" si="22"/>
        <v>0</v>
      </c>
      <c r="N496" s="14" t="str">
        <f t="shared" si="23"/>
        <v>NA</v>
      </c>
    </row>
    <row r="497" spans="1:14" x14ac:dyDescent="0.35">
      <c r="A497" s="26" t="s">
        <v>18</v>
      </c>
      <c r="B497" s="25">
        <v>2020</v>
      </c>
      <c r="C497" s="3" t="s">
        <v>225</v>
      </c>
      <c r="D497" s="3" t="s">
        <v>225</v>
      </c>
      <c r="E497">
        <v>1</v>
      </c>
      <c r="F497">
        <v>1</v>
      </c>
      <c r="G497" s="3">
        <v>0.25</v>
      </c>
      <c r="H497" s="25" t="s">
        <v>50</v>
      </c>
      <c r="I497" s="25" t="s">
        <v>50</v>
      </c>
      <c r="J497">
        <v>0</v>
      </c>
      <c r="K497">
        <v>0</v>
      </c>
      <c r="L497">
        <f t="shared" si="21"/>
        <v>0</v>
      </c>
      <c r="M497">
        <f t="shared" si="22"/>
        <v>0</v>
      </c>
      <c r="N497" s="14" t="str">
        <f t="shared" si="23"/>
        <v>NA</v>
      </c>
    </row>
    <row r="498" spans="1:14" x14ac:dyDescent="0.35">
      <c r="A498" s="26" t="s">
        <v>18</v>
      </c>
      <c r="B498" s="25">
        <v>2020</v>
      </c>
      <c r="C498" s="3" t="s">
        <v>226</v>
      </c>
      <c r="D498" s="3" t="s">
        <v>226</v>
      </c>
      <c r="E498">
        <v>1</v>
      </c>
      <c r="F498">
        <v>1</v>
      </c>
      <c r="G498" s="3">
        <v>0.25</v>
      </c>
      <c r="H498" s="25" t="s">
        <v>50</v>
      </c>
      <c r="I498" s="25" t="s">
        <v>50</v>
      </c>
      <c r="J498" t="s">
        <v>50</v>
      </c>
      <c r="K498" t="s">
        <v>50</v>
      </c>
      <c r="L498" t="str">
        <f t="shared" si="21"/>
        <v>NA</v>
      </c>
      <c r="M498" t="str">
        <f t="shared" si="22"/>
        <v>NA</v>
      </c>
      <c r="N498" s="14" t="str">
        <f t="shared" si="23"/>
        <v>NA</v>
      </c>
    </row>
    <row r="499" spans="1:14" x14ac:dyDescent="0.35">
      <c r="A499" s="26" t="s">
        <v>18</v>
      </c>
      <c r="B499" s="25">
        <v>2020</v>
      </c>
      <c r="C499" s="3" t="s">
        <v>227</v>
      </c>
      <c r="D499" s="3" t="s">
        <v>227</v>
      </c>
      <c r="E499">
        <v>1</v>
      </c>
      <c r="F499">
        <v>1</v>
      </c>
      <c r="G499" s="3">
        <v>0.25</v>
      </c>
      <c r="H499" s="25" t="s">
        <v>50</v>
      </c>
      <c r="I499" s="25" t="s">
        <v>50</v>
      </c>
      <c r="J499">
        <v>0</v>
      </c>
      <c r="K499">
        <v>0</v>
      </c>
      <c r="L499">
        <f t="shared" si="21"/>
        <v>0</v>
      </c>
      <c r="M499">
        <f t="shared" si="22"/>
        <v>0</v>
      </c>
      <c r="N499" s="14" t="str">
        <f t="shared" si="23"/>
        <v>NA</v>
      </c>
    </row>
    <row r="500" spans="1:14" x14ac:dyDescent="0.35">
      <c r="A500" s="3" t="s">
        <v>18</v>
      </c>
      <c r="B500" s="20">
        <v>2021</v>
      </c>
      <c r="C500" s="3" t="s">
        <v>218</v>
      </c>
      <c r="D500" s="3" t="s">
        <v>218</v>
      </c>
      <c r="E500">
        <v>1</v>
      </c>
      <c r="F500">
        <v>1</v>
      </c>
      <c r="G500" s="3">
        <v>0.25</v>
      </c>
      <c r="H500" s="3" t="s">
        <v>50</v>
      </c>
      <c r="I500" s="3" t="s">
        <v>50</v>
      </c>
      <c r="J500">
        <v>0</v>
      </c>
      <c r="K500">
        <v>7</v>
      </c>
      <c r="L500">
        <f t="shared" si="21"/>
        <v>7</v>
      </c>
      <c r="M500">
        <f t="shared" si="22"/>
        <v>7</v>
      </c>
      <c r="N500" s="14">
        <f t="shared" si="23"/>
        <v>0</v>
      </c>
    </row>
    <row r="501" spans="1:14" x14ac:dyDescent="0.35">
      <c r="A501" s="3" t="s">
        <v>18</v>
      </c>
      <c r="B501" s="20">
        <v>2021</v>
      </c>
      <c r="C501" s="3" t="s">
        <v>219</v>
      </c>
      <c r="D501" s="3" t="s">
        <v>219</v>
      </c>
      <c r="E501">
        <v>1</v>
      </c>
      <c r="F501">
        <v>1</v>
      </c>
      <c r="G501" s="3">
        <v>0.25</v>
      </c>
      <c r="H501" s="3" t="s">
        <v>50</v>
      </c>
      <c r="I501" s="3" t="s">
        <v>50</v>
      </c>
      <c r="J501">
        <v>0</v>
      </c>
      <c r="K501">
        <v>0</v>
      </c>
      <c r="L501">
        <f t="shared" si="21"/>
        <v>0</v>
      </c>
      <c r="M501">
        <f t="shared" si="22"/>
        <v>0</v>
      </c>
      <c r="N501" s="14" t="str">
        <f t="shared" si="23"/>
        <v>NA</v>
      </c>
    </row>
    <row r="502" spans="1:14" x14ac:dyDescent="0.35">
      <c r="A502" s="3" t="s">
        <v>18</v>
      </c>
      <c r="B502" s="20">
        <v>2021</v>
      </c>
      <c r="C502" s="3" t="s">
        <v>228</v>
      </c>
      <c r="D502" t="s">
        <v>50</v>
      </c>
      <c r="E502">
        <v>0</v>
      </c>
      <c r="F502">
        <v>1</v>
      </c>
      <c r="G502" s="3">
        <v>0.25</v>
      </c>
      <c r="H502" s="3" t="s">
        <v>161</v>
      </c>
      <c r="I502" s="3">
        <v>5</v>
      </c>
      <c r="J502">
        <v>0</v>
      </c>
      <c r="K502">
        <v>0</v>
      </c>
      <c r="L502">
        <f t="shared" si="21"/>
        <v>0</v>
      </c>
      <c r="M502">
        <f t="shared" si="22"/>
        <v>0</v>
      </c>
      <c r="N502" s="14" t="str">
        <f t="shared" si="23"/>
        <v>NA</v>
      </c>
    </row>
    <row r="503" spans="1:14" x14ac:dyDescent="0.35">
      <c r="A503" s="3" t="s">
        <v>18</v>
      </c>
      <c r="B503" s="20">
        <v>2021</v>
      </c>
      <c r="C503" s="3" t="s">
        <v>229</v>
      </c>
      <c r="D503" t="s">
        <v>50</v>
      </c>
      <c r="E503">
        <v>0</v>
      </c>
      <c r="F503">
        <v>1</v>
      </c>
      <c r="G503" s="3">
        <v>0.25</v>
      </c>
      <c r="H503" s="3" t="s">
        <v>161</v>
      </c>
      <c r="I503" s="3">
        <v>15</v>
      </c>
      <c r="J503">
        <v>0</v>
      </c>
      <c r="K503">
        <v>0</v>
      </c>
      <c r="L503">
        <f t="shared" si="21"/>
        <v>0</v>
      </c>
      <c r="M503">
        <f t="shared" si="22"/>
        <v>0</v>
      </c>
      <c r="N503" s="14" t="str">
        <f t="shared" si="23"/>
        <v>NA</v>
      </c>
    </row>
    <row r="504" spans="1:14" x14ac:dyDescent="0.35">
      <c r="A504" s="3" t="s">
        <v>18</v>
      </c>
      <c r="B504" s="20">
        <v>2021</v>
      </c>
      <c r="C504" s="3" t="s">
        <v>230</v>
      </c>
      <c r="D504" t="s">
        <v>50</v>
      </c>
      <c r="E504">
        <v>0</v>
      </c>
      <c r="F504">
        <v>1</v>
      </c>
      <c r="G504" s="3">
        <v>0.25</v>
      </c>
      <c r="H504" s="3" t="s">
        <v>161</v>
      </c>
      <c r="I504" s="3">
        <v>25</v>
      </c>
      <c r="J504">
        <v>0</v>
      </c>
      <c r="K504">
        <v>0</v>
      </c>
      <c r="L504">
        <f t="shared" si="21"/>
        <v>0</v>
      </c>
      <c r="M504">
        <f t="shared" si="22"/>
        <v>0</v>
      </c>
      <c r="N504" s="14" t="str">
        <f t="shared" si="23"/>
        <v>NA</v>
      </c>
    </row>
    <row r="505" spans="1:14" x14ac:dyDescent="0.35">
      <c r="A505" s="3" t="s">
        <v>18</v>
      </c>
      <c r="B505" s="20">
        <v>2021</v>
      </c>
      <c r="C505" s="3" t="s">
        <v>231</v>
      </c>
      <c r="D505" t="s">
        <v>50</v>
      </c>
      <c r="E505">
        <v>0</v>
      </c>
      <c r="F505">
        <v>1</v>
      </c>
      <c r="G505" s="3">
        <v>0.25</v>
      </c>
      <c r="H505" s="3" t="s">
        <v>163</v>
      </c>
      <c r="I505" s="3">
        <v>10</v>
      </c>
      <c r="J505">
        <v>0</v>
      </c>
      <c r="K505">
        <v>0</v>
      </c>
      <c r="L505">
        <f t="shared" si="21"/>
        <v>0</v>
      </c>
      <c r="M505">
        <f t="shared" si="22"/>
        <v>0</v>
      </c>
      <c r="N505" s="14" t="str">
        <f t="shared" si="23"/>
        <v>NA</v>
      </c>
    </row>
    <row r="506" spans="1:14" x14ac:dyDescent="0.35">
      <c r="A506" s="3" t="s">
        <v>18</v>
      </c>
      <c r="B506" s="20">
        <v>2021</v>
      </c>
      <c r="C506" s="3" t="s">
        <v>232</v>
      </c>
      <c r="D506" t="s">
        <v>50</v>
      </c>
      <c r="E506">
        <v>0</v>
      </c>
      <c r="F506">
        <v>1</v>
      </c>
      <c r="G506" s="3">
        <v>0.25</v>
      </c>
      <c r="H506" s="3" t="s">
        <v>163</v>
      </c>
      <c r="I506" s="3">
        <v>20</v>
      </c>
      <c r="J506">
        <v>0</v>
      </c>
      <c r="K506">
        <v>0</v>
      </c>
      <c r="L506">
        <f t="shared" si="21"/>
        <v>0</v>
      </c>
      <c r="M506">
        <f t="shared" si="22"/>
        <v>0</v>
      </c>
      <c r="N506" s="14" t="str">
        <f t="shared" si="23"/>
        <v>NA</v>
      </c>
    </row>
    <row r="507" spans="1:14" x14ac:dyDescent="0.35">
      <c r="A507" s="3" t="s">
        <v>18</v>
      </c>
      <c r="B507" s="20">
        <v>2021</v>
      </c>
      <c r="C507" s="3" t="s">
        <v>220</v>
      </c>
      <c r="D507" s="3" t="s">
        <v>220</v>
      </c>
      <c r="E507">
        <v>1</v>
      </c>
      <c r="F507">
        <v>1</v>
      </c>
      <c r="G507" s="3">
        <v>0.25</v>
      </c>
      <c r="H507" s="3" t="s">
        <v>50</v>
      </c>
      <c r="I507" s="3" t="s">
        <v>50</v>
      </c>
      <c r="J507">
        <v>0</v>
      </c>
      <c r="K507">
        <v>0</v>
      </c>
      <c r="L507">
        <f t="shared" si="21"/>
        <v>0</v>
      </c>
      <c r="M507">
        <f t="shared" si="22"/>
        <v>0</v>
      </c>
      <c r="N507" s="14" t="str">
        <f t="shared" si="23"/>
        <v>NA</v>
      </c>
    </row>
    <row r="508" spans="1:14" x14ac:dyDescent="0.35">
      <c r="A508" s="3" t="s">
        <v>18</v>
      </c>
      <c r="B508" s="20">
        <v>2021</v>
      </c>
      <c r="C508" s="3" t="s">
        <v>221</v>
      </c>
      <c r="D508" s="3" t="s">
        <v>221</v>
      </c>
      <c r="E508">
        <v>1</v>
      </c>
      <c r="F508">
        <v>1</v>
      </c>
      <c r="G508" s="3">
        <v>0.25</v>
      </c>
      <c r="H508" s="3" t="s">
        <v>50</v>
      </c>
      <c r="I508" s="3" t="s">
        <v>50</v>
      </c>
      <c r="J508">
        <v>3</v>
      </c>
      <c r="K508">
        <v>37</v>
      </c>
      <c r="L508">
        <f t="shared" si="21"/>
        <v>40</v>
      </c>
      <c r="M508">
        <f t="shared" si="22"/>
        <v>40</v>
      </c>
      <c r="N508" s="14">
        <f t="shared" si="23"/>
        <v>7.4999999999999997E-2</v>
      </c>
    </row>
    <row r="509" spans="1:14" x14ac:dyDescent="0.35">
      <c r="A509" s="3" t="s">
        <v>18</v>
      </c>
      <c r="B509" s="20">
        <v>2021</v>
      </c>
      <c r="C509" s="3" t="s">
        <v>222</v>
      </c>
      <c r="D509" s="3" t="s">
        <v>222</v>
      </c>
      <c r="E509">
        <v>1</v>
      </c>
      <c r="F509">
        <v>1</v>
      </c>
      <c r="G509" s="3">
        <v>0.25</v>
      </c>
      <c r="H509" s="3" t="s">
        <v>50</v>
      </c>
      <c r="I509" s="3" t="s">
        <v>50</v>
      </c>
      <c r="J509">
        <v>2</v>
      </c>
      <c r="K509">
        <v>27</v>
      </c>
      <c r="L509">
        <f t="shared" si="21"/>
        <v>29</v>
      </c>
      <c r="M509">
        <f t="shared" si="22"/>
        <v>29</v>
      </c>
      <c r="N509" s="14">
        <f t="shared" si="23"/>
        <v>6.8965517241379309E-2</v>
      </c>
    </row>
    <row r="510" spans="1:14" x14ac:dyDescent="0.35">
      <c r="A510" s="3" t="s">
        <v>18</v>
      </c>
      <c r="B510" s="20">
        <v>2021</v>
      </c>
      <c r="C510" s="3" t="s">
        <v>223</v>
      </c>
      <c r="D510" s="3" t="s">
        <v>223</v>
      </c>
      <c r="E510">
        <v>1</v>
      </c>
      <c r="F510">
        <v>1</v>
      </c>
      <c r="G510" s="3">
        <v>0.25</v>
      </c>
      <c r="H510" s="3" t="s">
        <v>50</v>
      </c>
      <c r="I510" s="3" t="s">
        <v>50</v>
      </c>
      <c r="J510">
        <v>4</v>
      </c>
      <c r="K510">
        <v>6</v>
      </c>
      <c r="L510">
        <f t="shared" si="21"/>
        <v>10</v>
      </c>
      <c r="M510">
        <f t="shared" si="22"/>
        <v>10</v>
      </c>
      <c r="N510" s="14">
        <f t="shared" si="23"/>
        <v>0.4</v>
      </c>
    </row>
    <row r="511" spans="1:14" x14ac:dyDescent="0.35">
      <c r="A511" s="3" t="s">
        <v>18</v>
      </c>
      <c r="B511" s="20">
        <v>2021</v>
      </c>
      <c r="C511" s="3" t="s">
        <v>224</v>
      </c>
      <c r="D511" s="3" t="s">
        <v>224</v>
      </c>
      <c r="E511">
        <v>1</v>
      </c>
      <c r="F511">
        <v>1</v>
      </c>
      <c r="G511" s="3">
        <v>0.25</v>
      </c>
      <c r="H511" s="3" t="s">
        <v>50</v>
      </c>
      <c r="I511" s="3" t="s">
        <v>50</v>
      </c>
      <c r="J511">
        <v>3</v>
      </c>
      <c r="K511">
        <v>1</v>
      </c>
      <c r="L511">
        <f t="shared" si="21"/>
        <v>4</v>
      </c>
      <c r="M511">
        <f t="shared" si="22"/>
        <v>4</v>
      </c>
      <c r="N511" s="14">
        <f t="shared" si="23"/>
        <v>0.75</v>
      </c>
    </row>
    <row r="512" spans="1:14" x14ac:dyDescent="0.35">
      <c r="A512" s="3" t="s">
        <v>18</v>
      </c>
      <c r="B512" s="20">
        <v>2021</v>
      </c>
      <c r="C512" s="3" t="s">
        <v>225</v>
      </c>
      <c r="D512" s="3" t="s">
        <v>225</v>
      </c>
      <c r="E512">
        <v>1</v>
      </c>
      <c r="F512">
        <v>1</v>
      </c>
      <c r="G512" s="3">
        <v>0.25</v>
      </c>
      <c r="H512" s="3" t="s">
        <v>50</v>
      </c>
      <c r="I512" s="3" t="s">
        <v>50</v>
      </c>
      <c r="J512">
        <v>0</v>
      </c>
      <c r="K512">
        <v>0</v>
      </c>
      <c r="L512">
        <f t="shared" si="21"/>
        <v>0</v>
      </c>
      <c r="M512">
        <f t="shared" si="22"/>
        <v>0</v>
      </c>
      <c r="N512" s="14" t="str">
        <f t="shared" si="23"/>
        <v>NA</v>
      </c>
    </row>
    <row r="513" spans="1:14" x14ac:dyDescent="0.35">
      <c r="A513" s="3" t="s">
        <v>18</v>
      </c>
      <c r="B513" s="20">
        <v>2021</v>
      </c>
      <c r="C513" s="3" t="s">
        <v>226</v>
      </c>
      <c r="D513" s="3" t="s">
        <v>226</v>
      </c>
      <c r="E513">
        <v>1</v>
      </c>
      <c r="F513">
        <v>1</v>
      </c>
      <c r="G513" s="3">
        <v>0.25</v>
      </c>
      <c r="H513" s="3" t="s">
        <v>50</v>
      </c>
      <c r="I513" s="3" t="s">
        <v>50</v>
      </c>
      <c r="J513">
        <v>0</v>
      </c>
      <c r="K513">
        <v>8</v>
      </c>
      <c r="L513">
        <f t="shared" si="21"/>
        <v>8</v>
      </c>
      <c r="M513">
        <f t="shared" si="22"/>
        <v>8</v>
      </c>
      <c r="N513" s="14">
        <f t="shared" si="23"/>
        <v>0</v>
      </c>
    </row>
    <row r="514" spans="1:14" x14ac:dyDescent="0.35">
      <c r="A514" s="3" t="s">
        <v>18</v>
      </c>
      <c r="B514" s="20">
        <v>2021</v>
      </c>
      <c r="C514" s="3" t="s">
        <v>227</v>
      </c>
      <c r="D514" s="3" t="s">
        <v>227</v>
      </c>
      <c r="E514">
        <v>1</v>
      </c>
      <c r="F514">
        <v>1</v>
      </c>
      <c r="G514" s="3">
        <v>0.25</v>
      </c>
      <c r="H514" s="3" t="s">
        <v>50</v>
      </c>
      <c r="I514" s="3" t="s">
        <v>50</v>
      </c>
      <c r="J514">
        <v>0</v>
      </c>
      <c r="K514">
        <v>0</v>
      </c>
      <c r="L514">
        <f t="shared" si="21"/>
        <v>0</v>
      </c>
      <c r="M514">
        <f t="shared" si="22"/>
        <v>0</v>
      </c>
      <c r="N514" s="14" t="str">
        <f t="shared" si="23"/>
        <v>NA</v>
      </c>
    </row>
    <row r="515" spans="1:14" x14ac:dyDescent="0.35">
      <c r="A515" s="3" t="s">
        <v>18</v>
      </c>
      <c r="B515" s="20">
        <v>2022</v>
      </c>
      <c r="C515" s="3" t="s">
        <v>218</v>
      </c>
      <c r="D515" s="3" t="s">
        <v>218</v>
      </c>
      <c r="E515">
        <v>1</v>
      </c>
      <c r="F515">
        <v>1</v>
      </c>
      <c r="G515" s="3">
        <v>0.25</v>
      </c>
      <c r="H515" s="3" t="s">
        <v>50</v>
      </c>
      <c r="I515" s="3" t="s">
        <v>50</v>
      </c>
      <c r="J515">
        <v>0</v>
      </c>
      <c r="K515">
        <v>4</v>
      </c>
      <c r="L515">
        <f t="shared" ref="L515:L559" si="24">IFERROR(J515+K515, "NA")</f>
        <v>4</v>
      </c>
      <c r="M515">
        <f t="shared" ref="M515:M559" si="25">IFERROR(L515/(G515/0.25), "NA")</f>
        <v>4</v>
      </c>
      <c r="N515" s="14">
        <f t="shared" ref="N515:N559" si="26">IFERROR(J515/L515,"NA")</f>
        <v>0</v>
      </c>
    </row>
    <row r="516" spans="1:14" x14ac:dyDescent="0.35">
      <c r="A516" s="3" t="s">
        <v>18</v>
      </c>
      <c r="B516" s="20">
        <v>2022</v>
      </c>
      <c r="C516" s="3" t="s">
        <v>219</v>
      </c>
      <c r="D516" s="3" t="s">
        <v>219</v>
      </c>
      <c r="E516">
        <v>1</v>
      </c>
      <c r="F516">
        <v>1</v>
      </c>
      <c r="G516" s="3">
        <v>0.25</v>
      </c>
      <c r="H516" s="3" t="s">
        <v>50</v>
      </c>
      <c r="I516" s="3" t="s">
        <v>50</v>
      </c>
      <c r="J516">
        <v>0</v>
      </c>
      <c r="K516">
        <v>0</v>
      </c>
      <c r="L516">
        <f t="shared" si="24"/>
        <v>0</v>
      </c>
      <c r="M516">
        <f t="shared" si="25"/>
        <v>0</v>
      </c>
      <c r="N516" s="14" t="str">
        <f t="shared" si="26"/>
        <v>NA</v>
      </c>
    </row>
    <row r="517" spans="1:14" x14ac:dyDescent="0.35">
      <c r="A517" s="3" t="s">
        <v>18</v>
      </c>
      <c r="B517" s="20">
        <v>2022</v>
      </c>
      <c r="C517" s="3" t="s">
        <v>228</v>
      </c>
      <c r="D517" t="s">
        <v>50</v>
      </c>
      <c r="E517">
        <v>0</v>
      </c>
      <c r="F517">
        <v>1</v>
      </c>
      <c r="G517" s="3">
        <v>0.25</v>
      </c>
      <c r="H517" s="3" t="s">
        <v>161</v>
      </c>
      <c r="I517" s="3">
        <v>5</v>
      </c>
      <c r="J517">
        <v>0</v>
      </c>
      <c r="K517">
        <v>0</v>
      </c>
      <c r="L517">
        <f t="shared" si="24"/>
        <v>0</v>
      </c>
      <c r="M517">
        <f t="shared" si="25"/>
        <v>0</v>
      </c>
      <c r="N517" s="14" t="str">
        <f t="shared" si="26"/>
        <v>NA</v>
      </c>
    </row>
    <row r="518" spans="1:14" x14ac:dyDescent="0.35">
      <c r="A518" s="3" t="s">
        <v>18</v>
      </c>
      <c r="B518" s="20">
        <v>2022</v>
      </c>
      <c r="C518" s="3" t="s">
        <v>229</v>
      </c>
      <c r="D518" t="s">
        <v>50</v>
      </c>
      <c r="E518">
        <v>0</v>
      </c>
      <c r="F518">
        <v>1</v>
      </c>
      <c r="G518" s="3">
        <v>0.25</v>
      </c>
      <c r="H518" s="3" t="s">
        <v>161</v>
      </c>
      <c r="I518" s="3">
        <v>15</v>
      </c>
      <c r="J518">
        <v>0</v>
      </c>
      <c r="K518">
        <v>0</v>
      </c>
      <c r="L518">
        <f t="shared" si="24"/>
        <v>0</v>
      </c>
      <c r="M518">
        <f t="shared" si="25"/>
        <v>0</v>
      </c>
      <c r="N518" s="14" t="str">
        <f t="shared" si="26"/>
        <v>NA</v>
      </c>
    </row>
    <row r="519" spans="1:14" x14ac:dyDescent="0.35">
      <c r="A519" s="3" t="s">
        <v>18</v>
      </c>
      <c r="B519" s="20">
        <v>2022</v>
      </c>
      <c r="C519" s="3" t="s">
        <v>230</v>
      </c>
      <c r="D519" t="s">
        <v>50</v>
      </c>
      <c r="E519">
        <v>0</v>
      </c>
      <c r="F519">
        <v>1</v>
      </c>
      <c r="G519" s="3">
        <v>0.25</v>
      </c>
      <c r="H519" s="3" t="s">
        <v>161</v>
      </c>
      <c r="I519" s="3">
        <v>25</v>
      </c>
      <c r="J519">
        <v>0</v>
      </c>
      <c r="K519">
        <v>0</v>
      </c>
      <c r="L519">
        <f t="shared" si="24"/>
        <v>0</v>
      </c>
      <c r="M519">
        <f t="shared" si="25"/>
        <v>0</v>
      </c>
      <c r="N519" s="14" t="str">
        <f t="shared" si="26"/>
        <v>NA</v>
      </c>
    </row>
    <row r="520" spans="1:14" x14ac:dyDescent="0.35">
      <c r="A520" s="3" t="s">
        <v>18</v>
      </c>
      <c r="B520" s="20">
        <v>2022</v>
      </c>
      <c r="C520" s="3" t="s">
        <v>231</v>
      </c>
      <c r="D520" t="s">
        <v>50</v>
      </c>
      <c r="E520">
        <v>0</v>
      </c>
      <c r="F520">
        <v>1</v>
      </c>
      <c r="G520" s="3">
        <v>0.25</v>
      </c>
      <c r="H520" s="3" t="s">
        <v>163</v>
      </c>
      <c r="I520" s="3">
        <v>10</v>
      </c>
      <c r="J520">
        <v>0</v>
      </c>
      <c r="K520">
        <v>0</v>
      </c>
      <c r="L520">
        <f t="shared" si="24"/>
        <v>0</v>
      </c>
      <c r="M520">
        <f t="shared" si="25"/>
        <v>0</v>
      </c>
      <c r="N520" s="14" t="str">
        <f t="shared" si="26"/>
        <v>NA</v>
      </c>
    </row>
    <row r="521" spans="1:14" x14ac:dyDescent="0.35">
      <c r="A521" s="3" t="s">
        <v>18</v>
      </c>
      <c r="B521" s="20">
        <v>2022</v>
      </c>
      <c r="C521" s="3" t="s">
        <v>232</v>
      </c>
      <c r="D521" t="s">
        <v>50</v>
      </c>
      <c r="E521">
        <v>0</v>
      </c>
      <c r="F521">
        <v>1</v>
      </c>
      <c r="G521" s="3">
        <v>0.25</v>
      </c>
      <c r="H521" s="3" t="s">
        <v>163</v>
      </c>
      <c r="I521" s="3">
        <v>20</v>
      </c>
      <c r="J521">
        <v>0</v>
      </c>
      <c r="K521">
        <v>0</v>
      </c>
      <c r="L521">
        <f t="shared" si="24"/>
        <v>0</v>
      </c>
      <c r="M521">
        <f t="shared" si="25"/>
        <v>0</v>
      </c>
      <c r="N521" s="14" t="str">
        <f t="shared" si="26"/>
        <v>NA</v>
      </c>
    </row>
    <row r="522" spans="1:14" x14ac:dyDescent="0.35">
      <c r="A522" s="3" t="s">
        <v>18</v>
      </c>
      <c r="B522" s="20">
        <v>2022</v>
      </c>
      <c r="C522" s="3" t="s">
        <v>220</v>
      </c>
      <c r="D522" s="3" t="s">
        <v>220</v>
      </c>
      <c r="E522">
        <v>1</v>
      </c>
      <c r="F522">
        <v>1</v>
      </c>
      <c r="G522" s="3">
        <v>0.25</v>
      </c>
      <c r="H522" s="3" t="s">
        <v>50</v>
      </c>
      <c r="I522" s="3" t="s">
        <v>50</v>
      </c>
      <c r="J522">
        <v>0</v>
      </c>
      <c r="K522">
        <v>0</v>
      </c>
      <c r="L522">
        <f t="shared" si="24"/>
        <v>0</v>
      </c>
      <c r="M522">
        <f t="shared" si="25"/>
        <v>0</v>
      </c>
      <c r="N522" s="14" t="str">
        <f t="shared" si="26"/>
        <v>NA</v>
      </c>
    </row>
    <row r="523" spans="1:14" x14ac:dyDescent="0.35">
      <c r="A523" s="3" t="s">
        <v>18</v>
      </c>
      <c r="B523" s="20">
        <v>2022</v>
      </c>
      <c r="C523" s="3" t="s">
        <v>221</v>
      </c>
      <c r="D523" s="3" t="s">
        <v>221</v>
      </c>
      <c r="E523">
        <v>1</v>
      </c>
      <c r="F523">
        <v>1</v>
      </c>
      <c r="G523" s="3">
        <v>0.25</v>
      </c>
      <c r="H523" s="3" t="s">
        <v>50</v>
      </c>
      <c r="I523" s="3" t="s">
        <v>50</v>
      </c>
      <c r="J523">
        <v>1</v>
      </c>
      <c r="K523">
        <v>49</v>
      </c>
      <c r="L523">
        <f t="shared" si="24"/>
        <v>50</v>
      </c>
      <c r="M523">
        <f t="shared" si="25"/>
        <v>50</v>
      </c>
      <c r="N523" s="14">
        <f t="shared" si="26"/>
        <v>0.02</v>
      </c>
    </row>
    <row r="524" spans="1:14" x14ac:dyDescent="0.35">
      <c r="A524" s="3" t="s">
        <v>18</v>
      </c>
      <c r="B524" s="20">
        <v>2022</v>
      </c>
      <c r="C524" s="3" t="s">
        <v>222</v>
      </c>
      <c r="D524" s="3" t="s">
        <v>222</v>
      </c>
      <c r="E524">
        <v>1</v>
      </c>
      <c r="F524">
        <v>1</v>
      </c>
      <c r="G524" s="3">
        <v>0.25</v>
      </c>
      <c r="H524" s="3" t="s">
        <v>50</v>
      </c>
      <c r="I524" s="3" t="s">
        <v>50</v>
      </c>
      <c r="J524">
        <v>1</v>
      </c>
      <c r="K524">
        <v>24</v>
      </c>
      <c r="L524">
        <f t="shared" si="24"/>
        <v>25</v>
      </c>
      <c r="M524">
        <f t="shared" si="25"/>
        <v>25</v>
      </c>
      <c r="N524" s="14">
        <f t="shared" si="26"/>
        <v>0.04</v>
      </c>
    </row>
    <row r="525" spans="1:14" x14ac:dyDescent="0.35">
      <c r="A525" s="3" t="s">
        <v>18</v>
      </c>
      <c r="B525" s="20">
        <v>2022</v>
      </c>
      <c r="C525" s="3" t="s">
        <v>223</v>
      </c>
      <c r="D525" s="3" t="s">
        <v>223</v>
      </c>
      <c r="E525">
        <v>1</v>
      </c>
      <c r="F525">
        <v>1</v>
      </c>
      <c r="G525" s="3">
        <v>0.25</v>
      </c>
      <c r="H525" s="3" t="s">
        <v>50</v>
      </c>
      <c r="I525" s="3" t="s">
        <v>50</v>
      </c>
      <c r="J525">
        <v>0</v>
      </c>
      <c r="K525">
        <v>0</v>
      </c>
      <c r="L525">
        <f t="shared" si="24"/>
        <v>0</v>
      </c>
      <c r="M525">
        <f t="shared" si="25"/>
        <v>0</v>
      </c>
      <c r="N525" s="14" t="str">
        <f t="shared" si="26"/>
        <v>NA</v>
      </c>
    </row>
    <row r="526" spans="1:14" x14ac:dyDescent="0.35">
      <c r="A526" s="3" t="s">
        <v>18</v>
      </c>
      <c r="B526" s="20">
        <v>2022</v>
      </c>
      <c r="C526" s="3" t="s">
        <v>224</v>
      </c>
      <c r="D526" s="3" t="s">
        <v>224</v>
      </c>
      <c r="E526">
        <v>1</v>
      </c>
      <c r="F526">
        <v>1</v>
      </c>
      <c r="G526" s="3">
        <v>0.25</v>
      </c>
      <c r="H526" s="3" t="s">
        <v>50</v>
      </c>
      <c r="I526" s="3" t="s">
        <v>50</v>
      </c>
      <c r="J526">
        <v>0</v>
      </c>
      <c r="K526">
        <v>3</v>
      </c>
      <c r="L526">
        <f t="shared" si="24"/>
        <v>3</v>
      </c>
      <c r="M526">
        <f t="shared" si="25"/>
        <v>3</v>
      </c>
      <c r="N526" s="14">
        <f t="shared" si="26"/>
        <v>0</v>
      </c>
    </row>
    <row r="527" spans="1:14" x14ac:dyDescent="0.35">
      <c r="A527" s="3" t="s">
        <v>18</v>
      </c>
      <c r="B527" s="20">
        <v>2022</v>
      </c>
      <c r="C527" s="3" t="s">
        <v>225</v>
      </c>
      <c r="D527" s="3" t="s">
        <v>225</v>
      </c>
      <c r="E527">
        <v>1</v>
      </c>
      <c r="F527">
        <v>1</v>
      </c>
      <c r="G527" s="3">
        <v>0.25</v>
      </c>
      <c r="H527" s="3" t="s">
        <v>50</v>
      </c>
      <c r="I527" s="3" t="s">
        <v>50</v>
      </c>
      <c r="J527">
        <v>0</v>
      </c>
      <c r="K527">
        <v>0</v>
      </c>
      <c r="L527">
        <f t="shared" si="24"/>
        <v>0</v>
      </c>
      <c r="M527">
        <f t="shared" si="25"/>
        <v>0</v>
      </c>
      <c r="N527" s="14" t="str">
        <f t="shared" si="26"/>
        <v>NA</v>
      </c>
    </row>
    <row r="528" spans="1:14" x14ac:dyDescent="0.35">
      <c r="A528" s="3" t="s">
        <v>18</v>
      </c>
      <c r="B528" s="20">
        <v>2022</v>
      </c>
      <c r="C528" s="3" t="s">
        <v>226</v>
      </c>
      <c r="D528" s="3" t="s">
        <v>226</v>
      </c>
      <c r="E528">
        <v>1</v>
      </c>
      <c r="F528">
        <v>1</v>
      </c>
      <c r="G528" s="3">
        <v>0.25</v>
      </c>
      <c r="H528" s="3" t="s">
        <v>50</v>
      </c>
      <c r="I528" s="3" t="s">
        <v>50</v>
      </c>
      <c r="J528">
        <v>1</v>
      </c>
      <c r="K528">
        <v>4</v>
      </c>
      <c r="L528">
        <f t="shared" si="24"/>
        <v>5</v>
      </c>
      <c r="M528">
        <f t="shared" si="25"/>
        <v>5</v>
      </c>
      <c r="N528" s="14">
        <f t="shared" si="26"/>
        <v>0.2</v>
      </c>
    </row>
    <row r="529" spans="1:14" x14ac:dyDescent="0.35">
      <c r="A529" s="3" t="s">
        <v>18</v>
      </c>
      <c r="B529" s="20">
        <v>2022</v>
      </c>
      <c r="C529" s="3" t="s">
        <v>227</v>
      </c>
      <c r="D529" s="3" t="s">
        <v>227</v>
      </c>
      <c r="E529">
        <v>1</v>
      </c>
      <c r="F529">
        <v>1</v>
      </c>
      <c r="G529" s="3">
        <v>0.25</v>
      </c>
      <c r="H529" s="3" t="s">
        <v>50</v>
      </c>
      <c r="I529" s="3" t="s">
        <v>50</v>
      </c>
      <c r="J529">
        <v>0</v>
      </c>
      <c r="K529">
        <v>0</v>
      </c>
      <c r="L529">
        <f t="shared" si="24"/>
        <v>0</v>
      </c>
      <c r="M529">
        <f t="shared" si="25"/>
        <v>0</v>
      </c>
      <c r="N529" s="14" t="str">
        <f t="shared" si="26"/>
        <v>NA</v>
      </c>
    </row>
    <row r="530" spans="1:14" x14ac:dyDescent="0.35">
      <c r="A530" s="3" t="s">
        <v>18</v>
      </c>
      <c r="B530" s="20">
        <v>2023</v>
      </c>
      <c r="C530" s="3" t="s">
        <v>218</v>
      </c>
      <c r="D530" s="3" t="s">
        <v>218</v>
      </c>
      <c r="E530">
        <v>1</v>
      </c>
      <c r="F530">
        <v>1</v>
      </c>
      <c r="G530" s="3">
        <v>0.25</v>
      </c>
      <c r="H530" s="3" t="s">
        <v>50</v>
      </c>
      <c r="I530" s="3" t="s">
        <v>50</v>
      </c>
      <c r="J530">
        <v>0</v>
      </c>
      <c r="K530">
        <v>5</v>
      </c>
      <c r="L530">
        <f t="shared" si="24"/>
        <v>5</v>
      </c>
      <c r="M530">
        <f t="shared" si="25"/>
        <v>5</v>
      </c>
      <c r="N530" s="14">
        <f t="shared" si="26"/>
        <v>0</v>
      </c>
    </row>
    <row r="531" spans="1:14" x14ac:dyDescent="0.35">
      <c r="A531" s="3" t="s">
        <v>18</v>
      </c>
      <c r="B531" s="20">
        <v>2023</v>
      </c>
      <c r="C531" s="3" t="s">
        <v>219</v>
      </c>
      <c r="D531" s="3" t="s">
        <v>219</v>
      </c>
      <c r="E531">
        <v>1</v>
      </c>
      <c r="F531">
        <v>1</v>
      </c>
      <c r="G531" s="3">
        <v>0.25</v>
      </c>
      <c r="H531" s="3" t="s">
        <v>50</v>
      </c>
      <c r="I531" s="3" t="s">
        <v>50</v>
      </c>
      <c r="J531">
        <v>0</v>
      </c>
      <c r="K531">
        <v>0</v>
      </c>
      <c r="L531">
        <f t="shared" si="24"/>
        <v>0</v>
      </c>
      <c r="M531">
        <f t="shared" si="25"/>
        <v>0</v>
      </c>
      <c r="N531" s="14" t="str">
        <f t="shared" si="26"/>
        <v>NA</v>
      </c>
    </row>
    <row r="532" spans="1:14" x14ac:dyDescent="0.35">
      <c r="A532" s="3" t="s">
        <v>18</v>
      </c>
      <c r="B532" s="20">
        <v>2023</v>
      </c>
      <c r="C532" s="3" t="s">
        <v>228</v>
      </c>
      <c r="D532" t="s">
        <v>50</v>
      </c>
      <c r="E532">
        <v>0</v>
      </c>
      <c r="F532">
        <v>1</v>
      </c>
      <c r="G532" s="3">
        <v>0.25</v>
      </c>
      <c r="H532" s="3" t="s">
        <v>161</v>
      </c>
      <c r="I532" s="3">
        <v>5</v>
      </c>
      <c r="J532">
        <v>0</v>
      </c>
      <c r="K532">
        <v>0</v>
      </c>
      <c r="L532">
        <f t="shared" si="24"/>
        <v>0</v>
      </c>
      <c r="M532">
        <f t="shared" si="25"/>
        <v>0</v>
      </c>
      <c r="N532" s="14" t="str">
        <f t="shared" si="26"/>
        <v>NA</v>
      </c>
    </row>
    <row r="533" spans="1:14" x14ac:dyDescent="0.35">
      <c r="A533" s="3" t="s">
        <v>18</v>
      </c>
      <c r="B533" s="20">
        <v>2023</v>
      </c>
      <c r="C533" s="3" t="s">
        <v>229</v>
      </c>
      <c r="D533" t="s">
        <v>50</v>
      </c>
      <c r="E533">
        <v>0</v>
      </c>
      <c r="F533">
        <v>1</v>
      </c>
      <c r="G533" s="3">
        <v>0.25</v>
      </c>
      <c r="H533" s="3" t="s">
        <v>161</v>
      </c>
      <c r="I533" s="3">
        <v>15</v>
      </c>
      <c r="J533">
        <v>0</v>
      </c>
      <c r="K533">
        <v>0</v>
      </c>
      <c r="L533">
        <f t="shared" si="24"/>
        <v>0</v>
      </c>
      <c r="M533">
        <f t="shared" si="25"/>
        <v>0</v>
      </c>
      <c r="N533" s="14" t="str">
        <f t="shared" si="26"/>
        <v>NA</v>
      </c>
    </row>
    <row r="534" spans="1:14" x14ac:dyDescent="0.35">
      <c r="A534" s="3" t="s">
        <v>18</v>
      </c>
      <c r="B534" s="20">
        <v>2023</v>
      </c>
      <c r="C534" s="3" t="s">
        <v>230</v>
      </c>
      <c r="D534" t="s">
        <v>50</v>
      </c>
      <c r="E534">
        <v>0</v>
      </c>
      <c r="F534">
        <v>1</v>
      </c>
      <c r="G534" s="3">
        <v>0.25</v>
      </c>
      <c r="H534" s="3" t="s">
        <v>161</v>
      </c>
      <c r="I534" s="3">
        <v>25</v>
      </c>
      <c r="J534">
        <v>0</v>
      </c>
      <c r="K534">
        <v>0</v>
      </c>
      <c r="L534">
        <f t="shared" si="24"/>
        <v>0</v>
      </c>
      <c r="M534">
        <f t="shared" si="25"/>
        <v>0</v>
      </c>
      <c r="N534" s="14" t="str">
        <f t="shared" si="26"/>
        <v>NA</v>
      </c>
    </row>
    <row r="535" spans="1:14" x14ac:dyDescent="0.35">
      <c r="A535" s="3" t="s">
        <v>18</v>
      </c>
      <c r="B535" s="20">
        <v>2023</v>
      </c>
      <c r="C535" s="3" t="s">
        <v>231</v>
      </c>
      <c r="D535" t="s">
        <v>50</v>
      </c>
      <c r="E535">
        <v>0</v>
      </c>
      <c r="F535">
        <v>1</v>
      </c>
      <c r="G535" s="3">
        <v>0.25</v>
      </c>
      <c r="H535" s="3" t="s">
        <v>163</v>
      </c>
      <c r="I535" s="3">
        <v>10</v>
      </c>
      <c r="J535">
        <v>0</v>
      </c>
      <c r="K535">
        <v>0</v>
      </c>
      <c r="L535">
        <f t="shared" si="24"/>
        <v>0</v>
      </c>
      <c r="M535">
        <f t="shared" si="25"/>
        <v>0</v>
      </c>
      <c r="N535" s="14" t="str">
        <f t="shared" si="26"/>
        <v>NA</v>
      </c>
    </row>
    <row r="536" spans="1:14" x14ac:dyDescent="0.35">
      <c r="A536" s="3" t="s">
        <v>18</v>
      </c>
      <c r="B536" s="20">
        <v>2023</v>
      </c>
      <c r="C536" s="3" t="s">
        <v>232</v>
      </c>
      <c r="D536" t="s">
        <v>50</v>
      </c>
      <c r="E536">
        <v>0</v>
      </c>
      <c r="F536">
        <v>1</v>
      </c>
      <c r="G536" s="3">
        <v>0.25</v>
      </c>
      <c r="H536" s="3" t="s">
        <v>163</v>
      </c>
      <c r="I536" s="3">
        <v>20</v>
      </c>
      <c r="J536">
        <v>0</v>
      </c>
      <c r="K536">
        <v>0</v>
      </c>
      <c r="L536">
        <f t="shared" si="24"/>
        <v>0</v>
      </c>
      <c r="M536">
        <f t="shared" si="25"/>
        <v>0</v>
      </c>
      <c r="N536" s="14" t="str">
        <f t="shared" si="26"/>
        <v>NA</v>
      </c>
    </row>
    <row r="537" spans="1:14" x14ac:dyDescent="0.35">
      <c r="A537" s="3" t="s">
        <v>18</v>
      </c>
      <c r="B537" s="20">
        <v>2023</v>
      </c>
      <c r="C537" s="3" t="s">
        <v>220</v>
      </c>
      <c r="D537" s="3" t="s">
        <v>220</v>
      </c>
      <c r="E537">
        <v>1</v>
      </c>
      <c r="F537">
        <v>1</v>
      </c>
      <c r="G537" s="3">
        <v>0.25</v>
      </c>
      <c r="H537" s="3" t="s">
        <v>50</v>
      </c>
      <c r="I537" s="3" t="s">
        <v>50</v>
      </c>
      <c r="J537">
        <v>0</v>
      </c>
      <c r="K537">
        <v>0</v>
      </c>
      <c r="L537">
        <f t="shared" si="24"/>
        <v>0</v>
      </c>
      <c r="M537">
        <f t="shared" si="25"/>
        <v>0</v>
      </c>
      <c r="N537" s="14" t="str">
        <f t="shared" si="26"/>
        <v>NA</v>
      </c>
    </row>
    <row r="538" spans="1:14" x14ac:dyDescent="0.35">
      <c r="A538" s="3" t="s">
        <v>18</v>
      </c>
      <c r="B538" s="20">
        <v>2023</v>
      </c>
      <c r="C538" s="3" t="s">
        <v>221</v>
      </c>
      <c r="D538" s="3" t="s">
        <v>221</v>
      </c>
      <c r="E538">
        <v>1</v>
      </c>
      <c r="F538">
        <v>1</v>
      </c>
      <c r="G538" s="3">
        <v>0.25</v>
      </c>
      <c r="H538" s="3" t="s">
        <v>50</v>
      </c>
      <c r="I538" s="3" t="s">
        <v>50</v>
      </c>
      <c r="J538">
        <v>5</v>
      </c>
      <c r="K538">
        <v>23</v>
      </c>
      <c r="L538">
        <f t="shared" si="24"/>
        <v>28</v>
      </c>
      <c r="M538">
        <f t="shared" si="25"/>
        <v>28</v>
      </c>
      <c r="N538" s="14">
        <f t="shared" si="26"/>
        <v>0.17857142857142858</v>
      </c>
    </row>
    <row r="539" spans="1:14" x14ac:dyDescent="0.35">
      <c r="A539" s="3" t="s">
        <v>18</v>
      </c>
      <c r="B539" s="20">
        <v>2023</v>
      </c>
      <c r="C539" s="3" t="s">
        <v>222</v>
      </c>
      <c r="D539" s="3" t="s">
        <v>222</v>
      </c>
      <c r="E539">
        <v>1</v>
      </c>
      <c r="F539">
        <v>1</v>
      </c>
      <c r="G539" s="3">
        <v>0.25</v>
      </c>
      <c r="H539" s="3" t="s">
        <v>50</v>
      </c>
      <c r="I539" s="3" t="s">
        <v>50</v>
      </c>
      <c r="J539">
        <v>3</v>
      </c>
      <c r="K539">
        <v>12</v>
      </c>
      <c r="L539">
        <f t="shared" si="24"/>
        <v>15</v>
      </c>
      <c r="M539">
        <f t="shared" si="25"/>
        <v>15</v>
      </c>
      <c r="N539" s="14">
        <f t="shared" si="26"/>
        <v>0.2</v>
      </c>
    </row>
    <row r="540" spans="1:14" x14ac:dyDescent="0.35">
      <c r="A540" s="3" t="s">
        <v>18</v>
      </c>
      <c r="B540" s="20">
        <v>2023</v>
      </c>
      <c r="C540" s="3" t="s">
        <v>223</v>
      </c>
      <c r="D540" s="3" t="s">
        <v>223</v>
      </c>
      <c r="E540">
        <v>1</v>
      </c>
      <c r="F540">
        <v>1</v>
      </c>
      <c r="G540" s="3">
        <v>0.25</v>
      </c>
      <c r="H540" s="3" t="s">
        <v>50</v>
      </c>
      <c r="I540" s="3" t="s">
        <v>50</v>
      </c>
      <c r="J540">
        <v>0</v>
      </c>
      <c r="K540">
        <v>8</v>
      </c>
      <c r="L540">
        <f t="shared" si="24"/>
        <v>8</v>
      </c>
      <c r="M540">
        <f t="shared" si="25"/>
        <v>8</v>
      </c>
      <c r="N540" s="14">
        <f t="shared" si="26"/>
        <v>0</v>
      </c>
    </row>
    <row r="541" spans="1:14" x14ac:dyDescent="0.35">
      <c r="A541" s="3" t="s">
        <v>18</v>
      </c>
      <c r="B541" s="20">
        <v>2023</v>
      </c>
      <c r="C541" s="3" t="s">
        <v>224</v>
      </c>
      <c r="D541" s="3" t="s">
        <v>224</v>
      </c>
      <c r="E541">
        <v>1</v>
      </c>
      <c r="F541">
        <v>1</v>
      </c>
      <c r="G541" s="3">
        <v>0.25</v>
      </c>
      <c r="H541" s="3" t="s">
        <v>50</v>
      </c>
      <c r="I541" s="3" t="s">
        <v>50</v>
      </c>
      <c r="J541">
        <v>0</v>
      </c>
      <c r="K541">
        <v>0</v>
      </c>
      <c r="L541">
        <f t="shared" si="24"/>
        <v>0</v>
      </c>
      <c r="M541">
        <f t="shared" si="25"/>
        <v>0</v>
      </c>
      <c r="N541" s="14" t="str">
        <f t="shared" si="26"/>
        <v>NA</v>
      </c>
    </row>
    <row r="542" spans="1:14" x14ac:dyDescent="0.35">
      <c r="A542" s="3" t="s">
        <v>18</v>
      </c>
      <c r="B542" s="20">
        <v>2023</v>
      </c>
      <c r="C542" s="3" t="s">
        <v>225</v>
      </c>
      <c r="D542" s="3" t="s">
        <v>225</v>
      </c>
      <c r="E542">
        <v>1</v>
      </c>
      <c r="F542">
        <v>1</v>
      </c>
      <c r="G542" s="3">
        <v>0.25</v>
      </c>
      <c r="H542" s="3" t="s">
        <v>50</v>
      </c>
      <c r="I542" s="3" t="s">
        <v>50</v>
      </c>
      <c r="J542">
        <v>0</v>
      </c>
      <c r="K542">
        <v>0</v>
      </c>
      <c r="L542">
        <f t="shared" si="24"/>
        <v>0</v>
      </c>
      <c r="M542">
        <f t="shared" si="25"/>
        <v>0</v>
      </c>
      <c r="N542" s="14" t="str">
        <f t="shared" si="26"/>
        <v>NA</v>
      </c>
    </row>
    <row r="543" spans="1:14" x14ac:dyDescent="0.35">
      <c r="A543" s="3" t="s">
        <v>18</v>
      </c>
      <c r="B543" s="20">
        <v>2023</v>
      </c>
      <c r="C543" s="3" t="s">
        <v>226</v>
      </c>
      <c r="D543" s="3" t="s">
        <v>226</v>
      </c>
      <c r="E543">
        <v>1</v>
      </c>
      <c r="F543">
        <v>1</v>
      </c>
      <c r="G543" s="3">
        <v>0.25</v>
      </c>
      <c r="H543" s="3" t="s">
        <v>50</v>
      </c>
      <c r="I543" s="3" t="s">
        <v>50</v>
      </c>
      <c r="J543">
        <v>0</v>
      </c>
      <c r="K543">
        <v>1</v>
      </c>
      <c r="L543">
        <f t="shared" si="24"/>
        <v>1</v>
      </c>
      <c r="M543">
        <f t="shared" si="25"/>
        <v>1</v>
      </c>
      <c r="N543" s="14">
        <f t="shared" si="26"/>
        <v>0</v>
      </c>
    </row>
    <row r="544" spans="1:14" x14ac:dyDescent="0.35">
      <c r="A544" s="3" t="s">
        <v>18</v>
      </c>
      <c r="B544" s="20">
        <v>2023</v>
      </c>
      <c r="C544" s="3" t="s">
        <v>227</v>
      </c>
      <c r="D544" s="3" t="s">
        <v>227</v>
      </c>
      <c r="E544">
        <v>1</v>
      </c>
      <c r="F544">
        <v>1</v>
      </c>
      <c r="G544" s="3">
        <v>0.25</v>
      </c>
      <c r="H544" s="3" t="s">
        <v>50</v>
      </c>
      <c r="I544" s="3" t="s">
        <v>50</v>
      </c>
      <c r="J544">
        <v>0</v>
      </c>
      <c r="K544">
        <v>3</v>
      </c>
      <c r="L544">
        <f t="shared" si="24"/>
        <v>3</v>
      </c>
      <c r="M544">
        <f t="shared" si="25"/>
        <v>3</v>
      </c>
      <c r="N544" s="14">
        <f t="shared" si="26"/>
        <v>0</v>
      </c>
    </row>
    <row r="545" spans="1:14" x14ac:dyDescent="0.35">
      <c r="A545" s="3" t="s">
        <v>18</v>
      </c>
      <c r="B545" s="20">
        <v>2024</v>
      </c>
      <c r="C545" s="3" t="s">
        <v>218</v>
      </c>
      <c r="D545" s="3" t="s">
        <v>218</v>
      </c>
      <c r="E545">
        <v>1</v>
      </c>
      <c r="F545">
        <v>1</v>
      </c>
      <c r="G545" s="3">
        <v>0.25</v>
      </c>
      <c r="H545" s="3" t="s">
        <v>50</v>
      </c>
      <c r="I545" s="3" t="s">
        <v>50</v>
      </c>
      <c r="J545">
        <v>6</v>
      </c>
      <c r="K545">
        <v>13</v>
      </c>
      <c r="L545">
        <f t="shared" si="24"/>
        <v>19</v>
      </c>
      <c r="M545">
        <f t="shared" si="25"/>
        <v>19</v>
      </c>
      <c r="N545" s="14">
        <f t="shared" si="26"/>
        <v>0.31578947368421051</v>
      </c>
    </row>
    <row r="546" spans="1:14" x14ac:dyDescent="0.35">
      <c r="A546" s="3" t="s">
        <v>18</v>
      </c>
      <c r="B546" s="20">
        <v>2024</v>
      </c>
      <c r="C546" s="3" t="s">
        <v>219</v>
      </c>
      <c r="D546" s="3" t="s">
        <v>219</v>
      </c>
      <c r="E546">
        <v>1</v>
      </c>
      <c r="F546">
        <v>1</v>
      </c>
      <c r="G546" s="3">
        <v>0.25</v>
      </c>
      <c r="H546" s="3" t="s">
        <v>50</v>
      </c>
      <c r="I546" s="3" t="s">
        <v>50</v>
      </c>
      <c r="J546">
        <v>0</v>
      </c>
      <c r="K546">
        <v>0</v>
      </c>
      <c r="L546">
        <f t="shared" si="24"/>
        <v>0</v>
      </c>
      <c r="M546">
        <f t="shared" si="25"/>
        <v>0</v>
      </c>
      <c r="N546" s="14" t="str">
        <f t="shared" si="26"/>
        <v>NA</v>
      </c>
    </row>
    <row r="547" spans="1:14" x14ac:dyDescent="0.35">
      <c r="A547" s="3" t="s">
        <v>18</v>
      </c>
      <c r="B547" s="20">
        <v>2024</v>
      </c>
      <c r="C547" s="3" t="s">
        <v>228</v>
      </c>
      <c r="D547" t="s">
        <v>50</v>
      </c>
      <c r="E547">
        <v>0</v>
      </c>
      <c r="F547">
        <v>1</v>
      </c>
      <c r="G547" s="3">
        <v>0.25</v>
      </c>
      <c r="H547" s="3" t="s">
        <v>161</v>
      </c>
      <c r="I547" s="3">
        <v>5</v>
      </c>
      <c r="J547">
        <v>0</v>
      </c>
      <c r="K547">
        <v>0</v>
      </c>
      <c r="L547">
        <f t="shared" si="24"/>
        <v>0</v>
      </c>
      <c r="M547">
        <f t="shared" si="25"/>
        <v>0</v>
      </c>
      <c r="N547" s="14" t="str">
        <f t="shared" si="26"/>
        <v>NA</v>
      </c>
    </row>
    <row r="548" spans="1:14" x14ac:dyDescent="0.35">
      <c r="A548" s="3" t="s">
        <v>18</v>
      </c>
      <c r="B548" s="20">
        <v>2024</v>
      </c>
      <c r="C548" s="3" t="s">
        <v>229</v>
      </c>
      <c r="D548" t="s">
        <v>50</v>
      </c>
      <c r="E548">
        <v>0</v>
      </c>
      <c r="F548">
        <v>1</v>
      </c>
      <c r="G548" s="3">
        <v>0.25</v>
      </c>
      <c r="H548" s="3" t="s">
        <v>161</v>
      </c>
      <c r="I548" s="3">
        <v>15</v>
      </c>
      <c r="J548">
        <v>0</v>
      </c>
      <c r="K548">
        <v>0</v>
      </c>
      <c r="L548">
        <f t="shared" si="24"/>
        <v>0</v>
      </c>
      <c r="M548">
        <f t="shared" si="25"/>
        <v>0</v>
      </c>
      <c r="N548" s="14" t="str">
        <f t="shared" si="26"/>
        <v>NA</v>
      </c>
    </row>
    <row r="549" spans="1:14" x14ac:dyDescent="0.35">
      <c r="A549" s="3" t="s">
        <v>18</v>
      </c>
      <c r="B549" s="20">
        <v>2024</v>
      </c>
      <c r="C549" s="3" t="s">
        <v>230</v>
      </c>
      <c r="D549" t="s">
        <v>50</v>
      </c>
      <c r="E549">
        <v>0</v>
      </c>
      <c r="F549">
        <v>1</v>
      </c>
      <c r="G549" s="3">
        <v>0.25</v>
      </c>
      <c r="H549" s="3" t="s">
        <v>161</v>
      </c>
      <c r="I549" s="3">
        <v>25</v>
      </c>
      <c r="J549">
        <v>0</v>
      </c>
      <c r="K549">
        <v>0</v>
      </c>
      <c r="L549">
        <f t="shared" si="24"/>
        <v>0</v>
      </c>
      <c r="M549">
        <f t="shared" si="25"/>
        <v>0</v>
      </c>
      <c r="N549" s="14" t="str">
        <f t="shared" si="26"/>
        <v>NA</v>
      </c>
    </row>
    <row r="550" spans="1:14" x14ac:dyDescent="0.35">
      <c r="A550" s="3" t="s">
        <v>18</v>
      </c>
      <c r="B550" s="20">
        <v>2024</v>
      </c>
      <c r="C550" s="3" t="s">
        <v>231</v>
      </c>
      <c r="D550" t="s">
        <v>50</v>
      </c>
      <c r="E550">
        <v>0</v>
      </c>
      <c r="F550">
        <v>1</v>
      </c>
      <c r="G550" s="3">
        <v>0.25</v>
      </c>
      <c r="H550" s="3" t="s">
        <v>163</v>
      </c>
      <c r="I550" s="3">
        <v>10</v>
      </c>
      <c r="J550">
        <v>0</v>
      </c>
      <c r="K550">
        <v>0</v>
      </c>
      <c r="L550">
        <f t="shared" si="24"/>
        <v>0</v>
      </c>
      <c r="M550">
        <f t="shared" si="25"/>
        <v>0</v>
      </c>
      <c r="N550" s="14" t="str">
        <f t="shared" si="26"/>
        <v>NA</v>
      </c>
    </row>
    <row r="551" spans="1:14" x14ac:dyDescent="0.35">
      <c r="A551" s="3" t="s">
        <v>18</v>
      </c>
      <c r="B551" s="20">
        <v>2024</v>
      </c>
      <c r="C551" s="3" t="s">
        <v>232</v>
      </c>
      <c r="D551" t="s">
        <v>50</v>
      </c>
      <c r="E551">
        <v>0</v>
      </c>
      <c r="F551">
        <v>1</v>
      </c>
      <c r="G551" s="3">
        <v>0.25</v>
      </c>
      <c r="H551" s="3" t="s">
        <v>163</v>
      </c>
      <c r="I551" s="3">
        <v>20</v>
      </c>
      <c r="J551">
        <v>0</v>
      </c>
      <c r="K551">
        <v>0</v>
      </c>
      <c r="L551">
        <f t="shared" si="24"/>
        <v>0</v>
      </c>
      <c r="M551">
        <f t="shared" si="25"/>
        <v>0</v>
      </c>
      <c r="N551" s="14" t="str">
        <f t="shared" si="26"/>
        <v>NA</v>
      </c>
    </row>
    <row r="552" spans="1:14" x14ac:dyDescent="0.35">
      <c r="A552" s="3" t="s">
        <v>18</v>
      </c>
      <c r="B552" s="20">
        <v>2024</v>
      </c>
      <c r="C552" s="3" t="s">
        <v>220</v>
      </c>
      <c r="D552" s="3" t="s">
        <v>220</v>
      </c>
      <c r="E552">
        <v>1</v>
      </c>
      <c r="F552">
        <v>1</v>
      </c>
      <c r="G552" s="3">
        <v>0.25</v>
      </c>
      <c r="H552" s="3" t="s">
        <v>50</v>
      </c>
      <c r="I552" s="3" t="s">
        <v>50</v>
      </c>
      <c r="J552">
        <v>0</v>
      </c>
      <c r="K552">
        <v>0</v>
      </c>
      <c r="L552">
        <f t="shared" si="24"/>
        <v>0</v>
      </c>
      <c r="M552">
        <f t="shared" si="25"/>
        <v>0</v>
      </c>
      <c r="N552" s="14" t="str">
        <f t="shared" si="26"/>
        <v>NA</v>
      </c>
    </row>
    <row r="553" spans="1:14" x14ac:dyDescent="0.35">
      <c r="A553" s="3" t="s">
        <v>18</v>
      </c>
      <c r="B553" s="20">
        <v>2024</v>
      </c>
      <c r="C553" s="3" t="s">
        <v>221</v>
      </c>
      <c r="D553" s="3" t="s">
        <v>221</v>
      </c>
      <c r="E553">
        <v>1</v>
      </c>
      <c r="F553">
        <v>1</v>
      </c>
      <c r="G553" s="3">
        <v>0.25</v>
      </c>
      <c r="H553" s="3" t="s">
        <v>50</v>
      </c>
      <c r="I553" s="3" t="s">
        <v>50</v>
      </c>
      <c r="J553">
        <v>21</v>
      </c>
      <c r="K553">
        <v>59</v>
      </c>
      <c r="L553">
        <f t="shared" si="24"/>
        <v>80</v>
      </c>
      <c r="M553">
        <f t="shared" si="25"/>
        <v>80</v>
      </c>
      <c r="N553" s="14">
        <f t="shared" si="26"/>
        <v>0.26250000000000001</v>
      </c>
    </row>
    <row r="554" spans="1:14" x14ac:dyDescent="0.35">
      <c r="A554" s="3" t="s">
        <v>18</v>
      </c>
      <c r="B554" s="20">
        <v>2024</v>
      </c>
      <c r="C554" s="3" t="s">
        <v>222</v>
      </c>
      <c r="D554" s="3" t="s">
        <v>222</v>
      </c>
      <c r="E554">
        <v>1</v>
      </c>
      <c r="F554">
        <v>1</v>
      </c>
      <c r="G554" s="3">
        <v>0.25</v>
      </c>
      <c r="H554" s="3" t="s">
        <v>50</v>
      </c>
      <c r="I554" s="3" t="s">
        <v>50</v>
      </c>
      <c r="J554">
        <v>3</v>
      </c>
      <c r="K554">
        <v>49</v>
      </c>
      <c r="L554">
        <f t="shared" si="24"/>
        <v>52</v>
      </c>
      <c r="M554">
        <f t="shared" si="25"/>
        <v>52</v>
      </c>
      <c r="N554" s="14">
        <f t="shared" si="26"/>
        <v>5.7692307692307696E-2</v>
      </c>
    </row>
    <row r="555" spans="1:14" x14ac:dyDescent="0.35">
      <c r="A555" s="3" t="s">
        <v>18</v>
      </c>
      <c r="B555" s="20">
        <v>2024</v>
      </c>
      <c r="C555" s="3" t="s">
        <v>223</v>
      </c>
      <c r="D555" s="3" t="s">
        <v>223</v>
      </c>
      <c r="E555">
        <v>1</v>
      </c>
      <c r="F555">
        <v>1</v>
      </c>
      <c r="G555" s="3">
        <v>0.25</v>
      </c>
      <c r="H555" s="3" t="s">
        <v>50</v>
      </c>
      <c r="I555" s="3" t="s">
        <v>50</v>
      </c>
      <c r="J555">
        <v>4</v>
      </c>
      <c r="K555">
        <v>15</v>
      </c>
      <c r="L555">
        <f t="shared" si="24"/>
        <v>19</v>
      </c>
      <c r="M555">
        <f t="shared" si="25"/>
        <v>19</v>
      </c>
      <c r="N555" s="14">
        <f t="shared" si="26"/>
        <v>0.21052631578947367</v>
      </c>
    </row>
    <row r="556" spans="1:14" x14ac:dyDescent="0.35">
      <c r="A556" s="3" t="s">
        <v>18</v>
      </c>
      <c r="B556" s="20">
        <v>2024</v>
      </c>
      <c r="C556" s="3" t="s">
        <v>224</v>
      </c>
      <c r="D556" s="3" t="s">
        <v>224</v>
      </c>
      <c r="E556">
        <v>1</v>
      </c>
      <c r="F556">
        <v>1</v>
      </c>
      <c r="G556" s="3">
        <v>0.25</v>
      </c>
      <c r="H556" s="3" t="s">
        <v>50</v>
      </c>
      <c r="I556" s="3" t="s">
        <v>50</v>
      </c>
      <c r="J556">
        <v>0</v>
      </c>
      <c r="K556">
        <v>0</v>
      </c>
      <c r="L556">
        <f t="shared" si="24"/>
        <v>0</v>
      </c>
      <c r="M556">
        <f t="shared" si="25"/>
        <v>0</v>
      </c>
      <c r="N556" s="14" t="str">
        <f t="shared" si="26"/>
        <v>NA</v>
      </c>
    </row>
    <row r="557" spans="1:14" x14ac:dyDescent="0.35">
      <c r="A557" s="3" t="s">
        <v>18</v>
      </c>
      <c r="B557" s="20">
        <v>2024</v>
      </c>
      <c r="C557" s="3" t="s">
        <v>225</v>
      </c>
      <c r="D557" s="3" t="s">
        <v>225</v>
      </c>
      <c r="E557">
        <v>1</v>
      </c>
      <c r="F557">
        <v>1</v>
      </c>
      <c r="G557" s="3">
        <v>0.25</v>
      </c>
      <c r="H557" s="3" t="s">
        <v>50</v>
      </c>
      <c r="I557" s="3" t="s">
        <v>50</v>
      </c>
      <c r="J557">
        <v>0</v>
      </c>
      <c r="K557">
        <v>0</v>
      </c>
      <c r="L557">
        <f t="shared" si="24"/>
        <v>0</v>
      </c>
      <c r="M557">
        <f t="shared" si="25"/>
        <v>0</v>
      </c>
      <c r="N557" s="14" t="str">
        <f t="shared" si="26"/>
        <v>NA</v>
      </c>
    </row>
    <row r="558" spans="1:14" x14ac:dyDescent="0.35">
      <c r="A558" s="3" t="s">
        <v>18</v>
      </c>
      <c r="B558" s="20">
        <v>2024</v>
      </c>
      <c r="C558" s="3" t="s">
        <v>226</v>
      </c>
      <c r="D558" s="3" t="s">
        <v>226</v>
      </c>
      <c r="E558">
        <v>1</v>
      </c>
      <c r="F558">
        <v>1</v>
      </c>
      <c r="G558" s="3">
        <v>0.25</v>
      </c>
      <c r="H558" s="3" t="s">
        <v>50</v>
      </c>
      <c r="I558" s="3" t="s">
        <v>50</v>
      </c>
      <c r="J558">
        <v>0</v>
      </c>
      <c r="K558">
        <v>3</v>
      </c>
      <c r="L558">
        <f t="shared" si="24"/>
        <v>3</v>
      </c>
      <c r="M558">
        <f t="shared" si="25"/>
        <v>3</v>
      </c>
      <c r="N558" s="14">
        <f t="shared" si="26"/>
        <v>0</v>
      </c>
    </row>
    <row r="559" spans="1:14" x14ac:dyDescent="0.35">
      <c r="A559" s="3" t="s">
        <v>18</v>
      </c>
      <c r="B559" s="20">
        <v>2024</v>
      </c>
      <c r="C559" s="3" t="s">
        <v>227</v>
      </c>
      <c r="D559" s="3" t="s">
        <v>227</v>
      </c>
      <c r="E559">
        <v>1</v>
      </c>
      <c r="F559">
        <v>1</v>
      </c>
      <c r="G559" s="3">
        <v>0.25</v>
      </c>
      <c r="H559" s="3" t="s">
        <v>50</v>
      </c>
      <c r="I559" s="3" t="s">
        <v>50</v>
      </c>
      <c r="J559">
        <v>0</v>
      </c>
      <c r="K559">
        <v>0</v>
      </c>
      <c r="L559">
        <f t="shared" si="24"/>
        <v>0</v>
      </c>
      <c r="M559">
        <f t="shared" si="25"/>
        <v>0</v>
      </c>
      <c r="N559" s="14" t="str">
        <f t="shared" si="26"/>
        <v>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8DF7-EB06-4D30-ABCC-F27C21614057}">
  <dimension ref="A1:AA559"/>
  <sheetViews>
    <sheetView workbookViewId="0">
      <pane ySplit="1" topLeftCell="A421" activePane="bottomLeft" state="frozen"/>
      <selection pane="bottomLeft" activeCell="J426" sqref="J426"/>
    </sheetView>
  </sheetViews>
  <sheetFormatPr defaultRowHeight="14.5" x14ac:dyDescent="0.35"/>
  <cols>
    <col min="1" max="1" width="11.7265625" bestFit="1" customWidth="1"/>
    <col min="2" max="2" width="4.81640625" bestFit="1" customWidth="1"/>
    <col min="3" max="3" width="12.08984375" bestFit="1" customWidth="1"/>
    <col min="4" max="4" width="11.1796875" bestFit="1" customWidth="1"/>
    <col min="5" max="8" width="18.453125" bestFit="1" customWidth="1"/>
    <col min="9" max="9" width="22.26953125" bestFit="1" customWidth="1"/>
    <col min="10" max="10" width="14.453125" bestFit="1" customWidth="1"/>
    <col min="11" max="11" width="16.81640625" bestFit="1" customWidth="1"/>
    <col min="12" max="12" width="10.7265625" bestFit="1" customWidth="1"/>
    <col min="13" max="13" width="24.08984375" bestFit="1" customWidth="1"/>
    <col min="14" max="15" width="16.453125" bestFit="1" customWidth="1"/>
    <col min="16" max="16" width="13.54296875" bestFit="1" customWidth="1"/>
    <col min="17" max="18" width="12" bestFit="1" customWidth="1"/>
    <col min="19" max="20" width="11.7265625" bestFit="1" customWidth="1"/>
    <col min="21" max="21" width="9.7265625" bestFit="1" customWidth="1"/>
    <col min="22" max="22" width="12.26953125" bestFit="1" customWidth="1"/>
    <col min="23" max="23" width="11.6328125" bestFit="1" customWidth="1"/>
    <col min="27" max="27" width="9.08984375" bestFit="1" customWidth="1"/>
  </cols>
  <sheetData>
    <row r="1" spans="1:27" x14ac:dyDescent="0.35">
      <c r="A1" s="1" t="s">
        <v>3</v>
      </c>
      <c r="B1" s="1" t="s">
        <v>0</v>
      </c>
      <c r="C1" s="1" t="s">
        <v>872</v>
      </c>
      <c r="D1" s="1" t="s">
        <v>873</v>
      </c>
      <c r="E1" s="1" t="s">
        <v>233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240</v>
      </c>
      <c r="K1" s="1" t="s">
        <v>241</v>
      </c>
      <c r="L1" s="1" t="s">
        <v>242</v>
      </c>
      <c r="M1" s="1" t="s">
        <v>238</v>
      </c>
      <c r="N1" s="1" t="s">
        <v>263</v>
      </c>
      <c r="O1" s="1" t="s">
        <v>239</v>
      </c>
      <c r="P1" s="1" t="s">
        <v>313</v>
      </c>
      <c r="Q1" s="1" t="s">
        <v>315</v>
      </c>
      <c r="R1" s="1" t="s">
        <v>314</v>
      </c>
      <c r="S1" s="1" t="s">
        <v>353</v>
      </c>
      <c r="T1" s="1" t="s">
        <v>354</v>
      </c>
      <c r="U1" s="1" t="s">
        <v>351</v>
      </c>
      <c r="V1" s="1" t="s">
        <v>352</v>
      </c>
      <c r="W1" s="1" t="s">
        <v>355</v>
      </c>
      <c r="X1" s="1" t="s">
        <v>356</v>
      </c>
      <c r="Y1" s="1" t="s">
        <v>357</v>
      </c>
      <c r="Z1" s="1" t="s">
        <v>358</v>
      </c>
      <c r="AA1" s="1" t="s">
        <v>12</v>
      </c>
    </row>
    <row r="2" spans="1:27" x14ac:dyDescent="0.35">
      <c r="A2" s="3" t="s">
        <v>13</v>
      </c>
      <c r="B2" s="20">
        <v>2020</v>
      </c>
      <c r="C2" s="3" t="s">
        <v>118</v>
      </c>
      <c r="D2" t="s">
        <v>50</v>
      </c>
      <c r="E2" s="3" t="s">
        <v>50</v>
      </c>
      <c r="F2" s="3" t="s">
        <v>50</v>
      </c>
      <c r="G2" s="3" t="s">
        <v>50</v>
      </c>
      <c r="H2" s="3" t="s">
        <v>50</v>
      </c>
      <c r="I2" t="str">
        <f>IFERROR(AVERAGE(E2:H2), "NA")</f>
        <v>NA</v>
      </c>
      <c r="J2" s="3">
        <v>90</v>
      </c>
      <c r="K2" s="3">
        <v>30</v>
      </c>
      <c r="L2" s="3" t="s">
        <v>50</v>
      </c>
      <c r="M2" s="3" t="s">
        <v>245</v>
      </c>
      <c r="N2" s="3">
        <v>6</v>
      </c>
      <c r="O2" s="3">
        <v>6</v>
      </c>
      <c r="P2" s="3" t="s">
        <v>50</v>
      </c>
      <c r="Q2" s="3">
        <v>0</v>
      </c>
      <c r="R2" s="3">
        <v>0</v>
      </c>
      <c r="S2" s="3" t="s">
        <v>50</v>
      </c>
      <c r="T2" s="3" t="s">
        <v>50</v>
      </c>
      <c r="U2" t="str">
        <f>IFERROR(AVERAGE(S2:T2), "NA")</f>
        <v>NA</v>
      </c>
      <c r="V2" s="3" t="s">
        <v>50</v>
      </c>
      <c r="W2" s="3" t="s">
        <v>50</v>
      </c>
      <c r="X2" s="3" t="s">
        <v>50</v>
      </c>
    </row>
    <row r="3" spans="1:27" x14ac:dyDescent="0.35">
      <c r="A3" s="24" t="s">
        <v>13</v>
      </c>
      <c r="B3" s="22">
        <v>2020</v>
      </c>
      <c r="C3" s="3" t="s">
        <v>119</v>
      </c>
      <c r="D3" t="s">
        <v>50</v>
      </c>
      <c r="E3" s="3" t="s">
        <v>50</v>
      </c>
      <c r="F3" s="3" t="s">
        <v>50</v>
      </c>
      <c r="G3" s="3" t="s">
        <v>50</v>
      </c>
      <c r="H3" s="3" t="s">
        <v>50</v>
      </c>
      <c r="I3" t="str">
        <f>IFERROR(AVERAGE(E3:H3), "NA")</f>
        <v>NA</v>
      </c>
      <c r="J3" s="24">
        <v>80</v>
      </c>
      <c r="K3" s="24">
        <v>0</v>
      </c>
      <c r="L3" s="3" t="s">
        <v>50</v>
      </c>
      <c r="M3" s="3" t="s">
        <v>50</v>
      </c>
      <c r="N3" s="3">
        <v>0</v>
      </c>
      <c r="O3" s="3">
        <v>0</v>
      </c>
      <c r="P3" s="3" t="s">
        <v>50</v>
      </c>
      <c r="Q3" s="3">
        <v>0</v>
      </c>
      <c r="R3" s="3">
        <v>0</v>
      </c>
      <c r="S3" s="3" t="s">
        <v>50</v>
      </c>
      <c r="T3" s="3" t="s">
        <v>50</v>
      </c>
      <c r="U3" t="str">
        <f t="shared" ref="U3:U66" si="0">IFERROR(AVERAGE(S3:T3), "NA")</f>
        <v>NA</v>
      </c>
      <c r="V3" s="3" t="s">
        <v>50</v>
      </c>
      <c r="W3" s="24" t="s">
        <v>50</v>
      </c>
      <c r="X3" s="3" t="s">
        <v>50</v>
      </c>
    </row>
    <row r="4" spans="1:27" x14ac:dyDescent="0.35">
      <c r="A4" s="3" t="s">
        <v>13</v>
      </c>
      <c r="B4" s="20">
        <v>2020</v>
      </c>
      <c r="C4" s="3" t="s">
        <v>120</v>
      </c>
      <c r="D4" t="s">
        <v>50</v>
      </c>
      <c r="E4" s="3" t="s">
        <v>50</v>
      </c>
      <c r="F4" s="3" t="s">
        <v>50</v>
      </c>
      <c r="G4" s="3" t="s">
        <v>50</v>
      </c>
      <c r="H4" s="3" t="s">
        <v>50</v>
      </c>
      <c r="I4" t="str">
        <f t="shared" ref="I4:I66" si="1">IFERROR(AVERAGE(E4:H4), "NA")</f>
        <v>NA</v>
      </c>
      <c r="J4" s="3">
        <v>99</v>
      </c>
      <c r="K4" s="3">
        <v>70</v>
      </c>
      <c r="L4" s="3" t="s">
        <v>50</v>
      </c>
      <c r="M4" s="3" t="s">
        <v>255</v>
      </c>
      <c r="N4" s="3" t="s">
        <v>264</v>
      </c>
      <c r="O4" s="3">
        <v>1.5</v>
      </c>
      <c r="P4" s="3" t="s">
        <v>50</v>
      </c>
      <c r="Q4" s="3">
        <v>0</v>
      </c>
      <c r="R4" s="3">
        <v>0</v>
      </c>
      <c r="S4" s="3" t="s">
        <v>50</v>
      </c>
      <c r="T4" s="3" t="s">
        <v>50</v>
      </c>
      <c r="U4" t="str">
        <f t="shared" si="0"/>
        <v>NA</v>
      </c>
      <c r="V4" s="3" t="s">
        <v>50</v>
      </c>
      <c r="W4" s="3" t="s">
        <v>50</v>
      </c>
      <c r="X4" s="3" t="s">
        <v>50</v>
      </c>
    </row>
    <row r="5" spans="1:27" x14ac:dyDescent="0.35">
      <c r="A5" s="3" t="s">
        <v>13</v>
      </c>
      <c r="B5" s="20">
        <v>2020</v>
      </c>
      <c r="C5" s="3" t="s">
        <v>121</v>
      </c>
      <c r="D5" t="s">
        <v>50</v>
      </c>
      <c r="E5" s="3" t="s">
        <v>50</v>
      </c>
      <c r="F5" s="3" t="s">
        <v>50</v>
      </c>
      <c r="G5" s="3" t="s">
        <v>50</v>
      </c>
      <c r="H5" s="3" t="s">
        <v>50</v>
      </c>
      <c r="I5" t="str">
        <f t="shared" si="1"/>
        <v>NA</v>
      </c>
      <c r="J5" s="3">
        <v>85</v>
      </c>
      <c r="K5" s="3">
        <v>0</v>
      </c>
      <c r="L5" s="3" t="s">
        <v>50</v>
      </c>
      <c r="M5" s="3" t="s">
        <v>246</v>
      </c>
      <c r="N5" s="3">
        <v>15</v>
      </c>
      <c r="O5" s="3">
        <v>15</v>
      </c>
      <c r="P5" s="3" t="s">
        <v>50</v>
      </c>
      <c r="Q5" s="3">
        <v>0</v>
      </c>
      <c r="R5" s="3">
        <v>0</v>
      </c>
      <c r="S5" s="3" t="s">
        <v>50</v>
      </c>
      <c r="T5" s="3" t="s">
        <v>50</v>
      </c>
      <c r="U5" t="str">
        <f t="shared" si="0"/>
        <v>NA</v>
      </c>
      <c r="V5" s="3" t="s">
        <v>50</v>
      </c>
      <c r="W5" s="3" t="s">
        <v>50</v>
      </c>
      <c r="X5" s="3" t="s">
        <v>50</v>
      </c>
    </row>
    <row r="6" spans="1:27" x14ac:dyDescent="0.35">
      <c r="A6" s="24" t="s">
        <v>13</v>
      </c>
      <c r="B6" s="22">
        <v>2020</v>
      </c>
      <c r="C6" s="3" t="s">
        <v>122</v>
      </c>
      <c r="D6" t="s">
        <v>50</v>
      </c>
      <c r="E6" s="3" t="s">
        <v>50</v>
      </c>
      <c r="F6" s="3" t="s">
        <v>50</v>
      </c>
      <c r="G6" s="3" t="s">
        <v>50</v>
      </c>
      <c r="H6" s="3" t="s">
        <v>50</v>
      </c>
      <c r="I6" t="str">
        <f t="shared" si="1"/>
        <v>NA</v>
      </c>
      <c r="J6" s="24">
        <v>75</v>
      </c>
      <c r="K6" s="24">
        <v>80</v>
      </c>
      <c r="L6" s="3" t="s">
        <v>50</v>
      </c>
      <c r="M6" s="3" t="s">
        <v>255</v>
      </c>
      <c r="N6" s="24" t="s">
        <v>265</v>
      </c>
      <c r="O6" s="24">
        <v>10</v>
      </c>
      <c r="P6" s="3" t="s">
        <v>50</v>
      </c>
      <c r="Q6" s="3">
        <v>0</v>
      </c>
      <c r="R6" s="3">
        <v>0</v>
      </c>
      <c r="S6" s="3" t="s">
        <v>50</v>
      </c>
      <c r="T6" s="3" t="s">
        <v>50</v>
      </c>
      <c r="U6" t="str">
        <f t="shared" si="0"/>
        <v>NA</v>
      </c>
      <c r="V6" s="3" t="s">
        <v>50</v>
      </c>
      <c r="W6" s="24" t="s">
        <v>50</v>
      </c>
      <c r="X6" s="3" t="s">
        <v>50</v>
      </c>
    </row>
    <row r="7" spans="1:27" x14ac:dyDescent="0.35">
      <c r="A7" s="24" t="s">
        <v>13</v>
      </c>
      <c r="B7" s="22">
        <v>2020</v>
      </c>
      <c r="C7" s="3" t="s">
        <v>123</v>
      </c>
      <c r="D7" t="s">
        <v>50</v>
      </c>
      <c r="E7" s="3" t="s">
        <v>50</v>
      </c>
      <c r="F7" s="3" t="s">
        <v>50</v>
      </c>
      <c r="G7" s="3" t="s">
        <v>50</v>
      </c>
      <c r="H7" s="3" t="s">
        <v>50</v>
      </c>
      <c r="I7" t="str">
        <f t="shared" si="1"/>
        <v>NA</v>
      </c>
      <c r="J7" s="24">
        <v>75</v>
      </c>
      <c r="K7" s="24">
        <v>75</v>
      </c>
      <c r="L7" s="3" t="s">
        <v>50</v>
      </c>
      <c r="M7" s="24" t="s">
        <v>256</v>
      </c>
      <c r="N7" s="3" t="s">
        <v>266</v>
      </c>
      <c r="O7" s="3">
        <v>6</v>
      </c>
      <c r="P7" s="3" t="s">
        <v>50</v>
      </c>
      <c r="Q7" s="3">
        <v>0</v>
      </c>
      <c r="R7" s="3">
        <v>0</v>
      </c>
      <c r="S7" s="3" t="s">
        <v>50</v>
      </c>
      <c r="T7" s="3" t="s">
        <v>50</v>
      </c>
      <c r="U7" t="str">
        <f t="shared" si="0"/>
        <v>NA</v>
      </c>
      <c r="V7" s="3" t="s">
        <v>50</v>
      </c>
      <c r="W7" s="24" t="s">
        <v>50</v>
      </c>
      <c r="X7" s="3" t="s">
        <v>50</v>
      </c>
    </row>
    <row r="8" spans="1:27" x14ac:dyDescent="0.35">
      <c r="A8" s="24" t="s">
        <v>13</v>
      </c>
      <c r="B8" s="22">
        <v>2020</v>
      </c>
      <c r="C8" s="3" t="s">
        <v>124</v>
      </c>
      <c r="D8" t="s">
        <v>50</v>
      </c>
      <c r="E8" s="3" t="s">
        <v>50</v>
      </c>
      <c r="F8" s="3" t="s">
        <v>50</v>
      </c>
      <c r="G8" s="3" t="s">
        <v>50</v>
      </c>
      <c r="H8" s="3" t="s">
        <v>50</v>
      </c>
      <c r="I8" t="str">
        <f t="shared" si="1"/>
        <v>NA</v>
      </c>
      <c r="J8" s="24">
        <v>65</v>
      </c>
      <c r="K8" s="24">
        <v>90</v>
      </c>
      <c r="L8" s="3" t="s">
        <v>50</v>
      </c>
      <c r="M8" s="3" t="s">
        <v>245</v>
      </c>
      <c r="N8" s="24">
        <v>25</v>
      </c>
      <c r="O8" s="24">
        <v>25</v>
      </c>
      <c r="P8" s="3" t="s">
        <v>50</v>
      </c>
      <c r="Q8" s="3">
        <v>0</v>
      </c>
      <c r="R8" s="3">
        <v>0</v>
      </c>
      <c r="S8" s="3" t="s">
        <v>50</v>
      </c>
      <c r="T8" s="3" t="s">
        <v>50</v>
      </c>
      <c r="U8" t="str">
        <f t="shared" si="0"/>
        <v>NA</v>
      </c>
      <c r="V8" s="3" t="s">
        <v>50</v>
      </c>
      <c r="W8" s="24" t="s">
        <v>50</v>
      </c>
      <c r="X8" s="3" t="s">
        <v>50</v>
      </c>
    </row>
    <row r="9" spans="1:27" x14ac:dyDescent="0.35">
      <c r="A9" s="24" t="s">
        <v>13</v>
      </c>
      <c r="B9" s="22">
        <v>2020</v>
      </c>
      <c r="C9" s="3" t="s">
        <v>125</v>
      </c>
      <c r="D9" t="s">
        <v>50</v>
      </c>
      <c r="E9" s="3" t="s">
        <v>50</v>
      </c>
      <c r="F9" s="3" t="s">
        <v>50</v>
      </c>
      <c r="G9" s="3" t="s">
        <v>50</v>
      </c>
      <c r="H9" s="3" t="s">
        <v>50</v>
      </c>
      <c r="I9" t="str">
        <f t="shared" si="1"/>
        <v>NA</v>
      </c>
      <c r="J9" s="24">
        <v>55</v>
      </c>
      <c r="K9" s="24">
        <v>25</v>
      </c>
      <c r="L9" s="3" t="s">
        <v>50</v>
      </c>
      <c r="M9" s="3" t="s">
        <v>245</v>
      </c>
      <c r="N9" s="24">
        <v>7</v>
      </c>
      <c r="O9" s="24">
        <v>7</v>
      </c>
      <c r="P9" s="3" t="s">
        <v>50</v>
      </c>
      <c r="Q9" s="3">
        <v>0</v>
      </c>
      <c r="R9" s="3">
        <v>0</v>
      </c>
      <c r="S9" s="3" t="s">
        <v>50</v>
      </c>
      <c r="T9" s="3" t="s">
        <v>50</v>
      </c>
      <c r="U9" t="str">
        <f t="shared" si="0"/>
        <v>NA</v>
      </c>
      <c r="V9" s="3" t="s">
        <v>50</v>
      </c>
      <c r="W9" s="24" t="s">
        <v>50</v>
      </c>
      <c r="X9" s="3" t="s">
        <v>50</v>
      </c>
    </row>
    <row r="10" spans="1:27" x14ac:dyDescent="0.35">
      <c r="A10" s="24" t="s">
        <v>13</v>
      </c>
      <c r="B10" s="22">
        <v>2020</v>
      </c>
      <c r="C10" s="3" t="s">
        <v>126</v>
      </c>
      <c r="D10" t="s">
        <v>50</v>
      </c>
      <c r="E10" s="3" t="s">
        <v>50</v>
      </c>
      <c r="F10" s="3" t="s">
        <v>50</v>
      </c>
      <c r="G10" s="3" t="s">
        <v>50</v>
      </c>
      <c r="H10" s="3" t="s">
        <v>50</v>
      </c>
      <c r="I10" t="str">
        <f t="shared" si="1"/>
        <v>NA</v>
      </c>
      <c r="J10" s="24">
        <v>60</v>
      </c>
      <c r="K10" s="24">
        <v>0</v>
      </c>
      <c r="L10" s="3" t="s">
        <v>50</v>
      </c>
      <c r="M10" s="3" t="s">
        <v>50</v>
      </c>
      <c r="N10" s="3">
        <v>0</v>
      </c>
      <c r="O10" s="3">
        <v>0</v>
      </c>
      <c r="P10" s="3" t="s">
        <v>50</v>
      </c>
      <c r="Q10" s="3">
        <v>0</v>
      </c>
      <c r="R10" s="3">
        <v>0</v>
      </c>
      <c r="S10" s="3" t="s">
        <v>50</v>
      </c>
      <c r="T10" s="3" t="s">
        <v>50</v>
      </c>
      <c r="U10" t="str">
        <f t="shared" si="0"/>
        <v>NA</v>
      </c>
      <c r="V10" s="3" t="s">
        <v>50</v>
      </c>
      <c r="W10" s="24" t="s">
        <v>50</v>
      </c>
      <c r="X10" s="3" t="s">
        <v>50</v>
      </c>
    </row>
    <row r="11" spans="1:27" x14ac:dyDescent="0.35">
      <c r="A11" s="24" t="s">
        <v>13</v>
      </c>
      <c r="B11" s="22">
        <v>2020</v>
      </c>
      <c r="C11" s="3" t="s">
        <v>127</v>
      </c>
      <c r="D11" t="s">
        <v>50</v>
      </c>
      <c r="E11" s="3" t="s">
        <v>50</v>
      </c>
      <c r="F11" s="3" t="s">
        <v>50</v>
      </c>
      <c r="G11" s="3" t="s">
        <v>50</v>
      </c>
      <c r="H11" s="3" t="s">
        <v>50</v>
      </c>
      <c r="I11" t="str">
        <f t="shared" si="1"/>
        <v>NA</v>
      </c>
      <c r="J11" s="24">
        <v>65</v>
      </c>
      <c r="K11" s="24">
        <v>3</v>
      </c>
      <c r="L11" s="3" t="s">
        <v>50</v>
      </c>
      <c r="M11" s="3" t="s">
        <v>50</v>
      </c>
      <c r="N11" s="3">
        <v>0</v>
      </c>
      <c r="O11" s="3">
        <v>0</v>
      </c>
      <c r="P11" s="3" t="s">
        <v>50</v>
      </c>
      <c r="Q11" s="3">
        <v>0</v>
      </c>
      <c r="R11" s="3">
        <v>0</v>
      </c>
      <c r="S11" s="3" t="s">
        <v>50</v>
      </c>
      <c r="T11" s="3" t="s">
        <v>50</v>
      </c>
      <c r="U11" t="str">
        <f t="shared" si="0"/>
        <v>NA</v>
      </c>
      <c r="V11" s="3" t="s">
        <v>50</v>
      </c>
      <c r="W11" s="24" t="s">
        <v>50</v>
      </c>
      <c r="X11" s="3" t="s">
        <v>50</v>
      </c>
    </row>
    <row r="12" spans="1:27" x14ac:dyDescent="0.35">
      <c r="A12" s="3" t="s">
        <v>13</v>
      </c>
      <c r="B12" s="20">
        <v>2021</v>
      </c>
      <c r="C12" s="3" t="s">
        <v>118</v>
      </c>
      <c r="D12" t="s">
        <v>50</v>
      </c>
      <c r="E12" s="3">
        <v>25</v>
      </c>
      <c r="F12" s="3">
        <v>5</v>
      </c>
      <c r="G12" s="3">
        <v>8</v>
      </c>
      <c r="H12" s="3">
        <v>15</v>
      </c>
      <c r="I12">
        <f t="shared" si="1"/>
        <v>13.25</v>
      </c>
      <c r="J12" s="3">
        <v>90</v>
      </c>
      <c r="K12" s="3">
        <v>30</v>
      </c>
      <c r="L12" s="3">
        <v>5</v>
      </c>
      <c r="M12" s="3" t="s">
        <v>245</v>
      </c>
      <c r="N12" s="3">
        <v>5</v>
      </c>
      <c r="O12" s="3">
        <v>5</v>
      </c>
      <c r="P12" s="3" t="s">
        <v>50</v>
      </c>
      <c r="Q12" s="3">
        <v>0</v>
      </c>
      <c r="R12" s="3">
        <v>0</v>
      </c>
      <c r="S12" s="3" t="s">
        <v>50</v>
      </c>
      <c r="T12" s="3" t="s">
        <v>50</v>
      </c>
      <c r="U12" t="str">
        <f t="shared" si="0"/>
        <v>NA</v>
      </c>
      <c r="V12" s="3" t="s">
        <v>50</v>
      </c>
      <c r="W12" s="3" t="s">
        <v>50</v>
      </c>
      <c r="X12" s="3" t="s">
        <v>50</v>
      </c>
    </row>
    <row r="13" spans="1:27" x14ac:dyDescent="0.35">
      <c r="A13" s="24" t="s">
        <v>13</v>
      </c>
      <c r="B13" s="20">
        <v>2021</v>
      </c>
      <c r="C13" s="3" t="s">
        <v>119</v>
      </c>
      <c r="D13" t="s">
        <v>50</v>
      </c>
      <c r="E13" s="3">
        <v>20</v>
      </c>
      <c r="F13" s="3">
        <v>8</v>
      </c>
      <c r="G13" s="3">
        <v>8</v>
      </c>
      <c r="H13" s="3">
        <v>5</v>
      </c>
      <c r="I13">
        <f t="shared" si="1"/>
        <v>10.25</v>
      </c>
      <c r="J13" s="3">
        <v>100</v>
      </c>
      <c r="K13" s="3">
        <v>10</v>
      </c>
      <c r="L13" s="3">
        <v>1</v>
      </c>
      <c r="M13" s="3" t="s">
        <v>50</v>
      </c>
      <c r="N13" s="3">
        <v>0</v>
      </c>
      <c r="O13" s="3">
        <v>0</v>
      </c>
      <c r="P13" s="3" t="s">
        <v>50</v>
      </c>
      <c r="Q13" s="3">
        <v>0</v>
      </c>
      <c r="R13" s="3">
        <v>0</v>
      </c>
      <c r="S13" s="3" t="s">
        <v>50</v>
      </c>
      <c r="T13" s="3" t="s">
        <v>50</v>
      </c>
      <c r="U13" t="str">
        <f t="shared" si="0"/>
        <v>NA</v>
      </c>
      <c r="V13" s="3" t="s">
        <v>50</v>
      </c>
      <c r="W13" s="3" t="s">
        <v>50</v>
      </c>
      <c r="X13" s="3" t="s">
        <v>50</v>
      </c>
    </row>
    <row r="14" spans="1:27" x14ac:dyDescent="0.35">
      <c r="A14" s="3" t="s">
        <v>13</v>
      </c>
      <c r="B14" s="20">
        <v>2021</v>
      </c>
      <c r="C14" s="3" t="s">
        <v>120</v>
      </c>
      <c r="D14" t="s">
        <v>50</v>
      </c>
      <c r="E14" s="3">
        <v>25</v>
      </c>
      <c r="F14" s="3">
        <v>20</v>
      </c>
      <c r="G14" s="3">
        <v>30</v>
      </c>
      <c r="H14" s="3">
        <v>10</v>
      </c>
      <c r="I14">
        <f t="shared" si="1"/>
        <v>21.25</v>
      </c>
      <c r="J14" s="3">
        <v>90</v>
      </c>
      <c r="K14" s="3">
        <v>35</v>
      </c>
      <c r="L14" s="3">
        <v>5</v>
      </c>
      <c r="M14" s="3" t="s">
        <v>256</v>
      </c>
      <c r="N14" s="3" t="s">
        <v>50</v>
      </c>
      <c r="O14" s="3">
        <f>1+1</f>
        <v>2</v>
      </c>
      <c r="P14" s="3" t="s">
        <v>50</v>
      </c>
      <c r="Q14" s="3">
        <v>0</v>
      </c>
      <c r="R14" s="3">
        <v>0</v>
      </c>
      <c r="S14" s="3" t="s">
        <v>50</v>
      </c>
      <c r="T14" s="3" t="s">
        <v>50</v>
      </c>
      <c r="U14" t="str">
        <f t="shared" si="0"/>
        <v>NA</v>
      </c>
      <c r="V14" s="3" t="s">
        <v>50</v>
      </c>
      <c r="W14" s="3" t="s">
        <v>50</v>
      </c>
      <c r="X14" s="3" t="s">
        <v>50</v>
      </c>
    </row>
    <row r="15" spans="1:27" x14ac:dyDescent="0.35">
      <c r="A15" s="3" t="s">
        <v>13</v>
      </c>
      <c r="B15" s="20">
        <v>2021</v>
      </c>
      <c r="C15" s="3" t="s">
        <v>121</v>
      </c>
      <c r="D15" t="s">
        <v>50</v>
      </c>
      <c r="E15" s="3">
        <v>37</v>
      </c>
      <c r="F15" s="3">
        <v>40</v>
      </c>
      <c r="G15" s="3">
        <v>20</v>
      </c>
      <c r="H15" s="3">
        <v>25</v>
      </c>
      <c r="I15">
        <f t="shared" si="1"/>
        <v>30.5</v>
      </c>
      <c r="J15" s="3">
        <v>90</v>
      </c>
      <c r="K15" s="3" t="s">
        <v>50</v>
      </c>
      <c r="L15" s="3">
        <v>50</v>
      </c>
      <c r="M15" s="3" t="s">
        <v>50</v>
      </c>
      <c r="N15" s="3">
        <v>0</v>
      </c>
      <c r="O15" s="3">
        <v>0</v>
      </c>
      <c r="P15" s="3" t="s">
        <v>50</v>
      </c>
      <c r="Q15" s="3">
        <v>0</v>
      </c>
      <c r="R15" s="3">
        <v>0</v>
      </c>
      <c r="S15" s="3" t="s">
        <v>50</v>
      </c>
      <c r="T15" s="3" t="s">
        <v>50</v>
      </c>
      <c r="U15" t="str">
        <f t="shared" si="0"/>
        <v>NA</v>
      </c>
      <c r="V15" s="3" t="s">
        <v>50</v>
      </c>
      <c r="W15" s="3" t="s">
        <v>50</v>
      </c>
      <c r="X15" s="3" t="s">
        <v>50</v>
      </c>
    </row>
    <row r="16" spans="1:27" x14ac:dyDescent="0.35">
      <c r="A16" s="24" t="s">
        <v>13</v>
      </c>
      <c r="B16" s="20">
        <v>2021</v>
      </c>
      <c r="C16" s="3" t="s">
        <v>122</v>
      </c>
      <c r="D16" t="s">
        <v>50</v>
      </c>
      <c r="E16" s="3">
        <v>25</v>
      </c>
      <c r="F16" s="3">
        <v>30</v>
      </c>
      <c r="G16" s="3">
        <v>30</v>
      </c>
      <c r="H16" s="3">
        <v>40</v>
      </c>
      <c r="I16">
        <f t="shared" si="1"/>
        <v>31.25</v>
      </c>
      <c r="J16" s="3">
        <v>75</v>
      </c>
      <c r="K16" s="3">
        <v>75</v>
      </c>
      <c r="L16" s="3">
        <v>30</v>
      </c>
      <c r="M16" s="3" t="s">
        <v>246</v>
      </c>
      <c r="N16" s="3">
        <v>10</v>
      </c>
      <c r="O16" s="3">
        <v>10</v>
      </c>
      <c r="P16" s="3" t="s">
        <v>50</v>
      </c>
      <c r="Q16" s="3">
        <v>0</v>
      </c>
      <c r="R16" s="3">
        <v>0</v>
      </c>
      <c r="S16" s="3" t="s">
        <v>50</v>
      </c>
      <c r="T16" s="3" t="s">
        <v>50</v>
      </c>
      <c r="U16" t="str">
        <f t="shared" si="0"/>
        <v>NA</v>
      </c>
      <c r="V16" s="3" t="s">
        <v>50</v>
      </c>
      <c r="W16" s="3" t="s">
        <v>50</v>
      </c>
      <c r="X16" s="3" t="s">
        <v>50</v>
      </c>
    </row>
    <row r="17" spans="1:24" x14ac:dyDescent="0.35">
      <c r="A17" s="24" t="s">
        <v>13</v>
      </c>
      <c r="B17" s="20">
        <v>2021</v>
      </c>
      <c r="C17" s="3" t="s">
        <v>123</v>
      </c>
      <c r="D17" t="s">
        <v>50</v>
      </c>
      <c r="E17" s="3">
        <v>28</v>
      </c>
      <c r="F17" s="3">
        <v>25</v>
      </c>
      <c r="G17" s="3">
        <v>12</v>
      </c>
      <c r="H17" s="3">
        <v>10</v>
      </c>
      <c r="I17">
        <f t="shared" si="1"/>
        <v>18.75</v>
      </c>
      <c r="J17" s="3">
        <v>95</v>
      </c>
      <c r="K17" s="3">
        <v>10</v>
      </c>
      <c r="L17" s="3">
        <v>15</v>
      </c>
      <c r="M17" s="3" t="s">
        <v>245</v>
      </c>
      <c r="N17" s="3">
        <v>1</v>
      </c>
      <c r="O17" s="3">
        <v>1</v>
      </c>
      <c r="P17" s="3" t="s">
        <v>50</v>
      </c>
      <c r="Q17" s="3">
        <v>0</v>
      </c>
      <c r="R17" s="3">
        <v>0</v>
      </c>
      <c r="S17" s="3" t="s">
        <v>50</v>
      </c>
      <c r="T17" s="3" t="s">
        <v>50</v>
      </c>
      <c r="U17" t="str">
        <f t="shared" si="0"/>
        <v>NA</v>
      </c>
      <c r="V17" s="3" t="s">
        <v>50</v>
      </c>
      <c r="W17" s="3" t="s">
        <v>50</v>
      </c>
      <c r="X17" s="3" t="s">
        <v>50</v>
      </c>
    </row>
    <row r="18" spans="1:24" x14ac:dyDescent="0.35">
      <c r="A18" s="24" t="s">
        <v>13</v>
      </c>
      <c r="B18" s="20">
        <v>2021</v>
      </c>
      <c r="C18" s="3" t="s">
        <v>124</v>
      </c>
      <c r="D18" t="s">
        <v>50</v>
      </c>
      <c r="E18" s="3">
        <v>15</v>
      </c>
      <c r="F18" s="3">
        <v>20</v>
      </c>
      <c r="G18" s="3">
        <v>25</v>
      </c>
      <c r="H18" s="3">
        <v>15</v>
      </c>
      <c r="I18">
        <f t="shared" si="1"/>
        <v>18.75</v>
      </c>
      <c r="J18" s="3">
        <v>70</v>
      </c>
      <c r="K18" s="3">
        <v>70</v>
      </c>
      <c r="L18" s="3">
        <v>20</v>
      </c>
      <c r="M18" s="3" t="s">
        <v>245</v>
      </c>
      <c r="N18" s="3">
        <v>25</v>
      </c>
      <c r="O18" s="3">
        <v>25</v>
      </c>
      <c r="P18" s="3" t="s">
        <v>50</v>
      </c>
      <c r="Q18" s="3">
        <v>0</v>
      </c>
      <c r="R18" s="3">
        <v>0</v>
      </c>
      <c r="S18" s="3" t="s">
        <v>50</v>
      </c>
      <c r="T18" s="3" t="s">
        <v>50</v>
      </c>
      <c r="U18" t="str">
        <f t="shared" si="0"/>
        <v>NA</v>
      </c>
      <c r="V18" s="3" t="s">
        <v>50</v>
      </c>
      <c r="W18" s="3" t="s">
        <v>50</v>
      </c>
      <c r="X18" s="3" t="s">
        <v>50</v>
      </c>
    </row>
    <row r="19" spans="1:24" x14ac:dyDescent="0.35">
      <c r="A19" s="24" t="s">
        <v>13</v>
      </c>
      <c r="B19" s="20">
        <v>2021</v>
      </c>
      <c r="C19" s="3" t="s">
        <v>125</v>
      </c>
      <c r="D19" t="s">
        <v>50</v>
      </c>
      <c r="E19" s="3">
        <v>30</v>
      </c>
      <c r="F19" s="3">
        <v>25</v>
      </c>
      <c r="G19" s="3">
        <v>35</v>
      </c>
      <c r="H19" s="3">
        <v>25</v>
      </c>
      <c r="I19">
        <f t="shared" si="1"/>
        <v>28.75</v>
      </c>
      <c r="J19" s="3">
        <v>60</v>
      </c>
      <c r="K19" s="3">
        <v>4</v>
      </c>
      <c r="L19" s="3">
        <v>25</v>
      </c>
      <c r="M19" s="3" t="s">
        <v>256</v>
      </c>
      <c r="N19" s="3" t="s">
        <v>50</v>
      </c>
      <c r="O19" s="3">
        <f>1+1</f>
        <v>2</v>
      </c>
      <c r="P19" s="3" t="s">
        <v>50</v>
      </c>
      <c r="Q19" s="3">
        <v>0</v>
      </c>
      <c r="R19" s="3">
        <v>0</v>
      </c>
      <c r="S19" s="3" t="s">
        <v>50</v>
      </c>
      <c r="T19" s="3" t="s">
        <v>50</v>
      </c>
      <c r="U19" t="str">
        <f t="shared" si="0"/>
        <v>NA</v>
      </c>
      <c r="V19" s="3" t="s">
        <v>50</v>
      </c>
      <c r="W19" s="3" t="s">
        <v>50</v>
      </c>
      <c r="X19" s="3" t="s">
        <v>50</v>
      </c>
    </row>
    <row r="20" spans="1:24" x14ac:dyDescent="0.35">
      <c r="A20" s="24" t="s">
        <v>13</v>
      </c>
      <c r="B20" s="20">
        <v>2021</v>
      </c>
      <c r="C20" s="3" t="s">
        <v>126</v>
      </c>
      <c r="D20" t="s">
        <v>50</v>
      </c>
      <c r="E20" s="3">
        <v>8</v>
      </c>
      <c r="F20" s="3">
        <v>10</v>
      </c>
      <c r="G20" s="3">
        <v>5</v>
      </c>
      <c r="H20" s="3">
        <v>4</v>
      </c>
      <c r="I20">
        <f t="shared" si="1"/>
        <v>6.75</v>
      </c>
      <c r="J20" s="3">
        <v>95</v>
      </c>
      <c r="K20" s="3">
        <v>5</v>
      </c>
      <c r="L20" s="3">
        <v>5</v>
      </c>
      <c r="M20" s="3" t="s">
        <v>50</v>
      </c>
      <c r="N20" s="3">
        <v>0</v>
      </c>
      <c r="O20" s="3">
        <v>0</v>
      </c>
      <c r="P20" s="3" t="s">
        <v>50</v>
      </c>
      <c r="Q20" s="3">
        <v>0</v>
      </c>
      <c r="R20" s="3">
        <v>0</v>
      </c>
      <c r="S20" s="3" t="s">
        <v>50</v>
      </c>
      <c r="T20" s="3" t="s">
        <v>50</v>
      </c>
      <c r="U20" t="str">
        <f t="shared" si="0"/>
        <v>NA</v>
      </c>
      <c r="V20" s="3" t="s">
        <v>50</v>
      </c>
      <c r="W20" s="3" t="s">
        <v>50</v>
      </c>
      <c r="X20" s="3" t="s">
        <v>50</v>
      </c>
    </row>
    <row r="21" spans="1:24" x14ac:dyDescent="0.35">
      <c r="A21" s="24" t="s">
        <v>13</v>
      </c>
      <c r="B21" s="20">
        <v>2021</v>
      </c>
      <c r="C21" s="3" t="s">
        <v>127</v>
      </c>
      <c r="D21" t="s">
        <v>50</v>
      </c>
      <c r="E21" s="3">
        <v>7</v>
      </c>
      <c r="F21" s="3">
        <v>6</v>
      </c>
      <c r="G21" s="3">
        <v>3</v>
      </c>
      <c r="H21" s="3">
        <v>4</v>
      </c>
      <c r="I21">
        <f t="shared" si="1"/>
        <v>5</v>
      </c>
      <c r="J21" s="3">
        <v>95</v>
      </c>
      <c r="K21" s="3">
        <v>10</v>
      </c>
      <c r="L21" s="3">
        <v>7</v>
      </c>
      <c r="M21" s="3" t="s">
        <v>50</v>
      </c>
      <c r="N21" s="3">
        <v>0</v>
      </c>
      <c r="O21" s="3">
        <v>0</v>
      </c>
      <c r="P21" s="3" t="s">
        <v>50</v>
      </c>
      <c r="Q21" s="3">
        <v>0</v>
      </c>
      <c r="R21" s="3">
        <v>0</v>
      </c>
      <c r="S21" s="3" t="s">
        <v>50</v>
      </c>
      <c r="T21" s="3" t="s">
        <v>50</v>
      </c>
      <c r="U21" t="str">
        <f t="shared" si="0"/>
        <v>NA</v>
      </c>
      <c r="V21" s="3" t="s">
        <v>50</v>
      </c>
      <c r="W21" s="3" t="s">
        <v>50</v>
      </c>
      <c r="X21" s="3" t="s">
        <v>50</v>
      </c>
    </row>
    <row r="22" spans="1:24" x14ac:dyDescent="0.35">
      <c r="A22" s="3" t="s">
        <v>13</v>
      </c>
      <c r="B22" s="20">
        <v>2022</v>
      </c>
      <c r="C22" s="3" t="s">
        <v>118</v>
      </c>
      <c r="D22" t="s">
        <v>50</v>
      </c>
      <c r="E22" s="3">
        <v>9</v>
      </c>
      <c r="F22" s="3">
        <v>7</v>
      </c>
      <c r="G22" s="3">
        <v>15</v>
      </c>
      <c r="H22" s="3">
        <v>9</v>
      </c>
      <c r="I22">
        <f t="shared" si="1"/>
        <v>10</v>
      </c>
      <c r="J22" s="3">
        <v>75</v>
      </c>
      <c r="K22" s="3">
        <v>50</v>
      </c>
      <c r="L22" s="3">
        <v>3</v>
      </c>
      <c r="M22" s="3" t="s">
        <v>245</v>
      </c>
      <c r="N22" s="3">
        <v>6</v>
      </c>
      <c r="O22" s="3">
        <v>6</v>
      </c>
      <c r="P22" s="3" t="s">
        <v>50</v>
      </c>
      <c r="Q22" s="3">
        <v>0</v>
      </c>
      <c r="R22" s="3">
        <v>0</v>
      </c>
      <c r="S22" s="3" t="s">
        <v>50</v>
      </c>
      <c r="T22" s="3" t="s">
        <v>50</v>
      </c>
      <c r="U22" t="str">
        <f t="shared" si="0"/>
        <v>NA</v>
      </c>
      <c r="V22" t="s">
        <v>50</v>
      </c>
      <c r="W22" s="3" t="s">
        <v>50</v>
      </c>
      <c r="X22" s="3" t="s">
        <v>50</v>
      </c>
    </row>
    <row r="23" spans="1:24" x14ac:dyDescent="0.35">
      <c r="A23" s="3" t="s">
        <v>13</v>
      </c>
      <c r="B23" s="20">
        <v>2022</v>
      </c>
      <c r="C23" s="3" t="s">
        <v>119</v>
      </c>
      <c r="D23" t="s">
        <v>50</v>
      </c>
      <c r="E23" s="3">
        <v>23</v>
      </c>
      <c r="F23" s="3">
        <v>9</v>
      </c>
      <c r="G23" s="3">
        <v>12</v>
      </c>
      <c r="H23" s="3">
        <v>19</v>
      </c>
      <c r="I23">
        <f t="shared" si="1"/>
        <v>15.75</v>
      </c>
      <c r="J23" s="3">
        <v>99</v>
      </c>
      <c r="K23" s="3">
        <v>1</v>
      </c>
      <c r="L23" s="3">
        <v>3</v>
      </c>
      <c r="M23" s="3" t="s">
        <v>50</v>
      </c>
      <c r="N23" s="3">
        <v>0</v>
      </c>
      <c r="O23" s="3">
        <v>0</v>
      </c>
      <c r="P23" s="3" t="s">
        <v>50</v>
      </c>
      <c r="Q23" s="3">
        <v>0</v>
      </c>
      <c r="R23" s="3">
        <v>0</v>
      </c>
      <c r="S23" s="3" t="s">
        <v>50</v>
      </c>
      <c r="T23" s="3" t="s">
        <v>50</v>
      </c>
      <c r="U23" t="str">
        <f t="shared" si="0"/>
        <v>NA</v>
      </c>
      <c r="V23" t="s">
        <v>50</v>
      </c>
      <c r="W23" s="3" t="s">
        <v>50</v>
      </c>
      <c r="X23" s="3" t="s">
        <v>50</v>
      </c>
    </row>
    <row r="24" spans="1:24" x14ac:dyDescent="0.35">
      <c r="A24" s="3" t="s">
        <v>13</v>
      </c>
      <c r="B24" s="20">
        <v>2022</v>
      </c>
      <c r="C24" s="3" t="s">
        <v>120</v>
      </c>
      <c r="D24" t="s">
        <v>50</v>
      </c>
      <c r="E24" s="3">
        <v>16</v>
      </c>
      <c r="F24" s="3">
        <v>15</v>
      </c>
      <c r="G24" s="3">
        <v>11</v>
      </c>
      <c r="H24" s="3">
        <v>28</v>
      </c>
      <c r="I24">
        <f t="shared" si="1"/>
        <v>17.5</v>
      </c>
      <c r="J24" s="3">
        <v>80</v>
      </c>
      <c r="K24" s="3">
        <v>45</v>
      </c>
      <c r="L24" s="3">
        <v>2</v>
      </c>
      <c r="M24" s="3" t="s">
        <v>246</v>
      </c>
      <c r="N24" s="3">
        <v>1</v>
      </c>
      <c r="O24" s="3">
        <v>1</v>
      </c>
      <c r="P24" s="3" t="s">
        <v>50</v>
      </c>
      <c r="Q24" s="3">
        <v>0</v>
      </c>
      <c r="R24" s="3">
        <v>0</v>
      </c>
      <c r="S24" s="3" t="s">
        <v>50</v>
      </c>
      <c r="T24" s="3" t="s">
        <v>50</v>
      </c>
      <c r="U24" t="str">
        <f t="shared" si="0"/>
        <v>NA</v>
      </c>
      <c r="V24" t="s">
        <v>50</v>
      </c>
      <c r="W24" s="3" t="s">
        <v>50</v>
      </c>
      <c r="X24" s="3" t="s">
        <v>50</v>
      </c>
    </row>
    <row r="25" spans="1:24" x14ac:dyDescent="0.35">
      <c r="A25" s="3" t="s">
        <v>13</v>
      </c>
      <c r="B25" s="20">
        <v>2022</v>
      </c>
      <c r="C25" s="3" t="s">
        <v>121</v>
      </c>
      <c r="D25" t="s">
        <v>50</v>
      </c>
      <c r="E25" s="3">
        <v>27</v>
      </c>
      <c r="F25" s="3">
        <v>29</v>
      </c>
      <c r="G25" s="3">
        <v>21</v>
      </c>
      <c r="H25" s="3">
        <v>38</v>
      </c>
      <c r="I25">
        <f t="shared" si="1"/>
        <v>28.75</v>
      </c>
      <c r="J25" s="3">
        <v>100</v>
      </c>
      <c r="K25" s="3">
        <v>1</v>
      </c>
      <c r="L25" s="3">
        <v>5</v>
      </c>
      <c r="M25" s="3" t="s">
        <v>246</v>
      </c>
      <c r="N25" s="3">
        <v>5</v>
      </c>
      <c r="O25" s="3">
        <v>5</v>
      </c>
      <c r="P25" s="3" t="s">
        <v>50</v>
      </c>
      <c r="Q25" s="3">
        <v>0</v>
      </c>
      <c r="R25" s="3">
        <v>0</v>
      </c>
      <c r="S25" s="3" t="s">
        <v>50</v>
      </c>
      <c r="T25" s="3" t="s">
        <v>50</v>
      </c>
      <c r="U25" t="str">
        <f t="shared" si="0"/>
        <v>NA</v>
      </c>
      <c r="V25" t="s">
        <v>50</v>
      </c>
      <c r="W25" s="3" t="s">
        <v>50</v>
      </c>
      <c r="X25" s="3" t="s">
        <v>50</v>
      </c>
    </row>
    <row r="26" spans="1:24" x14ac:dyDescent="0.35">
      <c r="A26" s="3" t="s">
        <v>13</v>
      </c>
      <c r="B26" s="20">
        <v>2022</v>
      </c>
      <c r="C26" s="3" t="s">
        <v>122</v>
      </c>
      <c r="D26" t="s">
        <v>50</v>
      </c>
      <c r="E26" s="3">
        <v>36</v>
      </c>
      <c r="F26" s="3">
        <v>34</v>
      </c>
      <c r="G26" s="3">
        <v>18</v>
      </c>
      <c r="H26" s="3">
        <v>32</v>
      </c>
      <c r="I26">
        <f t="shared" si="1"/>
        <v>30</v>
      </c>
      <c r="J26" s="3">
        <v>70</v>
      </c>
      <c r="K26" s="3">
        <v>65</v>
      </c>
      <c r="L26" s="3">
        <v>12</v>
      </c>
      <c r="M26" s="3" t="s">
        <v>246</v>
      </c>
      <c r="N26" s="3">
        <v>8</v>
      </c>
      <c r="O26" s="3">
        <v>8</v>
      </c>
      <c r="P26" s="3" t="s">
        <v>50</v>
      </c>
      <c r="Q26" s="3">
        <v>0</v>
      </c>
      <c r="R26" s="3">
        <v>0</v>
      </c>
      <c r="S26" s="3" t="s">
        <v>50</v>
      </c>
      <c r="T26" s="3" t="s">
        <v>50</v>
      </c>
      <c r="U26" t="str">
        <f t="shared" si="0"/>
        <v>NA</v>
      </c>
      <c r="V26" t="s">
        <v>50</v>
      </c>
      <c r="W26" s="3" t="s">
        <v>50</v>
      </c>
      <c r="X26" s="3" t="s">
        <v>50</v>
      </c>
    </row>
    <row r="27" spans="1:24" x14ac:dyDescent="0.35">
      <c r="A27" s="3" t="s">
        <v>13</v>
      </c>
      <c r="B27" s="20">
        <v>2022</v>
      </c>
      <c r="C27" s="3" t="s">
        <v>123</v>
      </c>
      <c r="D27" t="s">
        <v>50</v>
      </c>
      <c r="E27" s="3">
        <v>4</v>
      </c>
      <c r="F27" s="3">
        <v>6</v>
      </c>
      <c r="G27" s="3">
        <v>13</v>
      </c>
      <c r="H27" s="3">
        <v>15</v>
      </c>
      <c r="I27">
        <f t="shared" si="1"/>
        <v>9.5</v>
      </c>
      <c r="J27" s="3">
        <v>90</v>
      </c>
      <c r="K27" s="3">
        <v>2</v>
      </c>
      <c r="L27" s="3">
        <v>6</v>
      </c>
      <c r="M27" s="3" t="s">
        <v>255</v>
      </c>
      <c r="N27" s="3" t="s">
        <v>50</v>
      </c>
      <c r="O27" s="3">
        <v>6</v>
      </c>
      <c r="P27" s="3" t="s">
        <v>50</v>
      </c>
      <c r="Q27" s="3">
        <v>0</v>
      </c>
      <c r="R27" s="3">
        <v>0</v>
      </c>
      <c r="S27" s="3" t="s">
        <v>50</v>
      </c>
      <c r="T27" s="3" t="s">
        <v>50</v>
      </c>
      <c r="U27" t="str">
        <f t="shared" si="0"/>
        <v>NA</v>
      </c>
      <c r="V27" t="s">
        <v>50</v>
      </c>
      <c r="W27" s="3" t="s">
        <v>50</v>
      </c>
      <c r="X27" s="3" t="s">
        <v>50</v>
      </c>
    </row>
    <row r="28" spans="1:24" x14ac:dyDescent="0.35">
      <c r="A28" s="3" t="s">
        <v>13</v>
      </c>
      <c r="B28" s="20">
        <v>2022</v>
      </c>
      <c r="C28" s="3" t="s">
        <v>124</v>
      </c>
      <c r="D28" t="s">
        <v>50</v>
      </c>
      <c r="E28" s="3">
        <v>25</v>
      </c>
      <c r="F28" s="3">
        <v>34</v>
      </c>
      <c r="G28" s="3">
        <v>28</v>
      </c>
      <c r="H28" s="3">
        <v>33</v>
      </c>
      <c r="I28">
        <f t="shared" si="1"/>
        <v>30</v>
      </c>
      <c r="J28" s="3">
        <v>85</v>
      </c>
      <c r="K28" s="3">
        <v>10</v>
      </c>
      <c r="L28" s="3">
        <v>3</v>
      </c>
      <c r="M28" s="3" t="s">
        <v>255</v>
      </c>
      <c r="N28" s="3" t="s">
        <v>50</v>
      </c>
      <c r="O28" s="3">
        <v>42</v>
      </c>
      <c r="P28" s="3" t="s">
        <v>50</v>
      </c>
      <c r="Q28" s="3">
        <v>0</v>
      </c>
      <c r="R28" s="3">
        <v>0</v>
      </c>
      <c r="S28" s="3" t="s">
        <v>50</v>
      </c>
      <c r="T28" s="3" t="s">
        <v>50</v>
      </c>
      <c r="U28" t="str">
        <f t="shared" si="0"/>
        <v>NA</v>
      </c>
      <c r="V28" t="s">
        <v>50</v>
      </c>
      <c r="W28" s="3" t="s">
        <v>50</v>
      </c>
      <c r="X28" s="3" t="s">
        <v>50</v>
      </c>
    </row>
    <row r="29" spans="1:24" x14ac:dyDescent="0.35">
      <c r="A29" s="3" t="s">
        <v>13</v>
      </c>
      <c r="B29" s="20">
        <v>2022</v>
      </c>
      <c r="C29" s="3" t="s">
        <v>125</v>
      </c>
      <c r="D29" t="s">
        <v>50</v>
      </c>
      <c r="E29" s="3">
        <v>28</v>
      </c>
      <c r="F29" s="3">
        <v>17</v>
      </c>
      <c r="G29" s="3">
        <v>15</v>
      </c>
      <c r="H29" s="3">
        <v>32</v>
      </c>
      <c r="I29">
        <f t="shared" si="1"/>
        <v>23</v>
      </c>
      <c r="J29" s="3">
        <v>70</v>
      </c>
      <c r="K29" s="3">
        <v>40</v>
      </c>
      <c r="L29" s="3">
        <v>8</v>
      </c>
      <c r="M29" s="3" t="s">
        <v>255</v>
      </c>
      <c r="N29" s="3" t="s">
        <v>50</v>
      </c>
      <c r="O29" s="3">
        <v>10</v>
      </c>
      <c r="P29" s="3" t="s">
        <v>50</v>
      </c>
      <c r="Q29" s="3">
        <v>0</v>
      </c>
      <c r="R29" s="3">
        <v>0</v>
      </c>
      <c r="S29" s="3" t="s">
        <v>50</v>
      </c>
      <c r="T29" s="3" t="s">
        <v>50</v>
      </c>
      <c r="U29" t="str">
        <f t="shared" si="0"/>
        <v>NA</v>
      </c>
      <c r="V29" t="s">
        <v>50</v>
      </c>
      <c r="W29" s="3" t="s">
        <v>50</v>
      </c>
      <c r="X29" s="3" t="s">
        <v>50</v>
      </c>
    </row>
    <row r="30" spans="1:24" x14ac:dyDescent="0.35">
      <c r="A30" s="3" t="s">
        <v>13</v>
      </c>
      <c r="B30" s="20">
        <v>2022</v>
      </c>
      <c r="C30" s="3" t="s">
        <v>126</v>
      </c>
      <c r="D30" t="s">
        <v>50</v>
      </c>
      <c r="E30" s="3">
        <v>15</v>
      </c>
      <c r="F30" s="3">
        <v>9</v>
      </c>
      <c r="G30" s="3">
        <v>11</v>
      </c>
      <c r="H30" s="3">
        <v>6</v>
      </c>
      <c r="I30">
        <f t="shared" si="1"/>
        <v>10.25</v>
      </c>
      <c r="J30" s="3">
        <v>99</v>
      </c>
      <c r="K30" s="3">
        <v>5</v>
      </c>
      <c r="L30" s="3">
        <v>3</v>
      </c>
      <c r="M30" s="3" t="s">
        <v>245</v>
      </c>
      <c r="N30" s="3">
        <v>0.1</v>
      </c>
      <c r="O30" s="3">
        <v>0.1</v>
      </c>
      <c r="P30" s="3" t="s">
        <v>50</v>
      </c>
      <c r="Q30" s="3">
        <v>0</v>
      </c>
      <c r="R30" s="3">
        <v>0</v>
      </c>
      <c r="S30" s="3" t="s">
        <v>50</v>
      </c>
      <c r="T30" s="3" t="s">
        <v>50</v>
      </c>
      <c r="U30" t="str">
        <f t="shared" si="0"/>
        <v>NA</v>
      </c>
      <c r="V30" t="s">
        <v>50</v>
      </c>
      <c r="W30" s="3" t="s">
        <v>50</v>
      </c>
      <c r="X30" s="3" t="s">
        <v>50</v>
      </c>
    </row>
    <row r="31" spans="1:24" x14ac:dyDescent="0.35">
      <c r="A31" s="3" t="s">
        <v>13</v>
      </c>
      <c r="B31" s="20">
        <v>2022</v>
      </c>
      <c r="C31" s="3" t="s">
        <v>127</v>
      </c>
      <c r="D31" t="s">
        <v>50</v>
      </c>
      <c r="E31" s="3">
        <v>9</v>
      </c>
      <c r="F31" s="3">
        <v>6</v>
      </c>
      <c r="G31" s="3">
        <v>12</v>
      </c>
      <c r="H31" s="3">
        <v>7</v>
      </c>
      <c r="I31">
        <f t="shared" si="1"/>
        <v>8.5</v>
      </c>
      <c r="J31" s="3">
        <v>98</v>
      </c>
      <c r="K31" s="3">
        <v>3</v>
      </c>
      <c r="L31" s="3">
        <v>3</v>
      </c>
      <c r="M31" s="3" t="s">
        <v>50</v>
      </c>
      <c r="N31" s="3">
        <v>0</v>
      </c>
      <c r="O31" s="3">
        <v>0</v>
      </c>
      <c r="P31" s="3" t="s">
        <v>50</v>
      </c>
      <c r="Q31" s="3">
        <v>0</v>
      </c>
      <c r="R31" s="3">
        <v>0</v>
      </c>
      <c r="S31" s="3" t="s">
        <v>50</v>
      </c>
      <c r="T31" s="3" t="s">
        <v>50</v>
      </c>
      <c r="U31" t="str">
        <f t="shared" si="0"/>
        <v>NA</v>
      </c>
      <c r="V31" t="s">
        <v>50</v>
      </c>
      <c r="W31" s="3" t="s">
        <v>50</v>
      </c>
      <c r="X31" s="3" t="s">
        <v>50</v>
      </c>
    </row>
    <row r="32" spans="1:24" x14ac:dyDescent="0.35">
      <c r="A32" s="3" t="s">
        <v>13</v>
      </c>
      <c r="B32" s="20">
        <v>2023</v>
      </c>
      <c r="C32" s="3" t="s">
        <v>118</v>
      </c>
      <c r="D32" t="s">
        <v>50</v>
      </c>
      <c r="E32" s="3">
        <v>41</v>
      </c>
      <c r="F32" s="3">
        <v>43</v>
      </c>
      <c r="G32" s="3">
        <v>43</v>
      </c>
      <c r="H32" s="3">
        <v>44</v>
      </c>
      <c r="I32">
        <f t="shared" si="1"/>
        <v>42.75</v>
      </c>
      <c r="J32" s="3">
        <v>100</v>
      </c>
      <c r="K32" s="3">
        <v>25</v>
      </c>
      <c r="L32" s="3">
        <v>10</v>
      </c>
      <c r="M32" s="3" t="s">
        <v>256</v>
      </c>
      <c r="N32" s="3" t="s">
        <v>267</v>
      </c>
      <c r="O32" s="3">
        <v>9</v>
      </c>
      <c r="P32" s="3" t="s">
        <v>50</v>
      </c>
      <c r="Q32" s="3">
        <v>0</v>
      </c>
      <c r="R32" s="3">
        <v>0</v>
      </c>
      <c r="S32" s="3">
        <v>29</v>
      </c>
      <c r="T32" s="3">
        <v>30</v>
      </c>
      <c r="U32">
        <f t="shared" si="0"/>
        <v>29.5</v>
      </c>
      <c r="V32" t="s">
        <v>50</v>
      </c>
      <c r="W32" s="3" t="s">
        <v>50</v>
      </c>
      <c r="X32" s="3" t="s">
        <v>50</v>
      </c>
    </row>
    <row r="33" spans="1:24" x14ac:dyDescent="0.35">
      <c r="A33" s="3" t="s">
        <v>13</v>
      </c>
      <c r="B33" s="20">
        <v>2023</v>
      </c>
      <c r="C33" s="3" t="s">
        <v>119</v>
      </c>
      <c r="D33" t="s">
        <v>50</v>
      </c>
      <c r="E33" s="3">
        <v>8</v>
      </c>
      <c r="F33" s="3">
        <v>9</v>
      </c>
      <c r="G33" s="3">
        <v>21</v>
      </c>
      <c r="H33" s="3">
        <v>19</v>
      </c>
      <c r="I33">
        <f t="shared" si="1"/>
        <v>14.25</v>
      </c>
      <c r="J33" s="3">
        <v>95</v>
      </c>
      <c r="K33" s="3">
        <v>0</v>
      </c>
      <c r="L33" s="3">
        <v>8</v>
      </c>
      <c r="M33" s="3" t="s">
        <v>50</v>
      </c>
      <c r="N33" s="3">
        <v>0</v>
      </c>
      <c r="O33" s="3">
        <v>0</v>
      </c>
      <c r="P33" s="3" t="s">
        <v>316</v>
      </c>
      <c r="Q33" s="3">
        <v>1</v>
      </c>
      <c r="R33" s="3">
        <v>1</v>
      </c>
      <c r="S33" s="3">
        <v>14.5</v>
      </c>
      <c r="T33" s="3">
        <v>18.5</v>
      </c>
      <c r="U33">
        <f t="shared" si="0"/>
        <v>16.5</v>
      </c>
      <c r="V33" t="s">
        <v>50</v>
      </c>
      <c r="W33" s="3" t="s">
        <v>50</v>
      </c>
      <c r="X33" s="3" t="s">
        <v>50</v>
      </c>
    </row>
    <row r="34" spans="1:24" x14ac:dyDescent="0.35">
      <c r="A34" s="3" t="s">
        <v>13</v>
      </c>
      <c r="B34" s="20">
        <v>2023</v>
      </c>
      <c r="C34" s="3" t="s">
        <v>120</v>
      </c>
      <c r="D34" t="s">
        <v>50</v>
      </c>
      <c r="E34" s="3">
        <v>46</v>
      </c>
      <c r="F34" s="3">
        <v>61</v>
      </c>
      <c r="G34" s="3">
        <v>42</v>
      </c>
      <c r="H34" s="3">
        <v>66</v>
      </c>
      <c r="I34">
        <f t="shared" si="1"/>
        <v>53.75</v>
      </c>
      <c r="J34" s="3">
        <v>100</v>
      </c>
      <c r="K34" s="3">
        <v>15</v>
      </c>
      <c r="L34" s="3">
        <v>10</v>
      </c>
      <c r="M34" s="3" t="s">
        <v>246</v>
      </c>
      <c r="N34" s="3">
        <v>8</v>
      </c>
      <c r="O34" s="3">
        <v>8</v>
      </c>
      <c r="P34" s="3" t="s">
        <v>50</v>
      </c>
      <c r="Q34" s="3">
        <v>0</v>
      </c>
      <c r="R34" s="3">
        <v>0</v>
      </c>
      <c r="S34" s="3">
        <v>25</v>
      </c>
      <c r="T34" s="3">
        <v>16</v>
      </c>
      <c r="U34">
        <f t="shared" si="0"/>
        <v>20.5</v>
      </c>
      <c r="V34" t="s">
        <v>50</v>
      </c>
      <c r="W34" s="3" t="s">
        <v>50</v>
      </c>
      <c r="X34" s="3" t="s">
        <v>50</v>
      </c>
    </row>
    <row r="35" spans="1:24" x14ac:dyDescent="0.35">
      <c r="A35" s="3" t="s">
        <v>13</v>
      </c>
      <c r="B35" s="20">
        <v>2023</v>
      </c>
      <c r="C35" s="3" t="s">
        <v>121</v>
      </c>
      <c r="D35" t="s">
        <v>50</v>
      </c>
      <c r="E35" s="3">
        <v>60</v>
      </c>
      <c r="F35" s="3">
        <v>38</v>
      </c>
      <c r="G35" s="3">
        <v>21</v>
      </c>
      <c r="H35" s="3">
        <v>24</v>
      </c>
      <c r="I35">
        <f t="shared" si="1"/>
        <v>35.75</v>
      </c>
      <c r="J35" s="3">
        <v>100</v>
      </c>
      <c r="K35" s="3">
        <v>0</v>
      </c>
      <c r="L35" s="3">
        <v>13</v>
      </c>
      <c r="M35" s="3" t="s">
        <v>256</v>
      </c>
      <c r="N35" s="3" t="s">
        <v>268</v>
      </c>
      <c r="O35" s="3">
        <v>29</v>
      </c>
      <c r="P35" s="3" t="s">
        <v>50</v>
      </c>
      <c r="Q35" s="3">
        <v>0</v>
      </c>
      <c r="R35" s="3">
        <v>0</v>
      </c>
      <c r="S35" s="3">
        <v>19</v>
      </c>
      <c r="T35" s="3">
        <v>22.5</v>
      </c>
      <c r="U35">
        <f t="shared" si="0"/>
        <v>20.75</v>
      </c>
      <c r="V35" t="s">
        <v>50</v>
      </c>
      <c r="W35" s="3" t="s">
        <v>50</v>
      </c>
      <c r="X35" s="3" t="s">
        <v>50</v>
      </c>
    </row>
    <row r="36" spans="1:24" x14ac:dyDescent="0.35">
      <c r="A36" s="3" t="s">
        <v>13</v>
      </c>
      <c r="B36" s="20">
        <v>2023</v>
      </c>
      <c r="C36" s="3" t="s">
        <v>122</v>
      </c>
      <c r="D36" t="s">
        <v>50</v>
      </c>
      <c r="E36" s="3">
        <v>55</v>
      </c>
      <c r="F36" s="3">
        <v>20</v>
      </c>
      <c r="G36" s="3">
        <v>43</v>
      </c>
      <c r="H36" s="3">
        <v>54</v>
      </c>
      <c r="I36">
        <f t="shared" si="1"/>
        <v>43</v>
      </c>
      <c r="J36" s="3">
        <v>98</v>
      </c>
      <c r="K36" s="3">
        <v>3</v>
      </c>
      <c r="L36" s="3">
        <v>17</v>
      </c>
      <c r="M36" s="3" t="s">
        <v>269</v>
      </c>
      <c r="N36" s="3" t="s">
        <v>277</v>
      </c>
      <c r="O36" s="3">
        <v>14</v>
      </c>
      <c r="P36" s="3" t="s">
        <v>50</v>
      </c>
      <c r="Q36" s="3">
        <v>0</v>
      </c>
      <c r="R36" s="3">
        <v>0</v>
      </c>
      <c r="S36" s="3">
        <v>22.5</v>
      </c>
      <c r="T36" s="3">
        <v>29</v>
      </c>
      <c r="U36">
        <f t="shared" si="0"/>
        <v>25.75</v>
      </c>
      <c r="V36" t="s">
        <v>50</v>
      </c>
      <c r="W36" s="3" t="s">
        <v>50</v>
      </c>
      <c r="X36" s="3" t="s">
        <v>50</v>
      </c>
    </row>
    <row r="37" spans="1:24" x14ac:dyDescent="0.35">
      <c r="A37" s="3" t="s">
        <v>13</v>
      </c>
      <c r="B37" s="20">
        <v>2023</v>
      </c>
      <c r="C37" s="3" t="s">
        <v>123</v>
      </c>
      <c r="D37" t="s">
        <v>50</v>
      </c>
      <c r="E37" s="3">
        <v>17</v>
      </c>
      <c r="F37" s="3">
        <v>44</v>
      </c>
      <c r="G37" s="3">
        <v>34</v>
      </c>
      <c r="H37" s="3">
        <v>51</v>
      </c>
      <c r="I37">
        <f t="shared" si="1"/>
        <v>36.5</v>
      </c>
      <c r="J37" s="3">
        <v>99</v>
      </c>
      <c r="K37" s="3">
        <v>3</v>
      </c>
      <c r="L37" s="3">
        <v>4</v>
      </c>
      <c r="M37" s="3" t="s">
        <v>270</v>
      </c>
      <c r="N37" s="3" t="s">
        <v>278</v>
      </c>
      <c r="O37" s="3">
        <f>18+4+1</f>
        <v>23</v>
      </c>
      <c r="P37" s="3" t="s">
        <v>50</v>
      </c>
      <c r="Q37" s="3">
        <v>0</v>
      </c>
      <c r="R37" s="3">
        <v>0</v>
      </c>
      <c r="S37" s="3">
        <v>16</v>
      </c>
      <c r="T37" s="3">
        <v>38</v>
      </c>
      <c r="U37">
        <f t="shared" si="0"/>
        <v>27</v>
      </c>
      <c r="V37" t="s">
        <v>50</v>
      </c>
      <c r="W37" s="3" t="s">
        <v>50</v>
      </c>
      <c r="X37" s="3" t="s">
        <v>50</v>
      </c>
    </row>
    <row r="38" spans="1:24" x14ac:dyDescent="0.35">
      <c r="A38" s="3" t="s">
        <v>13</v>
      </c>
      <c r="B38" s="20">
        <v>2023</v>
      </c>
      <c r="C38" s="3" t="s">
        <v>124</v>
      </c>
      <c r="D38" t="s">
        <v>50</v>
      </c>
      <c r="E38" s="3">
        <v>47</v>
      </c>
      <c r="F38" s="3">
        <v>46</v>
      </c>
      <c r="G38" s="3">
        <v>70</v>
      </c>
      <c r="H38" s="3">
        <v>65</v>
      </c>
      <c r="I38">
        <f t="shared" si="1"/>
        <v>57</v>
      </c>
      <c r="J38" s="3">
        <v>100</v>
      </c>
      <c r="K38" s="3">
        <v>1</v>
      </c>
      <c r="L38" s="3">
        <v>15</v>
      </c>
      <c r="M38" s="3" t="s">
        <v>270</v>
      </c>
      <c r="N38" s="3" t="s">
        <v>279</v>
      </c>
      <c r="O38" s="3">
        <f>55+3+3</f>
        <v>61</v>
      </c>
      <c r="P38" s="3" t="s">
        <v>50</v>
      </c>
      <c r="Q38" s="3">
        <v>0</v>
      </c>
      <c r="R38" s="3">
        <v>0</v>
      </c>
      <c r="S38" s="3">
        <v>20.5</v>
      </c>
      <c r="T38" s="3">
        <v>19.5</v>
      </c>
      <c r="U38">
        <f t="shared" si="0"/>
        <v>20</v>
      </c>
      <c r="V38" t="s">
        <v>50</v>
      </c>
      <c r="W38" s="3" t="s">
        <v>50</v>
      </c>
      <c r="X38" s="3" t="s">
        <v>50</v>
      </c>
    </row>
    <row r="39" spans="1:24" x14ac:dyDescent="0.35">
      <c r="A39" s="3" t="s">
        <v>13</v>
      </c>
      <c r="B39" s="20">
        <v>2023</v>
      </c>
      <c r="C39" s="3" t="s">
        <v>125</v>
      </c>
      <c r="D39" t="s">
        <v>50</v>
      </c>
      <c r="E39" s="3">
        <v>53</v>
      </c>
      <c r="F39" s="3">
        <v>44</v>
      </c>
      <c r="G39" s="3">
        <v>63</v>
      </c>
      <c r="H39" s="3">
        <v>56</v>
      </c>
      <c r="I39">
        <f t="shared" si="1"/>
        <v>54</v>
      </c>
      <c r="J39" s="3">
        <v>100</v>
      </c>
      <c r="K39" s="3">
        <v>0</v>
      </c>
      <c r="L39" s="3">
        <v>60</v>
      </c>
      <c r="M39" s="3" t="s">
        <v>270</v>
      </c>
      <c r="N39" s="3" t="s">
        <v>280</v>
      </c>
      <c r="O39" s="3">
        <f>4+5+30</f>
        <v>39</v>
      </c>
      <c r="P39" s="3" t="s">
        <v>50</v>
      </c>
      <c r="Q39" s="3">
        <v>0</v>
      </c>
      <c r="R39" s="3">
        <v>0</v>
      </c>
      <c r="S39" s="3">
        <v>21</v>
      </c>
      <c r="T39" s="3">
        <v>38</v>
      </c>
      <c r="U39">
        <f t="shared" si="0"/>
        <v>29.5</v>
      </c>
      <c r="V39" t="s">
        <v>50</v>
      </c>
      <c r="W39" s="3" t="s">
        <v>50</v>
      </c>
      <c r="X39" s="3" t="s">
        <v>50</v>
      </c>
    </row>
    <row r="40" spans="1:24" x14ac:dyDescent="0.35">
      <c r="A40" s="3" t="s">
        <v>13</v>
      </c>
      <c r="B40" s="20">
        <v>2023</v>
      </c>
      <c r="C40" s="3" t="s">
        <v>126</v>
      </c>
      <c r="D40" t="s">
        <v>50</v>
      </c>
      <c r="E40" s="3">
        <v>6</v>
      </c>
      <c r="F40" s="3">
        <v>9</v>
      </c>
      <c r="G40" s="3">
        <v>23</v>
      </c>
      <c r="H40" s="3">
        <v>12</v>
      </c>
      <c r="I40">
        <f t="shared" si="1"/>
        <v>12.5</v>
      </c>
      <c r="J40" s="3">
        <v>99</v>
      </c>
      <c r="K40" s="3">
        <v>3</v>
      </c>
      <c r="L40" s="3">
        <v>4</v>
      </c>
      <c r="M40" s="3" t="s">
        <v>245</v>
      </c>
      <c r="N40" s="3">
        <v>3</v>
      </c>
      <c r="O40" s="3">
        <v>3</v>
      </c>
      <c r="P40" s="3" t="s">
        <v>317</v>
      </c>
      <c r="Q40" s="3">
        <v>2</v>
      </c>
      <c r="R40" s="3">
        <v>2</v>
      </c>
      <c r="S40" s="3">
        <v>13.5</v>
      </c>
      <c r="T40" s="3">
        <v>23.5</v>
      </c>
      <c r="U40">
        <f t="shared" si="0"/>
        <v>18.5</v>
      </c>
      <c r="V40" t="s">
        <v>50</v>
      </c>
      <c r="W40" s="3" t="s">
        <v>50</v>
      </c>
      <c r="X40" s="3" t="s">
        <v>50</v>
      </c>
    </row>
    <row r="41" spans="1:24" x14ac:dyDescent="0.35">
      <c r="A41" s="3" t="s">
        <v>13</v>
      </c>
      <c r="B41" s="20">
        <v>2023</v>
      </c>
      <c r="C41" s="3" t="s">
        <v>127</v>
      </c>
      <c r="D41" t="s">
        <v>50</v>
      </c>
      <c r="E41" s="3">
        <v>3</v>
      </c>
      <c r="F41" s="3">
        <v>8</v>
      </c>
      <c r="G41" s="3">
        <v>9</v>
      </c>
      <c r="H41" s="3">
        <v>12</v>
      </c>
      <c r="I41">
        <f t="shared" si="1"/>
        <v>8</v>
      </c>
      <c r="J41" s="3">
        <v>95</v>
      </c>
      <c r="K41" s="3">
        <v>1</v>
      </c>
      <c r="L41" s="3">
        <v>6</v>
      </c>
      <c r="M41" s="3" t="s">
        <v>50</v>
      </c>
      <c r="N41" s="3">
        <v>0</v>
      </c>
      <c r="O41" s="3">
        <v>0</v>
      </c>
      <c r="P41" s="3" t="s">
        <v>317</v>
      </c>
      <c r="Q41" s="3">
        <v>2</v>
      </c>
      <c r="R41" s="3">
        <v>2</v>
      </c>
      <c r="S41" s="3">
        <v>22</v>
      </c>
      <c r="T41" s="3">
        <v>7.5</v>
      </c>
      <c r="U41">
        <f t="shared" si="0"/>
        <v>14.75</v>
      </c>
      <c r="V41" t="s">
        <v>50</v>
      </c>
      <c r="W41" s="3" t="s">
        <v>50</v>
      </c>
      <c r="X41" s="3" t="s">
        <v>50</v>
      </c>
    </row>
    <row r="42" spans="1:24" x14ac:dyDescent="0.35">
      <c r="A42" s="3" t="s">
        <v>13</v>
      </c>
      <c r="B42" s="20">
        <v>2024</v>
      </c>
      <c r="C42" s="3" t="s">
        <v>118</v>
      </c>
      <c r="D42" t="s">
        <v>50</v>
      </c>
      <c r="E42" s="3">
        <v>36</v>
      </c>
      <c r="F42" s="3">
        <v>34</v>
      </c>
      <c r="G42" s="3">
        <v>17</v>
      </c>
      <c r="H42" s="3">
        <v>39</v>
      </c>
      <c r="I42">
        <f t="shared" si="1"/>
        <v>31.5</v>
      </c>
      <c r="J42" s="3">
        <v>70</v>
      </c>
      <c r="K42" s="3">
        <v>25</v>
      </c>
      <c r="L42" s="3">
        <v>30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tr">
        <f t="shared" si="0"/>
        <v>NA</v>
      </c>
      <c r="V42" t="s">
        <v>50</v>
      </c>
      <c r="W42" s="3" t="s">
        <v>50</v>
      </c>
      <c r="X42" s="3" t="s">
        <v>50</v>
      </c>
    </row>
    <row r="43" spans="1:24" x14ac:dyDescent="0.35">
      <c r="A43" s="3" t="s">
        <v>13</v>
      </c>
      <c r="B43" s="20">
        <v>2024</v>
      </c>
      <c r="C43" s="3" t="s">
        <v>119</v>
      </c>
      <c r="D43" t="s">
        <v>50</v>
      </c>
      <c r="E43" s="3">
        <v>19</v>
      </c>
      <c r="F43" s="3">
        <v>30</v>
      </c>
      <c r="G43" s="3">
        <v>22</v>
      </c>
      <c r="H43" s="3">
        <v>18</v>
      </c>
      <c r="I43">
        <f t="shared" si="1"/>
        <v>22.25</v>
      </c>
      <c r="J43" s="3">
        <v>97</v>
      </c>
      <c r="K43" s="3">
        <v>0</v>
      </c>
      <c r="L43" s="3">
        <v>3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tr">
        <f t="shared" si="0"/>
        <v>NA</v>
      </c>
      <c r="V43" t="s">
        <v>50</v>
      </c>
      <c r="W43" s="3" t="s">
        <v>50</v>
      </c>
      <c r="X43" s="3" t="s">
        <v>50</v>
      </c>
    </row>
    <row r="44" spans="1:24" x14ac:dyDescent="0.35">
      <c r="A44" s="3" t="s">
        <v>13</v>
      </c>
      <c r="B44" s="20">
        <v>2024</v>
      </c>
      <c r="C44" s="3" t="s">
        <v>120</v>
      </c>
      <c r="D44" t="s">
        <v>50</v>
      </c>
      <c r="E44">
        <v>37</v>
      </c>
      <c r="F44">
        <v>27</v>
      </c>
      <c r="G44">
        <v>31</v>
      </c>
      <c r="H44">
        <v>33</v>
      </c>
      <c r="I44">
        <f t="shared" si="1"/>
        <v>32</v>
      </c>
      <c r="J44" s="3">
        <v>95</v>
      </c>
      <c r="K44" s="3">
        <v>1</v>
      </c>
      <c r="L44" s="3">
        <v>5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tr">
        <f t="shared" si="0"/>
        <v>NA</v>
      </c>
      <c r="V44" t="s">
        <v>50</v>
      </c>
      <c r="W44" s="3" t="s">
        <v>50</v>
      </c>
      <c r="X44" s="3" t="s">
        <v>50</v>
      </c>
    </row>
    <row r="45" spans="1:24" x14ac:dyDescent="0.35">
      <c r="A45" s="3" t="s">
        <v>13</v>
      </c>
      <c r="B45" s="20">
        <v>2024</v>
      </c>
      <c r="C45" s="3" t="s">
        <v>121</v>
      </c>
      <c r="D45" t="s">
        <v>50</v>
      </c>
      <c r="E45" s="3">
        <v>46</v>
      </c>
      <c r="F45" s="3">
        <v>48</v>
      </c>
      <c r="G45" s="3">
        <v>33</v>
      </c>
      <c r="H45" s="3">
        <v>15</v>
      </c>
      <c r="I45">
        <f t="shared" si="1"/>
        <v>35.5</v>
      </c>
      <c r="J45" s="3">
        <v>100</v>
      </c>
      <c r="K45" s="3">
        <v>1</v>
      </c>
      <c r="L45" s="3">
        <v>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tr">
        <f t="shared" si="0"/>
        <v>NA</v>
      </c>
      <c r="V45" t="s">
        <v>50</v>
      </c>
      <c r="W45" s="3" t="s">
        <v>50</v>
      </c>
      <c r="X45" s="3" t="s">
        <v>50</v>
      </c>
    </row>
    <row r="46" spans="1:24" x14ac:dyDescent="0.35">
      <c r="A46" s="3" t="s">
        <v>13</v>
      </c>
      <c r="B46" s="20">
        <v>2024</v>
      </c>
      <c r="C46" s="3" t="s">
        <v>122</v>
      </c>
      <c r="D46" t="s">
        <v>50</v>
      </c>
      <c r="E46">
        <v>44</v>
      </c>
      <c r="F46">
        <v>46</v>
      </c>
      <c r="G46">
        <v>33</v>
      </c>
      <c r="H46">
        <v>8</v>
      </c>
      <c r="I46">
        <f t="shared" si="1"/>
        <v>32.75</v>
      </c>
      <c r="J46" s="3">
        <v>95</v>
      </c>
      <c r="K46" s="3">
        <v>40</v>
      </c>
      <c r="L46" s="3">
        <v>5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tr">
        <f t="shared" si="0"/>
        <v>NA</v>
      </c>
      <c r="V46" t="s">
        <v>50</v>
      </c>
      <c r="W46" s="3" t="s">
        <v>50</v>
      </c>
      <c r="X46" s="3" t="s">
        <v>50</v>
      </c>
    </row>
    <row r="47" spans="1:24" x14ac:dyDescent="0.35">
      <c r="A47" s="3" t="s">
        <v>13</v>
      </c>
      <c r="B47" s="20">
        <v>2024</v>
      </c>
      <c r="C47" s="3" t="s">
        <v>123</v>
      </c>
      <c r="D47" t="s">
        <v>50</v>
      </c>
      <c r="E47" s="3">
        <v>36</v>
      </c>
      <c r="F47" s="3">
        <v>44</v>
      </c>
      <c r="G47" s="3">
        <v>32</v>
      </c>
      <c r="H47" s="3">
        <v>32</v>
      </c>
      <c r="I47">
        <f t="shared" si="1"/>
        <v>36</v>
      </c>
      <c r="J47" s="3">
        <v>99</v>
      </c>
      <c r="K47" s="3">
        <v>0</v>
      </c>
      <c r="L47" s="3">
        <v>1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tr">
        <f t="shared" si="0"/>
        <v>NA</v>
      </c>
      <c r="V47" t="s">
        <v>50</v>
      </c>
      <c r="W47" s="3" t="s">
        <v>50</v>
      </c>
      <c r="X47" s="3" t="s">
        <v>50</v>
      </c>
    </row>
    <row r="48" spans="1:24" x14ac:dyDescent="0.35">
      <c r="A48" s="3" t="s">
        <v>13</v>
      </c>
      <c r="B48" s="20">
        <v>2024</v>
      </c>
      <c r="C48" s="3" t="s">
        <v>124</v>
      </c>
      <c r="D48" t="s">
        <v>50</v>
      </c>
      <c r="E48" s="3">
        <v>33</v>
      </c>
      <c r="F48" s="3">
        <v>36</v>
      </c>
      <c r="G48" s="3">
        <v>39</v>
      </c>
      <c r="H48" s="3">
        <v>35</v>
      </c>
      <c r="I48">
        <f t="shared" si="1"/>
        <v>35.75</v>
      </c>
      <c r="J48" s="3">
        <v>100</v>
      </c>
      <c r="K48" s="3">
        <v>30</v>
      </c>
      <c r="L48" s="3">
        <v>0</v>
      </c>
      <c r="M48" t="s">
        <v>50</v>
      </c>
      <c r="N48" t="s">
        <v>50</v>
      </c>
      <c r="O48" t="s">
        <v>50</v>
      </c>
      <c r="P48" t="s">
        <v>50</v>
      </c>
      <c r="Q48" t="s">
        <v>50</v>
      </c>
      <c r="R48" t="s">
        <v>50</v>
      </c>
      <c r="S48" t="s">
        <v>50</v>
      </c>
      <c r="T48" t="s">
        <v>50</v>
      </c>
      <c r="U48" t="str">
        <f t="shared" si="0"/>
        <v>NA</v>
      </c>
      <c r="V48" t="s">
        <v>50</v>
      </c>
      <c r="W48" s="3" t="s">
        <v>50</v>
      </c>
      <c r="X48" s="3" t="s">
        <v>50</v>
      </c>
    </row>
    <row r="49" spans="1:24" x14ac:dyDescent="0.35">
      <c r="A49" s="3" t="s">
        <v>13</v>
      </c>
      <c r="B49" s="20">
        <v>2024</v>
      </c>
      <c r="C49" s="3" t="s">
        <v>125</v>
      </c>
      <c r="D49" t="s">
        <v>50</v>
      </c>
      <c r="E49" s="3">
        <v>39</v>
      </c>
      <c r="F49" s="3">
        <v>38</v>
      </c>
      <c r="G49" s="3">
        <v>28</v>
      </c>
      <c r="H49" s="3">
        <v>35</v>
      </c>
      <c r="I49">
        <f t="shared" si="1"/>
        <v>35</v>
      </c>
      <c r="J49" s="3">
        <v>99</v>
      </c>
      <c r="K49" s="3">
        <v>5</v>
      </c>
      <c r="L49" s="3">
        <v>1</v>
      </c>
      <c r="M49" t="s">
        <v>50</v>
      </c>
      <c r="N49" t="s">
        <v>50</v>
      </c>
      <c r="O49" t="s">
        <v>50</v>
      </c>
      <c r="P49" t="s">
        <v>50</v>
      </c>
      <c r="Q49" t="s">
        <v>50</v>
      </c>
      <c r="R49" t="s">
        <v>50</v>
      </c>
      <c r="S49" t="s">
        <v>50</v>
      </c>
      <c r="T49" t="s">
        <v>50</v>
      </c>
      <c r="U49" t="str">
        <f t="shared" si="0"/>
        <v>NA</v>
      </c>
      <c r="V49" t="s">
        <v>50</v>
      </c>
      <c r="W49" s="3" t="s">
        <v>50</v>
      </c>
      <c r="X49" s="3" t="s">
        <v>50</v>
      </c>
    </row>
    <row r="50" spans="1:24" x14ac:dyDescent="0.35">
      <c r="A50" s="3" t="s">
        <v>13</v>
      </c>
      <c r="B50" s="20">
        <v>2024</v>
      </c>
      <c r="C50" s="3" t="s">
        <v>126</v>
      </c>
      <c r="D50" t="s">
        <v>50</v>
      </c>
      <c r="E50" s="3">
        <v>19</v>
      </c>
      <c r="F50" s="3">
        <v>18</v>
      </c>
      <c r="G50" s="3">
        <v>11</v>
      </c>
      <c r="H50" s="3">
        <v>17</v>
      </c>
      <c r="I50">
        <f t="shared" si="1"/>
        <v>16.25</v>
      </c>
      <c r="J50" s="3">
        <v>99</v>
      </c>
      <c r="K50" s="3">
        <v>0</v>
      </c>
      <c r="L50" s="3">
        <v>1</v>
      </c>
      <c r="M50" t="s">
        <v>50</v>
      </c>
      <c r="N50" t="s">
        <v>50</v>
      </c>
      <c r="O50" t="s">
        <v>50</v>
      </c>
      <c r="P50" t="s">
        <v>50</v>
      </c>
      <c r="Q50" t="s">
        <v>50</v>
      </c>
      <c r="R50" t="s">
        <v>50</v>
      </c>
      <c r="S50" t="s">
        <v>50</v>
      </c>
      <c r="T50" t="s">
        <v>50</v>
      </c>
      <c r="U50" t="str">
        <f t="shared" si="0"/>
        <v>NA</v>
      </c>
      <c r="V50" t="s">
        <v>50</v>
      </c>
      <c r="W50" s="3" t="s">
        <v>50</v>
      </c>
      <c r="X50" s="3" t="s">
        <v>50</v>
      </c>
    </row>
    <row r="51" spans="1:24" x14ac:dyDescent="0.35">
      <c r="A51" s="3" t="s">
        <v>13</v>
      </c>
      <c r="B51" s="20">
        <v>2024</v>
      </c>
      <c r="C51" s="3" t="s">
        <v>127</v>
      </c>
      <c r="D51" t="s">
        <v>50</v>
      </c>
      <c r="E51" s="3">
        <v>20</v>
      </c>
      <c r="F51" s="3">
        <v>10</v>
      </c>
      <c r="G51" s="3">
        <v>8</v>
      </c>
      <c r="H51" s="3">
        <v>18</v>
      </c>
      <c r="I51">
        <f t="shared" si="1"/>
        <v>14</v>
      </c>
      <c r="J51" s="3">
        <v>99</v>
      </c>
      <c r="K51" s="3">
        <v>1</v>
      </c>
      <c r="L51" s="3">
        <v>1</v>
      </c>
      <c r="M51" t="s">
        <v>50</v>
      </c>
      <c r="N51" t="s">
        <v>50</v>
      </c>
      <c r="O51" t="s">
        <v>50</v>
      </c>
      <c r="P51" t="s">
        <v>50</v>
      </c>
      <c r="Q51" t="s">
        <v>50</v>
      </c>
      <c r="R51" t="s">
        <v>50</v>
      </c>
      <c r="S51" t="s">
        <v>50</v>
      </c>
      <c r="T51" t="s">
        <v>50</v>
      </c>
      <c r="U51" t="str">
        <f t="shared" si="0"/>
        <v>NA</v>
      </c>
      <c r="V51" t="s">
        <v>50</v>
      </c>
      <c r="W51" s="3" t="s">
        <v>50</v>
      </c>
      <c r="X51" s="3" t="s">
        <v>50</v>
      </c>
    </row>
    <row r="52" spans="1:24" x14ac:dyDescent="0.35">
      <c r="A52" s="26" t="s">
        <v>16</v>
      </c>
      <c r="B52" s="25">
        <v>2014</v>
      </c>
      <c r="C52" s="25" t="s">
        <v>129</v>
      </c>
      <c r="D52" s="25" t="s">
        <v>144</v>
      </c>
      <c r="E52" s="25" t="s">
        <v>50</v>
      </c>
      <c r="F52" s="25" t="s">
        <v>50</v>
      </c>
      <c r="G52" s="25" t="s">
        <v>50</v>
      </c>
      <c r="H52" s="25" t="s">
        <v>50</v>
      </c>
      <c r="J52" s="3">
        <v>100</v>
      </c>
      <c r="K52" s="25" t="s">
        <v>50</v>
      </c>
      <c r="L52" s="25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tr">
        <f t="shared" si="0"/>
        <v>NA</v>
      </c>
      <c r="V52" s="3">
        <v>37.9</v>
      </c>
      <c r="W52" s="25">
        <v>1</v>
      </c>
      <c r="X52" s="26">
        <v>1371.1818181818182</v>
      </c>
    </row>
    <row r="53" spans="1:24" x14ac:dyDescent="0.35">
      <c r="A53" s="26" t="s">
        <v>16</v>
      </c>
      <c r="B53" s="25">
        <v>2014</v>
      </c>
      <c r="C53" s="25" t="s">
        <v>130</v>
      </c>
      <c r="D53" s="25" t="s">
        <v>145</v>
      </c>
      <c r="E53" s="25" t="s">
        <v>50</v>
      </c>
      <c r="F53" s="25" t="s">
        <v>50</v>
      </c>
      <c r="G53" s="25" t="s">
        <v>50</v>
      </c>
      <c r="H53" s="25" t="s">
        <v>50</v>
      </c>
      <c r="I53" t="str">
        <f t="shared" si="1"/>
        <v>NA</v>
      </c>
      <c r="J53" s="3">
        <v>60</v>
      </c>
      <c r="K53" s="25" t="s">
        <v>50</v>
      </c>
      <c r="L53" s="25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tr">
        <f t="shared" si="0"/>
        <v>NA</v>
      </c>
      <c r="V53" s="3">
        <v>26.1</v>
      </c>
      <c r="W53" s="25">
        <v>0.60869565217391308</v>
      </c>
      <c r="X53" s="26">
        <v>986.26086956521738</v>
      </c>
    </row>
    <row r="54" spans="1:24" x14ac:dyDescent="0.35">
      <c r="A54" s="26" t="s">
        <v>16</v>
      </c>
      <c r="B54" s="25">
        <v>2014</v>
      </c>
      <c r="C54" s="25" t="s">
        <v>131</v>
      </c>
      <c r="D54" s="25" t="s">
        <v>146</v>
      </c>
      <c r="E54" s="25" t="s">
        <v>50</v>
      </c>
      <c r="F54" s="25" t="s">
        <v>50</v>
      </c>
      <c r="G54" s="25" t="s">
        <v>50</v>
      </c>
      <c r="H54" s="25" t="s">
        <v>50</v>
      </c>
      <c r="I54" t="str">
        <f t="shared" si="1"/>
        <v>NA</v>
      </c>
      <c r="J54" s="3">
        <v>70</v>
      </c>
      <c r="K54" s="25" t="s">
        <v>50</v>
      </c>
      <c r="L54" s="25" t="s">
        <v>50</v>
      </c>
      <c r="M54" t="s">
        <v>50</v>
      </c>
      <c r="N54" t="s">
        <v>50</v>
      </c>
      <c r="O54" t="s">
        <v>50</v>
      </c>
      <c r="P54" t="s">
        <v>50</v>
      </c>
      <c r="Q54" t="s">
        <v>50</v>
      </c>
      <c r="R54" t="s">
        <v>50</v>
      </c>
      <c r="S54" t="s">
        <v>50</v>
      </c>
      <c r="T54" t="s">
        <v>50</v>
      </c>
      <c r="U54" t="str">
        <f t="shared" si="0"/>
        <v>NA</v>
      </c>
      <c r="V54" s="3">
        <v>28.5</v>
      </c>
      <c r="W54" s="25">
        <v>1.7954545454545454</v>
      </c>
      <c r="X54" s="26">
        <v>543.13636363636363</v>
      </c>
    </row>
    <row r="55" spans="1:24" x14ac:dyDescent="0.35">
      <c r="A55" s="26" t="s">
        <v>16</v>
      </c>
      <c r="B55" s="25">
        <v>2014</v>
      </c>
      <c r="C55" s="25" t="s">
        <v>132</v>
      </c>
      <c r="D55" s="25" t="s">
        <v>147</v>
      </c>
      <c r="E55" s="25" t="s">
        <v>50</v>
      </c>
      <c r="F55" s="25" t="s">
        <v>50</v>
      </c>
      <c r="G55" s="25" t="s">
        <v>50</v>
      </c>
      <c r="H55" s="25" t="s">
        <v>50</v>
      </c>
      <c r="I55" t="str">
        <f t="shared" si="1"/>
        <v>NA</v>
      </c>
      <c r="J55" s="3">
        <v>100</v>
      </c>
      <c r="K55" s="25" t="s">
        <v>50</v>
      </c>
      <c r="L55" s="25" t="s">
        <v>50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tr">
        <f t="shared" si="0"/>
        <v>NA</v>
      </c>
      <c r="V55" s="3">
        <v>36.5</v>
      </c>
      <c r="W55" s="25">
        <v>1.55</v>
      </c>
      <c r="X55" s="26">
        <v>1066.4000000000001</v>
      </c>
    </row>
    <row r="56" spans="1:24" x14ac:dyDescent="0.35">
      <c r="A56" s="26" t="s">
        <v>16</v>
      </c>
      <c r="B56" s="25">
        <v>2014</v>
      </c>
      <c r="C56" s="25" t="s">
        <v>133</v>
      </c>
      <c r="D56" s="25" t="s">
        <v>148</v>
      </c>
      <c r="E56" s="25" t="s">
        <v>50</v>
      </c>
      <c r="F56" s="25" t="s">
        <v>50</v>
      </c>
      <c r="G56" s="25" t="s">
        <v>50</v>
      </c>
      <c r="H56" s="25" t="s">
        <v>50</v>
      </c>
      <c r="I56" t="str">
        <f t="shared" si="1"/>
        <v>NA</v>
      </c>
      <c r="J56" s="3">
        <v>100</v>
      </c>
      <c r="K56" s="25" t="s">
        <v>50</v>
      </c>
      <c r="L56" s="25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tr">
        <f t="shared" si="0"/>
        <v>NA</v>
      </c>
      <c r="V56" s="3">
        <v>34.9</v>
      </c>
      <c r="W56" s="25">
        <v>1.4249999999999998</v>
      </c>
      <c r="X56" s="26">
        <v>507.95</v>
      </c>
    </row>
    <row r="57" spans="1:24" x14ac:dyDescent="0.35">
      <c r="A57" s="26" t="s">
        <v>16</v>
      </c>
      <c r="B57" s="25">
        <v>2014</v>
      </c>
      <c r="C57" s="25" t="s">
        <v>134</v>
      </c>
      <c r="D57" s="25" t="s">
        <v>149</v>
      </c>
      <c r="E57" s="25" t="s">
        <v>50</v>
      </c>
      <c r="F57" s="25" t="s">
        <v>50</v>
      </c>
      <c r="G57" s="25" t="s">
        <v>50</v>
      </c>
      <c r="H57" s="25" t="s">
        <v>50</v>
      </c>
      <c r="I57" t="str">
        <f t="shared" si="1"/>
        <v>NA</v>
      </c>
      <c r="J57" s="3">
        <v>100</v>
      </c>
      <c r="K57" s="25" t="s">
        <v>50</v>
      </c>
      <c r="L57" s="25" t="s">
        <v>50</v>
      </c>
      <c r="M57" t="s">
        <v>50</v>
      </c>
      <c r="N57" t="s">
        <v>50</v>
      </c>
      <c r="O57" t="s">
        <v>50</v>
      </c>
      <c r="P57" t="s">
        <v>50</v>
      </c>
      <c r="Q57" t="s">
        <v>50</v>
      </c>
      <c r="R57" t="s">
        <v>50</v>
      </c>
      <c r="S57" t="s">
        <v>50</v>
      </c>
      <c r="T57" t="s">
        <v>50</v>
      </c>
      <c r="U57" t="str">
        <f t="shared" si="0"/>
        <v>NA</v>
      </c>
      <c r="V57" s="3">
        <v>37</v>
      </c>
      <c r="W57" s="25">
        <v>3</v>
      </c>
      <c r="X57" s="26">
        <v>900</v>
      </c>
    </row>
    <row r="58" spans="1:24" x14ac:dyDescent="0.35">
      <c r="A58" s="26" t="s">
        <v>16</v>
      </c>
      <c r="B58" s="25">
        <v>2014</v>
      </c>
      <c r="C58" s="25" t="s">
        <v>135</v>
      </c>
      <c r="D58" s="25" t="s">
        <v>150</v>
      </c>
      <c r="E58" s="25" t="s">
        <v>50</v>
      </c>
      <c r="F58" s="25" t="s">
        <v>50</v>
      </c>
      <c r="G58" s="25" t="s">
        <v>50</v>
      </c>
      <c r="H58" s="25" t="s">
        <v>50</v>
      </c>
      <c r="I58" t="str">
        <f t="shared" si="1"/>
        <v>NA</v>
      </c>
      <c r="J58" s="3">
        <v>90</v>
      </c>
      <c r="K58" s="25" t="s">
        <v>50</v>
      </c>
      <c r="L58" s="25" t="s">
        <v>50</v>
      </c>
      <c r="M58" t="s">
        <v>50</v>
      </c>
      <c r="N58" t="s">
        <v>50</v>
      </c>
      <c r="O58" t="s">
        <v>50</v>
      </c>
      <c r="P58" t="s">
        <v>50</v>
      </c>
      <c r="Q58" t="s">
        <v>50</v>
      </c>
      <c r="R58" t="s">
        <v>50</v>
      </c>
      <c r="S58" t="s">
        <v>50</v>
      </c>
      <c r="T58" t="s">
        <v>50</v>
      </c>
      <c r="U58" t="str">
        <f t="shared" si="0"/>
        <v>NA</v>
      </c>
      <c r="V58" s="3">
        <v>28.3</v>
      </c>
      <c r="W58" s="25">
        <v>2.2000000000000002</v>
      </c>
      <c r="X58" s="26">
        <v>1895</v>
      </c>
    </row>
    <row r="59" spans="1:24" x14ac:dyDescent="0.35">
      <c r="A59" s="26" t="s">
        <v>16</v>
      </c>
      <c r="B59" s="25">
        <v>2014</v>
      </c>
      <c r="C59" s="25" t="s">
        <v>136</v>
      </c>
      <c r="D59" s="25" t="s">
        <v>151</v>
      </c>
      <c r="E59" s="25" t="s">
        <v>50</v>
      </c>
      <c r="F59" s="25" t="s">
        <v>50</v>
      </c>
      <c r="G59" s="25" t="s">
        <v>50</v>
      </c>
      <c r="H59" s="25" t="s">
        <v>50</v>
      </c>
      <c r="I59" t="str">
        <f t="shared" si="1"/>
        <v>NA</v>
      </c>
      <c r="J59" s="3">
        <v>95</v>
      </c>
      <c r="K59" s="25" t="s">
        <v>50</v>
      </c>
      <c r="L59" s="25" t="s">
        <v>50</v>
      </c>
      <c r="M59" t="s">
        <v>50</v>
      </c>
      <c r="N59" t="s">
        <v>50</v>
      </c>
      <c r="O59" t="s">
        <v>50</v>
      </c>
      <c r="P59" t="s">
        <v>50</v>
      </c>
      <c r="Q59" t="s">
        <v>50</v>
      </c>
      <c r="R59" t="s">
        <v>50</v>
      </c>
      <c r="S59" t="s">
        <v>50</v>
      </c>
      <c r="T59" t="s">
        <v>50</v>
      </c>
      <c r="U59" t="str">
        <f t="shared" si="0"/>
        <v>NA</v>
      </c>
      <c r="V59" s="3">
        <v>27.5</v>
      </c>
      <c r="W59" s="25">
        <v>1.6557377049180326</v>
      </c>
      <c r="X59" s="26">
        <v>685.08196721311481</v>
      </c>
    </row>
    <row r="60" spans="1:24" x14ac:dyDescent="0.35">
      <c r="A60" s="26" t="s">
        <v>16</v>
      </c>
      <c r="B60" s="25">
        <v>2014</v>
      </c>
      <c r="C60" s="25" t="s">
        <v>50</v>
      </c>
      <c r="D60" s="25" t="s">
        <v>152</v>
      </c>
      <c r="E60" s="25" t="s">
        <v>50</v>
      </c>
      <c r="F60" s="25" t="s">
        <v>50</v>
      </c>
      <c r="G60" s="25" t="s">
        <v>50</v>
      </c>
      <c r="H60" s="25" t="s">
        <v>50</v>
      </c>
      <c r="I60" t="str">
        <f t="shared" si="1"/>
        <v>NA</v>
      </c>
      <c r="J60" s="3">
        <v>90</v>
      </c>
      <c r="K60" s="25" t="s">
        <v>50</v>
      </c>
      <c r="L60" s="25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50</v>
      </c>
      <c r="R60" t="s">
        <v>50</v>
      </c>
      <c r="S60" t="s">
        <v>50</v>
      </c>
      <c r="T60" t="s">
        <v>50</v>
      </c>
      <c r="U60" t="str">
        <f t="shared" si="0"/>
        <v>NA</v>
      </c>
      <c r="V60" s="3">
        <v>14.6</v>
      </c>
      <c r="W60" s="25">
        <v>2.2647058823529411</v>
      </c>
      <c r="X60" s="26">
        <v>922.05882352941171</v>
      </c>
    </row>
    <row r="61" spans="1:24" x14ac:dyDescent="0.35">
      <c r="A61" s="26" t="s">
        <v>16</v>
      </c>
      <c r="B61" s="25">
        <v>2014</v>
      </c>
      <c r="C61" s="25" t="s">
        <v>50</v>
      </c>
      <c r="D61" s="25" t="s">
        <v>153</v>
      </c>
      <c r="E61" s="25" t="s">
        <v>50</v>
      </c>
      <c r="F61" s="25" t="s">
        <v>50</v>
      </c>
      <c r="G61" s="25" t="s">
        <v>50</v>
      </c>
      <c r="H61" s="25" t="s">
        <v>50</v>
      </c>
      <c r="I61" t="str">
        <f t="shared" si="1"/>
        <v>NA</v>
      </c>
      <c r="J61" s="3">
        <v>100</v>
      </c>
      <c r="K61" s="25" t="s">
        <v>50</v>
      </c>
      <c r="L61" s="25" t="s">
        <v>50</v>
      </c>
      <c r="M61" t="s">
        <v>50</v>
      </c>
      <c r="N61" t="s">
        <v>50</v>
      </c>
      <c r="O61" t="s">
        <v>50</v>
      </c>
      <c r="P61" t="s">
        <v>50</v>
      </c>
      <c r="Q61" t="s">
        <v>50</v>
      </c>
      <c r="R61" t="s">
        <v>50</v>
      </c>
      <c r="S61" t="s">
        <v>50</v>
      </c>
      <c r="T61" t="s">
        <v>50</v>
      </c>
      <c r="U61" t="str">
        <f t="shared" si="0"/>
        <v>NA</v>
      </c>
      <c r="V61" s="3">
        <v>34.799999999999997</v>
      </c>
      <c r="W61" s="25">
        <v>1.9047619047619047</v>
      </c>
      <c r="X61" s="26">
        <v>995.04761904761904</v>
      </c>
    </row>
    <row r="62" spans="1:24" x14ac:dyDescent="0.35">
      <c r="A62" s="26" t="s">
        <v>16</v>
      </c>
      <c r="B62" s="25">
        <v>2015</v>
      </c>
      <c r="C62" s="25" t="s">
        <v>129</v>
      </c>
      <c r="D62" s="25" t="s">
        <v>144</v>
      </c>
      <c r="E62" s="25" t="s">
        <v>50</v>
      </c>
      <c r="F62" s="25" t="s">
        <v>50</v>
      </c>
      <c r="G62" s="25" t="s">
        <v>50</v>
      </c>
      <c r="H62" s="25" t="s">
        <v>50</v>
      </c>
      <c r="I62" t="str">
        <f t="shared" si="1"/>
        <v>NA</v>
      </c>
      <c r="J62" s="3" t="s">
        <v>50</v>
      </c>
      <c r="K62" s="25" t="s">
        <v>50</v>
      </c>
      <c r="L62" s="25" t="s">
        <v>50</v>
      </c>
      <c r="M62" t="s">
        <v>50</v>
      </c>
      <c r="N62" t="s">
        <v>50</v>
      </c>
      <c r="O62" t="s">
        <v>50</v>
      </c>
      <c r="P62" t="s">
        <v>50</v>
      </c>
      <c r="Q62" t="s">
        <v>50</v>
      </c>
      <c r="R62" t="s">
        <v>50</v>
      </c>
      <c r="S62" t="s">
        <v>50</v>
      </c>
      <c r="T62" t="s">
        <v>50</v>
      </c>
      <c r="U62" t="str">
        <f t="shared" si="0"/>
        <v>NA</v>
      </c>
      <c r="V62" s="3" t="s">
        <v>50</v>
      </c>
      <c r="W62" s="25">
        <v>1.7272727272727273</v>
      </c>
      <c r="X62" s="26">
        <v>1477.5454545454545</v>
      </c>
    </row>
    <row r="63" spans="1:24" x14ac:dyDescent="0.35">
      <c r="A63" s="26" t="s">
        <v>16</v>
      </c>
      <c r="B63" s="25">
        <v>2015</v>
      </c>
      <c r="C63" s="25" t="s">
        <v>130</v>
      </c>
      <c r="D63" s="25" t="s">
        <v>145</v>
      </c>
      <c r="E63" s="25" t="s">
        <v>50</v>
      </c>
      <c r="F63" s="25" t="s">
        <v>50</v>
      </c>
      <c r="G63" s="25" t="s">
        <v>50</v>
      </c>
      <c r="H63" s="25" t="s">
        <v>50</v>
      </c>
      <c r="I63" t="str">
        <f t="shared" si="1"/>
        <v>NA</v>
      </c>
      <c r="J63" s="3" t="s">
        <v>50</v>
      </c>
      <c r="K63" s="25" t="s">
        <v>50</v>
      </c>
      <c r="L63" s="25" t="s">
        <v>50</v>
      </c>
      <c r="M63" t="s">
        <v>50</v>
      </c>
      <c r="N63" t="s">
        <v>50</v>
      </c>
      <c r="O63" t="s">
        <v>50</v>
      </c>
      <c r="P63" t="s">
        <v>50</v>
      </c>
      <c r="Q63" t="s">
        <v>50</v>
      </c>
      <c r="R63" t="s">
        <v>50</v>
      </c>
      <c r="S63" t="s">
        <v>50</v>
      </c>
      <c r="T63" t="s">
        <v>50</v>
      </c>
      <c r="U63" t="str">
        <f t="shared" si="0"/>
        <v>NA</v>
      </c>
      <c r="V63" s="3" t="s">
        <v>50</v>
      </c>
      <c r="W63" s="25">
        <v>0.5714285714285714</v>
      </c>
      <c r="X63" s="26">
        <v>695.78571428571433</v>
      </c>
    </row>
    <row r="64" spans="1:24" x14ac:dyDescent="0.35">
      <c r="A64" s="26" t="s">
        <v>16</v>
      </c>
      <c r="B64" s="25">
        <v>2015</v>
      </c>
      <c r="C64" s="25" t="s">
        <v>131</v>
      </c>
      <c r="D64" s="25" t="s">
        <v>146</v>
      </c>
      <c r="E64" s="25" t="s">
        <v>50</v>
      </c>
      <c r="F64" s="25" t="s">
        <v>50</v>
      </c>
      <c r="G64" s="25" t="s">
        <v>50</v>
      </c>
      <c r="H64" s="25" t="s">
        <v>50</v>
      </c>
      <c r="I64" t="str">
        <f t="shared" si="1"/>
        <v>NA</v>
      </c>
      <c r="J64" s="3" t="s">
        <v>50</v>
      </c>
      <c r="K64" s="25" t="s">
        <v>50</v>
      </c>
      <c r="L64" s="25" t="s">
        <v>50</v>
      </c>
      <c r="M64" t="s">
        <v>50</v>
      </c>
      <c r="N64" t="s">
        <v>50</v>
      </c>
      <c r="O64" t="s">
        <v>50</v>
      </c>
      <c r="P64" t="s">
        <v>50</v>
      </c>
      <c r="Q64" t="s">
        <v>50</v>
      </c>
      <c r="R64" t="s">
        <v>50</v>
      </c>
      <c r="S64" t="s">
        <v>50</v>
      </c>
      <c r="T64" t="s">
        <v>50</v>
      </c>
      <c r="U64" t="str">
        <f t="shared" si="0"/>
        <v>NA</v>
      </c>
      <c r="V64" s="3" t="s">
        <v>50</v>
      </c>
      <c r="W64" s="25">
        <v>0.92405063291139222</v>
      </c>
      <c r="X64" s="26">
        <v>663.43037974683546</v>
      </c>
    </row>
    <row r="65" spans="1:24" x14ac:dyDescent="0.35">
      <c r="A65" s="26" t="s">
        <v>16</v>
      </c>
      <c r="B65" s="25">
        <v>2015</v>
      </c>
      <c r="C65" s="25" t="s">
        <v>132</v>
      </c>
      <c r="D65" s="25" t="s">
        <v>147</v>
      </c>
      <c r="E65" s="25" t="s">
        <v>50</v>
      </c>
      <c r="F65" s="25" t="s">
        <v>50</v>
      </c>
      <c r="G65" s="25" t="s">
        <v>50</v>
      </c>
      <c r="H65" s="25" t="s">
        <v>50</v>
      </c>
      <c r="I65" t="str">
        <f t="shared" si="1"/>
        <v>NA</v>
      </c>
      <c r="J65" s="3" t="s">
        <v>50</v>
      </c>
      <c r="K65" s="25" t="s">
        <v>50</v>
      </c>
      <c r="L65" s="25" t="s">
        <v>50</v>
      </c>
      <c r="M65" t="s">
        <v>50</v>
      </c>
      <c r="N65" t="s">
        <v>50</v>
      </c>
      <c r="O65" t="s">
        <v>50</v>
      </c>
      <c r="P65" t="s">
        <v>50</v>
      </c>
      <c r="Q65" t="s">
        <v>50</v>
      </c>
      <c r="R65" t="s">
        <v>50</v>
      </c>
      <c r="S65" t="s">
        <v>50</v>
      </c>
      <c r="T65" t="s">
        <v>50</v>
      </c>
      <c r="U65" t="str">
        <f t="shared" si="0"/>
        <v>NA</v>
      </c>
      <c r="V65" s="3" t="s">
        <v>50</v>
      </c>
      <c r="W65" s="25">
        <v>1.064516129032258</v>
      </c>
      <c r="X65" s="26">
        <v>1269.8387096774193</v>
      </c>
    </row>
    <row r="66" spans="1:24" x14ac:dyDescent="0.35">
      <c r="A66" s="26" t="s">
        <v>16</v>
      </c>
      <c r="B66" s="25">
        <v>2015</v>
      </c>
      <c r="C66" s="25" t="s">
        <v>133</v>
      </c>
      <c r="D66" s="25" t="s">
        <v>148</v>
      </c>
      <c r="E66" s="25" t="s">
        <v>50</v>
      </c>
      <c r="F66" s="25" t="s">
        <v>50</v>
      </c>
      <c r="G66" s="25" t="s">
        <v>50</v>
      </c>
      <c r="H66" s="25" t="s">
        <v>50</v>
      </c>
      <c r="I66" t="str">
        <f t="shared" si="1"/>
        <v>NA</v>
      </c>
      <c r="J66" s="3" t="s">
        <v>50</v>
      </c>
      <c r="K66" s="25" t="s">
        <v>50</v>
      </c>
      <c r="L66" s="25" t="s">
        <v>50</v>
      </c>
      <c r="M66" t="s">
        <v>50</v>
      </c>
      <c r="N66" t="s">
        <v>50</v>
      </c>
      <c r="O66" t="s">
        <v>50</v>
      </c>
      <c r="P66" t="s">
        <v>50</v>
      </c>
      <c r="Q66" t="s">
        <v>50</v>
      </c>
      <c r="R66" t="s">
        <v>50</v>
      </c>
      <c r="S66" t="s">
        <v>50</v>
      </c>
      <c r="T66" t="s">
        <v>50</v>
      </c>
      <c r="U66" t="str">
        <f t="shared" si="0"/>
        <v>NA</v>
      </c>
      <c r="V66" s="3" t="s">
        <v>50</v>
      </c>
      <c r="W66" s="25">
        <v>0.94736842105263164</v>
      </c>
      <c r="X66" s="26">
        <v>669.08771929824559</v>
      </c>
    </row>
    <row r="67" spans="1:24" x14ac:dyDescent="0.35">
      <c r="A67" s="26" t="s">
        <v>16</v>
      </c>
      <c r="B67" s="25">
        <v>2015</v>
      </c>
      <c r="C67" s="25" t="s">
        <v>134</v>
      </c>
      <c r="D67" s="25" t="s">
        <v>149</v>
      </c>
      <c r="E67" s="25" t="s">
        <v>50</v>
      </c>
      <c r="F67" s="25" t="s">
        <v>50</v>
      </c>
      <c r="G67" s="25" t="s">
        <v>50</v>
      </c>
      <c r="H67" s="25" t="s">
        <v>50</v>
      </c>
      <c r="I67" t="str">
        <f t="shared" ref="I67:I130" si="2">IFERROR(AVERAGE(E67:H67), "NA")</f>
        <v>NA</v>
      </c>
      <c r="J67" s="3" t="s">
        <v>50</v>
      </c>
      <c r="K67" s="25" t="s">
        <v>50</v>
      </c>
      <c r="L67" s="25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  <c r="S67" t="s">
        <v>50</v>
      </c>
      <c r="T67" t="s">
        <v>50</v>
      </c>
      <c r="U67" t="str">
        <f t="shared" ref="U67:U130" si="3">IFERROR(AVERAGE(S67:T67), "NA")</f>
        <v>NA</v>
      </c>
      <c r="V67" s="3" t="s">
        <v>50</v>
      </c>
      <c r="W67" s="25">
        <v>1.3333333333333333</v>
      </c>
      <c r="X67" s="26">
        <v>554.66666666666663</v>
      </c>
    </row>
    <row r="68" spans="1:24" x14ac:dyDescent="0.35">
      <c r="A68" s="26" t="s">
        <v>16</v>
      </c>
      <c r="B68" s="25">
        <v>2015</v>
      </c>
      <c r="C68" s="25" t="s">
        <v>135</v>
      </c>
      <c r="D68" s="25" t="s">
        <v>150</v>
      </c>
      <c r="E68" s="25" t="s">
        <v>50</v>
      </c>
      <c r="F68" s="25" t="s">
        <v>50</v>
      </c>
      <c r="G68" s="25" t="s">
        <v>50</v>
      </c>
      <c r="H68" s="25" t="s">
        <v>50</v>
      </c>
      <c r="I68" t="str">
        <f t="shared" si="2"/>
        <v>NA</v>
      </c>
      <c r="J68" s="3" t="s">
        <v>50</v>
      </c>
      <c r="K68" s="25" t="s">
        <v>50</v>
      </c>
      <c r="L68" s="25" t="s">
        <v>50</v>
      </c>
      <c r="M68" t="s">
        <v>50</v>
      </c>
      <c r="N68" t="s">
        <v>50</v>
      </c>
      <c r="O68" t="s">
        <v>50</v>
      </c>
      <c r="P68" t="s">
        <v>50</v>
      </c>
      <c r="Q68" t="s">
        <v>50</v>
      </c>
      <c r="R68" t="s">
        <v>50</v>
      </c>
      <c r="S68" t="s">
        <v>50</v>
      </c>
      <c r="T68" t="s">
        <v>50</v>
      </c>
      <c r="U68" t="str">
        <f t="shared" si="3"/>
        <v>NA</v>
      </c>
      <c r="V68" s="3" t="s">
        <v>50</v>
      </c>
      <c r="W68" s="25">
        <v>0.54545454545454541</v>
      </c>
      <c r="X68" s="26">
        <v>1484.1818181818182</v>
      </c>
    </row>
    <row r="69" spans="1:24" x14ac:dyDescent="0.35">
      <c r="A69" s="26" t="s">
        <v>16</v>
      </c>
      <c r="B69" s="25">
        <v>2015</v>
      </c>
      <c r="C69" s="25" t="s">
        <v>136</v>
      </c>
      <c r="D69" s="25" t="s">
        <v>151</v>
      </c>
      <c r="E69" s="25" t="s">
        <v>50</v>
      </c>
      <c r="F69" s="25" t="s">
        <v>50</v>
      </c>
      <c r="G69" s="25" t="s">
        <v>50</v>
      </c>
      <c r="H69" s="25" t="s">
        <v>50</v>
      </c>
      <c r="I69" t="str">
        <f t="shared" si="2"/>
        <v>NA</v>
      </c>
      <c r="J69" s="3" t="s">
        <v>50</v>
      </c>
      <c r="K69" s="25" t="s">
        <v>50</v>
      </c>
      <c r="L69" s="25" t="s">
        <v>50</v>
      </c>
      <c r="M69" t="s">
        <v>50</v>
      </c>
      <c r="N69" t="s">
        <v>50</v>
      </c>
      <c r="O69" t="s">
        <v>50</v>
      </c>
      <c r="P69" t="s">
        <v>50</v>
      </c>
      <c r="Q69" t="s">
        <v>50</v>
      </c>
      <c r="R69" t="s">
        <v>50</v>
      </c>
      <c r="S69" t="s">
        <v>50</v>
      </c>
      <c r="T69" t="s">
        <v>50</v>
      </c>
      <c r="U69" t="str">
        <f t="shared" si="3"/>
        <v>NA</v>
      </c>
      <c r="V69" s="3" t="s">
        <v>50</v>
      </c>
      <c r="W69" s="25">
        <v>0.69306930693069313</v>
      </c>
      <c r="X69" s="26">
        <v>905.75247524752479</v>
      </c>
    </row>
    <row r="70" spans="1:24" x14ac:dyDescent="0.35">
      <c r="A70" s="26" t="s">
        <v>16</v>
      </c>
      <c r="B70" s="25">
        <v>2015</v>
      </c>
      <c r="C70" s="25" t="s">
        <v>50</v>
      </c>
      <c r="D70" s="25" t="s">
        <v>152</v>
      </c>
      <c r="E70" s="25" t="s">
        <v>50</v>
      </c>
      <c r="F70" s="25" t="s">
        <v>50</v>
      </c>
      <c r="G70" s="25" t="s">
        <v>50</v>
      </c>
      <c r="H70" s="25" t="s">
        <v>50</v>
      </c>
      <c r="I70" t="str">
        <f t="shared" si="2"/>
        <v>NA</v>
      </c>
      <c r="J70" s="3" t="s">
        <v>50</v>
      </c>
      <c r="K70" s="25" t="s">
        <v>50</v>
      </c>
      <c r="L70" s="25" t="s">
        <v>50</v>
      </c>
      <c r="M70" t="s">
        <v>50</v>
      </c>
      <c r="N70" t="s">
        <v>50</v>
      </c>
      <c r="O70" t="s">
        <v>50</v>
      </c>
      <c r="P70" t="s">
        <v>50</v>
      </c>
      <c r="Q70" t="s">
        <v>50</v>
      </c>
      <c r="R70" t="s">
        <v>50</v>
      </c>
      <c r="S70" t="s">
        <v>50</v>
      </c>
      <c r="T70" t="s">
        <v>50</v>
      </c>
      <c r="U70" t="str">
        <f t="shared" si="3"/>
        <v>NA</v>
      </c>
      <c r="V70" s="3" t="s">
        <v>50</v>
      </c>
      <c r="W70" s="25">
        <v>0.77922077922077926</v>
      </c>
      <c r="X70" s="26">
        <v>759.28571428571433</v>
      </c>
    </row>
    <row r="71" spans="1:24" x14ac:dyDescent="0.35">
      <c r="A71" s="26" t="s">
        <v>16</v>
      </c>
      <c r="B71" s="25">
        <v>2015</v>
      </c>
      <c r="C71" s="25" t="s">
        <v>50</v>
      </c>
      <c r="D71" s="25" t="s">
        <v>153</v>
      </c>
      <c r="E71" s="25" t="s">
        <v>50</v>
      </c>
      <c r="F71" s="25" t="s">
        <v>50</v>
      </c>
      <c r="G71" s="25" t="s">
        <v>50</v>
      </c>
      <c r="H71" s="25" t="s">
        <v>50</v>
      </c>
      <c r="I71" t="str">
        <f t="shared" si="2"/>
        <v>NA</v>
      </c>
      <c r="J71" s="3" t="s">
        <v>50</v>
      </c>
      <c r="K71" s="25" t="s">
        <v>50</v>
      </c>
      <c r="L71" s="25" t="s">
        <v>50</v>
      </c>
      <c r="M71" t="s">
        <v>50</v>
      </c>
      <c r="N71" t="s">
        <v>50</v>
      </c>
      <c r="O71" t="s">
        <v>50</v>
      </c>
      <c r="P71" t="s">
        <v>50</v>
      </c>
      <c r="Q71" t="s">
        <v>50</v>
      </c>
      <c r="R71" t="s">
        <v>50</v>
      </c>
      <c r="S71" t="s">
        <v>50</v>
      </c>
      <c r="T71" t="s">
        <v>50</v>
      </c>
      <c r="U71" t="str">
        <f t="shared" si="3"/>
        <v>NA</v>
      </c>
      <c r="V71" s="3" t="s">
        <v>50</v>
      </c>
      <c r="W71" s="25">
        <v>0.72499999999999998</v>
      </c>
      <c r="X71" s="26">
        <v>1143.8</v>
      </c>
    </row>
    <row r="72" spans="1:24" x14ac:dyDescent="0.35">
      <c r="A72" s="26" t="s">
        <v>16</v>
      </c>
      <c r="B72" s="25">
        <v>2016</v>
      </c>
      <c r="C72" s="25" t="s">
        <v>129</v>
      </c>
      <c r="D72" s="25" t="s">
        <v>144</v>
      </c>
      <c r="E72" s="25" t="s">
        <v>50</v>
      </c>
      <c r="F72" s="25" t="s">
        <v>50</v>
      </c>
      <c r="G72" s="25" t="s">
        <v>50</v>
      </c>
      <c r="H72" s="25" t="s">
        <v>50</v>
      </c>
      <c r="I72" t="str">
        <f t="shared" si="2"/>
        <v>NA</v>
      </c>
      <c r="J72" s="3">
        <v>100</v>
      </c>
      <c r="K72" s="25" t="s">
        <v>50</v>
      </c>
      <c r="L72" s="25" t="s">
        <v>50</v>
      </c>
      <c r="M72" t="s">
        <v>50</v>
      </c>
      <c r="N72" t="s">
        <v>50</v>
      </c>
      <c r="O72" t="s">
        <v>50</v>
      </c>
      <c r="P72" t="s">
        <v>50</v>
      </c>
      <c r="Q72" t="s">
        <v>50</v>
      </c>
      <c r="R72" t="s">
        <v>50</v>
      </c>
      <c r="S72" t="s">
        <v>50</v>
      </c>
      <c r="T72" t="s">
        <v>50</v>
      </c>
      <c r="U72" t="str">
        <f t="shared" si="3"/>
        <v>NA</v>
      </c>
      <c r="V72" s="3">
        <v>49.3</v>
      </c>
      <c r="W72" s="25">
        <v>0.21052631578947367</v>
      </c>
      <c r="X72" s="26">
        <v>1723.2105260000001</v>
      </c>
    </row>
    <row r="73" spans="1:24" x14ac:dyDescent="0.35">
      <c r="A73" s="26" t="s">
        <v>16</v>
      </c>
      <c r="B73" s="25">
        <v>2016</v>
      </c>
      <c r="C73" s="25" t="s">
        <v>130</v>
      </c>
      <c r="D73" s="25" t="s">
        <v>145</v>
      </c>
      <c r="E73" s="25" t="s">
        <v>50</v>
      </c>
      <c r="F73" s="25" t="s">
        <v>50</v>
      </c>
      <c r="G73" s="25" t="s">
        <v>50</v>
      </c>
      <c r="H73" s="25" t="s">
        <v>50</v>
      </c>
      <c r="I73" t="str">
        <f t="shared" si="2"/>
        <v>NA</v>
      </c>
      <c r="J73" s="3">
        <v>60</v>
      </c>
      <c r="K73" s="25" t="s">
        <v>50</v>
      </c>
      <c r="L73" s="25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50</v>
      </c>
      <c r="U73" t="str">
        <f t="shared" si="3"/>
        <v>NA</v>
      </c>
      <c r="V73" s="3">
        <v>32.299999999999997</v>
      </c>
      <c r="W73" s="25">
        <v>0.125</v>
      </c>
      <c r="X73" s="26">
        <v>799.125</v>
      </c>
    </row>
    <row r="74" spans="1:24" x14ac:dyDescent="0.35">
      <c r="A74" s="26" t="s">
        <v>16</v>
      </c>
      <c r="B74" s="25">
        <v>2016</v>
      </c>
      <c r="C74" s="25" t="s">
        <v>131</v>
      </c>
      <c r="D74" s="25" t="s">
        <v>146</v>
      </c>
      <c r="E74" s="25" t="s">
        <v>50</v>
      </c>
      <c r="F74" s="25" t="s">
        <v>50</v>
      </c>
      <c r="G74" s="25" t="s">
        <v>50</v>
      </c>
      <c r="H74" s="25" t="s">
        <v>50</v>
      </c>
      <c r="I74" t="str">
        <f t="shared" si="2"/>
        <v>NA</v>
      </c>
      <c r="J74" s="3">
        <v>100</v>
      </c>
      <c r="K74" s="25" t="s">
        <v>50</v>
      </c>
      <c r="L74" s="25" t="s">
        <v>50</v>
      </c>
      <c r="M74" t="s">
        <v>50</v>
      </c>
      <c r="N74" t="s">
        <v>50</v>
      </c>
      <c r="O74" t="s">
        <v>50</v>
      </c>
      <c r="P74" t="s">
        <v>50</v>
      </c>
      <c r="Q74" t="s">
        <v>50</v>
      </c>
      <c r="R74" t="s">
        <v>50</v>
      </c>
      <c r="S74" t="s">
        <v>50</v>
      </c>
      <c r="T74" t="s">
        <v>50</v>
      </c>
      <c r="U74" t="str">
        <f t="shared" si="3"/>
        <v>NA</v>
      </c>
      <c r="V74" s="3">
        <v>37.825000000000003</v>
      </c>
      <c r="W74" s="25">
        <v>1.0958904109589043</v>
      </c>
      <c r="X74" s="26">
        <v>815.35599999999999</v>
      </c>
    </row>
    <row r="75" spans="1:24" x14ac:dyDescent="0.35">
      <c r="A75" s="26" t="s">
        <v>16</v>
      </c>
      <c r="B75" s="25">
        <v>2016</v>
      </c>
      <c r="C75" s="25" t="s">
        <v>132</v>
      </c>
      <c r="D75" s="25" t="s">
        <v>147</v>
      </c>
      <c r="E75" s="25" t="s">
        <v>50</v>
      </c>
      <c r="F75" s="25" t="s">
        <v>50</v>
      </c>
      <c r="G75" s="25" t="s">
        <v>50</v>
      </c>
      <c r="H75" s="25" t="s">
        <v>50</v>
      </c>
      <c r="I75" t="str">
        <f t="shared" si="2"/>
        <v>NA</v>
      </c>
      <c r="J75" s="3">
        <v>90</v>
      </c>
      <c r="K75" s="25" t="s">
        <v>50</v>
      </c>
      <c r="L75" s="25" t="s">
        <v>50</v>
      </c>
      <c r="M75" t="s">
        <v>50</v>
      </c>
      <c r="N75" t="s">
        <v>50</v>
      </c>
      <c r="O75" t="s">
        <v>50</v>
      </c>
      <c r="P75" t="s">
        <v>50</v>
      </c>
      <c r="Q75" t="s">
        <v>50</v>
      </c>
      <c r="R75" t="s">
        <v>50</v>
      </c>
      <c r="S75" t="s">
        <v>50</v>
      </c>
      <c r="T75" t="s">
        <v>50</v>
      </c>
      <c r="U75" t="str">
        <f t="shared" si="3"/>
        <v>NA</v>
      </c>
      <c r="V75" s="3">
        <v>44.325000000000003</v>
      </c>
      <c r="W75" s="25">
        <v>0.93939393939393945</v>
      </c>
      <c r="X75" s="26">
        <v>1355.364</v>
      </c>
    </row>
    <row r="76" spans="1:24" x14ac:dyDescent="0.35">
      <c r="A76" s="26" t="s">
        <v>16</v>
      </c>
      <c r="B76" s="25">
        <v>2016</v>
      </c>
      <c r="C76" s="25" t="s">
        <v>133</v>
      </c>
      <c r="D76" s="25" t="s">
        <v>148</v>
      </c>
      <c r="E76" s="25" t="s">
        <v>50</v>
      </c>
      <c r="F76" s="25" t="s">
        <v>50</v>
      </c>
      <c r="G76" s="25" t="s">
        <v>50</v>
      </c>
      <c r="H76" s="25" t="s">
        <v>50</v>
      </c>
      <c r="I76" t="str">
        <f t="shared" si="2"/>
        <v>NA</v>
      </c>
      <c r="J76" s="3">
        <v>90</v>
      </c>
      <c r="K76" s="25" t="s">
        <v>50</v>
      </c>
      <c r="L76" s="25" t="s">
        <v>50</v>
      </c>
      <c r="M76" t="s">
        <v>50</v>
      </c>
      <c r="N76" t="s">
        <v>50</v>
      </c>
      <c r="O76" t="s">
        <v>50</v>
      </c>
      <c r="P76" t="s">
        <v>50</v>
      </c>
      <c r="Q76" t="s">
        <v>50</v>
      </c>
      <c r="R76" t="s">
        <v>50</v>
      </c>
      <c r="S76" t="s">
        <v>50</v>
      </c>
      <c r="T76" t="s">
        <v>50</v>
      </c>
      <c r="U76" t="str">
        <f t="shared" si="3"/>
        <v>NA</v>
      </c>
      <c r="V76" s="3">
        <v>44.024999999999999</v>
      </c>
      <c r="W76" s="25">
        <v>1.2962962962962963</v>
      </c>
      <c r="X76" s="26">
        <v>771.31479999999999</v>
      </c>
    </row>
    <row r="77" spans="1:24" x14ac:dyDescent="0.35">
      <c r="A77" s="26" t="s">
        <v>16</v>
      </c>
      <c r="B77" s="25">
        <v>2016</v>
      </c>
      <c r="C77" s="25" t="s">
        <v>134</v>
      </c>
      <c r="D77" s="25" t="s">
        <v>149</v>
      </c>
      <c r="E77" s="25" t="s">
        <v>50</v>
      </c>
      <c r="F77" s="25" t="s">
        <v>50</v>
      </c>
      <c r="G77" s="25" t="s">
        <v>50</v>
      </c>
      <c r="H77" s="25" t="s">
        <v>50</v>
      </c>
      <c r="I77" t="str">
        <f t="shared" si="2"/>
        <v>NA</v>
      </c>
      <c r="J77" s="3">
        <v>95</v>
      </c>
      <c r="K77" s="25" t="s">
        <v>50</v>
      </c>
      <c r="L77" s="25" t="s">
        <v>50</v>
      </c>
      <c r="M77" t="s">
        <v>50</v>
      </c>
      <c r="N77" t="s">
        <v>50</v>
      </c>
      <c r="O77" t="s">
        <v>50</v>
      </c>
      <c r="P77" t="s">
        <v>50</v>
      </c>
      <c r="Q77" t="s">
        <v>50</v>
      </c>
      <c r="R77" t="s">
        <v>50</v>
      </c>
      <c r="S77" t="s">
        <v>50</v>
      </c>
      <c r="T77" t="s">
        <v>50</v>
      </c>
      <c r="U77" t="str">
        <f t="shared" si="3"/>
        <v>NA</v>
      </c>
      <c r="V77" s="3">
        <v>37.049999999999997</v>
      </c>
      <c r="W77" s="25">
        <v>2.5</v>
      </c>
      <c r="X77" s="26">
        <v>1486.25</v>
      </c>
    </row>
    <row r="78" spans="1:24" x14ac:dyDescent="0.35">
      <c r="A78" s="26" t="s">
        <v>16</v>
      </c>
      <c r="B78" s="25">
        <v>2016</v>
      </c>
      <c r="C78" s="25" t="s">
        <v>135</v>
      </c>
      <c r="D78" s="25" t="s">
        <v>150</v>
      </c>
      <c r="E78" s="25" t="s">
        <v>50</v>
      </c>
      <c r="F78" s="25" t="s">
        <v>50</v>
      </c>
      <c r="G78" s="25" t="s">
        <v>50</v>
      </c>
      <c r="H78" s="25" t="s">
        <v>50</v>
      </c>
      <c r="I78" t="str">
        <f t="shared" si="2"/>
        <v>NA</v>
      </c>
      <c r="J78" s="3">
        <v>80</v>
      </c>
      <c r="K78" s="25" t="s">
        <v>50</v>
      </c>
      <c r="L78" s="25" t="s">
        <v>50</v>
      </c>
      <c r="M78" t="s">
        <v>50</v>
      </c>
      <c r="N78" t="s">
        <v>50</v>
      </c>
      <c r="O78" t="s">
        <v>50</v>
      </c>
      <c r="P78" t="s">
        <v>50</v>
      </c>
      <c r="Q78" t="s">
        <v>50</v>
      </c>
      <c r="R78" t="s">
        <v>50</v>
      </c>
      <c r="S78" t="s">
        <v>50</v>
      </c>
      <c r="T78" t="s">
        <v>50</v>
      </c>
      <c r="U78" t="str">
        <f t="shared" si="3"/>
        <v>NA</v>
      </c>
      <c r="V78" s="3">
        <v>44.5</v>
      </c>
      <c r="W78" s="25">
        <v>1.8333333333333333</v>
      </c>
      <c r="X78" s="26">
        <v>752.66669999999999</v>
      </c>
    </row>
    <row r="79" spans="1:24" x14ac:dyDescent="0.35">
      <c r="A79" s="26" t="s">
        <v>16</v>
      </c>
      <c r="B79" s="25">
        <v>2016</v>
      </c>
      <c r="C79" s="25" t="s">
        <v>136</v>
      </c>
      <c r="D79" s="25" t="s">
        <v>151</v>
      </c>
      <c r="E79" s="25" t="s">
        <v>50</v>
      </c>
      <c r="F79" s="25" t="s">
        <v>50</v>
      </c>
      <c r="G79" s="25" t="s">
        <v>50</v>
      </c>
      <c r="H79" s="25" t="s">
        <v>50</v>
      </c>
      <c r="I79" t="str">
        <f t="shared" si="2"/>
        <v>NA</v>
      </c>
      <c r="J79" s="3">
        <v>100</v>
      </c>
      <c r="K79" s="25" t="s">
        <v>50</v>
      </c>
      <c r="L79" s="25" t="s">
        <v>50</v>
      </c>
      <c r="M79" t="s">
        <v>50</v>
      </c>
      <c r="N79" t="s">
        <v>50</v>
      </c>
      <c r="O79" t="s">
        <v>50</v>
      </c>
      <c r="P79" t="s">
        <v>50</v>
      </c>
      <c r="Q79" t="s">
        <v>50</v>
      </c>
      <c r="R79" t="s">
        <v>50</v>
      </c>
      <c r="S79" t="s">
        <v>50</v>
      </c>
      <c r="T79" t="s">
        <v>50</v>
      </c>
      <c r="U79" t="str">
        <f t="shared" si="3"/>
        <v>NA</v>
      </c>
      <c r="V79" s="3">
        <v>36.875</v>
      </c>
      <c r="W79" s="25">
        <v>1.6142857142857143</v>
      </c>
      <c r="X79" s="26">
        <v>898.95709999999997</v>
      </c>
    </row>
    <row r="80" spans="1:24" x14ac:dyDescent="0.35">
      <c r="A80" s="26" t="s">
        <v>16</v>
      </c>
      <c r="B80" s="25">
        <v>2016</v>
      </c>
      <c r="C80" s="25" t="s">
        <v>50</v>
      </c>
      <c r="D80" s="25" t="s">
        <v>152</v>
      </c>
      <c r="E80" s="25" t="s">
        <v>50</v>
      </c>
      <c r="F80" s="25" t="s">
        <v>50</v>
      </c>
      <c r="G80" s="25" t="s">
        <v>50</v>
      </c>
      <c r="H80" s="25" t="s">
        <v>50</v>
      </c>
      <c r="I80" t="str">
        <f t="shared" si="2"/>
        <v>NA</v>
      </c>
      <c r="J80" s="3">
        <v>95</v>
      </c>
      <c r="K80" s="25" t="s">
        <v>50</v>
      </c>
      <c r="L80" s="25" t="s">
        <v>50</v>
      </c>
      <c r="M80" t="s">
        <v>50</v>
      </c>
      <c r="N80" t="s">
        <v>50</v>
      </c>
      <c r="O80" t="s">
        <v>50</v>
      </c>
      <c r="P80" t="s">
        <v>50</v>
      </c>
      <c r="Q80" t="s">
        <v>50</v>
      </c>
      <c r="R80" t="s">
        <v>50</v>
      </c>
      <c r="S80" t="s">
        <v>50</v>
      </c>
      <c r="T80" t="s">
        <v>50</v>
      </c>
      <c r="U80" t="str">
        <f t="shared" si="3"/>
        <v>NA</v>
      </c>
      <c r="V80" s="3">
        <v>39.85</v>
      </c>
      <c r="W80" s="25">
        <v>1.3333333333333333</v>
      </c>
      <c r="X80" s="26">
        <v>791</v>
      </c>
    </row>
    <row r="81" spans="1:24" x14ac:dyDescent="0.35">
      <c r="A81" s="26" t="s">
        <v>16</v>
      </c>
      <c r="B81" s="25">
        <v>2016</v>
      </c>
      <c r="C81" s="25" t="s">
        <v>50</v>
      </c>
      <c r="D81" s="25" t="s">
        <v>153</v>
      </c>
      <c r="E81" s="25" t="s">
        <v>50</v>
      </c>
      <c r="F81" s="25" t="s">
        <v>50</v>
      </c>
      <c r="G81" s="25" t="s">
        <v>50</v>
      </c>
      <c r="H81" s="25" t="s">
        <v>50</v>
      </c>
      <c r="I81" t="str">
        <f t="shared" si="2"/>
        <v>NA</v>
      </c>
      <c r="J81" s="3">
        <v>80</v>
      </c>
      <c r="K81" s="25" t="s">
        <v>50</v>
      </c>
      <c r="L81" s="25" t="s">
        <v>50</v>
      </c>
      <c r="M81" t="s">
        <v>50</v>
      </c>
      <c r="N81" t="s">
        <v>50</v>
      </c>
      <c r="O81" t="s">
        <v>50</v>
      </c>
      <c r="P81" t="s">
        <v>50</v>
      </c>
      <c r="Q81" t="s">
        <v>50</v>
      </c>
      <c r="R81" t="s">
        <v>50</v>
      </c>
      <c r="S81" t="s">
        <v>50</v>
      </c>
      <c r="T81" t="s">
        <v>50</v>
      </c>
      <c r="U81" t="str">
        <f t="shared" si="3"/>
        <v>NA</v>
      </c>
      <c r="V81" s="3">
        <v>48.5</v>
      </c>
      <c r="W81" s="25">
        <v>1.2413793103448276</v>
      </c>
      <c r="X81" s="26">
        <v>929.96550000000002</v>
      </c>
    </row>
    <row r="82" spans="1:24" x14ac:dyDescent="0.35">
      <c r="A82" s="26" t="s">
        <v>16</v>
      </c>
      <c r="B82" s="25">
        <v>2017</v>
      </c>
      <c r="C82" s="25" t="s">
        <v>129</v>
      </c>
      <c r="D82" s="25" t="s">
        <v>144</v>
      </c>
      <c r="E82" s="25" t="s">
        <v>50</v>
      </c>
      <c r="F82" s="25" t="s">
        <v>50</v>
      </c>
      <c r="G82" s="25" t="s">
        <v>50</v>
      </c>
      <c r="H82" s="25" t="s">
        <v>50</v>
      </c>
      <c r="I82" t="str">
        <f t="shared" si="2"/>
        <v>NA</v>
      </c>
      <c r="J82" s="3">
        <v>95</v>
      </c>
      <c r="K82" s="25" t="s">
        <v>50</v>
      </c>
      <c r="L82" s="25" t="s">
        <v>50</v>
      </c>
      <c r="M82" t="s">
        <v>50</v>
      </c>
      <c r="N82" t="s">
        <v>50</v>
      </c>
      <c r="O82" t="s">
        <v>50</v>
      </c>
      <c r="P82" t="s">
        <v>50</v>
      </c>
      <c r="Q82" t="s">
        <v>50</v>
      </c>
      <c r="R82" t="s">
        <v>50</v>
      </c>
      <c r="S82" t="s">
        <v>50</v>
      </c>
      <c r="T82" t="s">
        <v>50</v>
      </c>
      <c r="U82" t="str">
        <f t="shared" si="3"/>
        <v>NA</v>
      </c>
      <c r="V82" s="3">
        <v>45.125</v>
      </c>
      <c r="W82" s="25">
        <v>0.5</v>
      </c>
      <c r="X82" s="26">
        <v>1141</v>
      </c>
    </row>
    <row r="83" spans="1:24" x14ac:dyDescent="0.35">
      <c r="A83" s="26" t="s">
        <v>16</v>
      </c>
      <c r="B83" s="25">
        <v>2017</v>
      </c>
      <c r="C83" s="25" t="s">
        <v>130</v>
      </c>
      <c r="D83" s="25" t="s">
        <v>145</v>
      </c>
      <c r="E83" s="25" t="s">
        <v>50</v>
      </c>
      <c r="F83" s="25" t="s">
        <v>50</v>
      </c>
      <c r="G83" s="25" t="s">
        <v>50</v>
      </c>
      <c r="H83" s="25" t="s">
        <v>50</v>
      </c>
      <c r="I83" t="str">
        <f t="shared" si="2"/>
        <v>NA</v>
      </c>
      <c r="J83" s="3">
        <v>75</v>
      </c>
      <c r="K83" s="25" t="s">
        <v>50</v>
      </c>
      <c r="L83" s="25" t="s">
        <v>50</v>
      </c>
      <c r="M83" t="s">
        <v>50</v>
      </c>
      <c r="N83" t="s">
        <v>50</v>
      </c>
      <c r="O83" t="s">
        <v>50</v>
      </c>
      <c r="P83" t="s">
        <v>50</v>
      </c>
      <c r="Q83" t="s">
        <v>50</v>
      </c>
      <c r="R83" t="s">
        <v>50</v>
      </c>
      <c r="S83" t="s">
        <v>50</v>
      </c>
      <c r="T83" t="s">
        <v>50</v>
      </c>
      <c r="U83" t="str">
        <f t="shared" si="3"/>
        <v>NA</v>
      </c>
      <c r="V83" s="3">
        <v>28.675000000000001</v>
      </c>
      <c r="W83" s="25">
        <v>1.125</v>
      </c>
      <c r="X83" s="26">
        <v>704</v>
      </c>
    </row>
    <row r="84" spans="1:24" x14ac:dyDescent="0.35">
      <c r="A84" s="26" t="s">
        <v>16</v>
      </c>
      <c r="B84" s="25">
        <v>2017</v>
      </c>
      <c r="C84" s="25" t="s">
        <v>131</v>
      </c>
      <c r="D84" s="25" t="s">
        <v>146</v>
      </c>
      <c r="E84" s="25" t="s">
        <v>50</v>
      </c>
      <c r="F84" s="25" t="s">
        <v>50</v>
      </c>
      <c r="G84" s="25" t="s">
        <v>50</v>
      </c>
      <c r="H84" s="25" t="s">
        <v>50</v>
      </c>
      <c r="I84" t="str">
        <f t="shared" si="2"/>
        <v>NA</v>
      </c>
      <c r="J84" s="3">
        <v>100</v>
      </c>
      <c r="K84" s="25" t="s">
        <v>50</v>
      </c>
      <c r="L84" s="25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50</v>
      </c>
      <c r="S84" t="s">
        <v>50</v>
      </c>
      <c r="T84" t="s">
        <v>50</v>
      </c>
      <c r="U84" t="str">
        <f t="shared" si="3"/>
        <v>NA</v>
      </c>
      <c r="V84" s="3">
        <v>35.35</v>
      </c>
      <c r="W84" s="25">
        <v>0.17578125</v>
      </c>
      <c r="X84" s="3">
        <v>982.54430379746839</v>
      </c>
    </row>
    <row r="85" spans="1:24" x14ac:dyDescent="0.35">
      <c r="A85" s="26" t="s">
        <v>16</v>
      </c>
      <c r="B85" s="25">
        <v>2017</v>
      </c>
      <c r="C85" s="25" t="s">
        <v>132</v>
      </c>
      <c r="D85" s="25" t="s">
        <v>147</v>
      </c>
      <c r="E85" s="25" t="s">
        <v>50</v>
      </c>
      <c r="F85" s="25" t="s">
        <v>50</v>
      </c>
      <c r="G85" s="25" t="s">
        <v>50</v>
      </c>
      <c r="H85" s="25" t="s">
        <v>50</v>
      </c>
      <c r="I85" t="str">
        <f t="shared" si="2"/>
        <v>NA</v>
      </c>
      <c r="J85" s="3">
        <v>95</v>
      </c>
      <c r="K85" s="25" t="s">
        <v>50</v>
      </c>
      <c r="L85" s="25" t="s">
        <v>50</v>
      </c>
      <c r="M85" t="s">
        <v>50</v>
      </c>
      <c r="N85" t="s">
        <v>50</v>
      </c>
      <c r="O85" t="s">
        <v>50</v>
      </c>
      <c r="P85" t="s">
        <v>50</v>
      </c>
      <c r="Q85" t="s">
        <v>50</v>
      </c>
      <c r="R85" t="s">
        <v>50</v>
      </c>
      <c r="S85" t="s">
        <v>50</v>
      </c>
      <c r="T85" t="s">
        <v>50</v>
      </c>
      <c r="U85" t="str">
        <f t="shared" si="3"/>
        <v>NA</v>
      </c>
      <c r="V85" s="3">
        <v>39.25</v>
      </c>
      <c r="W85" s="25">
        <v>1.064516129032258</v>
      </c>
      <c r="X85" s="26">
        <v>969.9677419354839</v>
      </c>
    </row>
    <row r="86" spans="1:24" x14ac:dyDescent="0.35">
      <c r="A86" s="26" t="s">
        <v>16</v>
      </c>
      <c r="B86" s="25">
        <v>2017</v>
      </c>
      <c r="C86" s="25" t="s">
        <v>133</v>
      </c>
      <c r="D86" s="25" t="s">
        <v>148</v>
      </c>
      <c r="E86" s="25" t="s">
        <v>50</v>
      </c>
      <c r="F86" s="25" t="s">
        <v>50</v>
      </c>
      <c r="G86" s="25" t="s">
        <v>50</v>
      </c>
      <c r="H86" s="25" t="s">
        <v>50</v>
      </c>
      <c r="I86" t="str">
        <f t="shared" si="2"/>
        <v>NA</v>
      </c>
      <c r="J86" s="3">
        <v>70</v>
      </c>
      <c r="K86" s="25" t="s">
        <v>50</v>
      </c>
      <c r="L86" s="25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50</v>
      </c>
      <c r="S86" t="s">
        <v>50</v>
      </c>
      <c r="T86" t="s">
        <v>50</v>
      </c>
      <c r="U86" t="str">
        <f t="shared" si="3"/>
        <v>NA</v>
      </c>
      <c r="V86" s="3">
        <v>43.6</v>
      </c>
      <c r="W86" s="25">
        <v>0.62678571428571428</v>
      </c>
      <c r="X86" s="26">
        <v>533.25714285714287</v>
      </c>
    </row>
    <row r="87" spans="1:24" x14ac:dyDescent="0.35">
      <c r="A87" s="26" t="s">
        <v>16</v>
      </c>
      <c r="B87" s="25">
        <v>2017</v>
      </c>
      <c r="C87" s="25" t="s">
        <v>134</v>
      </c>
      <c r="D87" s="25" t="s">
        <v>149</v>
      </c>
      <c r="E87" s="25" t="s">
        <v>50</v>
      </c>
      <c r="F87" s="25" t="s">
        <v>50</v>
      </c>
      <c r="G87" s="25" t="s">
        <v>50</v>
      </c>
      <c r="H87" s="25" t="s">
        <v>50</v>
      </c>
      <c r="I87" t="str">
        <f t="shared" si="2"/>
        <v>NA</v>
      </c>
      <c r="J87" s="3">
        <v>70</v>
      </c>
      <c r="K87" s="25" t="s">
        <v>50</v>
      </c>
      <c r="L87" s="25" t="s">
        <v>50</v>
      </c>
      <c r="M87" t="s">
        <v>50</v>
      </c>
      <c r="N87" t="s">
        <v>50</v>
      </c>
      <c r="O87" t="s">
        <v>50</v>
      </c>
      <c r="P87" t="s">
        <v>50</v>
      </c>
      <c r="Q87" t="s">
        <v>50</v>
      </c>
      <c r="R87" t="s">
        <v>50</v>
      </c>
      <c r="S87" t="s">
        <v>50</v>
      </c>
      <c r="T87" t="s">
        <v>50</v>
      </c>
      <c r="U87" t="str">
        <f t="shared" si="3"/>
        <v>NA</v>
      </c>
      <c r="V87" s="3">
        <v>39.225000000000001</v>
      </c>
      <c r="W87" s="25">
        <v>0.2</v>
      </c>
      <c r="X87" s="26">
        <v>828.3</v>
      </c>
    </row>
    <row r="88" spans="1:24" x14ac:dyDescent="0.35">
      <c r="A88" s="26" t="s">
        <v>16</v>
      </c>
      <c r="B88" s="25">
        <v>2017</v>
      </c>
      <c r="C88" s="25" t="s">
        <v>135</v>
      </c>
      <c r="D88" s="25" t="s">
        <v>150</v>
      </c>
      <c r="E88" s="25" t="s">
        <v>50</v>
      </c>
      <c r="F88" s="25" t="s">
        <v>50</v>
      </c>
      <c r="G88" s="25" t="s">
        <v>50</v>
      </c>
      <c r="H88" s="25" t="s">
        <v>50</v>
      </c>
      <c r="I88" t="str">
        <f t="shared" si="2"/>
        <v>NA</v>
      </c>
      <c r="J88" s="3">
        <v>80</v>
      </c>
      <c r="K88" s="25" t="s">
        <v>50</v>
      </c>
      <c r="L88" s="25" t="s">
        <v>50</v>
      </c>
      <c r="M88" t="s">
        <v>50</v>
      </c>
      <c r="N88" t="s">
        <v>50</v>
      </c>
      <c r="O88" t="s">
        <v>50</v>
      </c>
      <c r="P88" t="s">
        <v>50</v>
      </c>
      <c r="Q88" t="s">
        <v>50</v>
      </c>
      <c r="R88" t="s">
        <v>50</v>
      </c>
      <c r="S88" t="s">
        <v>50</v>
      </c>
      <c r="T88" t="s">
        <v>50</v>
      </c>
      <c r="U88" t="str">
        <f t="shared" si="3"/>
        <v>NA</v>
      </c>
      <c r="V88" s="3">
        <v>38.375</v>
      </c>
      <c r="W88" s="25">
        <v>0.63636363636363635</v>
      </c>
      <c r="X88" s="26">
        <v>724</v>
      </c>
    </row>
    <row r="89" spans="1:24" x14ac:dyDescent="0.35">
      <c r="A89" s="26" t="s">
        <v>16</v>
      </c>
      <c r="B89" s="25">
        <v>2017</v>
      </c>
      <c r="C89" s="25" t="s">
        <v>136</v>
      </c>
      <c r="D89" s="25" t="s">
        <v>151</v>
      </c>
      <c r="E89" s="25" t="s">
        <v>50</v>
      </c>
      <c r="F89" s="25" t="s">
        <v>50</v>
      </c>
      <c r="G89" s="25" t="s">
        <v>50</v>
      </c>
      <c r="H89" s="25" t="s">
        <v>50</v>
      </c>
      <c r="I89" t="str">
        <f t="shared" si="2"/>
        <v>NA</v>
      </c>
      <c r="J89" s="3">
        <v>95</v>
      </c>
      <c r="K89" s="25" t="s">
        <v>50</v>
      </c>
      <c r="L89" s="25" t="s">
        <v>50</v>
      </c>
      <c r="M89" t="s">
        <v>50</v>
      </c>
      <c r="N89" t="s">
        <v>50</v>
      </c>
      <c r="O89" t="s">
        <v>50</v>
      </c>
      <c r="P89" t="s">
        <v>50</v>
      </c>
      <c r="Q89" t="s">
        <v>50</v>
      </c>
      <c r="R89" t="s">
        <v>50</v>
      </c>
      <c r="S89" t="s">
        <v>50</v>
      </c>
      <c r="T89" t="s">
        <v>50</v>
      </c>
      <c r="U89" t="str">
        <f t="shared" si="3"/>
        <v>NA</v>
      </c>
      <c r="V89" s="3">
        <v>26.4</v>
      </c>
      <c r="W89" s="25">
        <v>3.4845132743362831E-2</v>
      </c>
      <c r="X89" s="26">
        <v>890.47321428571433</v>
      </c>
    </row>
    <row r="90" spans="1:24" x14ac:dyDescent="0.35">
      <c r="A90" s="26" t="s">
        <v>16</v>
      </c>
      <c r="B90" s="25">
        <v>2017</v>
      </c>
      <c r="C90" s="25" t="s">
        <v>50</v>
      </c>
      <c r="D90" s="25" t="s">
        <v>152</v>
      </c>
      <c r="E90" s="25" t="s">
        <v>50</v>
      </c>
      <c r="F90" s="25" t="s">
        <v>50</v>
      </c>
      <c r="G90" s="25" t="s">
        <v>50</v>
      </c>
      <c r="H90" s="25" t="s">
        <v>50</v>
      </c>
      <c r="I90" t="str">
        <f t="shared" si="2"/>
        <v>NA</v>
      </c>
      <c r="J90" s="3">
        <v>95</v>
      </c>
      <c r="K90" s="25" t="s">
        <v>50</v>
      </c>
      <c r="L90" s="25" t="s">
        <v>50</v>
      </c>
      <c r="M90" t="s">
        <v>50</v>
      </c>
      <c r="N90" t="s">
        <v>50</v>
      </c>
      <c r="O90" t="s">
        <v>50</v>
      </c>
      <c r="P90" t="s">
        <v>50</v>
      </c>
      <c r="Q90" t="s">
        <v>50</v>
      </c>
      <c r="R90" t="s">
        <v>50</v>
      </c>
      <c r="S90" t="s">
        <v>50</v>
      </c>
      <c r="T90" t="s">
        <v>50</v>
      </c>
      <c r="U90" t="str">
        <f t="shared" si="3"/>
        <v>NA</v>
      </c>
      <c r="V90" s="3">
        <v>35.625</v>
      </c>
      <c r="W90" s="25">
        <v>0.5625</v>
      </c>
      <c r="X90" s="26">
        <v>569.20000000000005</v>
      </c>
    </row>
    <row r="91" spans="1:24" x14ac:dyDescent="0.35">
      <c r="A91" s="26" t="s">
        <v>16</v>
      </c>
      <c r="B91" s="25">
        <v>2017</v>
      </c>
      <c r="C91" s="25" t="s">
        <v>50</v>
      </c>
      <c r="D91" s="25" t="s">
        <v>153</v>
      </c>
      <c r="E91" s="25" t="s">
        <v>50</v>
      </c>
      <c r="F91" s="25" t="s">
        <v>50</v>
      </c>
      <c r="G91" s="25" t="s">
        <v>50</v>
      </c>
      <c r="H91" s="25" t="s">
        <v>50</v>
      </c>
      <c r="I91" t="str">
        <f t="shared" si="2"/>
        <v>NA</v>
      </c>
      <c r="J91" s="3">
        <v>100</v>
      </c>
      <c r="K91" s="25" t="s">
        <v>50</v>
      </c>
      <c r="L91" s="25" t="s">
        <v>50</v>
      </c>
      <c r="M91" t="s">
        <v>50</v>
      </c>
      <c r="N91" t="s">
        <v>50</v>
      </c>
      <c r="O91" t="s">
        <v>50</v>
      </c>
      <c r="P91" t="s">
        <v>50</v>
      </c>
      <c r="Q91" t="s">
        <v>50</v>
      </c>
      <c r="R91" t="s">
        <v>50</v>
      </c>
      <c r="S91" t="s">
        <v>50</v>
      </c>
      <c r="T91" t="s">
        <v>50</v>
      </c>
      <c r="U91" t="str">
        <f t="shared" si="3"/>
        <v>NA</v>
      </c>
      <c r="V91" s="3">
        <v>40.450000000000003</v>
      </c>
      <c r="W91" s="25">
        <v>0.3611111111111111</v>
      </c>
      <c r="X91" s="26">
        <v>912.63888888888891</v>
      </c>
    </row>
    <row r="92" spans="1:24" x14ac:dyDescent="0.35">
      <c r="A92" s="26" t="s">
        <v>16</v>
      </c>
      <c r="B92" s="25">
        <v>2018</v>
      </c>
      <c r="C92" s="25" t="s">
        <v>129</v>
      </c>
      <c r="D92" s="25" t="s">
        <v>144</v>
      </c>
      <c r="E92" s="25" t="s">
        <v>50</v>
      </c>
      <c r="F92" s="25" t="s">
        <v>50</v>
      </c>
      <c r="G92" s="25" t="s">
        <v>50</v>
      </c>
      <c r="H92" s="25" t="s">
        <v>50</v>
      </c>
      <c r="I92" t="str">
        <f t="shared" si="2"/>
        <v>NA</v>
      </c>
      <c r="J92" s="3" t="s">
        <v>50</v>
      </c>
      <c r="K92" s="25" t="s">
        <v>50</v>
      </c>
      <c r="L92" s="25" t="s">
        <v>50</v>
      </c>
      <c r="M92" t="s">
        <v>50</v>
      </c>
      <c r="N92" t="s">
        <v>50</v>
      </c>
      <c r="O92" t="s">
        <v>50</v>
      </c>
      <c r="P92" t="s">
        <v>50</v>
      </c>
      <c r="Q92" t="s">
        <v>50</v>
      </c>
      <c r="R92" t="s">
        <v>50</v>
      </c>
      <c r="S92" t="s">
        <v>50</v>
      </c>
      <c r="T92" t="s">
        <v>50</v>
      </c>
      <c r="U92" t="str">
        <f t="shared" si="3"/>
        <v>NA</v>
      </c>
      <c r="V92" s="3" t="s">
        <v>50</v>
      </c>
      <c r="W92" s="25" t="s">
        <v>50</v>
      </c>
      <c r="X92" s="3" t="s">
        <v>50</v>
      </c>
    </row>
    <row r="93" spans="1:24" x14ac:dyDescent="0.35">
      <c r="A93" s="26" t="s">
        <v>16</v>
      </c>
      <c r="B93" s="25">
        <v>2018</v>
      </c>
      <c r="C93" s="25" t="s">
        <v>130</v>
      </c>
      <c r="D93" s="25" t="s">
        <v>145</v>
      </c>
      <c r="E93" s="25" t="s">
        <v>50</v>
      </c>
      <c r="F93" s="25" t="s">
        <v>50</v>
      </c>
      <c r="G93" s="25" t="s">
        <v>50</v>
      </c>
      <c r="H93" s="25" t="s">
        <v>50</v>
      </c>
      <c r="I93" t="str">
        <f t="shared" si="2"/>
        <v>NA</v>
      </c>
      <c r="J93" s="3" t="s">
        <v>50</v>
      </c>
      <c r="K93" s="25" t="s">
        <v>50</v>
      </c>
      <c r="L93" s="25" t="s">
        <v>50</v>
      </c>
      <c r="M93" t="s">
        <v>50</v>
      </c>
      <c r="N93" t="s">
        <v>50</v>
      </c>
      <c r="O93" t="s">
        <v>50</v>
      </c>
      <c r="P93" t="s">
        <v>50</v>
      </c>
      <c r="Q93" t="s">
        <v>50</v>
      </c>
      <c r="R93" t="s">
        <v>50</v>
      </c>
      <c r="S93" t="s">
        <v>50</v>
      </c>
      <c r="T93" t="s">
        <v>50</v>
      </c>
      <c r="U93" t="str">
        <f t="shared" si="3"/>
        <v>NA</v>
      </c>
      <c r="V93" s="3" t="s">
        <v>50</v>
      </c>
      <c r="W93" s="25" t="s">
        <v>50</v>
      </c>
      <c r="X93" s="3" t="s">
        <v>50</v>
      </c>
    </row>
    <row r="94" spans="1:24" x14ac:dyDescent="0.35">
      <c r="A94" s="26" t="s">
        <v>16</v>
      </c>
      <c r="B94" s="25">
        <v>2018</v>
      </c>
      <c r="C94" s="25" t="s">
        <v>131</v>
      </c>
      <c r="D94" s="25" t="s">
        <v>146</v>
      </c>
      <c r="E94" s="25" t="s">
        <v>50</v>
      </c>
      <c r="F94" s="25" t="s">
        <v>50</v>
      </c>
      <c r="G94" s="25" t="s">
        <v>50</v>
      </c>
      <c r="H94" s="25" t="s">
        <v>50</v>
      </c>
      <c r="I94" t="str">
        <f t="shared" si="2"/>
        <v>NA</v>
      </c>
      <c r="J94" s="3" t="s">
        <v>50</v>
      </c>
      <c r="K94" s="25" t="s">
        <v>50</v>
      </c>
      <c r="L94" s="25" t="s">
        <v>50</v>
      </c>
      <c r="M94" t="s">
        <v>50</v>
      </c>
      <c r="N94" t="s">
        <v>50</v>
      </c>
      <c r="O94" t="s">
        <v>50</v>
      </c>
      <c r="P94" t="s">
        <v>50</v>
      </c>
      <c r="Q94" t="s">
        <v>50</v>
      </c>
      <c r="R94" t="s">
        <v>50</v>
      </c>
      <c r="S94" t="s">
        <v>50</v>
      </c>
      <c r="T94" t="s">
        <v>50</v>
      </c>
      <c r="U94" t="str">
        <f t="shared" si="3"/>
        <v>NA</v>
      </c>
      <c r="V94" s="3" t="s">
        <v>50</v>
      </c>
      <c r="W94" s="25" t="s">
        <v>50</v>
      </c>
      <c r="X94" s="3" t="s">
        <v>50</v>
      </c>
    </row>
    <row r="95" spans="1:24" x14ac:dyDescent="0.35">
      <c r="A95" s="26" t="s">
        <v>16</v>
      </c>
      <c r="B95" s="25">
        <v>2018</v>
      </c>
      <c r="C95" s="25" t="s">
        <v>132</v>
      </c>
      <c r="D95" s="25" t="s">
        <v>147</v>
      </c>
      <c r="E95" s="25" t="s">
        <v>50</v>
      </c>
      <c r="F95" s="25" t="s">
        <v>50</v>
      </c>
      <c r="G95" s="25" t="s">
        <v>50</v>
      </c>
      <c r="H95" s="25" t="s">
        <v>50</v>
      </c>
      <c r="I95" t="str">
        <f t="shared" si="2"/>
        <v>NA</v>
      </c>
      <c r="J95" s="3" t="s">
        <v>50</v>
      </c>
      <c r="K95" s="25" t="s">
        <v>50</v>
      </c>
      <c r="L95" s="25" t="s">
        <v>50</v>
      </c>
      <c r="M95" t="s">
        <v>50</v>
      </c>
      <c r="N95" t="s">
        <v>50</v>
      </c>
      <c r="O95" t="s">
        <v>50</v>
      </c>
      <c r="P95" t="s">
        <v>50</v>
      </c>
      <c r="Q95" t="s">
        <v>50</v>
      </c>
      <c r="R95" t="s">
        <v>50</v>
      </c>
      <c r="S95" t="s">
        <v>50</v>
      </c>
      <c r="T95" t="s">
        <v>50</v>
      </c>
      <c r="U95" t="str">
        <f t="shared" si="3"/>
        <v>NA</v>
      </c>
      <c r="V95" s="3" t="s">
        <v>50</v>
      </c>
      <c r="W95" s="25" t="s">
        <v>50</v>
      </c>
      <c r="X95" s="3" t="s">
        <v>50</v>
      </c>
    </row>
    <row r="96" spans="1:24" x14ac:dyDescent="0.35">
      <c r="A96" s="26" t="s">
        <v>16</v>
      </c>
      <c r="B96" s="25">
        <v>2018</v>
      </c>
      <c r="C96" s="25" t="s">
        <v>133</v>
      </c>
      <c r="D96" s="25" t="s">
        <v>148</v>
      </c>
      <c r="E96" s="25" t="s">
        <v>50</v>
      </c>
      <c r="F96" s="25" t="s">
        <v>50</v>
      </c>
      <c r="G96" s="25" t="s">
        <v>50</v>
      </c>
      <c r="H96" s="25" t="s">
        <v>50</v>
      </c>
      <c r="I96" t="str">
        <f t="shared" si="2"/>
        <v>NA</v>
      </c>
      <c r="J96" s="3" t="s">
        <v>50</v>
      </c>
      <c r="K96" s="25" t="s">
        <v>50</v>
      </c>
      <c r="L96" s="25" t="s">
        <v>50</v>
      </c>
      <c r="M96" t="s">
        <v>50</v>
      </c>
      <c r="N96" t="s">
        <v>50</v>
      </c>
      <c r="O96" t="s">
        <v>50</v>
      </c>
      <c r="P96" t="s">
        <v>50</v>
      </c>
      <c r="Q96" t="s">
        <v>50</v>
      </c>
      <c r="R96" t="s">
        <v>50</v>
      </c>
      <c r="S96" t="s">
        <v>50</v>
      </c>
      <c r="T96" t="s">
        <v>50</v>
      </c>
      <c r="U96" t="str">
        <f t="shared" si="3"/>
        <v>NA</v>
      </c>
      <c r="V96" s="3" t="s">
        <v>50</v>
      </c>
      <c r="W96" s="25" t="s">
        <v>50</v>
      </c>
      <c r="X96" s="3" t="s">
        <v>50</v>
      </c>
    </row>
    <row r="97" spans="1:24" x14ac:dyDescent="0.35">
      <c r="A97" s="26" t="s">
        <v>16</v>
      </c>
      <c r="B97" s="25">
        <v>2018</v>
      </c>
      <c r="C97" s="25" t="s">
        <v>134</v>
      </c>
      <c r="D97" s="25" t="s">
        <v>149</v>
      </c>
      <c r="E97" s="25" t="s">
        <v>50</v>
      </c>
      <c r="F97" s="25" t="s">
        <v>50</v>
      </c>
      <c r="G97" s="25" t="s">
        <v>50</v>
      </c>
      <c r="H97" s="25" t="s">
        <v>50</v>
      </c>
      <c r="I97" t="str">
        <f t="shared" si="2"/>
        <v>NA</v>
      </c>
      <c r="J97" s="3" t="s">
        <v>50</v>
      </c>
      <c r="K97" s="25" t="s">
        <v>50</v>
      </c>
      <c r="L97" s="25" t="s">
        <v>50</v>
      </c>
      <c r="M97" t="s">
        <v>50</v>
      </c>
      <c r="N97" t="s">
        <v>50</v>
      </c>
      <c r="O97" t="s">
        <v>50</v>
      </c>
      <c r="P97" t="s">
        <v>50</v>
      </c>
      <c r="Q97" t="s">
        <v>50</v>
      </c>
      <c r="R97" t="s">
        <v>50</v>
      </c>
      <c r="S97" t="s">
        <v>50</v>
      </c>
      <c r="T97" t="s">
        <v>50</v>
      </c>
      <c r="U97" t="str">
        <f t="shared" si="3"/>
        <v>NA</v>
      </c>
      <c r="V97" s="3" t="s">
        <v>50</v>
      </c>
      <c r="W97" s="25" t="s">
        <v>50</v>
      </c>
      <c r="X97" s="3" t="s">
        <v>50</v>
      </c>
    </row>
    <row r="98" spans="1:24" x14ac:dyDescent="0.35">
      <c r="A98" s="26" t="s">
        <v>16</v>
      </c>
      <c r="B98" s="25">
        <v>2018</v>
      </c>
      <c r="C98" s="25" t="s">
        <v>135</v>
      </c>
      <c r="D98" s="25" t="s">
        <v>150</v>
      </c>
      <c r="E98" s="25" t="s">
        <v>50</v>
      </c>
      <c r="F98" s="25" t="s">
        <v>50</v>
      </c>
      <c r="G98" s="25" t="s">
        <v>50</v>
      </c>
      <c r="H98" s="25" t="s">
        <v>50</v>
      </c>
      <c r="I98" t="str">
        <f t="shared" si="2"/>
        <v>NA</v>
      </c>
      <c r="J98" s="3" t="s">
        <v>50</v>
      </c>
      <c r="K98" s="25" t="s">
        <v>50</v>
      </c>
      <c r="L98" s="25" t="s">
        <v>50</v>
      </c>
      <c r="M98" t="s">
        <v>50</v>
      </c>
      <c r="N98" t="s">
        <v>50</v>
      </c>
      <c r="O98" t="s">
        <v>50</v>
      </c>
      <c r="P98" t="s">
        <v>50</v>
      </c>
      <c r="Q98" t="s">
        <v>50</v>
      </c>
      <c r="R98" t="s">
        <v>50</v>
      </c>
      <c r="S98" t="s">
        <v>50</v>
      </c>
      <c r="T98" t="s">
        <v>50</v>
      </c>
      <c r="U98" t="str">
        <f t="shared" si="3"/>
        <v>NA</v>
      </c>
      <c r="V98" s="3" t="s">
        <v>50</v>
      </c>
      <c r="W98" s="25" t="s">
        <v>50</v>
      </c>
      <c r="X98" s="3" t="s">
        <v>50</v>
      </c>
    </row>
    <row r="99" spans="1:24" x14ac:dyDescent="0.35">
      <c r="A99" s="26" t="s">
        <v>16</v>
      </c>
      <c r="B99" s="25">
        <v>2018</v>
      </c>
      <c r="C99" s="25" t="s">
        <v>136</v>
      </c>
      <c r="D99" s="25" t="s">
        <v>151</v>
      </c>
      <c r="E99" s="25" t="s">
        <v>50</v>
      </c>
      <c r="F99" s="25" t="s">
        <v>50</v>
      </c>
      <c r="G99" s="25" t="s">
        <v>50</v>
      </c>
      <c r="H99" s="25" t="s">
        <v>50</v>
      </c>
      <c r="I99" t="str">
        <f t="shared" si="2"/>
        <v>NA</v>
      </c>
      <c r="J99" s="3" t="s">
        <v>50</v>
      </c>
      <c r="K99" s="25" t="s">
        <v>50</v>
      </c>
      <c r="L99" s="25" t="s">
        <v>50</v>
      </c>
      <c r="M99" t="s">
        <v>50</v>
      </c>
      <c r="N99" t="s">
        <v>50</v>
      </c>
      <c r="O99" t="s">
        <v>50</v>
      </c>
      <c r="P99" t="s">
        <v>50</v>
      </c>
      <c r="Q99" t="s">
        <v>50</v>
      </c>
      <c r="R99" t="s">
        <v>50</v>
      </c>
      <c r="S99" t="s">
        <v>50</v>
      </c>
      <c r="T99" t="s">
        <v>50</v>
      </c>
      <c r="U99" t="str">
        <f t="shared" si="3"/>
        <v>NA</v>
      </c>
      <c r="V99" s="3" t="s">
        <v>50</v>
      </c>
      <c r="W99" s="25" t="s">
        <v>50</v>
      </c>
      <c r="X99" s="3" t="s">
        <v>50</v>
      </c>
    </row>
    <row r="100" spans="1:24" x14ac:dyDescent="0.35">
      <c r="A100" s="26" t="s">
        <v>16</v>
      </c>
      <c r="B100" s="25">
        <v>2018</v>
      </c>
      <c r="C100" s="25" t="s">
        <v>50</v>
      </c>
      <c r="D100" s="25" t="s">
        <v>152</v>
      </c>
      <c r="E100" s="25" t="s">
        <v>50</v>
      </c>
      <c r="F100" s="25" t="s">
        <v>50</v>
      </c>
      <c r="G100" s="25" t="s">
        <v>50</v>
      </c>
      <c r="H100" s="25" t="s">
        <v>50</v>
      </c>
      <c r="I100" t="str">
        <f t="shared" si="2"/>
        <v>NA</v>
      </c>
      <c r="J100" s="3" t="s">
        <v>50</v>
      </c>
      <c r="K100" s="25" t="s">
        <v>50</v>
      </c>
      <c r="L100" s="25" t="s">
        <v>50</v>
      </c>
      <c r="M100" t="s">
        <v>50</v>
      </c>
      <c r="N100" t="s">
        <v>50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  <c r="T100" t="s">
        <v>50</v>
      </c>
      <c r="U100" t="str">
        <f t="shared" si="3"/>
        <v>NA</v>
      </c>
      <c r="V100" s="3" t="s">
        <v>50</v>
      </c>
      <c r="W100" s="25" t="s">
        <v>50</v>
      </c>
      <c r="X100" s="3" t="s">
        <v>50</v>
      </c>
    </row>
    <row r="101" spans="1:24" x14ac:dyDescent="0.35">
      <c r="A101" s="26" t="s">
        <v>16</v>
      </c>
      <c r="B101" s="25">
        <v>2018</v>
      </c>
      <c r="C101" s="25" t="s">
        <v>50</v>
      </c>
      <c r="D101" s="25" t="s">
        <v>153</v>
      </c>
      <c r="E101" s="25" t="s">
        <v>50</v>
      </c>
      <c r="F101" s="25" t="s">
        <v>50</v>
      </c>
      <c r="G101" s="25" t="s">
        <v>50</v>
      </c>
      <c r="H101" s="25" t="s">
        <v>50</v>
      </c>
      <c r="I101" t="str">
        <f t="shared" si="2"/>
        <v>NA</v>
      </c>
      <c r="J101" s="3" t="s">
        <v>50</v>
      </c>
      <c r="K101" s="25" t="s">
        <v>50</v>
      </c>
      <c r="L101" s="25" t="s">
        <v>50</v>
      </c>
      <c r="M101" t="s">
        <v>50</v>
      </c>
      <c r="N101" t="s">
        <v>50</v>
      </c>
      <c r="O101" t="s">
        <v>50</v>
      </c>
      <c r="P101" t="s">
        <v>50</v>
      </c>
      <c r="Q101" t="s">
        <v>50</v>
      </c>
      <c r="R101" t="s">
        <v>50</v>
      </c>
      <c r="S101" t="s">
        <v>50</v>
      </c>
      <c r="T101" t="s">
        <v>50</v>
      </c>
      <c r="U101" t="str">
        <f t="shared" si="3"/>
        <v>NA</v>
      </c>
      <c r="V101" s="3" t="s">
        <v>50</v>
      </c>
      <c r="W101" s="25" t="s">
        <v>50</v>
      </c>
      <c r="X101" s="3" t="s">
        <v>50</v>
      </c>
    </row>
    <row r="102" spans="1:24" x14ac:dyDescent="0.35">
      <c r="A102" s="26" t="s">
        <v>16</v>
      </c>
      <c r="B102" s="25">
        <v>2019</v>
      </c>
      <c r="C102" s="25" t="s">
        <v>129</v>
      </c>
      <c r="D102" s="25" t="s">
        <v>144</v>
      </c>
      <c r="E102" s="25" t="s">
        <v>50</v>
      </c>
      <c r="F102" s="25" t="s">
        <v>50</v>
      </c>
      <c r="G102" s="25" t="s">
        <v>50</v>
      </c>
      <c r="H102" s="25" t="s">
        <v>50</v>
      </c>
      <c r="I102" t="str">
        <f t="shared" si="2"/>
        <v>NA</v>
      </c>
      <c r="J102" s="3">
        <v>45</v>
      </c>
      <c r="K102" s="3">
        <v>4</v>
      </c>
      <c r="L102" s="25" t="s">
        <v>50</v>
      </c>
      <c r="M102" t="s">
        <v>50</v>
      </c>
      <c r="N102" t="s">
        <v>50</v>
      </c>
      <c r="O102" t="s">
        <v>50</v>
      </c>
      <c r="P102" t="s">
        <v>50</v>
      </c>
      <c r="Q102" t="s">
        <v>50</v>
      </c>
      <c r="R102" t="s">
        <v>50</v>
      </c>
      <c r="S102" t="s">
        <v>50</v>
      </c>
      <c r="T102" t="s">
        <v>50</v>
      </c>
      <c r="U102" t="str">
        <f t="shared" si="3"/>
        <v>NA</v>
      </c>
      <c r="V102" s="3" t="s">
        <v>50</v>
      </c>
      <c r="W102" s="25">
        <v>2.5</v>
      </c>
      <c r="X102" s="3" t="s">
        <v>50</v>
      </c>
    </row>
    <row r="103" spans="1:24" x14ac:dyDescent="0.35">
      <c r="A103" s="26" t="s">
        <v>16</v>
      </c>
      <c r="B103" s="25">
        <v>2019</v>
      </c>
      <c r="C103" s="25" t="s">
        <v>130</v>
      </c>
      <c r="D103" s="25" t="s">
        <v>145</v>
      </c>
      <c r="E103" s="25" t="s">
        <v>50</v>
      </c>
      <c r="F103" s="25" t="s">
        <v>50</v>
      </c>
      <c r="G103" s="25" t="s">
        <v>50</v>
      </c>
      <c r="H103" s="25" t="s">
        <v>50</v>
      </c>
      <c r="I103" t="str">
        <f t="shared" si="2"/>
        <v>NA</v>
      </c>
      <c r="J103" s="3">
        <v>75</v>
      </c>
      <c r="K103" s="3">
        <v>0</v>
      </c>
      <c r="L103" s="25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  <c r="R103" t="s">
        <v>50</v>
      </c>
      <c r="S103" t="s">
        <v>50</v>
      </c>
      <c r="T103" t="s">
        <v>50</v>
      </c>
      <c r="U103" t="str">
        <f t="shared" si="3"/>
        <v>NA</v>
      </c>
      <c r="V103" s="3" t="s">
        <v>50</v>
      </c>
      <c r="W103" s="25">
        <v>3</v>
      </c>
      <c r="X103" s="3" t="s">
        <v>50</v>
      </c>
    </row>
    <row r="104" spans="1:24" x14ac:dyDescent="0.35">
      <c r="A104" s="26" t="s">
        <v>16</v>
      </c>
      <c r="B104" s="25">
        <v>2019</v>
      </c>
      <c r="C104" s="25" t="s">
        <v>131</v>
      </c>
      <c r="D104" s="25" t="s">
        <v>146</v>
      </c>
      <c r="E104" s="25" t="s">
        <v>50</v>
      </c>
      <c r="F104" s="25" t="s">
        <v>50</v>
      </c>
      <c r="G104" s="25" t="s">
        <v>50</v>
      </c>
      <c r="H104" s="25" t="s">
        <v>50</v>
      </c>
      <c r="I104" t="str">
        <f t="shared" si="2"/>
        <v>NA</v>
      </c>
      <c r="J104" s="3">
        <v>85</v>
      </c>
      <c r="K104" s="3">
        <v>2</v>
      </c>
      <c r="L104" s="25" t="s">
        <v>50</v>
      </c>
      <c r="M104" t="s">
        <v>50</v>
      </c>
      <c r="N104" t="s">
        <v>50</v>
      </c>
      <c r="O104" t="s">
        <v>50</v>
      </c>
      <c r="P104" t="s">
        <v>50</v>
      </c>
      <c r="Q104" t="s">
        <v>50</v>
      </c>
      <c r="R104" t="s">
        <v>50</v>
      </c>
      <c r="S104" t="s">
        <v>50</v>
      </c>
      <c r="T104" t="s">
        <v>50</v>
      </c>
      <c r="U104" t="str">
        <f t="shared" si="3"/>
        <v>NA</v>
      </c>
      <c r="V104" s="3" t="s">
        <v>50</v>
      </c>
      <c r="W104" s="25">
        <v>0.72</v>
      </c>
      <c r="X104" s="3" t="s">
        <v>50</v>
      </c>
    </row>
    <row r="105" spans="1:24" x14ac:dyDescent="0.35">
      <c r="A105" s="26" t="s">
        <v>16</v>
      </c>
      <c r="B105" s="25">
        <v>2019</v>
      </c>
      <c r="C105" s="25" t="s">
        <v>132</v>
      </c>
      <c r="D105" s="25" t="s">
        <v>147</v>
      </c>
      <c r="E105" s="25" t="s">
        <v>50</v>
      </c>
      <c r="F105" s="25" t="s">
        <v>50</v>
      </c>
      <c r="G105" s="25" t="s">
        <v>50</v>
      </c>
      <c r="H105" s="25" t="s">
        <v>50</v>
      </c>
      <c r="I105" t="str">
        <f t="shared" si="2"/>
        <v>NA</v>
      </c>
      <c r="J105" s="3">
        <v>70</v>
      </c>
      <c r="K105" s="3">
        <v>10</v>
      </c>
      <c r="L105" s="25" t="s">
        <v>50</v>
      </c>
      <c r="M105" t="s">
        <v>50</v>
      </c>
      <c r="N105" t="s">
        <v>50</v>
      </c>
      <c r="O105" t="s">
        <v>50</v>
      </c>
      <c r="P105" t="s">
        <v>50</v>
      </c>
      <c r="Q105" t="s">
        <v>50</v>
      </c>
      <c r="R105" t="s">
        <v>50</v>
      </c>
      <c r="S105" t="s">
        <v>50</v>
      </c>
      <c r="T105" t="s">
        <v>50</v>
      </c>
      <c r="U105" t="str">
        <f t="shared" si="3"/>
        <v>NA</v>
      </c>
      <c r="V105" s="3" t="s">
        <v>50</v>
      </c>
      <c r="W105" s="25">
        <v>0.12121212121212122</v>
      </c>
      <c r="X105" s="3" t="s">
        <v>50</v>
      </c>
    </row>
    <row r="106" spans="1:24" x14ac:dyDescent="0.35">
      <c r="A106" s="26" t="s">
        <v>16</v>
      </c>
      <c r="B106" s="25">
        <v>2019</v>
      </c>
      <c r="C106" s="25" t="s">
        <v>133</v>
      </c>
      <c r="D106" s="25" t="s">
        <v>148</v>
      </c>
      <c r="E106" s="25" t="s">
        <v>50</v>
      </c>
      <c r="F106" s="25" t="s">
        <v>50</v>
      </c>
      <c r="G106" s="25" t="s">
        <v>50</v>
      </c>
      <c r="H106" s="25" t="s">
        <v>50</v>
      </c>
      <c r="I106" t="str">
        <f t="shared" si="2"/>
        <v>NA</v>
      </c>
      <c r="J106" s="3">
        <v>75</v>
      </c>
      <c r="K106" s="3">
        <v>5</v>
      </c>
      <c r="L106" s="25" t="s">
        <v>50</v>
      </c>
      <c r="M106" t="s">
        <v>50</v>
      </c>
      <c r="N106" t="s">
        <v>50</v>
      </c>
      <c r="O106" t="s">
        <v>50</v>
      </c>
      <c r="P106" t="s">
        <v>50</v>
      </c>
      <c r="Q106" t="s">
        <v>50</v>
      </c>
      <c r="R106" t="s">
        <v>50</v>
      </c>
      <c r="S106" t="s">
        <v>50</v>
      </c>
      <c r="T106" t="s">
        <v>50</v>
      </c>
      <c r="U106" t="str">
        <f t="shared" si="3"/>
        <v>NA</v>
      </c>
      <c r="V106" s="3" t="s">
        <v>50</v>
      </c>
      <c r="W106" s="25">
        <v>0.82051282051282048</v>
      </c>
      <c r="X106" s="3" t="s">
        <v>50</v>
      </c>
    </row>
    <row r="107" spans="1:24" x14ac:dyDescent="0.35">
      <c r="A107" s="26" t="s">
        <v>16</v>
      </c>
      <c r="B107" s="25">
        <v>2019</v>
      </c>
      <c r="C107" s="25" t="s">
        <v>134</v>
      </c>
      <c r="D107" s="25" t="s">
        <v>149</v>
      </c>
      <c r="E107" s="25" t="s">
        <v>50</v>
      </c>
      <c r="F107" s="25" t="s">
        <v>50</v>
      </c>
      <c r="G107" s="25" t="s">
        <v>50</v>
      </c>
      <c r="H107" s="25" t="s">
        <v>50</v>
      </c>
      <c r="I107" t="str">
        <f t="shared" si="2"/>
        <v>NA</v>
      </c>
      <c r="J107" s="3">
        <v>70</v>
      </c>
      <c r="K107" s="3">
        <v>2</v>
      </c>
      <c r="L107" s="25" t="s">
        <v>50</v>
      </c>
      <c r="M107" t="s">
        <v>50</v>
      </c>
      <c r="N107" t="s">
        <v>50</v>
      </c>
      <c r="O107" t="s">
        <v>50</v>
      </c>
      <c r="P107" t="s">
        <v>50</v>
      </c>
      <c r="Q107" t="s">
        <v>50</v>
      </c>
      <c r="R107" t="s">
        <v>50</v>
      </c>
      <c r="S107" t="s">
        <v>50</v>
      </c>
      <c r="T107" t="s">
        <v>50</v>
      </c>
      <c r="U107" t="str">
        <f t="shared" si="3"/>
        <v>NA</v>
      </c>
      <c r="V107" s="3" t="s">
        <v>50</v>
      </c>
      <c r="W107" s="25">
        <v>2</v>
      </c>
      <c r="X107" s="3" t="s">
        <v>50</v>
      </c>
    </row>
    <row r="108" spans="1:24" x14ac:dyDescent="0.35">
      <c r="A108" s="26" t="s">
        <v>16</v>
      </c>
      <c r="B108" s="25">
        <v>2019</v>
      </c>
      <c r="C108" s="25" t="s">
        <v>135</v>
      </c>
      <c r="D108" s="25" t="s">
        <v>150</v>
      </c>
      <c r="E108" s="25" t="s">
        <v>50</v>
      </c>
      <c r="F108" s="25" t="s">
        <v>50</v>
      </c>
      <c r="G108" s="25" t="s">
        <v>50</v>
      </c>
      <c r="H108" s="25" t="s">
        <v>50</v>
      </c>
      <c r="I108" t="str">
        <f t="shared" si="2"/>
        <v>NA</v>
      </c>
      <c r="J108" s="3">
        <v>45</v>
      </c>
      <c r="K108" s="3">
        <v>2</v>
      </c>
      <c r="L108" s="25" t="s">
        <v>50</v>
      </c>
      <c r="M108" t="s">
        <v>50</v>
      </c>
      <c r="N108" t="s">
        <v>50</v>
      </c>
      <c r="O108" t="s">
        <v>50</v>
      </c>
      <c r="P108" t="s">
        <v>50</v>
      </c>
      <c r="Q108" t="s">
        <v>50</v>
      </c>
      <c r="R108" t="s">
        <v>50</v>
      </c>
      <c r="S108" t="s">
        <v>50</v>
      </c>
      <c r="T108" t="s">
        <v>50</v>
      </c>
      <c r="U108" t="str">
        <f t="shared" si="3"/>
        <v>NA</v>
      </c>
      <c r="V108" s="3" t="s">
        <v>50</v>
      </c>
      <c r="W108" s="25">
        <v>1.4285714285714286</v>
      </c>
      <c r="X108" s="3" t="s">
        <v>50</v>
      </c>
    </row>
    <row r="109" spans="1:24" x14ac:dyDescent="0.35">
      <c r="A109" s="26" t="s">
        <v>16</v>
      </c>
      <c r="B109" s="25">
        <v>2019</v>
      </c>
      <c r="C109" s="25" t="s">
        <v>136</v>
      </c>
      <c r="D109" s="25" t="s">
        <v>151</v>
      </c>
      <c r="E109" s="25" t="s">
        <v>50</v>
      </c>
      <c r="F109" s="25" t="s">
        <v>50</v>
      </c>
      <c r="G109" s="25" t="s">
        <v>50</v>
      </c>
      <c r="H109" s="25" t="s">
        <v>50</v>
      </c>
      <c r="I109" t="str">
        <f t="shared" si="2"/>
        <v>NA</v>
      </c>
      <c r="J109" s="3">
        <v>80</v>
      </c>
      <c r="K109" s="3">
        <v>20</v>
      </c>
      <c r="L109" s="25" t="s">
        <v>50</v>
      </c>
      <c r="M109" t="s">
        <v>50</v>
      </c>
      <c r="N109" t="s">
        <v>50</v>
      </c>
      <c r="O109" t="s">
        <v>50</v>
      </c>
      <c r="P109" t="s">
        <v>50</v>
      </c>
      <c r="Q109" t="s">
        <v>50</v>
      </c>
      <c r="R109" t="s">
        <v>50</v>
      </c>
      <c r="S109" t="s">
        <v>50</v>
      </c>
      <c r="T109" t="s">
        <v>50</v>
      </c>
      <c r="U109" t="str">
        <f t="shared" si="3"/>
        <v>NA</v>
      </c>
      <c r="V109" s="3" t="s">
        <v>50</v>
      </c>
      <c r="W109" s="25">
        <v>16.857142857142858</v>
      </c>
      <c r="X109" s="3" t="s">
        <v>50</v>
      </c>
    </row>
    <row r="110" spans="1:24" x14ac:dyDescent="0.35">
      <c r="A110" s="26" t="s">
        <v>16</v>
      </c>
      <c r="B110" s="25">
        <v>2019</v>
      </c>
      <c r="C110" s="25" t="s">
        <v>50</v>
      </c>
      <c r="D110" s="25" t="s">
        <v>152</v>
      </c>
      <c r="E110" s="25" t="s">
        <v>50</v>
      </c>
      <c r="F110" s="25" t="s">
        <v>50</v>
      </c>
      <c r="G110" s="25" t="s">
        <v>50</v>
      </c>
      <c r="H110" s="25" t="s">
        <v>50</v>
      </c>
      <c r="I110" t="str">
        <f t="shared" si="2"/>
        <v>NA</v>
      </c>
      <c r="J110" s="3">
        <v>55</v>
      </c>
      <c r="K110" s="3">
        <v>15</v>
      </c>
      <c r="L110" s="25" t="s">
        <v>50</v>
      </c>
      <c r="M110" t="s">
        <v>50</v>
      </c>
      <c r="N110" t="s">
        <v>50</v>
      </c>
      <c r="O110" t="s">
        <v>50</v>
      </c>
      <c r="P110" t="s">
        <v>50</v>
      </c>
      <c r="Q110" t="s">
        <v>50</v>
      </c>
      <c r="R110" t="s">
        <v>50</v>
      </c>
      <c r="S110" t="s">
        <v>50</v>
      </c>
      <c r="T110" t="s">
        <v>50</v>
      </c>
      <c r="U110" t="str">
        <f t="shared" si="3"/>
        <v>NA</v>
      </c>
      <c r="V110" s="3" t="s">
        <v>50</v>
      </c>
      <c r="W110" s="25">
        <v>0.76249999999999996</v>
      </c>
      <c r="X110" s="3" t="s">
        <v>50</v>
      </c>
    </row>
    <row r="111" spans="1:24" x14ac:dyDescent="0.35">
      <c r="A111" s="26" t="s">
        <v>16</v>
      </c>
      <c r="B111" s="25">
        <v>2019</v>
      </c>
      <c r="C111" s="25" t="s">
        <v>50</v>
      </c>
      <c r="D111" s="25" t="s">
        <v>153</v>
      </c>
      <c r="E111" s="25" t="s">
        <v>50</v>
      </c>
      <c r="F111" s="25" t="s">
        <v>50</v>
      </c>
      <c r="G111" s="25" t="s">
        <v>50</v>
      </c>
      <c r="H111" s="25" t="s">
        <v>50</v>
      </c>
      <c r="I111" t="str">
        <f t="shared" si="2"/>
        <v>NA</v>
      </c>
      <c r="J111" s="3">
        <v>80</v>
      </c>
      <c r="K111" s="3">
        <v>1</v>
      </c>
      <c r="L111" s="25" t="s">
        <v>50</v>
      </c>
      <c r="M111" t="s">
        <v>50</v>
      </c>
      <c r="N111" t="s">
        <v>50</v>
      </c>
      <c r="O111" t="s">
        <v>50</v>
      </c>
      <c r="P111" t="s">
        <v>50</v>
      </c>
      <c r="Q111" t="s">
        <v>50</v>
      </c>
      <c r="R111" t="s">
        <v>50</v>
      </c>
      <c r="S111" t="s">
        <v>50</v>
      </c>
      <c r="T111" t="s">
        <v>50</v>
      </c>
      <c r="U111" t="str">
        <f t="shared" si="3"/>
        <v>NA</v>
      </c>
      <c r="V111" s="3" t="s">
        <v>50</v>
      </c>
      <c r="W111" s="25">
        <v>1.3269230769230769</v>
      </c>
      <c r="X111" s="3" t="s">
        <v>50</v>
      </c>
    </row>
    <row r="112" spans="1:24" x14ac:dyDescent="0.35">
      <c r="A112" s="26" t="s">
        <v>16</v>
      </c>
      <c r="B112" s="25">
        <v>2020</v>
      </c>
      <c r="C112" s="25" t="s">
        <v>129</v>
      </c>
      <c r="D112" s="25" t="s">
        <v>144</v>
      </c>
      <c r="E112" s="25" t="s">
        <v>50</v>
      </c>
      <c r="F112" s="25" t="s">
        <v>50</v>
      </c>
      <c r="G112" s="25" t="s">
        <v>50</v>
      </c>
      <c r="H112" s="25" t="s">
        <v>50</v>
      </c>
      <c r="I112" t="str">
        <f t="shared" si="2"/>
        <v>NA</v>
      </c>
      <c r="J112" s="3">
        <v>90</v>
      </c>
      <c r="K112" s="3">
        <v>0</v>
      </c>
      <c r="L112" s="25" t="s">
        <v>50</v>
      </c>
      <c r="M112" t="s">
        <v>50</v>
      </c>
      <c r="N112" t="s">
        <v>50</v>
      </c>
      <c r="O112" t="s">
        <v>50</v>
      </c>
      <c r="P112" t="s">
        <v>50</v>
      </c>
      <c r="Q112" t="s">
        <v>50</v>
      </c>
      <c r="R112" t="s">
        <v>50</v>
      </c>
      <c r="S112" t="s">
        <v>50</v>
      </c>
      <c r="T112" t="s">
        <v>50</v>
      </c>
      <c r="U112" t="str">
        <f t="shared" si="3"/>
        <v>NA</v>
      </c>
      <c r="V112" s="3" t="s">
        <v>50</v>
      </c>
      <c r="W112" s="3" t="s">
        <v>50</v>
      </c>
      <c r="X112" s="3" t="s">
        <v>50</v>
      </c>
    </row>
    <row r="113" spans="1:24" x14ac:dyDescent="0.35">
      <c r="A113" s="26" t="s">
        <v>16</v>
      </c>
      <c r="B113" s="25">
        <v>2020</v>
      </c>
      <c r="C113" s="25" t="s">
        <v>130</v>
      </c>
      <c r="D113" s="25" t="s">
        <v>145</v>
      </c>
      <c r="E113" s="25" t="s">
        <v>50</v>
      </c>
      <c r="F113" s="25" t="s">
        <v>50</v>
      </c>
      <c r="G113" s="25" t="s">
        <v>50</v>
      </c>
      <c r="H113" s="25" t="s">
        <v>50</v>
      </c>
      <c r="I113" t="str">
        <f t="shared" si="2"/>
        <v>NA</v>
      </c>
      <c r="J113" s="3">
        <v>80</v>
      </c>
      <c r="K113" s="3">
        <v>0</v>
      </c>
      <c r="L113" s="25" t="s">
        <v>50</v>
      </c>
      <c r="M113" t="s">
        <v>50</v>
      </c>
      <c r="N113" t="s">
        <v>50</v>
      </c>
      <c r="O113" t="s">
        <v>50</v>
      </c>
      <c r="P113" t="s">
        <v>50</v>
      </c>
      <c r="Q113" t="s">
        <v>50</v>
      </c>
      <c r="R113" t="s">
        <v>50</v>
      </c>
      <c r="S113" t="s">
        <v>50</v>
      </c>
      <c r="T113" t="s">
        <v>50</v>
      </c>
      <c r="U113" t="str">
        <f t="shared" si="3"/>
        <v>NA</v>
      </c>
      <c r="V113" s="3" t="s">
        <v>50</v>
      </c>
      <c r="W113" s="3" t="s">
        <v>50</v>
      </c>
      <c r="X113" s="3" t="s">
        <v>50</v>
      </c>
    </row>
    <row r="114" spans="1:24" x14ac:dyDescent="0.35">
      <c r="A114" s="26" t="s">
        <v>16</v>
      </c>
      <c r="B114" s="25">
        <v>2020</v>
      </c>
      <c r="C114" s="25" t="s">
        <v>131</v>
      </c>
      <c r="D114" s="25" t="s">
        <v>146</v>
      </c>
      <c r="E114" s="25" t="s">
        <v>50</v>
      </c>
      <c r="F114" s="25" t="s">
        <v>50</v>
      </c>
      <c r="G114" s="25" t="s">
        <v>50</v>
      </c>
      <c r="H114" s="25" t="s">
        <v>50</v>
      </c>
      <c r="I114" t="str">
        <f t="shared" si="2"/>
        <v>NA</v>
      </c>
      <c r="J114" s="3">
        <v>90</v>
      </c>
      <c r="K114" s="3">
        <v>0</v>
      </c>
      <c r="L114" s="25" t="s">
        <v>50</v>
      </c>
      <c r="M114" t="s">
        <v>50</v>
      </c>
      <c r="N114" t="s">
        <v>50</v>
      </c>
      <c r="O114" t="s">
        <v>50</v>
      </c>
      <c r="P114" t="s">
        <v>50</v>
      </c>
      <c r="Q114" t="s">
        <v>50</v>
      </c>
      <c r="R114" t="s">
        <v>50</v>
      </c>
      <c r="S114" t="s">
        <v>50</v>
      </c>
      <c r="T114" t="s">
        <v>50</v>
      </c>
      <c r="U114" t="str">
        <f t="shared" si="3"/>
        <v>NA</v>
      </c>
      <c r="V114" s="3" t="s">
        <v>50</v>
      </c>
      <c r="W114" s="25" t="s">
        <v>50</v>
      </c>
      <c r="X114" s="3" t="s">
        <v>50</v>
      </c>
    </row>
    <row r="115" spans="1:24" x14ac:dyDescent="0.35">
      <c r="A115" s="26" t="s">
        <v>16</v>
      </c>
      <c r="B115" s="25">
        <v>2020</v>
      </c>
      <c r="C115" s="25" t="s">
        <v>132</v>
      </c>
      <c r="D115" s="25" t="s">
        <v>147</v>
      </c>
      <c r="E115" s="25" t="s">
        <v>50</v>
      </c>
      <c r="F115" s="25" t="s">
        <v>50</v>
      </c>
      <c r="G115" s="25" t="s">
        <v>50</v>
      </c>
      <c r="H115" s="25" t="s">
        <v>50</v>
      </c>
      <c r="I115" t="str">
        <f t="shared" si="2"/>
        <v>NA</v>
      </c>
      <c r="J115" s="3">
        <v>95</v>
      </c>
      <c r="K115" s="3">
        <v>0</v>
      </c>
      <c r="L115" s="25" t="s">
        <v>50</v>
      </c>
      <c r="M115" t="s">
        <v>50</v>
      </c>
      <c r="N115" t="s">
        <v>50</v>
      </c>
      <c r="O115" t="s">
        <v>50</v>
      </c>
      <c r="P115" t="s">
        <v>50</v>
      </c>
      <c r="Q115" t="s">
        <v>50</v>
      </c>
      <c r="R115" t="s">
        <v>50</v>
      </c>
      <c r="S115" t="s">
        <v>50</v>
      </c>
      <c r="T115" t="s">
        <v>50</v>
      </c>
      <c r="U115" t="str">
        <f t="shared" si="3"/>
        <v>NA</v>
      </c>
      <c r="V115" s="3" t="s">
        <v>50</v>
      </c>
      <c r="W115" s="25" t="s">
        <v>50</v>
      </c>
      <c r="X115" s="3" t="s">
        <v>50</v>
      </c>
    </row>
    <row r="116" spans="1:24" x14ac:dyDescent="0.35">
      <c r="A116" s="26" t="s">
        <v>16</v>
      </c>
      <c r="B116" s="25">
        <v>2020</v>
      </c>
      <c r="C116" s="25" t="s">
        <v>133</v>
      </c>
      <c r="D116" s="25" t="s">
        <v>148</v>
      </c>
      <c r="E116" s="25" t="s">
        <v>50</v>
      </c>
      <c r="F116" s="25" t="s">
        <v>50</v>
      </c>
      <c r="G116" s="25" t="s">
        <v>50</v>
      </c>
      <c r="H116" s="25" t="s">
        <v>50</v>
      </c>
      <c r="I116" t="str">
        <f t="shared" si="2"/>
        <v>NA</v>
      </c>
      <c r="J116" s="3">
        <v>90</v>
      </c>
      <c r="K116" s="3">
        <v>0</v>
      </c>
      <c r="L116" s="25" t="s">
        <v>50</v>
      </c>
      <c r="M116" t="s">
        <v>50</v>
      </c>
      <c r="N116" t="s">
        <v>50</v>
      </c>
      <c r="O116" t="s">
        <v>50</v>
      </c>
      <c r="P116" t="s">
        <v>50</v>
      </c>
      <c r="Q116" t="s">
        <v>50</v>
      </c>
      <c r="R116" t="s">
        <v>50</v>
      </c>
      <c r="S116" t="s">
        <v>50</v>
      </c>
      <c r="T116" t="s">
        <v>50</v>
      </c>
      <c r="U116" t="str">
        <f t="shared" si="3"/>
        <v>NA</v>
      </c>
      <c r="V116" s="3" t="s">
        <v>50</v>
      </c>
      <c r="W116" s="25" t="s">
        <v>50</v>
      </c>
      <c r="X116" s="3" t="s">
        <v>50</v>
      </c>
    </row>
    <row r="117" spans="1:24" x14ac:dyDescent="0.35">
      <c r="A117" s="26" t="s">
        <v>16</v>
      </c>
      <c r="B117" s="25">
        <v>2020</v>
      </c>
      <c r="C117" s="25" t="s">
        <v>134</v>
      </c>
      <c r="D117" s="25" t="s">
        <v>149</v>
      </c>
      <c r="E117" s="25" t="s">
        <v>50</v>
      </c>
      <c r="F117" s="25" t="s">
        <v>50</v>
      </c>
      <c r="G117" s="25" t="s">
        <v>50</v>
      </c>
      <c r="H117" s="25" t="s">
        <v>50</v>
      </c>
      <c r="I117" t="str">
        <f t="shared" si="2"/>
        <v>NA</v>
      </c>
      <c r="J117" s="3">
        <v>80</v>
      </c>
      <c r="K117" s="3">
        <v>10</v>
      </c>
      <c r="L117" s="25" t="s">
        <v>50</v>
      </c>
      <c r="M117" t="s">
        <v>50</v>
      </c>
      <c r="N117" t="s">
        <v>50</v>
      </c>
      <c r="O117" t="s">
        <v>50</v>
      </c>
      <c r="P117" t="s">
        <v>50</v>
      </c>
      <c r="Q117" t="s">
        <v>50</v>
      </c>
      <c r="R117" t="s">
        <v>50</v>
      </c>
      <c r="S117" t="s">
        <v>50</v>
      </c>
      <c r="T117" t="s">
        <v>50</v>
      </c>
      <c r="U117" t="str">
        <f t="shared" si="3"/>
        <v>NA</v>
      </c>
      <c r="V117" s="3" t="s">
        <v>50</v>
      </c>
      <c r="W117" s="25" t="s">
        <v>50</v>
      </c>
      <c r="X117" s="3" t="s">
        <v>50</v>
      </c>
    </row>
    <row r="118" spans="1:24" x14ac:dyDescent="0.35">
      <c r="A118" s="26" t="s">
        <v>16</v>
      </c>
      <c r="B118" s="25">
        <v>2020</v>
      </c>
      <c r="C118" s="25" t="s">
        <v>135</v>
      </c>
      <c r="D118" s="25" t="s">
        <v>150</v>
      </c>
      <c r="E118" s="25" t="s">
        <v>50</v>
      </c>
      <c r="F118" s="25" t="s">
        <v>50</v>
      </c>
      <c r="G118" s="25" t="s">
        <v>50</v>
      </c>
      <c r="H118" s="25" t="s">
        <v>50</v>
      </c>
      <c r="I118" t="str">
        <f t="shared" si="2"/>
        <v>NA</v>
      </c>
      <c r="J118" s="3">
        <v>90</v>
      </c>
      <c r="K118" s="3">
        <v>5</v>
      </c>
      <c r="L118" s="25" t="s">
        <v>50</v>
      </c>
      <c r="M118" t="s">
        <v>50</v>
      </c>
      <c r="N118" t="s">
        <v>50</v>
      </c>
      <c r="O118" t="s">
        <v>50</v>
      </c>
      <c r="P118" t="s">
        <v>50</v>
      </c>
      <c r="Q118" t="s">
        <v>50</v>
      </c>
      <c r="R118" t="s">
        <v>50</v>
      </c>
      <c r="S118" t="s">
        <v>50</v>
      </c>
      <c r="T118" t="s">
        <v>50</v>
      </c>
      <c r="U118" t="str">
        <f t="shared" si="3"/>
        <v>NA</v>
      </c>
      <c r="V118" s="3" t="s">
        <v>50</v>
      </c>
      <c r="W118" s="25" t="s">
        <v>50</v>
      </c>
      <c r="X118" s="3" t="s">
        <v>50</v>
      </c>
    </row>
    <row r="119" spans="1:24" x14ac:dyDescent="0.35">
      <c r="A119" s="26" t="s">
        <v>16</v>
      </c>
      <c r="B119" s="25">
        <v>2020</v>
      </c>
      <c r="C119" s="25" t="s">
        <v>136</v>
      </c>
      <c r="D119" s="25" t="s">
        <v>151</v>
      </c>
      <c r="E119" s="25" t="s">
        <v>50</v>
      </c>
      <c r="F119" s="25" t="s">
        <v>50</v>
      </c>
      <c r="G119" s="25" t="s">
        <v>50</v>
      </c>
      <c r="H119" s="25" t="s">
        <v>50</v>
      </c>
      <c r="I119" t="str">
        <f t="shared" si="2"/>
        <v>NA</v>
      </c>
      <c r="J119" s="3">
        <v>95</v>
      </c>
      <c r="K119" s="3">
        <v>0</v>
      </c>
      <c r="L119" s="25" t="s">
        <v>50</v>
      </c>
      <c r="M119" t="s">
        <v>50</v>
      </c>
      <c r="N119" t="s">
        <v>50</v>
      </c>
      <c r="O119" t="s">
        <v>50</v>
      </c>
      <c r="P119" t="s">
        <v>50</v>
      </c>
      <c r="Q119" t="s">
        <v>50</v>
      </c>
      <c r="R119" t="s">
        <v>50</v>
      </c>
      <c r="S119" t="s">
        <v>50</v>
      </c>
      <c r="T119" t="s">
        <v>50</v>
      </c>
      <c r="U119" t="str">
        <f t="shared" si="3"/>
        <v>NA</v>
      </c>
      <c r="V119" s="3" t="s">
        <v>50</v>
      </c>
      <c r="W119" s="25" t="s">
        <v>50</v>
      </c>
      <c r="X119" s="3" t="s">
        <v>50</v>
      </c>
    </row>
    <row r="120" spans="1:24" x14ac:dyDescent="0.35">
      <c r="A120" s="26" t="s">
        <v>16</v>
      </c>
      <c r="B120" s="25">
        <v>2020</v>
      </c>
      <c r="C120" s="25" t="s">
        <v>50</v>
      </c>
      <c r="D120" s="25" t="s">
        <v>152</v>
      </c>
      <c r="E120" s="25" t="s">
        <v>50</v>
      </c>
      <c r="F120" s="25" t="s">
        <v>50</v>
      </c>
      <c r="G120" s="25" t="s">
        <v>50</v>
      </c>
      <c r="H120" s="25" t="s">
        <v>50</v>
      </c>
      <c r="I120" t="str">
        <f t="shared" si="2"/>
        <v>NA</v>
      </c>
      <c r="J120" s="3">
        <v>90</v>
      </c>
      <c r="K120" s="3">
        <v>0</v>
      </c>
      <c r="L120" s="25" t="s">
        <v>50</v>
      </c>
      <c r="M120" t="s">
        <v>50</v>
      </c>
      <c r="N120" t="s">
        <v>50</v>
      </c>
      <c r="O120" t="s">
        <v>50</v>
      </c>
      <c r="P120" t="s">
        <v>50</v>
      </c>
      <c r="Q120" t="s">
        <v>50</v>
      </c>
      <c r="R120" t="s">
        <v>50</v>
      </c>
      <c r="S120" t="s">
        <v>50</v>
      </c>
      <c r="T120" t="s">
        <v>50</v>
      </c>
      <c r="U120" t="str">
        <f t="shared" si="3"/>
        <v>NA</v>
      </c>
      <c r="V120" s="3" t="s">
        <v>50</v>
      </c>
      <c r="W120" s="3" t="s">
        <v>50</v>
      </c>
      <c r="X120" s="3" t="s">
        <v>50</v>
      </c>
    </row>
    <row r="121" spans="1:24" x14ac:dyDescent="0.35">
      <c r="A121" s="26" t="s">
        <v>16</v>
      </c>
      <c r="B121" s="25">
        <v>2020</v>
      </c>
      <c r="C121" s="25" t="s">
        <v>50</v>
      </c>
      <c r="D121" s="25" t="s">
        <v>153</v>
      </c>
      <c r="E121" s="25" t="s">
        <v>50</v>
      </c>
      <c r="F121" s="25" t="s">
        <v>50</v>
      </c>
      <c r="G121" s="25" t="s">
        <v>50</v>
      </c>
      <c r="H121" s="25" t="s">
        <v>50</v>
      </c>
      <c r="I121" t="str">
        <f t="shared" si="2"/>
        <v>NA</v>
      </c>
      <c r="J121" s="3">
        <v>90</v>
      </c>
      <c r="K121" s="3">
        <v>0</v>
      </c>
      <c r="L121" s="25" t="s">
        <v>50</v>
      </c>
      <c r="M121" t="s">
        <v>50</v>
      </c>
      <c r="N121" t="s">
        <v>50</v>
      </c>
      <c r="O121" t="s">
        <v>50</v>
      </c>
      <c r="P121" t="s">
        <v>50</v>
      </c>
      <c r="Q121" t="s">
        <v>50</v>
      </c>
      <c r="R121" t="s">
        <v>50</v>
      </c>
      <c r="S121" t="s">
        <v>50</v>
      </c>
      <c r="T121" t="s">
        <v>50</v>
      </c>
      <c r="U121" t="str">
        <f t="shared" si="3"/>
        <v>NA</v>
      </c>
      <c r="V121" s="3" t="s">
        <v>50</v>
      </c>
      <c r="W121" s="25" t="s">
        <v>50</v>
      </c>
      <c r="X121" s="3" t="s">
        <v>50</v>
      </c>
    </row>
    <row r="122" spans="1:24" x14ac:dyDescent="0.35">
      <c r="A122" s="3" t="s">
        <v>16</v>
      </c>
      <c r="B122" s="20">
        <v>2021</v>
      </c>
      <c r="C122" s="25" t="s">
        <v>129</v>
      </c>
      <c r="D122" s="3" t="s">
        <v>144</v>
      </c>
      <c r="E122" s="3">
        <v>18</v>
      </c>
      <c r="F122" s="3">
        <v>13</v>
      </c>
      <c r="G122" s="3">
        <v>22</v>
      </c>
      <c r="H122" s="3">
        <v>24</v>
      </c>
      <c r="I122">
        <f t="shared" si="2"/>
        <v>19.25</v>
      </c>
      <c r="J122" s="3">
        <v>95</v>
      </c>
      <c r="K122" s="3">
        <v>3</v>
      </c>
      <c r="L122" s="3">
        <v>2</v>
      </c>
      <c r="M122" s="3" t="s">
        <v>246</v>
      </c>
      <c r="N122" s="3">
        <v>4</v>
      </c>
      <c r="O122" s="3">
        <v>4</v>
      </c>
      <c r="P122" t="s">
        <v>50</v>
      </c>
      <c r="Q122">
        <v>0</v>
      </c>
      <c r="R122">
        <v>0</v>
      </c>
      <c r="S122" t="s">
        <v>50</v>
      </c>
      <c r="T122" t="s">
        <v>50</v>
      </c>
      <c r="U122" t="str">
        <f t="shared" si="3"/>
        <v>NA</v>
      </c>
      <c r="V122" s="3" t="s">
        <v>50</v>
      </c>
      <c r="W122" s="3" t="s">
        <v>50</v>
      </c>
      <c r="X122" s="3" t="s">
        <v>50</v>
      </c>
    </row>
    <row r="123" spans="1:24" x14ac:dyDescent="0.35">
      <c r="A123" s="3" t="s">
        <v>16</v>
      </c>
      <c r="B123" s="20">
        <v>2021</v>
      </c>
      <c r="C123" s="3" t="s">
        <v>137</v>
      </c>
      <c r="D123" s="25" t="s">
        <v>50</v>
      </c>
      <c r="E123" s="3">
        <v>11</v>
      </c>
      <c r="F123" s="3">
        <v>10</v>
      </c>
      <c r="G123" s="3">
        <v>13</v>
      </c>
      <c r="H123" s="3">
        <v>10</v>
      </c>
      <c r="I123">
        <f t="shared" si="2"/>
        <v>11</v>
      </c>
      <c r="J123" s="3">
        <v>90</v>
      </c>
      <c r="K123" s="3">
        <v>5</v>
      </c>
      <c r="L123" s="3">
        <v>5</v>
      </c>
      <c r="M123" t="s">
        <v>50</v>
      </c>
      <c r="N123" s="3">
        <v>0</v>
      </c>
      <c r="O123" s="3">
        <v>0</v>
      </c>
      <c r="P123" t="s">
        <v>50</v>
      </c>
      <c r="Q123">
        <v>1</v>
      </c>
      <c r="R123">
        <v>1</v>
      </c>
      <c r="S123" t="s">
        <v>50</v>
      </c>
      <c r="T123" t="s">
        <v>50</v>
      </c>
      <c r="U123" t="str">
        <f t="shared" si="3"/>
        <v>NA</v>
      </c>
      <c r="V123" s="3" t="s">
        <v>50</v>
      </c>
      <c r="W123" s="3" t="s">
        <v>50</v>
      </c>
      <c r="X123" s="3" t="s">
        <v>50</v>
      </c>
    </row>
    <row r="124" spans="1:24" x14ac:dyDescent="0.35">
      <c r="A124" s="3" t="s">
        <v>16</v>
      </c>
      <c r="B124" s="20">
        <v>2021</v>
      </c>
      <c r="C124" s="3" t="s">
        <v>138</v>
      </c>
      <c r="D124" s="25" t="s">
        <v>50</v>
      </c>
      <c r="E124" s="3">
        <v>15</v>
      </c>
      <c r="F124" s="3">
        <v>11</v>
      </c>
      <c r="G124" s="3">
        <v>13</v>
      </c>
      <c r="H124" s="3">
        <v>17</v>
      </c>
      <c r="I124">
        <f t="shared" si="2"/>
        <v>14</v>
      </c>
      <c r="J124" s="3">
        <v>80</v>
      </c>
      <c r="K124" s="3">
        <v>0</v>
      </c>
      <c r="L124" s="3">
        <v>20</v>
      </c>
      <c r="M124" t="s">
        <v>50</v>
      </c>
      <c r="N124" s="3">
        <v>0</v>
      </c>
      <c r="O124" s="3">
        <v>0</v>
      </c>
      <c r="P124" t="s">
        <v>50</v>
      </c>
      <c r="Q124">
        <v>2</v>
      </c>
      <c r="R124">
        <v>2</v>
      </c>
      <c r="S124" t="s">
        <v>50</v>
      </c>
      <c r="T124" t="s">
        <v>50</v>
      </c>
      <c r="U124" t="str">
        <f t="shared" si="3"/>
        <v>NA</v>
      </c>
      <c r="V124" s="3" t="s">
        <v>50</v>
      </c>
      <c r="W124" s="3" t="s">
        <v>50</v>
      </c>
      <c r="X124" s="3" t="s">
        <v>50</v>
      </c>
    </row>
    <row r="125" spans="1:24" x14ac:dyDescent="0.35">
      <c r="A125" s="3" t="s">
        <v>16</v>
      </c>
      <c r="B125" s="20">
        <v>2021</v>
      </c>
      <c r="C125" s="3" t="s">
        <v>139</v>
      </c>
      <c r="D125" s="25" t="s">
        <v>50</v>
      </c>
      <c r="E125" s="3">
        <v>10</v>
      </c>
      <c r="F125" s="3">
        <v>8</v>
      </c>
      <c r="G125" s="3">
        <v>15</v>
      </c>
      <c r="H125" s="3">
        <v>20</v>
      </c>
      <c r="I125">
        <f t="shared" si="2"/>
        <v>13.25</v>
      </c>
      <c r="J125" s="3">
        <v>80</v>
      </c>
      <c r="K125" s="3">
        <v>25</v>
      </c>
      <c r="L125" s="3" t="s">
        <v>50</v>
      </c>
      <c r="M125" s="3" t="s">
        <v>269</v>
      </c>
      <c r="N125" s="3" t="s">
        <v>50</v>
      </c>
      <c r="O125" s="3">
        <f>5+3</f>
        <v>8</v>
      </c>
      <c r="P125" t="s">
        <v>50</v>
      </c>
      <c r="Q125">
        <v>3</v>
      </c>
      <c r="R125">
        <v>3</v>
      </c>
      <c r="S125" t="s">
        <v>50</v>
      </c>
      <c r="T125" t="s">
        <v>50</v>
      </c>
      <c r="U125" t="str">
        <f t="shared" si="3"/>
        <v>NA</v>
      </c>
      <c r="V125" s="3" t="s">
        <v>50</v>
      </c>
      <c r="W125" s="3" t="s">
        <v>50</v>
      </c>
      <c r="X125" s="3" t="s">
        <v>50</v>
      </c>
    </row>
    <row r="126" spans="1:24" x14ac:dyDescent="0.35">
      <c r="A126" s="3" t="s">
        <v>16</v>
      </c>
      <c r="B126" s="20">
        <v>2021</v>
      </c>
      <c r="C126" s="3" t="s">
        <v>140</v>
      </c>
      <c r="D126" s="25" t="s">
        <v>50</v>
      </c>
      <c r="E126" s="3">
        <v>10</v>
      </c>
      <c r="F126" s="3">
        <v>13</v>
      </c>
      <c r="G126" s="3">
        <v>16</v>
      </c>
      <c r="H126" s="3">
        <v>11</v>
      </c>
      <c r="I126">
        <f t="shared" si="2"/>
        <v>12.5</v>
      </c>
      <c r="J126" s="3">
        <v>50</v>
      </c>
      <c r="K126" s="3">
        <v>60</v>
      </c>
      <c r="L126" s="3">
        <v>5</v>
      </c>
      <c r="M126" s="3" t="s">
        <v>246</v>
      </c>
      <c r="N126" s="3">
        <v>1</v>
      </c>
      <c r="O126" s="3">
        <v>1</v>
      </c>
      <c r="P126" t="s">
        <v>50</v>
      </c>
      <c r="Q126">
        <v>4</v>
      </c>
      <c r="R126">
        <v>4</v>
      </c>
      <c r="S126" t="s">
        <v>50</v>
      </c>
      <c r="T126" t="s">
        <v>50</v>
      </c>
      <c r="U126" t="str">
        <f t="shared" si="3"/>
        <v>NA</v>
      </c>
      <c r="V126" s="3" t="s">
        <v>50</v>
      </c>
      <c r="W126" s="3" t="s">
        <v>50</v>
      </c>
      <c r="X126" s="3" t="s">
        <v>50</v>
      </c>
    </row>
    <row r="127" spans="1:24" x14ac:dyDescent="0.35">
      <c r="A127" s="3" t="s">
        <v>16</v>
      </c>
      <c r="B127" s="20">
        <v>2021</v>
      </c>
      <c r="C127" s="3" t="s">
        <v>141</v>
      </c>
      <c r="D127" s="25" t="s">
        <v>50</v>
      </c>
      <c r="E127" s="3">
        <v>8</v>
      </c>
      <c r="F127" s="3">
        <v>10</v>
      </c>
      <c r="G127" s="3">
        <v>12</v>
      </c>
      <c r="H127" s="3">
        <v>9</v>
      </c>
      <c r="I127">
        <f t="shared" si="2"/>
        <v>9.75</v>
      </c>
      <c r="J127" s="3">
        <v>75</v>
      </c>
      <c r="K127" s="3">
        <v>20</v>
      </c>
      <c r="L127" s="3">
        <v>5</v>
      </c>
      <c r="M127" s="3" t="s">
        <v>269</v>
      </c>
      <c r="N127" s="3" t="s">
        <v>50</v>
      </c>
      <c r="O127" s="3">
        <f>8+2</f>
        <v>10</v>
      </c>
      <c r="P127" t="s">
        <v>50</v>
      </c>
      <c r="Q127">
        <v>5</v>
      </c>
      <c r="R127">
        <v>5</v>
      </c>
      <c r="S127" t="s">
        <v>50</v>
      </c>
      <c r="T127" t="s">
        <v>50</v>
      </c>
      <c r="U127" t="str">
        <f t="shared" si="3"/>
        <v>NA</v>
      </c>
      <c r="V127" s="3" t="s">
        <v>50</v>
      </c>
      <c r="W127" s="3" t="s">
        <v>50</v>
      </c>
      <c r="X127" s="3" t="s">
        <v>50</v>
      </c>
    </row>
    <row r="128" spans="1:24" x14ac:dyDescent="0.35">
      <c r="A128" s="3" t="s">
        <v>16</v>
      </c>
      <c r="B128" s="20">
        <v>2021</v>
      </c>
      <c r="C128" s="3" t="s">
        <v>142</v>
      </c>
      <c r="D128" s="25" t="s">
        <v>50</v>
      </c>
      <c r="E128" s="3">
        <v>7</v>
      </c>
      <c r="F128" s="3">
        <v>13</v>
      </c>
      <c r="G128" s="3">
        <v>10</v>
      </c>
      <c r="H128" s="3">
        <v>14</v>
      </c>
      <c r="I128">
        <f t="shared" si="2"/>
        <v>11</v>
      </c>
      <c r="J128" s="3">
        <v>60</v>
      </c>
      <c r="K128" s="3">
        <v>4</v>
      </c>
      <c r="L128" s="3">
        <v>10</v>
      </c>
      <c r="M128" s="3" t="s">
        <v>246</v>
      </c>
      <c r="N128" s="3">
        <v>4</v>
      </c>
      <c r="O128" s="3">
        <v>4</v>
      </c>
      <c r="P128" t="s">
        <v>50</v>
      </c>
      <c r="Q128">
        <v>6</v>
      </c>
      <c r="R128">
        <v>6</v>
      </c>
      <c r="S128" t="s">
        <v>50</v>
      </c>
      <c r="T128" t="s">
        <v>50</v>
      </c>
      <c r="U128" t="str">
        <f t="shared" si="3"/>
        <v>NA</v>
      </c>
      <c r="V128" s="3" t="s">
        <v>50</v>
      </c>
      <c r="W128" s="3" t="s">
        <v>50</v>
      </c>
      <c r="X128" s="3" t="s">
        <v>50</v>
      </c>
    </row>
    <row r="129" spans="1:24" x14ac:dyDescent="0.35">
      <c r="A129" s="3" t="s">
        <v>16</v>
      </c>
      <c r="B129" s="20">
        <v>2021</v>
      </c>
      <c r="C129" s="3" t="s">
        <v>143</v>
      </c>
      <c r="D129" s="25" t="s">
        <v>50</v>
      </c>
      <c r="E129" s="3">
        <v>14</v>
      </c>
      <c r="F129" s="3">
        <v>11</v>
      </c>
      <c r="G129" s="3">
        <v>16</v>
      </c>
      <c r="H129" s="3">
        <v>11</v>
      </c>
      <c r="I129">
        <f t="shared" si="2"/>
        <v>13</v>
      </c>
      <c r="J129" s="3">
        <v>65</v>
      </c>
      <c r="K129" s="3">
        <v>5</v>
      </c>
      <c r="L129" s="3">
        <v>25</v>
      </c>
      <c r="M129" t="s">
        <v>50</v>
      </c>
      <c r="N129" s="3">
        <v>0</v>
      </c>
      <c r="O129" s="3">
        <v>0</v>
      </c>
      <c r="P129" t="s">
        <v>50</v>
      </c>
      <c r="Q129">
        <v>7</v>
      </c>
      <c r="R129">
        <v>7</v>
      </c>
      <c r="S129" t="s">
        <v>50</v>
      </c>
      <c r="T129" t="s">
        <v>50</v>
      </c>
      <c r="U129" t="str">
        <f t="shared" si="3"/>
        <v>NA</v>
      </c>
      <c r="V129" s="3" t="s">
        <v>50</v>
      </c>
      <c r="W129" s="3" t="s">
        <v>50</v>
      </c>
      <c r="X129" s="3" t="s">
        <v>50</v>
      </c>
    </row>
    <row r="130" spans="1:24" x14ac:dyDescent="0.35">
      <c r="A130" s="3" t="s">
        <v>16</v>
      </c>
      <c r="B130" s="20">
        <v>2021</v>
      </c>
      <c r="C130" s="25" t="s">
        <v>130</v>
      </c>
      <c r="D130" s="3" t="s">
        <v>145</v>
      </c>
      <c r="E130" s="3">
        <v>11</v>
      </c>
      <c r="F130" s="3">
        <v>14</v>
      </c>
      <c r="G130" s="3">
        <v>15</v>
      </c>
      <c r="H130" s="3">
        <v>15</v>
      </c>
      <c r="I130">
        <f t="shared" si="2"/>
        <v>13.75</v>
      </c>
      <c r="J130" s="3">
        <v>85</v>
      </c>
      <c r="K130" s="3">
        <v>5</v>
      </c>
      <c r="L130" s="3">
        <v>10</v>
      </c>
      <c r="M130" s="3" t="s">
        <v>269</v>
      </c>
      <c r="N130" s="3" t="s">
        <v>50</v>
      </c>
      <c r="O130" s="3">
        <f>4+10</f>
        <v>14</v>
      </c>
      <c r="P130" t="s">
        <v>50</v>
      </c>
      <c r="Q130">
        <v>8</v>
      </c>
      <c r="R130">
        <v>8</v>
      </c>
      <c r="S130" t="s">
        <v>50</v>
      </c>
      <c r="T130" t="s">
        <v>50</v>
      </c>
      <c r="U130" t="str">
        <f t="shared" si="3"/>
        <v>NA</v>
      </c>
      <c r="V130" s="3" t="s">
        <v>50</v>
      </c>
      <c r="W130" s="3" t="s">
        <v>50</v>
      </c>
      <c r="X130" s="3" t="s">
        <v>50</v>
      </c>
    </row>
    <row r="131" spans="1:24" x14ac:dyDescent="0.35">
      <c r="A131" s="26" t="s">
        <v>16</v>
      </c>
      <c r="B131" s="25">
        <v>2021</v>
      </c>
      <c r="C131" s="25" t="s">
        <v>131</v>
      </c>
      <c r="D131" s="25" t="s">
        <v>146</v>
      </c>
      <c r="E131" s="24">
        <v>11</v>
      </c>
      <c r="F131" s="24">
        <v>16</v>
      </c>
      <c r="G131" s="24">
        <v>15</v>
      </c>
      <c r="H131" s="24">
        <v>25</v>
      </c>
      <c r="I131">
        <f t="shared" ref="I131:I194" si="4">IFERROR(AVERAGE(E131:H131), "NA")</f>
        <v>16.75</v>
      </c>
      <c r="J131" s="3">
        <v>95</v>
      </c>
      <c r="K131" s="3">
        <v>1</v>
      </c>
      <c r="L131" s="3">
        <v>5</v>
      </c>
      <c r="M131" s="3" t="s">
        <v>273</v>
      </c>
      <c r="N131" s="3">
        <v>10</v>
      </c>
      <c r="O131" s="3">
        <v>10</v>
      </c>
      <c r="P131" t="s">
        <v>50</v>
      </c>
      <c r="Q131">
        <v>9</v>
      </c>
      <c r="R131">
        <v>9</v>
      </c>
      <c r="S131" t="s">
        <v>50</v>
      </c>
      <c r="T131" t="s">
        <v>50</v>
      </c>
      <c r="U131" t="str">
        <f t="shared" ref="U131:U194" si="5">IFERROR(AVERAGE(S131:T131), "NA")</f>
        <v>NA</v>
      </c>
      <c r="V131" s="3" t="s">
        <v>50</v>
      </c>
      <c r="W131" s="25" t="s">
        <v>50</v>
      </c>
      <c r="X131" s="3" t="s">
        <v>50</v>
      </c>
    </row>
    <row r="132" spans="1:24" x14ac:dyDescent="0.35">
      <c r="A132" s="3" t="s">
        <v>16</v>
      </c>
      <c r="B132" s="20">
        <v>2021</v>
      </c>
      <c r="C132" s="25" t="s">
        <v>132</v>
      </c>
      <c r="D132" s="3" t="s">
        <v>147</v>
      </c>
      <c r="E132" s="3">
        <v>14</v>
      </c>
      <c r="F132" s="3">
        <v>11</v>
      </c>
      <c r="G132" s="3">
        <v>13</v>
      </c>
      <c r="H132" s="3">
        <v>9</v>
      </c>
      <c r="I132">
        <f t="shared" si="4"/>
        <v>11.75</v>
      </c>
      <c r="J132" s="3">
        <v>90</v>
      </c>
      <c r="K132" s="3">
        <v>2</v>
      </c>
      <c r="L132" s="3">
        <v>5</v>
      </c>
      <c r="M132" s="3" t="s">
        <v>269</v>
      </c>
      <c r="N132" s="3" t="s">
        <v>50</v>
      </c>
      <c r="O132" s="3">
        <f>8+6</f>
        <v>14</v>
      </c>
      <c r="P132" t="s">
        <v>50</v>
      </c>
      <c r="Q132">
        <v>10</v>
      </c>
      <c r="R132">
        <v>10</v>
      </c>
      <c r="S132" t="s">
        <v>50</v>
      </c>
      <c r="T132" t="s">
        <v>50</v>
      </c>
      <c r="U132" t="str">
        <f t="shared" si="5"/>
        <v>NA</v>
      </c>
      <c r="V132" s="3" t="s">
        <v>50</v>
      </c>
      <c r="W132" s="3" t="s">
        <v>50</v>
      </c>
      <c r="X132" s="3" t="s">
        <v>50</v>
      </c>
    </row>
    <row r="133" spans="1:24" x14ac:dyDescent="0.35">
      <c r="A133" s="3" t="s">
        <v>16</v>
      </c>
      <c r="B133" s="20">
        <v>2021</v>
      </c>
      <c r="C133" s="25" t="s">
        <v>133</v>
      </c>
      <c r="D133" s="3" t="s">
        <v>148</v>
      </c>
      <c r="E133" s="3">
        <v>11</v>
      </c>
      <c r="F133" s="3">
        <v>10</v>
      </c>
      <c r="G133" s="3">
        <v>10</v>
      </c>
      <c r="H133" s="3">
        <v>12</v>
      </c>
      <c r="I133">
        <f t="shared" si="4"/>
        <v>10.75</v>
      </c>
      <c r="J133" s="3">
        <v>85</v>
      </c>
      <c r="K133" s="3">
        <v>5</v>
      </c>
      <c r="L133" s="3">
        <v>5</v>
      </c>
      <c r="M133" s="3" t="s">
        <v>269</v>
      </c>
      <c r="N133" s="3" t="s">
        <v>50</v>
      </c>
      <c r="O133" s="3">
        <f>3+6</f>
        <v>9</v>
      </c>
      <c r="P133" t="s">
        <v>50</v>
      </c>
      <c r="Q133">
        <v>11</v>
      </c>
      <c r="R133">
        <v>11</v>
      </c>
      <c r="S133" t="s">
        <v>50</v>
      </c>
      <c r="T133" t="s">
        <v>50</v>
      </c>
      <c r="U133" t="str">
        <f t="shared" si="5"/>
        <v>NA</v>
      </c>
      <c r="V133" s="3" t="s">
        <v>50</v>
      </c>
      <c r="W133" s="3" t="s">
        <v>50</v>
      </c>
      <c r="X133" s="3" t="s">
        <v>50</v>
      </c>
    </row>
    <row r="134" spans="1:24" x14ac:dyDescent="0.35">
      <c r="A134" s="3" t="s">
        <v>16</v>
      </c>
      <c r="B134" s="20">
        <v>2021</v>
      </c>
      <c r="C134" s="25" t="s">
        <v>134</v>
      </c>
      <c r="D134" s="3" t="s">
        <v>149</v>
      </c>
      <c r="E134" s="3">
        <v>11</v>
      </c>
      <c r="F134" s="3">
        <v>20</v>
      </c>
      <c r="G134" s="3">
        <v>22</v>
      </c>
      <c r="H134" s="3">
        <v>12</v>
      </c>
      <c r="I134">
        <f t="shared" si="4"/>
        <v>16.25</v>
      </c>
      <c r="J134" s="3">
        <v>95</v>
      </c>
      <c r="K134" s="3">
        <v>5</v>
      </c>
      <c r="L134" s="3">
        <v>5</v>
      </c>
      <c r="M134" s="3" t="s">
        <v>269</v>
      </c>
      <c r="N134" s="3" t="s">
        <v>50</v>
      </c>
      <c r="O134" s="3">
        <f>5+2</f>
        <v>7</v>
      </c>
      <c r="P134" t="s">
        <v>50</v>
      </c>
      <c r="Q134">
        <v>12</v>
      </c>
      <c r="R134">
        <v>12</v>
      </c>
      <c r="S134" t="s">
        <v>50</v>
      </c>
      <c r="T134" t="s">
        <v>50</v>
      </c>
      <c r="U134" t="str">
        <f t="shared" si="5"/>
        <v>NA</v>
      </c>
      <c r="V134" s="3" t="s">
        <v>50</v>
      </c>
      <c r="W134" s="3" t="s">
        <v>50</v>
      </c>
      <c r="X134" s="3" t="s">
        <v>50</v>
      </c>
    </row>
    <row r="135" spans="1:24" x14ac:dyDescent="0.35">
      <c r="A135" s="3" t="s">
        <v>16</v>
      </c>
      <c r="B135" s="20">
        <v>2021</v>
      </c>
      <c r="C135" s="25" t="s">
        <v>135</v>
      </c>
      <c r="D135" s="3" t="s">
        <v>150</v>
      </c>
      <c r="E135" s="3">
        <v>22</v>
      </c>
      <c r="F135" s="3">
        <v>10</v>
      </c>
      <c r="G135" s="3">
        <v>20</v>
      </c>
      <c r="H135" s="3">
        <v>15</v>
      </c>
      <c r="I135">
        <f t="shared" si="4"/>
        <v>16.75</v>
      </c>
      <c r="J135" s="3">
        <v>95</v>
      </c>
      <c r="K135" s="3">
        <v>1</v>
      </c>
      <c r="L135" s="3">
        <v>5</v>
      </c>
      <c r="M135" s="3" t="s">
        <v>269</v>
      </c>
      <c r="N135" s="3" t="s">
        <v>50</v>
      </c>
      <c r="O135" s="3">
        <f>10+8</f>
        <v>18</v>
      </c>
      <c r="P135" s="3" t="s">
        <v>318</v>
      </c>
      <c r="Q135" s="3">
        <v>5</v>
      </c>
      <c r="R135" s="3">
        <v>5</v>
      </c>
      <c r="S135" t="s">
        <v>50</v>
      </c>
      <c r="T135" t="s">
        <v>50</v>
      </c>
      <c r="U135" t="str">
        <f t="shared" si="5"/>
        <v>NA</v>
      </c>
      <c r="V135" s="3" t="s">
        <v>50</v>
      </c>
      <c r="W135" s="3" t="s">
        <v>50</v>
      </c>
      <c r="X135" s="3" t="s">
        <v>50</v>
      </c>
    </row>
    <row r="136" spans="1:24" x14ac:dyDescent="0.35">
      <c r="A136" s="3" t="s">
        <v>16</v>
      </c>
      <c r="B136" s="20">
        <v>2021</v>
      </c>
      <c r="C136" s="25" t="s">
        <v>136</v>
      </c>
      <c r="D136" s="3" t="s">
        <v>151</v>
      </c>
      <c r="E136" s="3">
        <v>16</v>
      </c>
      <c r="F136" s="3">
        <v>15</v>
      </c>
      <c r="G136" s="3">
        <v>13</v>
      </c>
      <c r="H136" s="3">
        <v>22</v>
      </c>
      <c r="I136">
        <f t="shared" si="4"/>
        <v>16.5</v>
      </c>
      <c r="J136" s="3">
        <v>90</v>
      </c>
      <c r="K136" s="3">
        <v>5</v>
      </c>
      <c r="L136" s="3">
        <v>5</v>
      </c>
      <c r="M136" s="3" t="s">
        <v>269</v>
      </c>
      <c r="N136" s="3" t="s">
        <v>50</v>
      </c>
      <c r="O136" s="3">
        <f>6+2</f>
        <v>8</v>
      </c>
      <c r="P136" t="s">
        <v>50</v>
      </c>
      <c r="Q136">
        <v>0</v>
      </c>
      <c r="R136">
        <v>0</v>
      </c>
      <c r="S136" t="s">
        <v>50</v>
      </c>
      <c r="T136" t="s">
        <v>50</v>
      </c>
      <c r="U136" t="str">
        <f t="shared" si="5"/>
        <v>NA</v>
      </c>
      <c r="V136" s="3" t="s">
        <v>50</v>
      </c>
      <c r="W136" s="3" t="s">
        <v>50</v>
      </c>
      <c r="X136" s="3" t="s">
        <v>50</v>
      </c>
    </row>
    <row r="137" spans="1:24" x14ac:dyDescent="0.35">
      <c r="A137" s="3" t="s">
        <v>16</v>
      </c>
      <c r="B137" s="20">
        <v>2022</v>
      </c>
      <c r="C137" s="3" t="s">
        <v>129</v>
      </c>
      <c r="D137" s="3" t="s">
        <v>144</v>
      </c>
      <c r="E137" s="3">
        <v>28</v>
      </c>
      <c r="F137" s="3">
        <v>26</v>
      </c>
      <c r="G137" s="3">
        <v>24</v>
      </c>
      <c r="H137" s="3">
        <v>31</v>
      </c>
      <c r="I137">
        <f t="shared" si="4"/>
        <v>27.25</v>
      </c>
      <c r="J137" s="3">
        <v>100</v>
      </c>
      <c r="K137" s="3">
        <v>1</v>
      </c>
      <c r="L137" s="3">
        <v>25</v>
      </c>
      <c r="M137" s="3" t="s">
        <v>246</v>
      </c>
      <c r="N137" s="3">
        <v>2</v>
      </c>
      <c r="O137" s="3">
        <v>2</v>
      </c>
      <c r="P137" s="3" t="s">
        <v>50</v>
      </c>
      <c r="Q137" s="3">
        <v>0</v>
      </c>
      <c r="R137" s="3">
        <v>0</v>
      </c>
      <c r="S137" t="s">
        <v>50</v>
      </c>
      <c r="T137" t="s">
        <v>50</v>
      </c>
      <c r="U137" t="str">
        <f t="shared" si="5"/>
        <v>NA</v>
      </c>
      <c r="V137" s="3" t="s">
        <v>50</v>
      </c>
      <c r="W137" s="3" t="s">
        <v>50</v>
      </c>
      <c r="X137" s="3" t="s">
        <v>50</v>
      </c>
    </row>
    <row r="138" spans="1:24" x14ac:dyDescent="0.35">
      <c r="A138" s="3" t="s">
        <v>16</v>
      </c>
      <c r="B138" s="20">
        <v>2022</v>
      </c>
      <c r="C138" s="3" t="s">
        <v>137</v>
      </c>
      <c r="D138" s="3" t="s">
        <v>50</v>
      </c>
      <c r="E138" s="3">
        <v>12</v>
      </c>
      <c r="F138" s="3">
        <v>21</v>
      </c>
      <c r="G138" s="3">
        <v>28</v>
      </c>
      <c r="H138" s="3">
        <v>23</v>
      </c>
      <c r="I138">
        <f t="shared" si="4"/>
        <v>21</v>
      </c>
      <c r="J138" s="3">
        <v>90</v>
      </c>
      <c r="K138" s="3">
        <v>1</v>
      </c>
      <c r="L138" s="3">
        <v>6</v>
      </c>
      <c r="M138" s="3" t="s">
        <v>50</v>
      </c>
      <c r="N138" s="3">
        <v>0</v>
      </c>
      <c r="O138" s="3">
        <v>0</v>
      </c>
      <c r="P138" s="3" t="s">
        <v>50</v>
      </c>
      <c r="Q138" s="3">
        <v>0</v>
      </c>
      <c r="R138" s="3">
        <v>0</v>
      </c>
      <c r="S138" t="s">
        <v>50</v>
      </c>
      <c r="T138" t="s">
        <v>50</v>
      </c>
      <c r="U138" t="str">
        <f t="shared" si="5"/>
        <v>NA</v>
      </c>
      <c r="V138" s="3" t="s">
        <v>50</v>
      </c>
      <c r="W138" s="3" t="s">
        <v>50</v>
      </c>
      <c r="X138" s="3" t="s">
        <v>50</v>
      </c>
    </row>
    <row r="139" spans="1:24" x14ac:dyDescent="0.35">
      <c r="A139" s="3" t="s">
        <v>16</v>
      </c>
      <c r="B139" s="20">
        <v>2022</v>
      </c>
      <c r="C139" s="3" t="s">
        <v>138</v>
      </c>
      <c r="D139" s="3" t="s">
        <v>50</v>
      </c>
      <c r="E139" s="3">
        <v>21</v>
      </c>
      <c r="F139" s="3">
        <v>26</v>
      </c>
      <c r="G139" s="3">
        <v>22</v>
      </c>
      <c r="H139" s="3">
        <v>15</v>
      </c>
      <c r="I139">
        <f t="shared" si="4"/>
        <v>21</v>
      </c>
      <c r="J139" s="3">
        <v>90</v>
      </c>
      <c r="K139" s="3">
        <v>0</v>
      </c>
      <c r="L139" s="3">
        <v>30</v>
      </c>
      <c r="M139" s="3" t="s">
        <v>50</v>
      </c>
      <c r="N139" s="3">
        <v>0</v>
      </c>
      <c r="O139" s="3">
        <v>0</v>
      </c>
      <c r="P139" s="3" t="s">
        <v>50</v>
      </c>
      <c r="Q139" s="3">
        <v>0</v>
      </c>
      <c r="R139" s="3">
        <v>0</v>
      </c>
      <c r="S139" t="s">
        <v>50</v>
      </c>
      <c r="T139" t="s">
        <v>50</v>
      </c>
      <c r="U139" t="str">
        <f t="shared" si="5"/>
        <v>NA</v>
      </c>
      <c r="V139" s="3" t="s">
        <v>50</v>
      </c>
      <c r="W139" s="3" t="s">
        <v>50</v>
      </c>
      <c r="X139" s="3" t="s">
        <v>50</v>
      </c>
    </row>
    <row r="140" spans="1:24" x14ac:dyDescent="0.35">
      <c r="A140" s="3" t="s">
        <v>16</v>
      </c>
      <c r="B140" s="20">
        <v>2022</v>
      </c>
      <c r="C140" s="3" t="s">
        <v>139</v>
      </c>
      <c r="D140" s="3" t="s">
        <v>50</v>
      </c>
      <c r="E140" s="3">
        <v>20</v>
      </c>
      <c r="F140" s="3">
        <v>23</v>
      </c>
      <c r="G140" s="3">
        <v>17</v>
      </c>
      <c r="H140" s="3">
        <v>29</v>
      </c>
      <c r="I140">
        <f t="shared" si="4"/>
        <v>22.25</v>
      </c>
      <c r="J140" s="3">
        <v>88</v>
      </c>
      <c r="K140" s="3">
        <v>45</v>
      </c>
      <c r="L140" s="3">
        <v>6</v>
      </c>
      <c r="M140" s="3" t="s">
        <v>246</v>
      </c>
      <c r="N140" s="3">
        <v>12</v>
      </c>
      <c r="O140" s="3">
        <v>12</v>
      </c>
      <c r="P140" s="3" t="s">
        <v>317</v>
      </c>
      <c r="Q140" s="3">
        <v>20</v>
      </c>
      <c r="R140" s="3">
        <v>20</v>
      </c>
      <c r="S140" t="s">
        <v>50</v>
      </c>
      <c r="T140" t="s">
        <v>50</v>
      </c>
      <c r="U140" t="str">
        <f t="shared" si="5"/>
        <v>NA</v>
      </c>
      <c r="V140" s="3" t="s">
        <v>50</v>
      </c>
      <c r="W140" s="3" t="s">
        <v>50</v>
      </c>
      <c r="X140" s="3" t="s">
        <v>50</v>
      </c>
    </row>
    <row r="141" spans="1:24" x14ac:dyDescent="0.35">
      <c r="A141" s="3" t="s">
        <v>16</v>
      </c>
      <c r="B141" s="20">
        <v>2022</v>
      </c>
      <c r="C141" s="3" t="s">
        <v>140</v>
      </c>
      <c r="D141" s="3" t="s">
        <v>50</v>
      </c>
      <c r="E141" s="3">
        <v>16</v>
      </c>
      <c r="F141" s="3">
        <v>10</v>
      </c>
      <c r="G141" s="3">
        <v>11</v>
      </c>
      <c r="H141" s="3">
        <v>15</v>
      </c>
      <c r="I141">
        <f t="shared" si="4"/>
        <v>13</v>
      </c>
      <c r="J141" s="3">
        <v>75</v>
      </c>
      <c r="K141" s="3">
        <v>25</v>
      </c>
      <c r="L141" s="3">
        <v>28</v>
      </c>
      <c r="M141" s="3" t="s">
        <v>50</v>
      </c>
      <c r="N141" s="3">
        <v>0</v>
      </c>
      <c r="O141" s="3">
        <v>0</v>
      </c>
      <c r="P141" s="3" t="s">
        <v>50</v>
      </c>
      <c r="Q141" s="3">
        <v>0</v>
      </c>
      <c r="R141" s="3">
        <v>0</v>
      </c>
      <c r="S141" t="s">
        <v>50</v>
      </c>
      <c r="T141" t="s">
        <v>50</v>
      </c>
      <c r="U141" t="str">
        <f t="shared" si="5"/>
        <v>NA</v>
      </c>
      <c r="V141" s="3" t="s">
        <v>50</v>
      </c>
      <c r="W141" s="3" t="s">
        <v>50</v>
      </c>
      <c r="X141" s="3" t="s">
        <v>50</v>
      </c>
    </row>
    <row r="142" spans="1:24" x14ac:dyDescent="0.35">
      <c r="A142" s="3" t="s">
        <v>16</v>
      </c>
      <c r="B142" s="20">
        <v>2022</v>
      </c>
      <c r="C142" s="3" t="s">
        <v>141</v>
      </c>
      <c r="D142" s="3" t="s">
        <v>50</v>
      </c>
      <c r="E142" s="3">
        <v>16</v>
      </c>
      <c r="F142" s="3">
        <v>22</v>
      </c>
      <c r="G142" s="3">
        <v>16</v>
      </c>
      <c r="H142" s="3">
        <v>18</v>
      </c>
      <c r="I142">
        <f t="shared" si="4"/>
        <v>18</v>
      </c>
      <c r="J142" s="3">
        <v>90</v>
      </c>
      <c r="K142" s="3">
        <v>60</v>
      </c>
      <c r="L142" s="3">
        <v>16</v>
      </c>
      <c r="M142" s="3" t="s">
        <v>246</v>
      </c>
      <c r="N142" s="3">
        <v>7</v>
      </c>
      <c r="O142" s="3">
        <v>7</v>
      </c>
      <c r="P142" s="3" t="s">
        <v>50</v>
      </c>
      <c r="Q142" s="3">
        <v>0</v>
      </c>
      <c r="R142" s="3">
        <v>0</v>
      </c>
      <c r="S142" t="s">
        <v>50</v>
      </c>
      <c r="T142" t="s">
        <v>50</v>
      </c>
      <c r="U142" t="str">
        <f t="shared" si="5"/>
        <v>NA</v>
      </c>
      <c r="V142" s="3" t="s">
        <v>50</v>
      </c>
      <c r="W142" s="3" t="s">
        <v>50</v>
      </c>
      <c r="X142" s="3" t="s">
        <v>50</v>
      </c>
    </row>
    <row r="143" spans="1:24" x14ac:dyDescent="0.35">
      <c r="A143" s="3" t="s">
        <v>16</v>
      </c>
      <c r="B143" s="20">
        <v>2022</v>
      </c>
      <c r="C143" s="3" t="s">
        <v>142</v>
      </c>
      <c r="D143" s="3" t="s">
        <v>50</v>
      </c>
      <c r="E143" s="3">
        <v>29</v>
      </c>
      <c r="F143" s="3">
        <v>21</v>
      </c>
      <c r="G143" s="3">
        <v>14</v>
      </c>
      <c r="H143" s="3">
        <v>21</v>
      </c>
      <c r="I143">
        <f t="shared" si="4"/>
        <v>21.25</v>
      </c>
      <c r="J143" s="3">
        <v>75</v>
      </c>
      <c r="K143" s="3">
        <v>15</v>
      </c>
      <c r="L143" s="3">
        <v>20</v>
      </c>
      <c r="M143" s="3" t="s">
        <v>246</v>
      </c>
      <c r="N143" s="3">
        <v>2</v>
      </c>
      <c r="O143" s="3">
        <v>2</v>
      </c>
      <c r="P143" s="3" t="s">
        <v>50</v>
      </c>
      <c r="Q143" s="3">
        <v>0</v>
      </c>
      <c r="R143" s="3">
        <v>0</v>
      </c>
      <c r="S143" t="s">
        <v>50</v>
      </c>
      <c r="T143" t="s">
        <v>50</v>
      </c>
      <c r="U143" t="str">
        <f t="shared" si="5"/>
        <v>NA</v>
      </c>
      <c r="V143" s="3" t="s">
        <v>50</v>
      </c>
      <c r="W143" s="3" t="s">
        <v>50</v>
      </c>
      <c r="X143" s="3" t="s">
        <v>50</v>
      </c>
    </row>
    <row r="144" spans="1:24" x14ac:dyDescent="0.35">
      <c r="A144" s="3" t="s">
        <v>16</v>
      </c>
      <c r="B144" s="20">
        <v>2022</v>
      </c>
      <c r="C144" s="3" t="s">
        <v>143</v>
      </c>
      <c r="D144" s="3" t="s">
        <v>50</v>
      </c>
      <c r="E144" s="3">
        <v>14</v>
      </c>
      <c r="F144" s="3">
        <v>22</v>
      </c>
      <c r="G144" s="3">
        <v>16</v>
      </c>
      <c r="H144" s="3">
        <v>18</v>
      </c>
      <c r="I144">
        <f t="shared" si="4"/>
        <v>17.5</v>
      </c>
      <c r="J144" s="3">
        <v>78</v>
      </c>
      <c r="K144" s="3">
        <v>4</v>
      </c>
      <c r="L144" s="3">
        <v>18</v>
      </c>
      <c r="M144" s="3" t="s">
        <v>50</v>
      </c>
      <c r="N144" s="3">
        <v>0</v>
      </c>
      <c r="O144" s="3">
        <v>0</v>
      </c>
      <c r="P144" s="3" t="s">
        <v>50</v>
      </c>
      <c r="Q144" s="3">
        <v>0</v>
      </c>
      <c r="R144" s="3">
        <v>0</v>
      </c>
      <c r="S144" t="s">
        <v>50</v>
      </c>
      <c r="T144" t="s">
        <v>50</v>
      </c>
      <c r="U144" t="str">
        <f t="shared" si="5"/>
        <v>NA</v>
      </c>
      <c r="V144" s="3" t="s">
        <v>50</v>
      </c>
      <c r="W144" s="3" t="s">
        <v>50</v>
      </c>
      <c r="X144" s="3" t="s">
        <v>50</v>
      </c>
    </row>
    <row r="145" spans="1:24" x14ac:dyDescent="0.35">
      <c r="A145" s="3" t="s">
        <v>16</v>
      </c>
      <c r="B145" s="20">
        <v>2022</v>
      </c>
      <c r="C145" s="3" t="s">
        <v>130</v>
      </c>
      <c r="D145" s="3" t="s">
        <v>145</v>
      </c>
      <c r="E145" s="3">
        <v>17</v>
      </c>
      <c r="F145" s="3">
        <v>15</v>
      </c>
      <c r="G145" s="3">
        <v>18</v>
      </c>
      <c r="H145" s="3">
        <v>20</v>
      </c>
      <c r="I145">
        <f t="shared" si="4"/>
        <v>17.5</v>
      </c>
      <c r="J145" s="3">
        <v>75</v>
      </c>
      <c r="K145" s="3">
        <v>2</v>
      </c>
      <c r="L145" s="3">
        <v>40</v>
      </c>
      <c r="M145" s="3" t="s">
        <v>50</v>
      </c>
      <c r="N145" s="3">
        <v>0</v>
      </c>
      <c r="O145" s="3">
        <v>0</v>
      </c>
      <c r="P145" s="3" t="s">
        <v>317</v>
      </c>
      <c r="Q145" s="3">
        <v>4</v>
      </c>
      <c r="R145" s="3">
        <v>4</v>
      </c>
      <c r="S145" t="s">
        <v>50</v>
      </c>
      <c r="T145" t="s">
        <v>50</v>
      </c>
      <c r="U145" t="str">
        <f t="shared" si="5"/>
        <v>NA</v>
      </c>
      <c r="V145" s="3" t="s">
        <v>50</v>
      </c>
      <c r="W145" s="3" t="s">
        <v>50</v>
      </c>
      <c r="X145" s="3" t="s">
        <v>50</v>
      </c>
    </row>
    <row r="146" spans="1:24" x14ac:dyDescent="0.35">
      <c r="A146" s="3" t="s">
        <v>16</v>
      </c>
      <c r="B146" s="20">
        <v>2022</v>
      </c>
      <c r="C146" s="3" t="s">
        <v>131</v>
      </c>
      <c r="D146" s="25" t="s">
        <v>146</v>
      </c>
      <c r="E146" s="3">
        <v>7</v>
      </c>
      <c r="F146" s="3">
        <v>22</v>
      </c>
      <c r="G146" s="3">
        <v>21</v>
      </c>
      <c r="H146" s="3">
        <v>34</v>
      </c>
      <c r="I146">
        <f t="shared" si="4"/>
        <v>21</v>
      </c>
      <c r="J146" s="3">
        <v>85</v>
      </c>
      <c r="K146" s="3">
        <v>1</v>
      </c>
      <c r="L146" s="3">
        <v>20</v>
      </c>
      <c r="M146" s="3" t="s">
        <v>50</v>
      </c>
      <c r="N146" s="3">
        <v>0</v>
      </c>
      <c r="O146" s="3">
        <v>0</v>
      </c>
      <c r="P146" s="3" t="s">
        <v>317</v>
      </c>
      <c r="Q146" s="3">
        <v>8</v>
      </c>
      <c r="R146" s="3">
        <v>8</v>
      </c>
      <c r="S146" t="s">
        <v>50</v>
      </c>
      <c r="T146" t="s">
        <v>50</v>
      </c>
      <c r="U146" t="str">
        <f t="shared" si="5"/>
        <v>NA</v>
      </c>
      <c r="V146" s="3" t="s">
        <v>50</v>
      </c>
      <c r="W146" s="3" t="s">
        <v>50</v>
      </c>
      <c r="X146" s="3" t="s">
        <v>50</v>
      </c>
    </row>
    <row r="147" spans="1:24" x14ac:dyDescent="0.35">
      <c r="A147" s="3" t="s">
        <v>16</v>
      </c>
      <c r="B147" s="20">
        <v>2022</v>
      </c>
      <c r="C147" s="3" t="s">
        <v>132</v>
      </c>
      <c r="D147" s="3" t="s">
        <v>147</v>
      </c>
      <c r="E147" s="3">
        <v>11</v>
      </c>
      <c r="F147" s="3">
        <v>22</v>
      </c>
      <c r="G147" s="3">
        <v>14</v>
      </c>
      <c r="H147" s="3">
        <v>11</v>
      </c>
      <c r="I147">
        <f t="shared" si="4"/>
        <v>14.5</v>
      </c>
      <c r="J147" s="3">
        <v>90</v>
      </c>
      <c r="K147" s="3">
        <v>35</v>
      </c>
      <c r="L147" s="3">
        <v>5</v>
      </c>
      <c r="M147" s="3" t="s">
        <v>246</v>
      </c>
      <c r="N147" s="3">
        <v>10</v>
      </c>
      <c r="O147" s="3">
        <v>10</v>
      </c>
      <c r="P147" s="3" t="s">
        <v>317</v>
      </c>
      <c r="Q147" s="3">
        <v>8</v>
      </c>
      <c r="R147" s="3">
        <v>8</v>
      </c>
      <c r="S147" t="s">
        <v>50</v>
      </c>
      <c r="T147" t="s">
        <v>50</v>
      </c>
      <c r="U147" t="str">
        <f t="shared" si="5"/>
        <v>NA</v>
      </c>
      <c r="V147" s="3" t="s">
        <v>50</v>
      </c>
      <c r="W147" s="3" t="s">
        <v>50</v>
      </c>
      <c r="X147" s="3" t="s">
        <v>50</v>
      </c>
    </row>
    <row r="148" spans="1:24" x14ac:dyDescent="0.35">
      <c r="A148" s="3" t="s">
        <v>16</v>
      </c>
      <c r="B148" s="20">
        <v>2022</v>
      </c>
      <c r="C148" s="3" t="s">
        <v>133</v>
      </c>
      <c r="D148" s="3" t="s">
        <v>148</v>
      </c>
      <c r="E148" s="3">
        <v>11</v>
      </c>
      <c r="F148" s="3">
        <v>15</v>
      </c>
      <c r="G148" s="3">
        <v>34</v>
      </c>
      <c r="H148" s="3">
        <v>40</v>
      </c>
      <c r="I148">
        <f t="shared" si="4"/>
        <v>25</v>
      </c>
      <c r="J148" s="3">
        <v>92</v>
      </c>
      <c r="K148" s="3">
        <v>35</v>
      </c>
      <c r="L148" s="3">
        <v>5</v>
      </c>
      <c r="M148" s="3" t="s">
        <v>246</v>
      </c>
      <c r="N148" s="3">
        <v>4</v>
      </c>
      <c r="O148" s="3">
        <v>4</v>
      </c>
      <c r="P148" s="3" t="s">
        <v>317</v>
      </c>
      <c r="Q148" s="3">
        <v>5</v>
      </c>
      <c r="R148" s="3">
        <v>5</v>
      </c>
      <c r="S148" t="s">
        <v>50</v>
      </c>
      <c r="T148" t="s">
        <v>50</v>
      </c>
      <c r="U148" t="str">
        <f t="shared" si="5"/>
        <v>NA</v>
      </c>
      <c r="V148" s="3" t="s">
        <v>50</v>
      </c>
      <c r="W148" s="3" t="s">
        <v>50</v>
      </c>
      <c r="X148" s="3" t="s">
        <v>50</v>
      </c>
    </row>
    <row r="149" spans="1:24" x14ac:dyDescent="0.35">
      <c r="A149" s="3" t="s">
        <v>16</v>
      </c>
      <c r="B149" s="20">
        <v>2022</v>
      </c>
      <c r="C149" s="3" t="s">
        <v>134</v>
      </c>
      <c r="D149" s="3" t="s">
        <v>149</v>
      </c>
      <c r="E149" s="3">
        <v>33</v>
      </c>
      <c r="F149" s="3">
        <v>18</v>
      </c>
      <c r="G149" s="3">
        <v>33</v>
      </c>
      <c r="H149" s="3">
        <v>24</v>
      </c>
      <c r="I149">
        <f t="shared" si="4"/>
        <v>27</v>
      </c>
      <c r="J149" s="3">
        <v>92</v>
      </c>
      <c r="K149" s="3">
        <v>3</v>
      </c>
      <c r="L149" s="3">
        <v>22</v>
      </c>
      <c r="M149" s="3" t="s">
        <v>246</v>
      </c>
      <c r="N149" s="3">
        <v>4</v>
      </c>
      <c r="O149" s="3">
        <v>4</v>
      </c>
      <c r="P149" s="3" t="s">
        <v>317</v>
      </c>
      <c r="Q149" s="3">
        <v>20</v>
      </c>
      <c r="R149" s="3">
        <v>20</v>
      </c>
      <c r="S149" t="s">
        <v>50</v>
      </c>
      <c r="T149" t="s">
        <v>50</v>
      </c>
      <c r="U149" t="str">
        <f t="shared" si="5"/>
        <v>NA</v>
      </c>
      <c r="V149" s="3" t="s">
        <v>50</v>
      </c>
      <c r="W149" s="3" t="s">
        <v>50</v>
      </c>
      <c r="X149" s="3" t="s">
        <v>50</v>
      </c>
    </row>
    <row r="150" spans="1:24" x14ac:dyDescent="0.35">
      <c r="A150" s="3" t="s">
        <v>16</v>
      </c>
      <c r="B150" s="20">
        <v>2022</v>
      </c>
      <c r="C150" s="3" t="s">
        <v>135</v>
      </c>
      <c r="D150" s="3" t="s">
        <v>150</v>
      </c>
      <c r="E150" s="3">
        <v>32</v>
      </c>
      <c r="F150" s="3">
        <v>27</v>
      </c>
      <c r="G150" s="3">
        <v>22</v>
      </c>
      <c r="H150" s="3">
        <v>28</v>
      </c>
      <c r="I150">
        <f t="shared" si="4"/>
        <v>27.25</v>
      </c>
      <c r="J150" s="3">
        <v>100</v>
      </c>
      <c r="K150" s="3">
        <v>0</v>
      </c>
      <c r="L150" s="3">
        <v>15</v>
      </c>
      <c r="M150" s="3" t="s">
        <v>246</v>
      </c>
      <c r="N150" s="3">
        <v>10</v>
      </c>
      <c r="O150" s="3">
        <v>10</v>
      </c>
      <c r="P150" s="3" t="s">
        <v>326</v>
      </c>
      <c r="Q150" s="3" t="s">
        <v>50</v>
      </c>
      <c r="R150">
        <v>12</v>
      </c>
      <c r="S150" t="s">
        <v>50</v>
      </c>
      <c r="T150" t="s">
        <v>50</v>
      </c>
      <c r="U150" t="str">
        <f t="shared" si="5"/>
        <v>NA</v>
      </c>
      <c r="V150" s="3" t="s">
        <v>50</v>
      </c>
      <c r="W150" s="3" t="s">
        <v>50</v>
      </c>
      <c r="X150" s="3" t="s">
        <v>50</v>
      </c>
    </row>
    <row r="151" spans="1:24" x14ac:dyDescent="0.35">
      <c r="A151" s="3" t="s">
        <v>16</v>
      </c>
      <c r="B151" s="20">
        <v>2022</v>
      </c>
      <c r="C151" s="3" t="s">
        <v>136</v>
      </c>
      <c r="D151" s="3" t="s">
        <v>151</v>
      </c>
      <c r="E151" s="3">
        <v>16</v>
      </c>
      <c r="F151" s="3">
        <v>14</v>
      </c>
      <c r="G151" s="3">
        <v>40</v>
      </c>
      <c r="H151" s="3">
        <v>22</v>
      </c>
      <c r="I151">
        <f t="shared" si="4"/>
        <v>23</v>
      </c>
      <c r="J151" s="3">
        <v>92</v>
      </c>
      <c r="K151" s="3">
        <v>14</v>
      </c>
      <c r="L151" s="3">
        <v>5</v>
      </c>
      <c r="M151" s="3" t="s">
        <v>246</v>
      </c>
      <c r="N151" s="3">
        <v>2</v>
      </c>
      <c r="O151" s="3">
        <v>2</v>
      </c>
      <c r="P151" s="3" t="s">
        <v>317</v>
      </c>
      <c r="Q151" s="3">
        <v>10</v>
      </c>
      <c r="R151" s="3">
        <v>10</v>
      </c>
      <c r="S151" t="s">
        <v>50</v>
      </c>
      <c r="T151" t="s">
        <v>50</v>
      </c>
      <c r="U151" t="str">
        <f t="shared" si="5"/>
        <v>NA</v>
      </c>
      <c r="V151" s="3" t="s">
        <v>50</v>
      </c>
      <c r="W151" s="3" t="s">
        <v>50</v>
      </c>
      <c r="X151" s="3" t="s">
        <v>50</v>
      </c>
    </row>
    <row r="152" spans="1:24" x14ac:dyDescent="0.35">
      <c r="A152" s="3" t="s">
        <v>16</v>
      </c>
      <c r="B152" s="20">
        <v>2023</v>
      </c>
      <c r="C152" s="3" t="s">
        <v>129</v>
      </c>
      <c r="D152" s="3" t="s">
        <v>144</v>
      </c>
      <c r="E152" s="3">
        <v>19</v>
      </c>
      <c r="F152" s="3">
        <v>28</v>
      </c>
      <c r="G152" s="3">
        <v>21</v>
      </c>
      <c r="H152" s="3">
        <v>18</v>
      </c>
      <c r="I152">
        <f t="shared" si="4"/>
        <v>21.5</v>
      </c>
      <c r="J152" s="3">
        <v>100</v>
      </c>
      <c r="K152" s="3">
        <v>0</v>
      </c>
      <c r="L152" s="3">
        <v>0.1</v>
      </c>
      <c r="M152" s="3" t="s">
        <v>246</v>
      </c>
      <c r="N152" s="3">
        <v>12</v>
      </c>
      <c r="O152" s="3">
        <v>12</v>
      </c>
      <c r="P152" s="3" t="s">
        <v>319</v>
      </c>
      <c r="Q152" s="3">
        <v>34</v>
      </c>
      <c r="R152" s="3">
        <v>34</v>
      </c>
      <c r="S152" s="3">
        <v>18</v>
      </c>
      <c r="T152" s="3">
        <v>19.5</v>
      </c>
      <c r="U152">
        <f t="shared" si="5"/>
        <v>18.75</v>
      </c>
      <c r="V152" s="3" t="s">
        <v>50</v>
      </c>
      <c r="W152" s="3" t="s">
        <v>50</v>
      </c>
      <c r="X152" s="3" t="s">
        <v>50</v>
      </c>
    </row>
    <row r="153" spans="1:24" x14ac:dyDescent="0.35">
      <c r="A153" s="3" t="s">
        <v>16</v>
      </c>
      <c r="B153" s="20">
        <v>2023</v>
      </c>
      <c r="C153" s="3" t="s">
        <v>137</v>
      </c>
      <c r="D153" s="3" t="s">
        <v>154</v>
      </c>
      <c r="E153" s="3">
        <v>4</v>
      </c>
      <c r="F153" s="3">
        <v>5</v>
      </c>
      <c r="G153" s="3">
        <v>19</v>
      </c>
      <c r="H153" s="3">
        <v>13</v>
      </c>
      <c r="I153">
        <f t="shared" si="4"/>
        <v>10.25</v>
      </c>
      <c r="J153" s="3">
        <v>90</v>
      </c>
      <c r="K153" s="3">
        <v>1</v>
      </c>
      <c r="L153" s="3">
        <v>10</v>
      </c>
      <c r="M153" s="3" t="s">
        <v>50</v>
      </c>
      <c r="N153" s="3">
        <v>0</v>
      </c>
      <c r="O153" s="3">
        <v>0</v>
      </c>
      <c r="P153" s="3" t="s">
        <v>327</v>
      </c>
      <c r="Q153" s="3" t="s">
        <v>328</v>
      </c>
      <c r="R153">
        <f>1+1</f>
        <v>2</v>
      </c>
      <c r="S153" s="3">
        <v>17</v>
      </c>
      <c r="T153" s="3">
        <v>13</v>
      </c>
      <c r="U153">
        <f t="shared" si="5"/>
        <v>15</v>
      </c>
      <c r="V153" s="3" t="s">
        <v>50</v>
      </c>
      <c r="W153" s="3" t="s">
        <v>50</v>
      </c>
      <c r="X153" s="3" t="s">
        <v>50</v>
      </c>
    </row>
    <row r="154" spans="1:24" x14ac:dyDescent="0.35">
      <c r="A154" s="3" t="s">
        <v>16</v>
      </c>
      <c r="B154" s="20">
        <v>2023</v>
      </c>
      <c r="C154" s="3" t="s">
        <v>138</v>
      </c>
      <c r="D154" s="3" t="s">
        <v>155</v>
      </c>
      <c r="E154" s="3">
        <v>17</v>
      </c>
      <c r="F154" s="3">
        <v>18</v>
      </c>
      <c r="G154" s="3">
        <v>17</v>
      </c>
      <c r="H154" s="3">
        <v>22</v>
      </c>
      <c r="I154">
        <f t="shared" si="4"/>
        <v>18.5</v>
      </c>
      <c r="J154" s="3">
        <v>85</v>
      </c>
      <c r="K154" s="3">
        <v>0</v>
      </c>
      <c r="L154" s="3">
        <v>15</v>
      </c>
      <c r="M154" s="3" t="s">
        <v>284</v>
      </c>
      <c r="N154" s="3">
        <v>1</v>
      </c>
      <c r="O154" s="3">
        <v>1</v>
      </c>
      <c r="P154" s="3" t="s">
        <v>50</v>
      </c>
      <c r="Q154" s="3">
        <v>0</v>
      </c>
      <c r="R154" s="3">
        <v>0</v>
      </c>
      <c r="S154" s="3">
        <v>17.5</v>
      </c>
      <c r="T154" s="3">
        <v>14</v>
      </c>
      <c r="U154">
        <f t="shared" si="5"/>
        <v>15.75</v>
      </c>
      <c r="V154" s="3" t="s">
        <v>50</v>
      </c>
      <c r="W154" s="3" t="s">
        <v>50</v>
      </c>
      <c r="X154" s="3" t="s">
        <v>50</v>
      </c>
    </row>
    <row r="155" spans="1:24" x14ac:dyDescent="0.35">
      <c r="A155" s="3" t="s">
        <v>16</v>
      </c>
      <c r="B155" s="20">
        <v>2023</v>
      </c>
      <c r="C155" s="3" t="s">
        <v>139</v>
      </c>
      <c r="D155" s="3" t="s">
        <v>156</v>
      </c>
      <c r="E155" s="3">
        <v>21</v>
      </c>
      <c r="F155" s="3">
        <v>16</v>
      </c>
      <c r="G155" s="3">
        <v>25</v>
      </c>
      <c r="H155" s="3">
        <v>16</v>
      </c>
      <c r="I155">
        <f t="shared" si="4"/>
        <v>19.5</v>
      </c>
      <c r="J155" s="3">
        <v>95</v>
      </c>
      <c r="K155" s="3">
        <v>5</v>
      </c>
      <c r="L155" s="3">
        <v>5</v>
      </c>
      <c r="M155" s="3" t="s">
        <v>269</v>
      </c>
      <c r="N155" s="3" t="s">
        <v>281</v>
      </c>
      <c r="O155" s="3">
        <f>8+3</f>
        <v>11</v>
      </c>
      <c r="P155" s="3" t="s">
        <v>317</v>
      </c>
      <c r="Q155" s="3">
        <v>1</v>
      </c>
      <c r="R155" s="3">
        <v>1</v>
      </c>
      <c r="S155" s="3">
        <v>19.5</v>
      </c>
      <c r="T155" s="3">
        <v>18</v>
      </c>
      <c r="U155">
        <f t="shared" si="5"/>
        <v>18.75</v>
      </c>
      <c r="V155" s="3" t="s">
        <v>50</v>
      </c>
      <c r="W155" s="3" t="s">
        <v>50</v>
      </c>
      <c r="X155" s="3" t="s">
        <v>50</v>
      </c>
    </row>
    <row r="156" spans="1:24" x14ac:dyDescent="0.35">
      <c r="A156" s="3" t="s">
        <v>16</v>
      </c>
      <c r="B156" s="20">
        <v>2023</v>
      </c>
      <c r="C156" s="3" t="s">
        <v>140</v>
      </c>
      <c r="D156" s="3" t="s">
        <v>157</v>
      </c>
      <c r="E156" s="3">
        <v>14</v>
      </c>
      <c r="F156" s="3">
        <v>12</v>
      </c>
      <c r="G156" s="3">
        <v>14</v>
      </c>
      <c r="H156" s="3">
        <v>18</v>
      </c>
      <c r="I156">
        <f t="shared" si="4"/>
        <v>14.5</v>
      </c>
      <c r="J156" s="3">
        <v>60</v>
      </c>
      <c r="K156" s="3">
        <v>22</v>
      </c>
      <c r="L156" s="3">
        <v>24</v>
      </c>
      <c r="M156" s="3" t="s">
        <v>257</v>
      </c>
      <c r="N156" s="3" t="s">
        <v>282</v>
      </c>
      <c r="O156" s="3">
        <f>2+3</f>
        <v>5</v>
      </c>
      <c r="P156" s="3" t="s">
        <v>50</v>
      </c>
      <c r="Q156" s="3">
        <v>0</v>
      </c>
      <c r="R156" s="3">
        <v>0</v>
      </c>
      <c r="S156" s="3">
        <v>11</v>
      </c>
      <c r="T156" s="3">
        <v>12.5</v>
      </c>
      <c r="U156">
        <f t="shared" si="5"/>
        <v>11.75</v>
      </c>
      <c r="V156" s="3" t="s">
        <v>50</v>
      </c>
      <c r="W156" s="3" t="s">
        <v>50</v>
      </c>
      <c r="X156" s="3" t="s">
        <v>50</v>
      </c>
    </row>
    <row r="157" spans="1:24" x14ac:dyDescent="0.35">
      <c r="A157" s="3" t="s">
        <v>16</v>
      </c>
      <c r="B157" s="20">
        <v>2023</v>
      </c>
      <c r="C157" s="3" t="s">
        <v>141</v>
      </c>
      <c r="D157" s="3" t="s">
        <v>158</v>
      </c>
      <c r="E157" s="3">
        <v>16</v>
      </c>
      <c r="F157" s="3">
        <v>8</v>
      </c>
      <c r="G157" s="3">
        <v>15</v>
      </c>
      <c r="H157" s="3">
        <v>17</v>
      </c>
      <c r="I157">
        <f t="shared" si="4"/>
        <v>14</v>
      </c>
      <c r="J157" s="3">
        <v>93</v>
      </c>
      <c r="K157" s="3">
        <v>18</v>
      </c>
      <c r="L157" s="3">
        <v>12</v>
      </c>
      <c r="M157" s="3" t="s">
        <v>269</v>
      </c>
      <c r="N157" s="3" t="s">
        <v>283</v>
      </c>
      <c r="O157" s="3">
        <f>9+7</f>
        <v>16</v>
      </c>
      <c r="P157" s="3" t="s">
        <v>50</v>
      </c>
      <c r="Q157" s="3">
        <v>0</v>
      </c>
      <c r="R157" s="3">
        <v>0</v>
      </c>
      <c r="S157" s="3">
        <v>20</v>
      </c>
      <c r="T157" s="3">
        <v>21</v>
      </c>
      <c r="U157">
        <f t="shared" si="5"/>
        <v>20.5</v>
      </c>
      <c r="V157" s="3" t="s">
        <v>50</v>
      </c>
      <c r="W157" s="3" t="s">
        <v>50</v>
      </c>
      <c r="X157" s="3" t="s">
        <v>50</v>
      </c>
    </row>
    <row r="158" spans="1:24" x14ac:dyDescent="0.35">
      <c r="A158" s="3" t="s">
        <v>16</v>
      </c>
      <c r="B158" s="20">
        <v>2023</v>
      </c>
      <c r="C158" s="3" t="s">
        <v>142</v>
      </c>
      <c r="D158" s="3" t="s">
        <v>159</v>
      </c>
      <c r="E158" s="3">
        <v>22</v>
      </c>
      <c r="F158" s="3">
        <v>20</v>
      </c>
      <c r="G158" s="3">
        <v>4</v>
      </c>
      <c r="H158" s="3">
        <v>9</v>
      </c>
      <c r="I158">
        <f t="shared" si="4"/>
        <v>13.75</v>
      </c>
      <c r="J158" s="3">
        <v>92</v>
      </c>
      <c r="K158" s="3">
        <v>12</v>
      </c>
      <c r="L158" s="3">
        <v>9</v>
      </c>
      <c r="M158" s="3" t="s">
        <v>246</v>
      </c>
      <c r="N158" s="3">
        <v>7</v>
      </c>
      <c r="O158" s="3">
        <v>7</v>
      </c>
      <c r="P158" s="3" t="s">
        <v>50</v>
      </c>
      <c r="Q158" s="3">
        <v>0</v>
      </c>
      <c r="R158" s="3">
        <v>0</v>
      </c>
      <c r="S158" s="3">
        <v>17</v>
      </c>
      <c r="T158" s="3">
        <v>17</v>
      </c>
      <c r="U158">
        <f t="shared" si="5"/>
        <v>17</v>
      </c>
      <c r="V158" s="3" t="s">
        <v>50</v>
      </c>
      <c r="W158" s="3" t="s">
        <v>50</v>
      </c>
      <c r="X158" s="3" t="s">
        <v>50</v>
      </c>
    </row>
    <row r="159" spans="1:24" x14ac:dyDescent="0.35">
      <c r="A159" s="3" t="s">
        <v>16</v>
      </c>
      <c r="B159" s="20">
        <v>2023</v>
      </c>
      <c r="C159" s="3" t="s">
        <v>143</v>
      </c>
      <c r="D159" s="3" t="s">
        <v>160</v>
      </c>
      <c r="E159" s="3">
        <v>18</v>
      </c>
      <c r="F159" s="3">
        <v>14</v>
      </c>
      <c r="G159" s="3">
        <v>24</v>
      </c>
      <c r="H159" s="3">
        <v>25</v>
      </c>
      <c r="I159">
        <f t="shared" si="4"/>
        <v>20.25</v>
      </c>
      <c r="J159" s="3">
        <v>85</v>
      </c>
      <c r="K159" s="3">
        <v>7</v>
      </c>
      <c r="L159" s="3">
        <v>14</v>
      </c>
      <c r="M159" s="3" t="s">
        <v>50</v>
      </c>
      <c r="N159" s="3">
        <v>0</v>
      </c>
      <c r="O159" s="3">
        <v>0</v>
      </c>
      <c r="P159" s="3" t="s">
        <v>50</v>
      </c>
      <c r="Q159" s="3">
        <v>0</v>
      </c>
      <c r="R159" s="3">
        <v>0</v>
      </c>
      <c r="S159" s="3">
        <v>15.5</v>
      </c>
      <c r="T159" s="3">
        <v>13</v>
      </c>
      <c r="U159">
        <f t="shared" si="5"/>
        <v>14.25</v>
      </c>
      <c r="V159" s="3" t="s">
        <v>50</v>
      </c>
      <c r="W159" s="3" t="s">
        <v>50</v>
      </c>
      <c r="X159" s="3" t="s">
        <v>50</v>
      </c>
    </row>
    <row r="160" spans="1:24" x14ac:dyDescent="0.35">
      <c r="A160" s="3" t="s">
        <v>16</v>
      </c>
      <c r="B160" s="20">
        <v>2023</v>
      </c>
      <c r="C160" s="3" t="s">
        <v>130</v>
      </c>
      <c r="D160" s="3" t="s">
        <v>145</v>
      </c>
      <c r="E160" s="3">
        <v>10</v>
      </c>
      <c r="F160" s="3">
        <v>13</v>
      </c>
      <c r="G160" s="3">
        <v>14</v>
      </c>
      <c r="H160" s="3">
        <v>11</v>
      </c>
      <c r="I160">
        <f t="shared" si="4"/>
        <v>12</v>
      </c>
      <c r="J160" s="3">
        <v>70</v>
      </c>
      <c r="K160" s="3">
        <v>1</v>
      </c>
      <c r="L160" s="3">
        <v>30</v>
      </c>
      <c r="M160" s="3" t="s">
        <v>275</v>
      </c>
      <c r="N160" s="3" t="s">
        <v>285</v>
      </c>
      <c r="O160" s="3">
        <f>1+6+12</f>
        <v>19</v>
      </c>
      <c r="P160" s="3" t="s">
        <v>50</v>
      </c>
      <c r="Q160" s="3">
        <v>0</v>
      </c>
      <c r="R160" s="3">
        <v>0</v>
      </c>
      <c r="S160" s="3">
        <v>15</v>
      </c>
      <c r="T160" s="3">
        <v>12</v>
      </c>
      <c r="U160">
        <f t="shared" si="5"/>
        <v>13.5</v>
      </c>
      <c r="V160" s="3" t="s">
        <v>50</v>
      </c>
      <c r="W160" s="3" t="s">
        <v>50</v>
      </c>
      <c r="X160" s="3" t="s">
        <v>50</v>
      </c>
    </row>
    <row r="161" spans="1:24" x14ac:dyDescent="0.35">
      <c r="A161" s="3" t="s">
        <v>16</v>
      </c>
      <c r="B161" s="20">
        <v>2023</v>
      </c>
      <c r="C161" s="3" t="s">
        <v>131</v>
      </c>
      <c r="D161" s="25" t="s">
        <v>146</v>
      </c>
      <c r="E161" s="3">
        <v>11</v>
      </c>
      <c r="F161" s="3">
        <v>15</v>
      </c>
      <c r="G161" s="3">
        <v>5</v>
      </c>
      <c r="H161" s="3">
        <v>14</v>
      </c>
      <c r="I161">
        <f t="shared" si="4"/>
        <v>11.25</v>
      </c>
      <c r="J161" s="3">
        <v>99</v>
      </c>
      <c r="K161" s="3">
        <v>0</v>
      </c>
      <c r="L161" s="3">
        <v>3</v>
      </c>
      <c r="M161" s="3" t="s">
        <v>269</v>
      </c>
      <c r="N161" s="3" t="s">
        <v>286</v>
      </c>
      <c r="O161" s="3">
        <f>3+7</f>
        <v>10</v>
      </c>
      <c r="P161" s="3" t="s">
        <v>317</v>
      </c>
      <c r="Q161" s="3">
        <v>1</v>
      </c>
      <c r="R161" s="3">
        <v>1</v>
      </c>
      <c r="S161" s="3">
        <v>13.5</v>
      </c>
      <c r="T161" s="3">
        <v>14</v>
      </c>
      <c r="U161">
        <f t="shared" si="5"/>
        <v>13.75</v>
      </c>
      <c r="V161" s="3" t="s">
        <v>50</v>
      </c>
      <c r="W161" s="3" t="s">
        <v>50</v>
      </c>
      <c r="X161" s="3" t="s">
        <v>50</v>
      </c>
    </row>
    <row r="162" spans="1:24" x14ac:dyDescent="0.35">
      <c r="A162" s="3" t="s">
        <v>16</v>
      </c>
      <c r="B162" s="20">
        <v>2023</v>
      </c>
      <c r="C162" s="3" t="s">
        <v>132</v>
      </c>
      <c r="D162" s="3" t="s">
        <v>147</v>
      </c>
      <c r="E162" s="3">
        <v>13</v>
      </c>
      <c r="F162" s="3">
        <v>9</v>
      </c>
      <c r="G162" s="3">
        <v>9</v>
      </c>
      <c r="H162" s="3">
        <v>8</v>
      </c>
      <c r="I162">
        <f t="shared" si="4"/>
        <v>9.75</v>
      </c>
      <c r="J162" s="3">
        <v>94</v>
      </c>
      <c r="K162" s="3">
        <v>65</v>
      </c>
      <c r="L162" s="3">
        <v>6</v>
      </c>
      <c r="M162" s="3" t="s">
        <v>269</v>
      </c>
      <c r="N162" s="3" t="s">
        <v>287</v>
      </c>
      <c r="O162" s="3">
        <f>12+3</f>
        <v>15</v>
      </c>
      <c r="P162" s="3" t="s">
        <v>50</v>
      </c>
      <c r="Q162" s="3">
        <v>0</v>
      </c>
      <c r="R162" s="3">
        <v>0</v>
      </c>
      <c r="S162" s="3">
        <v>13</v>
      </c>
      <c r="T162" s="3">
        <v>13</v>
      </c>
      <c r="U162">
        <f t="shared" si="5"/>
        <v>13</v>
      </c>
      <c r="V162" s="3" t="s">
        <v>50</v>
      </c>
      <c r="W162" s="3" t="s">
        <v>50</v>
      </c>
      <c r="X162" s="3" t="s">
        <v>50</v>
      </c>
    </row>
    <row r="163" spans="1:24" x14ac:dyDescent="0.35">
      <c r="A163" s="3" t="s">
        <v>16</v>
      </c>
      <c r="B163" s="20">
        <v>2023</v>
      </c>
      <c r="C163" s="3" t="s">
        <v>133</v>
      </c>
      <c r="D163" s="3" t="s">
        <v>148</v>
      </c>
      <c r="E163" s="3">
        <v>10</v>
      </c>
      <c r="F163" s="3">
        <v>12</v>
      </c>
      <c r="G163" s="3">
        <v>16</v>
      </c>
      <c r="H163" s="3">
        <v>11</v>
      </c>
      <c r="I163">
        <f t="shared" si="4"/>
        <v>12.25</v>
      </c>
      <c r="J163" s="3">
        <v>97</v>
      </c>
      <c r="K163" s="3">
        <v>5</v>
      </c>
      <c r="L163" s="3">
        <v>3</v>
      </c>
      <c r="M163" s="3" t="s">
        <v>269</v>
      </c>
      <c r="N163" s="3" t="s">
        <v>288</v>
      </c>
      <c r="O163" s="3">
        <f>6+10</f>
        <v>16</v>
      </c>
      <c r="P163" s="3" t="s">
        <v>317</v>
      </c>
      <c r="Q163" s="3">
        <v>1</v>
      </c>
      <c r="R163" s="3">
        <v>1</v>
      </c>
      <c r="S163" s="3">
        <v>10</v>
      </c>
      <c r="T163" s="3">
        <v>12</v>
      </c>
      <c r="U163">
        <f t="shared" si="5"/>
        <v>11</v>
      </c>
      <c r="V163" s="3" t="s">
        <v>50</v>
      </c>
      <c r="W163" s="3" t="s">
        <v>50</v>
      </c>
      <c r="X163" s="3" t="s">
        <v>50</v>
      </c>
    </row>
    <row r="164" spans="1:24" x14ac:dyDescent="0.35">
      <c r="A164" s="3" t="s">
        <v>16</v>
      </c>
      <c r="B164" s="20">
        <v>2023</v>
      </c>
      <c r="C164" s="3" t="s">
        <v>134</v>
      </c>
      <c r="D164" s="3" t="s">
        <v>149</v>
      </c>
      <c r="E164" s="3">
        <v>25</v>
      </c>
      <c r="F164" s="3">
        <v>15</v>
      </c>
      <c r="G164" s="3">
        <v>13</v>
      </c>
      <c r="H164" s="3">
        <v>16</v>
      </c>
      <c r="I164">
        <f t="shared" si="4"/>
        <v>17.25</v>
      </c>
      <c r="J164" s="3">
        <v>92</v>
      </c>
      <c r="K164" s="3" t="s">
        <v>50</v>
      </c>
      <c r="L164" s="3">
        <v>40</v>
      </c>
      <c r="M164" s="3" t="s">
        <v>269</v>
      </c>
      <c r="N164" s="3" t="s">
        <v>289</v>
      </c>
      <c r="O164" s="3">
        <f>5+10</f>
        <v>15</v>
      </c>
      <c r="P164" s="3" t="s">
        <v>317</v>
      </c>
      <c r="Q164" s="3">
        <v>1</v>
      </c>
      <c r="R164" s="3">
        <v>1</v>
      </c>
      <c r="S164" s="3" t="s">
        <v>50</v>
      </c>
      <c r="T164" s="3" t="s">
        <v>50</v>
      </c>
      <c r="U164" t="str">
        <f t="shared" si="5"/>
        <v>NA</v>
      </c>
      <c r="V164" s="3" t="s">
        <v>50</v>
      </c>
      <c r="W164" s="3" t="s">
        <v>50</v>
      </c>
      <c r="X164" s="3" t="s">
        <v>50</v>
      </c>
    </row>
    <row r="165" spans="1:24" x14ac:dyDescent="0.35">
      <c r="A165" s="3" t="s">
        <v>16</v>
      </c>
      <c r="B165" s="20">
        <v>2023</v>
      </c>
      <c r="C165" s="3" t="s">
        <v>135</v>
      </c>
      <c r="D165" s="3" t="s">
        <v>150</v>
      </c>
      <c r="E165" s="3">
        <v>15</v>
      </c>
      <c r="F165" s="3">
        <v>20</v>
      </c>
      <c r="G165" s="3">
        <v>13</v>
      </c>
      <c r="H165" s="3">
        <v>19</v>
      </c>
      <c r="I165">
        <f t="shared" si="4"/>
        <v>16.75</v>
      </c>
      <c r="J165" s="3">
        <v>90</v>
      </c>
      <c r="K165" s="3">
        <v>2</v>
      </c>
      <c r="L165" s="3">
        <v>15</v>
      </c>
      <c r="M165" s="3" t="s">
        <v>269</v>
      </c>
      <c r="N165" s="3" t="s">
        <v>290</v>
      </c>
      <c r="O165" s="3">
        <f>5+6</f>
        <v>11</v>
      </c>
      <c r="P165" s="3" t="s">
        <v>329</v>
      </c>
      <c r="Q165" s="3" t="s">
        <v>266</v>
      </c>
      <c r="R165">
        <f>5+1</f>
        <v>6</v>
      </c>
      <c r="S165" s="3">
        <v>16.5</v>
      </c>
      <c r="T165" s="3">
        <v>14</v>
      </c>
      <c r="U165">
        <f t="shared" si="5"/>
        <v>15.25</v>
      </c>
      <c r="V165" s="3" t="s">
        <v>50</v>
      </c>
      <c r="W165" s="3" t="s">
        <v>50</v>
      </c>
      <c r="X165" s="3" t="s">
        <v>50</v>
      </c>
    </row>
    <row r="166" spans="1:24" x14ac:dyDescent="0.35">
      <c r="A166" s="3" t="s">
        <v>16</v>
      </c>
      <c r="B166" s="20">
        <v>2023</v>
      </c>
      <c r="C166" s="3" t="s">
        <v>136</v>
      </c>
      <c r="D166" s="3" t="s">
        <v>151</v>
      </c>
      <c r="E166" s="3">
        <v>16</v>
      </c>
      <c r="F166" s="3">
        <v>19</v>
      </c>
      <c r="G166" s="3">
        <v>19</v>
      </c>
      <c r="H166" s="3">
        <v>18</v>
      </c>
      <c r="I166">
        <f t="shared" si="4"/>
        <v>18</v>
      </c>
      <c r="J166" s="3">
        <v>95</v>
      </c>
      <c r="K166" s="3">
        <v>25</v>
      </c>
      <c r="L166" s="3">
        <v>5</v>
      </c>
      <c r="M166" s="3" t="s">
        <v>269</v>
      </c>
      <c r="N166" s="3" t="s">
        <v>290</v>
      </c>
      <c r="O166" s="3">
        <f>5+6</f>
        <v>11</v>
      </c>
      <c r="P166" s="3" t="s">
        <v>50</v>
      </c>
      <c r="Q166" s="3">
        <v>0</v>
      </c>
      <c r="R166">
        <v>0</v>
      </c>
      <c r="S166" s="3">
        <v>13</v>
      </c>
      <c r="T166" s="3">
        <v>14</v>
      </c>
      <c r="U166">
        <f t="shared" si="5"/>
        <v>13.5</v>
      </c>
      <c r="V166" s="3" t="s">
        <v>50</v>
      </c>
      <c r="W166" s="3" t="s">
        <v>50</v>
      </c>
      <c r="X166" s="3" t="s">
        <v>50</v>
      </c>
    </row>
    <row r="167" spans="1:24" x14ac:dyDescent="0.35">
      <c r="A167" s="3" t="s">
        <v>16</v>
      </c>
      <c r="B167" s="20">
        <v>2024</v>
      </c>
      <c r="C167" s="3" t="s">
        <v>129</v>
      </c>
      <c r="D167" s="3" t="s">
        <v>144</v>
      </c>
      <c r="E167" s="3">
        <v>18</v>
      </c>
      <c r="F167" s="3">
        <v>19</v>
      </c>
      <c r="G167" s="3">
        <v>27</v>
      </c>
      <c r="H167" s="3">
        <v>31</v>
      </c>
      <c r="I167">
        <f t="shared" si="4"/>
        <v>23.75</v>
      </c>
      <c r="J167" s="3">
        <v>99</v>
      </c>
      <c r="K167" s="3">
        <v>3</v>
      </c>
      <c r="L167" s="3">
        <v>1</v>
      </c>
      <c r="M167" t="s">
        <v>50</v>
      </c>
      <c r="N167" t="s">
        <v>50</v>
      </c>
      <c r="O167" t="s">
        <v>50</v>
      </c>
      <c r="P167" t="s">
        <v>50</v>
      </c>
      <c r="Q167" t="s">
        <v>50</v>
      </c>
      <c r="R167" t="s">
        <v>50</v>
      </c>
      <c r="S167" t="s">
        <v>50</v>
      </c>
      <c r="T167" t="s">
        <v>50</v>
      </c>
      <c r="U167" t="str">
        <f t="shared" si="5"/>
        <v>NA</v>
      </c>
      <c r="V167" s="3" t="s">
        <v>50</v>
      </c>
      <c r="W167" s="3" t="s">
        <v>50</v>
      </c>
      <c r="X167" s="3" t="s">
        <v>50</v>
      </c>
    </row>
    <row r="168" spans="1:24" x14ac:dyDescent="0.35">
      <c r="A168" s="3" t="s">
        <v>16</v>
      </c>
      <c r="B168" s="20">
        <v>2024</v>
      </c>
      <c r="C168" s="3" t="s">
        <v>137</v>
      </c>
      <c r="D168" s="3" t="s">
        <v>154</v>
      </c>
      <c r="E168" s="3">
        <v>8</v>
      </c>
      <c r="F168" s="3">
        <v>7</v>
      </c>
      <c r="G168" s="3">
        <v>24</v>
      </c>
      <c r="H168" s="3">
        <v>13</v>
      </c>
      <c r="I168">
        <f t="shared" si="4"/>
        <v>13</v>
      </c>
      <c r="J168" s="3">
        <v>90</v>
      </c>
      <c r="K168" s="3">
        <v>0</v>
      </c>
      <c r="L168" s="3">
        <v>8</v>
      </c>
      <c r="M168" t="s">
        <v>50</v>
      </c>
      <c r="N168" t="s">
        <v>50</v>
      </c>
      <c r="O168" t="s">
        <v>50</v>
      </c>
      <c r="P168" t="s">
        <v>50</v>
      </c>
      <c r="Q168" t="s">
        <v>50</v>
      </c>
      <c r="R168" t="s">
        <v>50</v>
      </c>
      <c r="S168" t="s">
        <v>50</v>
      </c>
      <c r="T168" t="s">
        <v>50</v>
      </c>
      <c r="U168" t="str">
        <f t="shared" si="5"/>
        <v>NA</v>
      </c>
      <c r="V168" s="3" t="s">
        <v>50</v>
      </c>
      <c r="W168" s="3" t="s">
        <v>50</v>
      </c>
      <c r="X168" s="3" t="s">
        <v>50</v>
      </c>
    </row>
    <row r="169" spans="1:24" x14ac:dyDescent="0.35">
      <c r="A169" s="3" t="s">
        <v>16</v>
      </c>
      <c r="B169" s="20">
        <v>2024</v>
      </c>
      <c r="C169" s="3" t="s">
        <v>138</v>
      </c>
      <c r="D169" s="3" t="s">
        <v>155</v>
      </c>
      <c r="E169" s="3">
        <v>12</v>
      </c>
      <c r="F169" s="3">
        <v>18</v>
      </c>
      <c r="G169" s="3">
        <v>20</v>
      </c>
      <c r="H169" s="3">
        <v>21</v>
      </c>
      <c r="I169">
        <f t="shared" si="4"/>
        <v>17.75</v>
      </c>
      <c r="J169" s="3">
        <v>92</v>
      </c>
      <c r="K169" s="3">
        <v>1</v>
      </c>
      <c r="L169" s="3">
        <v>8</v>
      </c>
      <c r="M169" t="s">
        <v>50</v>
      </c>
      <c r="N169" t="s">
        <v>50</v>
      </c>
      <c r="O169" t="s">
        <v>50</v>
      </c>
      <c r="P169" t="s">
        <v>50</v>
      </c>
      <c r="Q169" t="s">
        <v>50</v>
      </c>
      <c r="R169" t="s">
        <v>50</v>
      </c>
      <c r="S169" t="s">
        <v>50</v>
      </c>
      <c r="T169" t="s">
        <v>50</v>
      </c>
      <c r="U169" t="str">
        <f t="shared" si="5"/>
        <v>NA</v>
      </c>
      <c r="V169" s="3" t="s">
        <v>50</v>
      </c>
      <c r="W169" s="3" t="s">
        <v>50</v>
      </c>
      <c r="X169" s="3" t="s">
        <v>50</v>
      </c>
    </row>
    <row r="170" spans="1:24" x14ac:dyDescent="0.35">
      <c r="A170" s="3" t="s">
        <v>16</v>
      </c>
      <c r="B170" s="20">
        <v>2024</v>
      </c>
      <c r="C170" s="3" t="s">
        <v>139</v>
      </c>
      <c r="D170" s="3" t="s">
        <v>156</v>
      </c>
      <c r="E170" s="3">
        <v>16</v>
      </c>
      <c r="F170" s="3">
        <v>12</v>
      </c>
      <c r="G170" s="3">
        <v>22</v>
      </c>
      <c r="H170" s="3">
        <v>16</v>
      </c>
      <c r="I170">
        <f t="shared" si="4"/>
        <v>16.5</v>
      </c>
      <c r="J170" s="3">
        <v>98</v>
      </c>
      <c r="K170" s="3">
        <v>60</v>
      </c>
      <c r="L170" s="3">
        <v>1</v>
      </c>
      <c r="M170" t="s">
        <v>50</v>
      </c>
      <c r="N170" t="s">
        <v>50</v>
      </c>
      <c r="O170" t="s">
        <v>50</v>
      </c>
      <c r="P170" t="s">
        <v>50</v>
      </c>
      <c r="Q170" t="s">
        <v>50</v>
      </c>
      <c r="R170" t="s">
        <v>50</v>
      </c>
      <c r="S170" t="s">
        <v>50</v>
      </c>
      <c r="T170" t="s">
        <v>50</v>
      </c>
      <c r="U170" t="str">
        <f t="shared" si="5"/>
        <v>NA</v>
      </c>
      <c r="V170" s="3" t="s">
        <v>50</v>
      </c>
      <c r="W170" s="3" t="s">
        <v>50</v>
      </c>
      <c r="X170" s="3" t="s">
        <v>50</v>
      </c>
    </row>
    <row r="171" spans="1:24" x14ac:dyDescent="0.35">
      <c r="A171" s="3" t="s">
        <v>16</v>
      </c>
      <c r="B171" s="20">
        <v>2024</v>
      </c>
      <c r="C171" s="3" t="s">
        <v>140</v>
      </c>
      <c r="D171" s="3" t="s">
        <v>157</v>
      </c>
      <c r="E171" s="3">
        <v>19</v>
      </c>
      <c r="F171" s="3">
        <v>14</v>
      </c>
      <c r="G171" s="3">
        <v>13</v>
      </c>
      <c r="H171" s="3">
        <v>14</v>
      </c>
      <c r="I171">
        <f t="shared" si="4"/>
        <v>15</v>
      </c>
      <c r="J171" s="3">
        <v>75</v>
      </c>
      <c r="K171" s="3">
        <v>3</v>
      </c>
      <c r="L171" s="3">
        <v>20</v>
      </c>
      <c r="M171" t="s">
        <v>50</v>
      </c>
      <c r="N171" t="s">
        <v>50</v>
      </c>
      <c r="O171" t="s">
        <v>50</v>
      </c>
      <c r="P171" t="s">
        <v>50</v>
      </c>
      <c r="Q171" t="s">
        <v>50</v>
      </c>
      <c r="R171" t="s">
        <v>50</v>
      </c>
      <c r="S171" t="s">
        <v>50</v>
      </c>
      <c r="T171" t="s">
        <v>50</v>
      </c>
      <c r="U171" t="str">
        <f t="shared" si="5"/>
        <v>NA</v>
      </c>
      <c r="V171" s="3" t="s">
        <v>50</v>
      </c>
      <c r="W171" s="3" t="s">
        <v>50</v>
      </c>
      <c r="X171" s="3" t="s">
        <v>50</v>
      </c>
    </row>
    <row r="172" spans="1:24" x14ac:dyDescent="0.35">
      <c r="A172" s="3" t="s">
        <v>16</v>
      </c>
      <c r="B172" s="20">
        <v>2024</v>
      </c>
      <c r="C172" s="3" t="s">
        <v>141</v>
      </c>
      <c r="D172" s="3" t="s">
        <v>158</v>
      </c>
      <c r="E172" s="3">
        <v>17</v>
      </c>
      <c r="F172" s="3">
        <v>15</v>
      </c>
      <c r="G172" s="3">
        <v>19</v>
      </c>
      <c r="H172" s="3">
        <v>12</v>
      </c>
      <c r="I172">
        <f t="shared" si="4"/>
        <v>15.75</v>
      </c>
      <c r="J172" s="3">
        <v>85</v>
      </c>
      <c r="K172" s="3">
        <v>8</v>
      </c>
      <c r="L172" s="3">
        <v>12</v>
      </c>
      <c r="M172" t="s">
        <v>50</v>
      </c>
      <c r="N172" t="s">
        <v>50</v>
      </c>
      <c r="O172" t="s">
        <v>50</v>
      </c>
      <c r="P172" t="s">
        <v>50</v>
      </c>
      <c r="Q172" t="s">
        <v>50</v>
      </c>
      <c r="R172" t="s">
        <v>50</v>
      </c>
      <c r="S172" t="s">
        <v>50</v>
      </c>
      <c r="T172" t="s">
        <v>50</v>
      </c>
      <c r="U172" t="str">
        <f t="shared" si="5"/>
        <v>NA</v>
      </c>
      <c r="V172" s="3" t="s">
        <v>50</v>
      </c>
      <c r="W172" s="3" t="s">
        <v>50</v>
      </c>
      <c r="X172" s="3" t="s">
        <v>50</v>
      </c>
    </row>
    <row r="173" spans="1:24" x14ac:dyDescent="0.35">
      <c r="A173" s="3" t="s">
        <v>16</v>
      </c>
      <c r="B173" s="20">
        <v>2024</v>
      </c>
      <c r="C173" s="3" t="s">
        <v>142</v>
      </c>
      <c r="D173" s="3" t="s">
        <v>159</v>
      </c>
      <c r="E173" s="3">
        <v>17</v>
      </c>
      <c r="F173" s="3">
        <v>19</v>
      </c>
      <c r="G173" s="3">
        <v>14</v>
      </c>
      <c r="H173" s="3">
        <v>14</v>
      </c>
      <c r="I173">
        <f t="shared" si="4"/>
        <v>16</v>
      </c>
      <c r="J173" s="3">
        <v>82</v>
      </c>
      <c r="K173" s="3">
        <v>4</v>
      </c>
      <c r="L173" s="3">
        <v>18</v>
      </c>
      <c r="M173" t="s">
        <v>50</v>
      </c>
      <c r="N173" t="s">
        <v>50</v>
      </c>
      <c r="O173" t="s">
        <v>50</v>
      </c>
      <c r="P173" t="s">
        <v>50</v>
      </c>
      <c r="Q173" t="s">
        <v>50</v>
      </c>
      <c r="R173" t="s">
        <v>50</v>
      </c>
      <c r="S173" t="s">
        <v>50</v>
      </c>
      <c r="T173" t="s">
        <v>50</v>
      </c>
      <c r="U173" t="str">
        <f t="shared" si="5"/>
        <v>NA</v>
      </c>
      <c r="V173" s="3" t="s">
        <v>50</v>
      </c>
      <c r="W173" s="3" t="s">
        <v>50</v>
      </c>
      <c r="X173" s="3" t="s">
        <v>50</v>
      </c>
    </row>
    <row r="174" spans="1:24" x14ac:dyDescent="0.35">
      <c r="A174" s="3" t="s">
        <v>16</v>
      </c>
      <c r="B174" s="20">
        <v>2024</v>
      </c>
      <c r="C174" s="3" t="s">
        <v>143</v>
      </c>
      <c r="D174" s="3" t="s">
        <v>160</v>
      </c>
      <c r="E174" s="3">
        <v>14</v>
      </c>
      <c r="F174" s="3">
        <v>17</v>
      </c>
      <c r="G174" s="3">
        <v>13</v>
      </c>
      <c r="H174" s="3">
        <v>11</v>
      </c>
      <c r="I174">
        <f t="shared" si="4"/>
        <v>13.75</v>
      </c>
      <c r="J174" s="3">
        <v>75</v>
      </c>
      <c r="K174" s="3">
        <v>3</v>
      </c>
      <c r="L174" s="3">
        <v>25</v>
      </c>
      <c r="M174" t="s">
        <v>50</v>
      </c>
      <c r="N174" t="s">
        <v>50</v>
      </c>
      <c r="O174" t="s">
        <v>50</v>
      </c>
      <c r="P174" t="s">
        <v>50</v>
      </c>
      <c r="Q174" t="s">
        <v>50</v>
      </c>
      <c r="R174" t="s">
        <v>50</v>
      </c>
      <c r="S174" t="s">
        <v>50</v>
      </c>
      <c r="T174" t="s">
        <v>50</v>
      </c>
      <c r="U174" t="str">
        <f t="shared" si="5"/>
        <v>NA</v>
      </c>
      <c r="V174" s="3" t="s">
        <v>50</v>
      </c>
      <c r="W174" s="3" t="s">
        <v>50</v>
      </c>
      <c r="X174" s="3" t="s">
        <v>50</v>
      </c>
    </row>
    <row r="175" spans="1:24" x14ac:dyDescent="0.35">
      <c r="A175" s="3" t="s">
        <v>16</v>
      </c>
      <c r="B175" s="20">
        <v>2024</v>
      </c>
      <c r="C175" s="3" t="s">
        <v>130</v>
      </c>
      <c r="D175" s="3" t="s">
        <v>145</v>
      </c>
      <c r="E175" s="3">
        <v>20</v>
      </c>
      <c r="F175" s="3">
        <v>18</v>
      </c>
      <c r="G175" s="3">
        <v>19</v>
      </c>
      <c r="H175" s="3">
        <v>17</v>
      </c>
      <c r="I175">
        <f t="shared" si="4"/>
        <v>18.5</v>
      </c>
      <c r="J175" s="3">
        <v>92</v>
      </c>
      <c r="K175" s="3">
        <v>1</v>
      </c>
      <c r="L175" s="3">
        <v>2</v>
      </c>
      <c r="M175" t="s">
        <v>50</v>
      </c>
      <c r="N175" t="s">
        <v>50</v>
      </c>
      <c r="O175" t="s">
        <v>50</v>
      </c>
      <c r="P175" t="s">
        <v>50</v>
      </c>
      <c r="Q175" t="s">
        <v>50</v>
      </c>
      <c r="R175" t="s">
        <v>50</v>
      </c>
      <c r="S175" t="s">
        <v>50</v>
      </c>
      <c r="T175" t="s">
        <v>50</v>
      </c>
      <c r="U175" t="str">
        <f t="shared" si="5"/>
        <v>NA</v>
      </c>
      <c r="V175" s="3" t="s">
        <v>50</v>
      </c>
      <c r="W175" s="3" t="s">
        <v>50</v>
      </c>
      <c r="X175" s="3" t="s">
        <v>50</v>
      </c>
    </row>
    <row r="176" spans="1:24" x14ac:dyDescent="0.35">
      <c r="A176" s="3" t="s">
        <v>16</v>
      </c>
      <c r="B176" s="20">
        <v>2024</v>
      </c>
      <c r="C176" s="3" t="s">
        <v>131</v>
      </c>
      <c r="D176" s="25" t="s">
        <v>146</v>
      </c>
      <c r="E176">
        <v>26</v>
      </c>
      <c r="F176">
        <v>8</v>
      </c>
      <c r="G176">
        <v>13</v>
      </c>
      <c r="H176">
        <v>20</v>
      </c>
      <c r="I176">
        <f t="shared" si="4"/>
        <v>16.75</v>
      </c>
      <c r="J176" s="3">
        <v>98</v>
      </c>
      <c r="K176" s="3">
        <v>1</v>
      </c>
      <c r="L176" s="3">
        <v>2</v>
      </c>
      <c r="M176" t="s">
        <v>50</v>
      </c>
      <c r="N176" t="s">
        <v>50</v>
      </c>
      <c r="O176" t="s">
        <v>50</v>
      </c>
      <c r="P176" t="s">
        <v>50</v>
      </c>
      <c r="Q176" t="s">
        <v>50</v>
      </c>
      <c r="R176" t="s">
        <v>50</v>
      </c>
      <c r="S176" t="s">
        <v>50</v>
      </c>
      <c r="T176" t="s">
        <v>50</v>
      </c>
      <c r="U176" t="str">
        <f t="shared" si="5"/>
        <v>NA</v>
      </c>
      <c r="V176" s="3" t="s">
        <v>50</v>
      </c>
      <c r="W176" s="3" t="s">
        <v>50</v>
      </c>
      <c r="X176" s="3" t="s">
        <v>50</v>
      </c>
    </row>
    <row r="177" spans="1:24" x14ac:dyDescent="0.35">
      <c r="A177" s="3" t="s">
        <v>16</v>
      </c>
      <c r="B177" s="20">
        <v>2024</v>
      </c>
      <c r="C177" s="3" t="s">
        <v>132</v>
      </c>
      <c r="D177" s="3" t="s">
        <v>147</v>
      </c>
      <c r="E177">
        <v>13</v>
      </c>
      <c r="F177">
        <v>12</v>
      </c>
      <c r="G177">
        <v>21</v>
      </c>
      <c r="H177">
        <v>19</v>
      </c>
      <c r="I177">
        <f t="shared" si="4"/>
        <v>16.25</v>
      </c>
      <c r="J177" s="3">
        <v>97</v>
      </c>
      <c r="K177" s="3">
        <v>1</v>
      </c>
      <c r="L177" s="3">
        <v>2</v>
      </c>
      <c r="M177" t="s">
        <v>50</v>
      </c>
      <c r="N177" t="s">
        <v>50</v>
      </c>
      <c r="O177" t="s">
        <v>50</v>
      </c>
      <c r="P177" t="s">
        <v>50</v>
      </c>
      <c r="Q177" t="s">
        <v>50</v>
      </c>
      <c r="R177" t="s">
        <v>50</v>
      </c>
      <c r="S177" t="s">
        <v>50</v>
      </c>
      <c r="T177" t="s">
        <v>50</v>
      </c>
      <c r="U177" t="str">
        <f t="shared" si="5"/>
        <v>NA</v>
      </c>
      <c r="V177" s="3" t="s">
        <v>50</v>
      </c>
      <c r="W177" s="3" t="s">
        <v>50</v>
      </c>
      <c r="X177" s="3" t="s">
        <v>50</v>
      </c>
    </row>
    <row r="178" spans="1:24" x14ac:dyDescent="0.35">
      <c r="A178" s="3" t="s">
        <v>16</v>
      </c>
      <c r="B178" s="20">
        <v>2024</v>
      </c>
      <c r="C178" s="3" t="s">
        <v>133</v>
      </c>
      <c r="D178" s="3" t="s">
        <v>148</v>
      </c>
      <c r="E178" s="3">
        <v>16</v>
      </c>
      <c r="F178" s="3">
        <v>8</v>
      </c>
      <c r="G178" s="3">
        <v>14</v>
      </c>
      <c r="H178" s="3">
        <v>20</v>
      </c>
      <c r="I178">
        <f t="shared" si="4"/>
        <v>14.5</v>
      </c>
      <c r="J178" s="3">
        <v>100</v>
      </c>
      <c r="K178" s="3">
        <v>1</v>
      </c>
      <c r="L178" s="3">
        <v>1</v>
      </c>
      <c r="M178" t="s">
        <v>50</v>
      </c>
      <c r="N178" t="s">
        <v>50</v>
      </c>
      <c r="O178" t="s">
        <v>50</v>
      </c>
      <c r="P178" t="s">
        <v>50</v>
      </c>
      <c r="Q178" t="s">
        <v>50</v>
      </c>
      <c r="R178" t="s">
        <v>50</v>
      </c>
      <c r="S178" t="s">
        <v>50</v>
      </c>
      <c r="T178" t="s">
        <v>50</v>
      </c>
      <c r="U178" t="str">
        <f t="shared" si="5"/>
        <v>NA</v>
      </c>
      <c r="V178" s="3" t="s">
        <v>50</v>
      </c>
      <c r="W178" s="3" t="s">
        <v>50</v>
      </c>
      <c r="X178" s="3" t="s">
        <v>50</v>
      </c>
    </row>
    <row r="179" spans="1:24" x14ac:dyDescent="0.35">
      <c r="A179" s="3" t="s">
        <v>16</v>
      </c>
      <c r="B179" s="20">
        <v>2024</v>
      </c>
      <c r="C179" s="3" t="s">
        <v>134</v>
      </c>
      <c r="D179" s="3" t="s">
        <v>149</v>
      </c>
      <c r="E179" s="3">
        <v>21</v>
      </c>
      <c r="F179" s="3">
        <v>18</v>
      </c>
      <c r="G179" s="3">
        <v>15</v>
      </c>
      <c r="H179" s="3">
        <v>21</v>
      </c>
      <c r="I179">
        <f t="shared" si="4"/>
        <v>18.75</v>
      </c>
      <c r="J179" s="3">
        <v>94</v>
      </c>
      <c r="K179" s="3">
        <v>1</v>
      </c>
      <c r="L179" s="3">
        <v>6</v>
      </c>
      <c r="M179" t="s">
        <v>50</v>
      </c>
      <c r="N179" t="s">
        <v>50</v>
      </c>
      <c r="O179" t="s">
        <v>50</v>
      </c>
      <c r="P179" t="s">
        <v>50</v>
      </c>
      <c r="Q179" t="s">
        <v>50</v>
      </c>
      <c r="R179" t="s">
        <v>50</v>
      </c>
      <c r="S179" t="s">
        <v>50</v>
      </c>
      <c r="T179" t="s">
        <v>50</v>
      </c>
      <c r="U179" t="str">
        <f t="shared" si="5"/>
        <v>NA</v>
      </c>
      <c r="V179" s="3" t="s">
        <v>50</v>
      </c>
      <c r="W179" s="3" t="s">
        <v>50</v>
      </c>
      <c r="X179" s="3" t="s">
        <v>50</v>
      </c>
    </row>
    <row r="180" spans="1:24" x14ac:dyDescent="0.35">
      <c r="A180" s="3" t="s">
        <v>16</v>
      </c>
      <c r="B180" s="20">
        <v>2024</v>
      </c>
      <c r="C180" s="3" t="s">
        <v>135</v>
      </c>
      <c r="D180" s="3" t="s">
        <v>150</v>
      </c>
      <c r="E180" s="3">
        <v>22</v>
      </c>
      <c r="F180" s="3">
        <v>22</v>
      </c>
      <c r="G180" s="3">
        <v>16</v>
      </c>
      <c r="H180" s="3">
        <v>18</v>
      </c>
      <c r="I180">
        <f t="shared" si="4"/>
        <v>19.5</v>
      </c>
      <c r="J180" s="3">
        <v>95</v>
      </c>
      <c r="K180" s="3">
        <v>2</v>
      </c>
      <c r="L180" s="3">
        <v>5</v>
      </c>
      <c r="M180" t="s">
        <v>50</v>
      </c>
      <c r="N180" t="s">
        <v>50</v>
      </c>
      <c r="O180" t="s">
        <v>50</v>
      </c>
      <c r="P180" t="s">
        <v>50</v>
      </c>
      <c r="Q180" t="s">
        <v>50</v>
      </c>
      <c r="R180" t="s">
        <v>50</v>
      </c>
      <c r="S180" t="s">
        <v>50</v>
      </c>
      <c r="T180" t="s">
        <v>50</v>
      </c>
      <c r="U180" t="str">
        <f t="shared" si="5"/>
        <v>NA</v>
      </c>
      <c r="V180" s="3" t="s">
        <v>50</v>
      </c>
      <c r="W180" s="3" t="s">
        <v>50</v>
      </c>
      <c r="X180" s="3" t="s">
        <v>50</v>
      </c>
    </row>
    <row r="181" spans="1:24" x14ac:dyDescent="0.35">
      <c r="A181" s="3" t="s">
        <v>16</v>
      </c>
      <c r="B181" s="20">
        <v>2024</v>
      </c>
      <c r="C181" s="3" t="s">
        <v>136</v>
      </c>
      <c r="D181" s="3" t="s">
        <v>151</v>
      </c>
      <c r="E181" s="3">
        <v>17</v>
      </c>
      <c r="F181" s="3">
        <v>20</v>
      </c>
      <c r="G181" s="3">
        <v>25</v>
      </c>
      <c r="H181" s="3">
        <v>22</v>
      </c>
      <c r="I181">
        <f t="shared" si="4"/>
        <v>21</v>
      </c>
      <c r="J181" s="3">
        <v>100</v>
      </c>
      <c r="K181" s="3">
        <v>2</v>
      </c>
      <c r="L181" s="3">
        <v>3</v>
      </c>
      <c r="M181" t="s">
        <v>50</v>
      </c>
      <c r="N181" t="s">
        <v>50</v>
      </c>
      <c r="O181" t="s">
        <v>50</v>
      </c>
      <c r="P181" t="s">
        <v>50</v>
      </c>
      <c r="Q181" t="s">
        <v>50</v>
      </c>
      <c r="R181" t="s">
        <v>50</v>
      </c>
      <c r="S181" t="s">
        <v>50</v>
      </c>
      <c r="T181" t="s">
        <v>50</v>
      </c>
      <c r="U181" t="str">
        <f t="shared" si="5"/>
        <v>NA</v>
      </c>
      <c r="V181" s="3" t="s">
        <v>50</v>
      </c>
      <c r="W181" s="3" t="s">
        <v>50</v>
      </c>
      <c r="X181" s="3" t="s">
        <v>50</v>
      </c>
    </row>
    <row r="182" spans="1:24" x14ac:dyDescent="0.35">
      <c r="A182" s="26" t="s">
        <v>19</v>
      </c>
      <c r="B182" s="25">
        <v>2014</v>
      </c>
      <c r="C182" s="3" t="s">
        <v>170</v>
      </c>
      <c r="D182" s="25" t="s">
        <v>197</v>
      </c>
      <c r="E182" s="3" t="s">
        <v>50</v>
      </c>
      <c r="F182" s="3" t="s">
        <v>50</v>
      </c>
      <c r="G182" s="3" t="s">
        <v>50</v>
      </c>
      <c r="H182" s="3" t="s">
        <v>50</v>
      </c>
      <c r="I182" t="str">
        <f t="shared" si="4"/>
        <v>NA</v>
      </c>
      <c r="J182" s="3">
        <v>85</v>
      </c>
      <c r="K182" t="s">
        <v>50</v>
      </c>
      <c r="L182" t="s">
        <v>50</v>
      </c>
      <c r="M182" t="s">
        <v>50</v>
      </c>
      <c r="N182" t="s">
        <v>50</v>
      </c>
      <c r="O182" t="s">
        <v>50</v>
      </c>
      <c r="P182" t="s">
        <v>50</v>
      </c>
      <c r="Q182" t="s">
        <v>50</v>
      </c>
      <c r="R182" t="s">
        <v>50</v>
      </c>
      <c r="S182" t="s">
        <v>50</v>
      </c>
      <c r="T182" t="s">
        <v>50</v>
      </c>
      <c r="U182" t="str">
        <f t="shared" si="5"/>
        <v>NA</v>
      </c>
      <c r="V182" s="3">
        <v>47.5</v>
      </c>
      <c r="W182" s="25">
        <v>1.5</v>
      </c>
      <c r="X182" s="26">
        <v>1248.5</v>
      </c>
    </row>
    <row r="183" spans="1:24" x14ac:dyDescent="0.35">
      <c r="A183" s="26" t="s">
        <v>19</v>
      </c>
      <c r="B183" s="25">
        <v>2014</v>
      </c>
      <c r="C183" s="3" t="s">
        <v>171</v>
      </c>
      <c r="D183" s="25" t="s">
        <v>198</v>
      </c>
      <c r="E183" s="3" t="s">
        <v>50</v>
      </c>
      <c r="F183" s="3" t="s">
        <v>50</v>
      </c>
      <c r="G183" s="3" t="s">
        <v>50</v>
      </c>
      <c r="H183" s="3" t="s">
        <v>50</v>
      </c>
      <c r="I183" t="str">
        <f t="shared" si="4"/>
        <v>NA</v>
      </c>
      <c r="J183" s="3">
        <v>75</v>
      </c>
      <c r="K183" t="s">
        <v>50</v>
      </c>
      <c r="L183" t="s">
        <v>50</v>
      </c>
      <c r="M18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  <c r="S183" t="s">
        <v>50</v>
      </c>
      <c r="T183" t="s">
        <v>50</v>
      </c>
      <c r="U183" t="str">
        <f t="shared" si="5"/>
        <v>NA</v>
      </c>
      <c r="V183" s="3">
        <v>57.9</v>
      </c>
      <c r="W183" s="25">
        <v>0.66666666666666663</v>
      </c>
      <c r="X183" s="26">
        <v>518.83333333333337</v>
      </c>
    </row>
    <row r="184" spans="1:24" x14ac:dyDescent="0.35">
      <c r="A184" s="26" t="s">
        <v>19</v>
      </c>
      <c r="B184" s="25">
        <v>2014</v>
      </c>
      <c r="C184" s="3" t="s">
        <v>172</v>
      </c>
      <c r="D184" s="25" t="s">
        <v>199</v>
      </c>
      <c r="E184" s="3" t="s">
        <v>50</v>
      </c>
      <c r="F184" s="3" t="s">
        <v>50</v>
      </c>
      <c r="G184" s="3" t="s">
        <v>50</v>
      </c>
      <c r="H184" s="3" t="s">
        <v>50</v>
      </c>
      <c r="I184" t="str">
        <f t="shared" si="4"/>
        <v>NA</v>
      </c>
      <c r="J184" s="3">
        <v>75</v>
      </c>
      <c r="K184" t="s">
        <v>50</v>
      </c>
      <c r="L184" t="s">
        <v>50</v>
      </c>
      <c r="M184" t="s">
        <v>50</v>
      </c>
      <c r="N184" t="s">
        <v>50</v>
      </c>
      <c r="O184" t="s">
        <v>50</v>
      </c>
      <c r="P184" t="s">
        <v>50</v>
      </c>
      <c r="Q184" t="s">
        <v>50</v>
      </c>
      <c r="R184" t="s">
        <v>50</v>
      </c>
      <c r="S184" t="s">
        <v>50</v>
      </c>
      <c r="T184" t="s">
        <v>50</v>
      </c>
      <c r="U184" t="str">
        <f t="shared" si="5"/>
        <v>NA</v>
      </c>
      <c r="V184" s="3">
        <v>54.8</v>
      </c>
      <c r="W184" s="25">
        <v>1.962962962962963</v>
      </c>
      <c r="X184" s="26">
        <v>983.66666666666663</v>
      </c>
    </row>
    <row r="185" spans="1:24" x14ac:dyDescent="0.35">
      <c r="A185" s="26" t="s">
        <v>19</v>
      </c>
      <c r="B185" s="25">
        <v>2014</v>
      </c>
      <c r="C185" s="3" t="s">
        <v>173</v>
      </c>
      <c r="D185" s="25" t="s">
        <v>200</v>
      </c>
      <c r="E185" s="3" t="s">
        <v>50</v>
      </c>
      <c r="F185" s="3" t="s">
        <v>50</v>
      </c>
      <c r="G185" s="3" t="s">
        <v>50</v>
      </c>
      <c r="H185" s="3" t="s">
        <v>50</v>
      </c>
      <c r="I185" t="str">
        <f t="shared" si="4"/>
        <v>NA</v>
      </c>
      <c r="J185" s="3">
        <v>75</v>
      </c>
      <c r="K185" t="s">
        <v>50</v>
      </c>
      <c r="L185" t="s">
        <v>50</v>
      </c>
      <c r="M185" t="s">
        <v>50</v>
      </c>
      <c r="N185" t="s">
        <v>50</v>
      </c>
      <c r="O185" t="s">
        <v>50</v>
      </c>
      <c r="P185" t="s">
        <v>50</v>
      </c>
      <c r="Q185" t="s">
        <v>50</v>
      </c>
      <c r="R185" t="s">
        <v>50</v>
      </c>
      <c r="S185" t="s">
        <v>50</v>
      </c>
      <c r="T185" t="s">
        <v>50</v>
      </c>
      <c r="U185" t="str">
        <f t="shared" si="5"/>
        <v>NA</v>
      </c>
      <c r="V185" s="3">
        <v>58.6</v>
      </c>
      <c r="W185" s="25">
        <v>1.8571428571428572</v>
      </c>
      <c r="X185" s="26">
        <v>540</v>
      </c>
    </row>
    <row r="186" spans="1:24" x14ac:dyDescent="0.35">
      <c r="A186" s="26" t="s">
        <v>19</v>
      </c>
      <c r="B186" s="25">
        <v>2014</v>
      </c>
      <c r="C186" s="3" t="s">
        <v>174</v>
      </c>
      <c r="D186" s="25" t="s">
        <v>201</v>
      </c>
      <c r="E186" s="3" t="s">
        <v>50</v>
      </c>
      <c r="F186" s="3" t="s">
        <v>50</v>
      </c>
      <c r="G186" s="3" t="s">
        <v>50</v>
      </c>
      <c r="H186" s="3" t="s">
        <v>50</v>
      </c>
      <c r="I186" t="str">
        <f t="shared" si="4"/>
        <v>NA</v>
      </c>
      <c r="J186" s="3">
        <v>85</v>
      </c>
      <c r="K186" t="s">
        <v>50</v>
      </c>
      <c r="L186" t="s">
        <v>50</v>
      </c>
      <c r="M186" t="s">
        <v>50</v>
      </c>
      <c r="N186" t="s">
        <v>50</v>
      </c>
      <c r="O186" t="s">
        <v>50</v>
      </c>
      <c r="P186" t="s">
        <v>50</v>
      </c>
      <c r="Q186" t="s">
        <v>50</v>
      </c>
      <c r="R186" t="s">
        <v>50</v>
      </c>
      <c r="S186" t="s">
        <v>50</v>
      </c>
      <c r="T186" t="s">
        <v>50</v>
      </c>
      <c r="U186" t="str">
        <f t="shared" si="5"/>
        <v>NA</v>
      </c>
      <c r="V186" s="3">
        <v>49.4</v>
      </c>
      <c r="W186" s="25">
        <v>2</v>
      </c>
      <c r="X186" s="26">
        <v>2557.5</v>
      </c>
    </row>
    <row r="187" spans="1:24" x14ac:dyDescent="0.35">
      <c r="A187" s="26" t="s">
        <v>19</v>
      </c>
      <c r="B187" s="25">
        <v>2014</v>
      </c>
      <c r="C187" s="3" t="s">
        <v>175</v>
      </c>
      <c r="D187" s="25" t="s">
        <v>202</v>
      </c>
      <c r="E187" s="3" t="s">
        <v>50</v>
      </c>
      <c r="F187" s="3" t="s">
        <v>50</v>
      </c>
      <c r="G187" s="3" t="s">
        <v>50</v>
      </c>
      <c r="H187" s="3" t="s">
        <v>50</v>
      </c>
      <c r="I187" t="str">
        <f t="shared" si="4"/>
        <v>NA</v>
      </c>
      <c r="J187" s="3">
        <v>100</v>
      </c>
      <c r="K187" t="s">
        <v>50</v>
      </c>
      <c r="L187" t="s">
        <v>50</v>
      </c>
      <c r="M187" t="s">
        <v>50</v>
      </c>
      <c r="N187" t="s">
        <v>50</v>
      </c>
      <c r="O187" t="s">
        <v>50</v>
      </c>
      <c r="P187" t="s">
        <v>50</v>
      </c>
      <c r="Q187" t="s">
        <v>50</v>
      </c>
      <c r="R187" t="s">
        <v>50</v>
      </c>
      <c r="S187" t="s">
        <v>50</v>
      </c>
      <c r="T187" t="s">
        <v>50</v>
      </c>
      <c r="U187" t="str">
        <f t="shared" si="5"/>
        <v>NA</v>
      </c>
      <c r="V187" s="3">
        <v>56</v>
      </c>
      <c r="W187" s="25" t="s">
        <v>50</v>
      </c>
      <c r="X187" s="26">
        <v>584.64285714285711</v>
      </c>
    </row>
    <row r="188" spans="1:24" x14ac:dyDescent="0.35">
      <c r="A188" s="26" t="s">
        <v>19</v>
      </c>
      <c r="B188" s="25">
        <v>2014</v>
      </c>
      <c r="C188" s="3" t="s">
        <v>176</v>
      </c>
      <c r="D188" s="25" t="s">
        <v>203</v>
      </c>
      <c r="E188" s="3" t="s">
        <v>50</v>
      </c>
      <c r="F188" s="3" t="s">
        <v>50</v>
      </c>
      <c r="G188" s="3" t="s">
        <v>50</v>
      </c>
      <c r="H188" s="3" t="s">
        <v>50</v>
      </c>
      <c r="I188" t="str">
        <f t="shared" si="4"/>
        <v>NA</v>
      </c>
      <c r="J188" s="3">
        <v>80</v>
      </c>
      <c r="K188" t="s">
        <v>50</v>
      </c>
      <c r="L188" t="s">
        <v>50</v>
      </c>
      <c r="M188" t="s">
        <v>50</v>
      </c>
      <c r="N188" t="s">
        <v>50</v>
      </c>
      <c r="O188" t="s">
        <v>50</v>
      </c>
      <c r="P188" t="s">
        <v>50</v>
      </c>
      <c r="Q188" t="s">
        <v>50</v>
      </c>
      <c r="R188" t="s">
        <v>50</v>
      </c>
      <c r="S188" t="s">
        <v>50</v>
      </c>
      <c r="T188" t="s">
        <v>50</v>
      </c>
      <c r="U188" t="str">
        <f t="shared" si="5"/>
        <v>NA</v>
      </c>
      <c r="V188" s="3">
        <v>43.3</v>
      </c>
      <c r="W188" s="25">
        <v>2.1538461538461537</v>
      </c>
      <c r="X188" s="26">
        <v>939.69230769230774</v>
      </c>
    </row>
    <row r="189" spans="1:24" x14ac:dyDescent="0.35">
      <c r="A189" s="26" t="s">
        <v>19</v>
      </c>
      <c r="B189" s="25">
        <v>2014</v>
      </c>
      <c r="C189" s="3" t="s">
        <v>177</v>
      </c>
      <c r="D189" s="25" t="s">
        <v>204</v>
      </c>
      <c r="E189" s="3" t="s">
        <v>50</v>
      </c>
      <c r="F189" s="3" t="s">
        <v>50</v>
      </c>
      <c r="G189" s="3" t="s">
        <v>50</v>
      </c>
      <c r="H189" s="3" t="s">
        <v>50</v>
      </c>
      <c r="I189" t="str">
        <f t="shared" si="4"/>
        <v>NA</v>
      </c>
      <c r="J189" s="3">
        <v>90</v>
      </c>
      <c r="K189" t="s">
        <v>50</v>
      </c>
      <c r="L189" t="s">
        <v>50</v>
      </c>
      <c r="M189" t="s">
        <v>50</v>
      </c>
      <c r="N189" t="s">
        <v>50</v>
      </c>
      <c r="O189" t="s">
        <v>50</v>
      </c>
      <c r="P189" t="s">
        <v>50</v>
      </c>
      <c r="Q189" t="s">
        <v>50</v>
      </c>
      <c r="R189" t="s">
        <v>50</v>
      </c>
      <c r="S189" t="s">
        <v>50</v>
      </c>
      <c r="T189" t="s">
        <v>50</v>
      </c>
      <c r="U189" t="str">
        <f t="shared" si="5"/>
        <v>NA</v>
      </c>
      <c r="V189" s="3">
        <v>54.3</v>
      </c>
      <c r="W189" s="25">
        <v>0.83333333333333337</v>
      </c>
      <c r="X189" s="26">
        <v>2601.3333333333335</v>
      </c>
    </row>
    <row r="190" spans="1:24" x14ac:dyDescent="0.35">
      <c r="A190" s="26" t="s">
        <v>19</v>
      </c>
      <c r="B190" s="25">
        <v>2014</v>
      </c>
      <c r="C190" s="3" t="s">
        <v>178</v>
      </c>
      <c r="D190" s="25" t="s">
        <v>205</v>
      </c>
      <c r="E190" s="3" t="s">
        <v>50</v>
      </c>
      <c r="F190" s="3" t="s">
        <v>50</v>
      </c>
      <c r="G190" s="3" t="s">
        <v>50</v>
      </c>
      <c r="H190" s="3" t="s">
        <v>50</v>
      </c>
      <c r="I190" t="str">
        <f t="shared" si="4"/>
        <v>NA</v>
      </c>
      <c r="J190" s="3">
        <v>90</v>
      </c>
      <c r="K190" t="s">
        <v>50</v>
      </c>
      <c r="L190" t="s">
        <v>50</v>
      </c>
      <c r="M190" t="s">
        <v>50</v>
      </c>
      <c r="N190" t="s">
        <v>50</v>
      </c>
      <c r="O190" t="s">
        <v>50</v>
      </c>
      <c r="P190" t="s">
        <v>50</v>
      </c>
      <c r="Q190" t="s">
        <v>50</v>
      </c>
      <c r="R190" t="s">
        <v>50</v>
      </c>
      <c r="S190" t="s">
        <v>50</v>
      </c>
      <c r="T190" t="s">
        <v>50</v>
      </c>
      <c r="U190" t="str">
        <f t="shared" si="5"/>
        <v>NA</v>
      </c>
      <c r="V190" s="3">
        <v>48.5</v>
      </c>
      <c r="W190" s="25">
        <v>2.2727272727272729</v>
      </c>
      <c r="X190" s="26">
        <v>2015</v>
      </c>
    </row>
    <row r="191" spans="1:24" x14ac:dyDescent="0.35">
      <c r="A191" s="26" t="s">
        <v>19</v>
      </c>
      <c r="B191" s="25">
        <v>2014</v>
      </c>
      <c r="C191" s="25" t="s">
        <v>179</v>
      </c>
      <c r="D191" s="25" t="s">
        <v>206</v>
      </c>
      <c r="E191" s="3" t="s">
        <v>50</v>
      </c>
      <c r="F191" s="3" t="s">
        <v>50</v>
      </c>
      <c r="G191" s="3" t="s">
        <v>50</v>
      </c>
      <c r="H191" s="3" t="s">
        <v>50</v>
      </c>
      <c r="I191" t="str">
        <f t="shared" si="4"/>
        <v>NA</v>
      </c>
      <c r="J191" s="3">
        <v>85</v>
      </c>
      <c r="K191" t="s">
        <v>50</v>
      </c>
      <c r="L191" t="s">
        <v>50</v>
      </c>
      <c r="M191" t="s">
        <v>50</v>
      </c>
      <c r="N191" t="s">
        <v>50</v>
      </c>
      <c r="O191" t="s">
        <v>50</v>
      </c>
      <c r="P191" t="s">
        <v>50</v>
      </c>
      <c r="Q191" t="s">
        <v>50</v>
      </c>
      <c r="R191" t="s">
        <v>50</v>
      </c>
      <c r="S191" t="s">
        <v>50</v>
      </c>
      <c r="T191" t="s">
        <v>50</v>
      </c>
      <c r="U191" t="str">
        <f t="shared" si="5"/>
        <v>NA</v>
      </c>
      <c r="V191" s="3">
        <v>63.1</v>
      </c>
      <c r="W191" s="25" t="s">
        <v>50</v>
      </c>
      <c r="X191" s="26">
        <v>1085.125</v>
      </c>
    </row>
    <row r="192" spans="1:24" x14ac:dyDescent="0.35">
      <c r="A192" s="26" t="s">
        <v>19</v>
      </c>
      <c r="B192" s="25">
        <v>2014</v>
      </c>
      <c r="C192" s="25" t="s">
        <v>180</v>
      </c>
      <c r="D192" s="25" t="s">
        <v>207</v>
      </c>
      <c r="E192" s="3" t="s">
        <v>50</v>
      </c>
      <c r="F192" s="3" t="s">
        <v>50</v>
      </c>
      <c r="G192" s="3" t="s">
        <v>50</v>
      </c>
      <c r="H192" s="3" t="s">
        <v>50</v>
      </c>
      <c r="I192" t="str">
        <f t="shared" si="4"/>
        <v>NA</v>
      </c>
      <c r="J192" s="3">
        <v>85</v>
      </c>
      <c r="K192" t="s">
        <v>50</v>
      </c>
      <c r="L192" t="s">
        <v>50</v>
      </c>
      <c r="M192" t="s">
        <v>50</v>
      </c>
      <c r="N192" t="s">
        <v>50</v>
      </c>
      <c r="O192" t="s">
        <v>50</v>
      </c>
      <c r="P192" t="s">
        <v>50</v>
      </c>
      <c r="Q192" t="s">
        <v>50</v>
      </c>
      <c r="R192" t="s">
        <v>50</v>
      </c>
      <c r="S192" t="s">
        <v>50</v>
      </c>
      <c r="T192" t="s">
        <v>50</v>
      </c>
      <c r="U192" t="str">
        <f t="shared" si="5"/>
        <v>NA</v>
      </c>
      <c r="V192" s="3">
        <v>61.1</v>
      </c>
      <c r="W192" s="25" t="s">
        <v>50</v>
      </c>
      <c r="X192" s="26">
        <v>1440</v>
      </c>
    </row>
    <row r="193" spans="1:24" x14ac:dyDescent="0.35">
      <c r="A193" s="26" t="s">
        <v>19</v>
      </c>
      <c r="B193" s="25">
        <v>2014</v>
      </c>
      <c r="C193" s="3" t="s">
        <v>181</v>
      </c>
      <c r="D193" s="25" t="s">
        <v>208</v>
      </c>
      <c r="E193" s="3" t="s">
        <v>50</v>
      </c>
      <c r="F193" s="3" t="s">
        <v>50</v>
      </c>
      <c r="G193" s="3" t="s">
        <v>50</v>
      </c>
      <c r="H193" s="3" t="s">
        <v>50</v>
      </c>
      <c r="I193" t="str">
        <f t="shared" si="4"/>
        <v>NA</v>
      </c>
      <c r="J193" s="3">
        <v>70</v>
      </c>
      <c r="K193" t="s">
        <v>50</v>
      </c>
      <c r="L193" t="s">
        <v>50</v>
      </c>
      <c r="M193" t="s">
        <v>50</v>
      </c>
      <c r="N193" t="s">
        <v>50</v>
      </c>
      <c r="O193" t="s">
        <v>50</v>
      </c>
      <c r="P193" t="s">
        <v>50</v>
      </c>
      <c r="Q193" t="s">
        <v>50</v>
      </c>
      <c r="R193" t="s">
        <v>50</v>
      </c>
      <c r="S193" t="s">
        <v>50</v>
      </c>
      <c r="T193" t="s">
        <v>50</v>
      </c>
      <c r="U193" t="str">
        <f t="shared" si="5"/>
        <v>NA</v>
      </c>
      <c r="V193" s="3">
        <v>56.6</v>
      </c>
      <c r="W193" s="25">
        <v>0.42857142857142855</v>
      </c>
      <c r="X193" s="26">
        <v>1268.0857142857144</v>
      </c>
    </row>
    <row r="194" spans="1:24" x14ac:dyDescent="0.35">
      <c r="A194" s="26" t="s">
        <v>19</v>
      </c>
      <c r="B194" s="25">
        <v>2014</v>
      </c>
      <c r="C194" s="25" t="s">
        <v>50</v>
      </c>
      <c r="D194" s="25" t="s">
        <v>209</v>
      </c>
      <c r="E194" s="3" t="s">
        <v>50</v>
      </c>
      <c r="F194" s="3" t="s">
        <v>50</v>
      </c>
      <c r="G194" s="3" t="s">
        <v>50</v>
      </c>
      <c r="H194" s="3" t="s">
        <v>50</v>
      </c>
      <c r="I194" t="str">
        <f t="shared" si="4"/>
        <v>NA</v>
      </c>
      <c r="J194" s="3">
        <v>95</v>
      </c>
      <c r="K194" t="s">
        <v>50</v>
      </c>
      <c r="L194" t="s">
        <v>50</v>
      </c>
      <c r="M194" t="s">
        <v>50</v>
      </c>
      <c r="N194" t="s">
        <v>50</v>
      </c>
      <c r="O194" t="s">
        <v>50</v>
      </c>
      <c r="P194" t="s">
        <v>50</v>
      </c>
      <c r="Q194" t="s">
        <v>50</v>
      </c>
      <c r="R194" t="s">
        <v>50</v>
      </c>
      <c r="S194" t="s">
        <v>50</v>
      </c>
      <c r="T194" t="s">
        <v>50</v>
      </c>
      <c r="U194" t="str">
        <f t="shared" si="5"/>
        <v>NA</v>
      </c>
      <c r="V194" s="3">
        <v>54.4</v>
      </c>
      <c r="W194" s="25">
        <v>0.75</v>
      </c>
      <c r="X194" s="26">
        <v>1455</v>
      </c>
    </row>
    <row r="195" spans="1:24" x14ac:dyDescent="0.35">
      <c r="A195" s="26" t="s">
        <v>19</v>
      </c>
      <c r="B195" s="25">
        <v>2014</v>
      </c>
      <c r="C195" s="25" t="s">
        <v>50</v>
      </c>
      <c r="D195" s="25" t="s">
        <v>210</v>
      </c>
      <c r="E195" s="3" t="s">
        <v>50</v>
      </c>
      <c r="F195" s="3" t="s">
        <v>50</v>
      </c>
      <c r="G195" s="3" t="s">
        <v>50</v>
      </c>
      <c r="H195" s="3" t="s">
        <v>50</v>
      </c>
      <c r="I195" t="str">
        <f t="shared" ref="I195:I258" si="6">IFERROR(AVERAGE(E195:H195), "NA")</f>
        <v>NA</v>
      </c>
      <c r="J195" s="3">
        <v>85</v>
      </c>
      <c r="K195" t="s">
        <v>50</v>
      </c>
      <c r="L195" t="s">
        <v>50</v>
      </c>
      <c r="M195" t="s">
        <v>50</v>
      </c>
      <c r="N195" t="s">
        <v>50</v>
      </c>
      <c r="O195" t="s">
        <v>50</v>
      </c>
      <c r="P195" t="s">
        <v>50</v>
      </c>
      <c r="Q195" t="s">
        <v>50</v>
      </c>
      <c r="R195" t="s">
        <v>50</v>
      </c>
      <c r="S195" t="s">
        <v>50</v>
      </c>
      <c r="T195" t="s">
        <v>50</v>
      </c>
      <c r="U195" t="str">
        <f t="shared" ref="U195:U258" si="7">IFERROR(AVERAGE(S195:T195), "NA")</f>
        <v>NA</v>
      </c>
      <c r="V195" s="3">
        <v>54.5</v>
      </c>
      <c r="W195" s="25">
        <v>1.5714285714285714</v>
      </c>
      <c r="X195" s="26">
        <v>2576.2857142857142</v>
      </c>
    </row>
    <row r="196" spans="1:24" x14ac:dyDescent="0.35">
      <c r="A196" s="26" t="s">
        <v>19</v>
      </c>
      <c r="B196" s="25">
        <v>2014</v>
      </c>
      <c r="C196" s="25" t="s">
        <v>50</v>
      </c>
      <c r="D196" s="25" t="s">
        <v>211</v>
      </c>
      <c r="E196" s="3" t="s">
        <v>50</v>
      </c>
      <c r="F196" s="3" t="s">
        <v>50</v>
      </c>
      <c r="G196" s="3" t="s">
        <v>50</v>
      </c>
      <c r="H196" s="3" t="s">
        <v>50</v>
      </c>
      <c r="I196" t="str">
        <f t="shared" si="6"/>
        <v>NA</v>
      </c>
      <c r="J196" s="3">
        <v>85</v>
      </c>
      <c r="K196" t="s">
        <v>50</v>
      </c>
      <c r="L196" t="s">
        <v>50</v>
      </c>
      <c r="M196" t="s">
        <v>50</v>
      </c>
      <c r="N196" t="s">
        <v>50</v>
      </c>
      <c r="O196" t="s">
        <v>50</v>
      </c>
      <c r="P196" t="s">
        <v>50</v>
      </c>
      <c r="Q196" t="s">
        <v>50</v>
      </c>
      <c r="R196" t="s">
        <v>50</v>
      </c>
      <c r="S196" t="s">
        <v>50</v>
      </c>
      <c r="T196" t="s">
        <v>50</v>
      </c>
      <c r="U196" t="str">
        <f t="shared" si="7"/>
        <v>NA</v>
      </c>
      <c r="V196" s="3">
        <v>49.4</v>
      </c>
      <c r="W196" s="25" t="s">
        <v>50</v>
      </c>
      <c r="X196" s="26">
        <v>1615.6363636363637</v>
      </c>
    </row>
    <row r="197" spans="1:24" x14ac:dyDescent="0.35">
      <c r="A197" s="26" t="s">
        <v>19</v>
      </c>
      <c r="B197" s="25">
        <v>2014</v>
      </c>
      <c r="C197" s="25" t="s">
        <v>50</v>
      </c>
      <c r="D197" s="25" t="s">
        <v>212</v>
      </c>
      <c r="E197" s="3" t="s">
        <v>50</v>
      </c>
      <c r="F197" s="3" t="s">
        <v>50</v>
      </c>
      <c r="G197" s="3" t="s">
        <v>50</v>
      </c>
      <c r="H197" s="3" t="s">
        <v>50</v>
      </c>
      <c r="I197" t="str">
        <f t="shared" si="6"/>
        <v>NA</v>
      </c>
      <c r="J197" s="3">
        <v>90</v>
      </c>
      <c r="K197" t="s">
        <v>50</v>
      </c>
      <c r="L197" t="s">
        <v>50</v>
      </c>
      <c r="M197" t="s">
        <v>50</v>
      </c>
      <c r="N197" t="s">
        <v>50</v>
      </c>
      <c r="O197" t="s">
        <v>50</v>
      </c>
      <c r="P197" t="s">
        <v>50</v>
      </c>
      <c r="Q197" t="s">
        <v>50</v>
      </c>
      <c r="R197" t="s">
        <v>50</v>
      </c>
      <c r="S197" t="s">
        <v>50</v>
      </c>
      <c r="T197" t="s">
        <v>50</v>
      </c>
      <c r="U197" t="str">
        <f t="shared" si="7"/>
        <v>NA</v>
      </c>
      <c r="V197" s="3">
        <v>50.1</v>
      </c>
      <c r="W197" s="25">
        <v>2.2000000000000002</v>
      </c>
      <c r="X197" s="26">
        <v>1619.4</v>
      </c>
    </row>
    <row r="198" spans="1:24" x14ac:dyDescent="0.35">
      <c r="A198" s="26" t="s">
        <v>19</v>
      </c>
      <c r="B198" s="25">
        <v>2014</v>
      </c>
      <c r="C198" s="25" t="s">
        <v>50</v>
      </c>
      <c r="D198" s="25" t="s">
        <v>213</v>
      </c>
      <c r="E198" s="3" t="s">
        <v>50</v>
      </c>
      <c r="F198" s="3" t="s">
        <v>50</v>
      </c>
      <c r="G198" s="3" t="s">
        <v>50</v>
      </c>
      <c r="H198" s="3" t="s">
        <v>50</v>
      </c>
      <c r="I198" t="str">
        <f t="shared" si="6"/>
        <v>NA</v>
      </c>
      <c r="J198" s="3">
        <v>95</v>
      </c>
      <c r="K198" t="s">
        <v>50</v>
      </c>
      <c r="L198" t="s">
        <v>50</v>
      </c>
      <c r="M198" t="s">
        <v>50</v>
      </c>
      <c r="N198" t="s">
        <v>50</v>
      </c>
      <c r="O198" t="s">
        <v>50</v>
      </c>
      <c r="P198" t="s">
        <v>50</v>
      </c>
      <c r="Q198" t="s">
        <v>50</v>
      </c>
      <c r="R198" t="s">
        <v>50</v>
      </c>
      <c r="S198" t="s">
        <v>50</v>
      </c>
      <c r="T198" t="s">
        <v>50</v>
      </c>
      <c r="U198" t="str">
        <f t="shared" si="7"/>
        <v>NA</v>
      </c>
      <c r="V198" s="3">
        <v>51.2</v>
      </c>
      <c r="W198" s="25">
        <v>1.7</v>
      </c>
      <c r="X198" s="26">
        <v>911.8</v>
      </c>
    </row>
    <row r="199" spans="1:24" x14ac:dyDescent="0.35">
      <c r="A199" s="26" t="s">
        <v>19</v>
      </c>
      <c r="B199" s="25">
        <v>2014</v>
      </c>
      <c r="C199" s="25" t="s">
        <v>50</v>
      </c>
      <c r="D199" s="25" t="s">
        <v>214</v>
      </c>
      <c r="E199" s="3" t="s">
        <v>50</v>
      </c>
      <c r="F199" s="3" t="s">
        <v>50</v>
      </c>
      <c r="G199" s="3" t="s">
        <v>50</v>
      </c>
      <c r="H199" s="3" t="s">
        <v>50</v>
      </c>
      <c r="I199" t="str">
        <f t="shared" si="6"/>
        <v>NA</v>
      </c>
      <c r="J199" s="3">
        <v>75</v>
      </c>
      <c r="K199" t="s">
        <v>50</v>
      </c>
      <c r="L199" t="s">
        <v>50</v>
      </c>
      <c r="M199" t="s">
        <v>50</v>
      </c>
      <c r="N199" t="s">
        <v>50</v>
      </c>
      <c r="O199" t="s">
        <v>50</v>
      </c>
      <c r="P199" t="s">
        <v>50</v>
      </c>
      <c r="Q199" t="s">
        <v>50</v>
      </c>
      <c r="R199" t="s">
        <v>50</v>
      </c>
      <c r="S199" t="s">
        <v>50</v>
      </c>
      <c r="T199" t="s">
        <v>50</v>
      </c>
      <c r="U199" t="str">
        <f t="shared" si="7"/>
        <v>NA</v>
      </c>
      <c r="V199" s="3">
        <v>53.6</v>
      </c>
      <c r="W199" s="25">
        <v>2.1428571428571428</v>
      </c>
      <c r="X199" s="26">
        <v>1200.1428571428571</v>
      </c>
    </row>
    <row r="200" spans="1:24" x14ac:dyDescent="0.35">
      <c r="A200" s="26" t="s">
        <v>19</v>
      </c>
      <c r="B200" s="25">
        <v>2014</v>
      </c>
      <c r="C200" s="25" t="s">
        <v>50</v>
      </c>
      <c r="D200" s="25" t="s">
        <v>215</v>
      </c>
      <c r="E200" s="3" t="s">
        <v>50</v>
      </c>
      <c r="F200" s="3" t="s">
        <v>50</v>
      </c>
      <c r="G200" s="3" t="s">
        <v>50</v>
      </c>
      <c r="H200" s="3" t="s">
        <v>50</v>
      </c>
      <c r="I200" t="str">
        <f t="shared" si="6"/>
        <v>NA</v>
      </c>
      <c r="J200" s="3">
        <v>90</v>
      </c>
      <c r="K200" t="s">
        <v>50</v>
      </c>
      <c r="L200" t="s">
        <v>50</v>
      </c>
      <c r="M200" t="s">
        <v>50</v>
      </c>
      <c r="N200" t="s">
        <v>50</v>
      </c>
      <c r="O200" t="s">
        <v>50</v>
      </c>
      <c r="P200" t="s">
        <v>50</v>
      </c>
      <c r="Q200" t="s">
        <v>50</v>
      </c>
      <c r="R200" t="s">
        <v>50</v>
      </c>
      <c r="S200" t="s">
        <v>50</v>
      </c>
      <c r="T200" t="s">
        <v>50</v>
      </c>
      <c r="U200" t="str">
        <f t="shared" si="7"/>
        <v>NA</v>
      </c>
      <c r="V200" s="3">
        <v>55.7</v>
      </c>
      <c r="W200" s="25">
        <v>1.7272727272727273</v>
      </c>
      <c r="X200" s="26">
        <v>801.90909090909088</v>
      </c>
    </row>
    <row r="201" spans="1:24" x14ac:dyDescent="0.35">
      <c r="A201" s="26" t="s">
        <v>19</v>
      </c>
      <c r="B201" s="25">
        <v>2014</v>
      </c>
      <c r="C201" s="25" t="s">
        <v>50</v>
      </c>
      <c r="D201" s="25" t="s">
        <v>216</v>
      </c>
      <c r="E201" s="3" t="s">
        <v>50</v>
      </c>
      <c r="F201" s="3" t="s">
        <v>50</v>
      </c>
      <c r="G201" s="3" t="s">
        <v>50</v>
      </c>
      <c r="H201" s="3" t="s">
        <v>50</v>
      </c>
      <c r="I201" t="str">
        <f t="shared" si="6"/>
        <v>NA</v>
      </c>
      <c r="J201" s="3">
        <v>70</v>
      </c>
      <c r="K201" t="s">
        <v>50</v>
      </c>
      <c r="L201" t="s">
        <v>50</v>
      </c>
      <c r="M201" t="s">
        <v>50</v>
      </c>
      <c r="N201" t="s">
        <v>50</v>
      </c>
      <c r="O201" t="s">
        <v>50</v>
      </c>
      <c r="P201" t="s">
        <v>50</v>
      </c>
      <c r="Q201" t="s">
        <v>50</v>
      </c>
      <c r="R201" t="s">
        <v>50</v>
      </c>
      <c r="S201" t="s">
        <v>50</v>
      </c>
      <c r="T201" t="s">
        <v>50</v>
      </c>
      <c r="U201" t="str">
        <f t="shared" si="7"/>
        <v>NA</v>
      </c>
      <c r="V201" s="3">
        <v>49.3</v>
      </c>
      <c r="W201" s="25">
        <v>1.153846153846154</v>
      </c>
      <c r="X201" s="26">
        <v>1041.1153846153845</v>
      </c>
    </row>
    <row r="202" spans="1:24" x14ac:dyDescent="0.35">
      <c r="A202" s="26" t="s">
        <v>19</v>
      </c>
      <c r="B202" s="25">
        <v>2015</v>
      </c>
      <c r="C202" s="3" t="s">
        <v>170</v>
      </c>
      <c r="D202" s="25" t="s">
        <v>197</v>
      </c>
      <c r="E202" s="3" t="s">
        <v>50</v>
      </c>
      <c r="F202" s="3" t="s">
        <v>50</v>
      </c>
      <c r="G202" s="3" t="s">
        <v>50</v>
      </c>
      <c r="H202" s="3" t="s">
        <v>50</v>
      </c>
      <c r="I202" t="str">
        <f t="shared" si="6"/>
        <v>NA</v>
      </c>
      <c r="J202" s="3" t="s">
        <v>50</v>
      </c>
      <c r="K202" t="s">
        <v>50</v>
      </c>
      <c r="L202" t="s">
        <v>50</v>
      </c>
      <c r="M202" t="s">
        <v>50</v>
      </c>
      <c r="N202" t="s">
        <v>50</v>
      </c>
      <c r="O202" t="s">
        <v>50</v>
      </c>
      <c r="P202" t="s">
        <v>50</v>
      </c>
      <c r="Q202" t="s">
        <v>50</v>
      </c>
      <c r="R202" t="s">
        <v>50</v>
      </c>
      <c r="S202" t="s">
        <v>50</v>
      </c>
      <c r="T202" t="s">
        <v>50</v>
      </c>
      <c r="U202" t="str">
        <f t="shared" si="7"/>
        <v>NA</v>
      </c>
      <c r="V202" s="3" t="s">
        <v>50</v>
      </c>
      <c r="W202" s="25">
        <v>2.3333333333333335</v>
      </c>
      <c r="X202" s="26">
        <v>2078.6666666666665</v>
      </c>
    </row>
    <row r="203" spans="1:24" x14ac:dyDescent="0.35">
      <c r="A203" s="26" t="s">
        <v>19</v>
      </c>
      <c r="B203" s="25">
        <v>2015</v>
      </c>
      <c r="C203" s="3" t="s">
        <v>171</v>
      </c>
      <c r="D203" s="25" t="s">
        <v>198</v>
      </c>
      <c r="E203" s="3" t="s">
        <v>50</v>
      </c>
      <c r="F203" s="3" t="s">
        <v>50</v>
      </c>
      <c r="G203" s="3" t="s">
        <v>50</v>
      </c>
      <c r="H203" s="3" t="s">
        <v>50</v>
      </c>
      <c r="I203" t="str">
        <f t="shared" si="6"/>
        <v>NA</v>
      </c>
      <c r="J203" s="3" t="s">
        <v>50</v>
      </c>
      <c r="K203" t="s">
        <v>50</v>
      </c>
      <c r="L203" t="s">
        <v>50</v>
      </c>
      <c r="M203" t="s">
        <v>50</v>
      </c>
      <c r="N203" t="s">
        <v>50</v>
      </c>
      <c r="O203" t="s">
        <v>50</v>
      </c>
      <c r="P203" t="s">
        <v>50</v>
      </c>
      <c r="Q203" t="s">
        <v>50</v>
      </c>
      <c r="R203" t="s">
        <v>50</v>
      </c>
      <c r="S203" t="s">
        <v>50</v>
      </c>
      <c r="T203" t="s">
        <v>50</v>
      </c>
      <c r="U203" t="str">
        <f t="shared" si="7"/>
        <v>NA</v>
      </c>
      <c r="V203" s="3" t="s">
        <v>50</v>
      </c>
      <c r="W203" s="25">
        <v>1.125</v>
      </c>
      <c r="X203" s="26">
        <v>793.75</v>
      </c>
    </row>
    <row r="204" spans="1:24" x14ac:dyDescent="0.35">
      <c r="A204" s="26" t="s">
        <v>19</v>
      </c>
      <c r="B204" s="25">
        <v>2015</v>
      </c>
      <c r="C204" s="3" t="s">
        <v>172</v>
      </c>
      <c r="D204" s="25" t="s">
        <v>199</v>
      </c>
      <c r="E204" s="3" t="s">
        <v>50</v>
      </c>
      <c r="F204" s="3" t="s">
        <v>50</v>
      </c>
      <c r="G204" s="3" t="s">
        <v>50</v>
      </c>
      <c r="H204" s="3" t="s">
        <v>50</v>
      </c>
      <c r="I204" t="str">
        <f t="shared" si="6"/>
        <v>NA</v>
      </c>
      <c r="J204" s="3" t="s">
        <v>50</v>
      </c>
      <c r="K204" t="s">
        <v>50</v>
      </c>
      <c r="L204" t="s">
        <v>50</v>
      </c>
      <c r="M204" t="s">
        <v>50</v>
      </c>
      <c r="N204" t="s">
        <v>50</v>
      </c>
      <c r="O204" t="s">
        <v>50</v>
      </c>
      <c r="P204" t="s">
        <v>50</v>
      </c>
      <c r="Q204" t="s">
        <v>50</v>
      </c>
      <c r="R204" t="s">
        <v>50</v>
      </c>
      <c r="S204" t="s">
        <v>50</v>
      </c>
      <c r="T204" t="s">
        <v>50</v>
      </c>
      <c r="U204" t="str">
        <f t="shared" si="7"/>
        <v>NA</v>
      </c>
      <c r="V204" s="3" t="s">
        <v>50</v>
      </c>
      <c r="W204" s="25">
        <v>0.71698113207547165</v>
      </c>
      <c r="X204" s="26">
        <v>517.24528301886789</v>
      </c>
    </row>
    <row r="205" spans="1:24" x14ac:dyDescent="0.35">
      <c r="A205" s="26" t="s">
        <v>19</v>
      </c>
      <c r="B205" s="25">
        <v>2015</v>
      </c>
      <c r="C205" s="3" t="s">
        <v>173</v>
      </c>
      <c r="D205" s="25" t="s">
        <v>200</v>
      </c>
      <c r="E205" s="3" t="s">
        <v>50</v>
      </c>
      <c r="F205" s="3" t="s">
        <v>50</v>
      </c>
      <c r="G205" s="3" t="s">
        <v>50</v>
      </c>
      <c r="H205" s="3" t="s">
        <v>50</v>
      </c>
      <c r="I205" t="str">
        <f t="shared" si="6"/>
        <v>NA</v>
      </c>
      <c r="J205" s="3" t="s">
        <v>50</v>
      </c>
      <c r="K205" t="s">
        <v>50</v>
      </c>
      <c r="L205" t="s">
        <v>50</v>
      </c>
      <c r="M205" t="s">
        <v>50</v>
      </c>
      <c r="N205" t="s">
        <v>50</v>
      </c>
      <c r="O205" t="s">
        <v>50</v>
      </c>
      <c r="P205" t="s">
        <v>50</v>
      </c>
      <c r="Q205" t="s">
        <v>50</v>
      </c>
      <c r="R205" t="s">
        <v>50</v>
      </c>
      <c r="S205" t="s">
        <v>50</v>
      </c>
      <c r="T205" t="s">
        <v>50</v>
      </c>
      <c r="U205" t="str">
        <f t="shared" si="7"/>
        <v>NA</v>
      </c>
      <c r="V205" s="3" t="s">
        <v>50</v>
      </c>
      <c r="W205" s="25">
        <v>1.0769230769230769</v>
      </c>
      <c r="X205" s="26">
        <v>283.23076923076923</v>
      </c>
    </row>
    <row r="206" spans="1:24" x14ac:dyDescent="0.35">
      <c r="A206" s="26" t="s">
        <v>19</v>
      </c>
      <c r="B206" s="25">
        <v>2015</v>
      </c>
      <c r="C206" s="3" t="s">
        <v>174</v>
      </c>
      <c r="D206" s="25" t="s">
        <v>201</v>
      </c>
      <c r="E206" s="3" t="s">
        <v>50</v>
      </c>
      <c r="F206" s="3" t="s">
        <v>50</v>
      </c>
      <c r="G206" s="3" t="s">
        <v>50</v>
      </c>
      <c r="H206" s="3" t="s">
        <v>50</v>
      </c>
      <c r="I206" t="str">
        <f t="shared" si="6"/>
        <v>NA</v>
      </c>
      <c r="J206" s="3" t="s">
        <v>50</v>
      </c>
      <c r="K206" t="s">
        <v>50</v>
      </c>
      <c r="L206" t="s">
        <v>50</v>
      </c>
      <c r="M206" t="s">
        <v>50</v>
      </c>
      <c r="N206" t="s">
        <v>50</v>
      </c>
      <c r="O206" t="s">
        <v>50</v>
      </c>
      <c r="P206" t="s">
        <v>50</v>
      </c>
      <c r="Q206" t="s">
        <v>50</v>
      </c>
      <c r="R206" t="s">
        <v>50</v>
      </c>
      <c r="S206" t="s">
        <v>50</v>
      </c>
      <c r="T206" t="s">
        <v>50</v>
      </c>
      <c r="U206" t="str">
        <f t="shared" si="7"/>
        <v>NA</v>
      </c>
      <c r="V206" s="3" t="s">
        <v>50</v>
      </c>
      <c r="W206" s="25">
        <v>1.25</v>
      </c>
      <c r="X206" s="26">
        <v>557.75</v>
      </c>
    </row>
    <row r="207" spans="1:24" x14ac:dyDescent="0.35">
      <c r="A207" s="26" t="s">
        <v>19</v>
      </c>
      <c r="B207" s="25">
        <v>2015</v>
      </c>
      <c r="C207" s="3" t="s">
        <v>175</v>
      </c>
      <c r="D207" s="25" t="s">
        <v>202</v>
      </c>
      <c r="E207" s="3" t="s">
        <v>50</v>
      </c>
      <c r="F207" s="3" t="s">
        <v>50</v>
      </c>
      <c r="G207" s="3" t="s">
        <v>50</v>
      </c>
      <c r="H207" s="3" t="s">
        <v>50</v>
      </c>
      <c r="I207" t="str">
        <f t="shared" si="6"/>
        <v>NA</v>
      </c>
      <c r="J207" s="3" t="s">
        <v>50</v>
      </c>
      <c r="K207" t="s">
        <v>50</v>
      </c>
      <c r="L207" t="s">
        <v>50</v>
      </c>
      <c r="M207" t="s">
        <v>50</v>
      </c>
      <c r="N207" t="s">
        <v>50</v>
      </c>
      <c r="O207" t="s">
        <v>50</v>
      </c>
      <c r="P207" t="s">
        <v>50</v>
      </c>
      <c r="Q207" t="s">
        <v>50</v>
      </c>
      <c r="R207" t="s">
        <v>50</v>
      </c>
      <c r="S207" t="s">
        <v>50</v>
      </c>
      <c r="T207" t="s">
        <v>50</v>
      </c>
      <c r="U207" t="str">
        <f t="shared" si="7"/>
        <v>NA</v>
      </c>
      <c r="V207" s="3" t="s">
        <v>50</v>
      </c>
      <c r="W207" s="25" t="s">
        <v>50</v>
      </c>
      <c r="X207" s="26" t="s">
        <v>50</v>
      </c>
    </row>
    <row r="208" spans="1:24" x14ac:dyDescent="0.35">
      <c r="A208" s="26" t="s">
        <v>19</v>
      </c>
      <c r="B208" s="25">
        <v>2015</v>
      </c>
      <c r="C208" s="3" t="s">
        <v>176</v>
      </c>
      <c r="D208" s="25" t="s">
        <v>203</v>
      </c>
      <c r="E208" s="3" t="s">
        <v>50</v>
      </c>
      <c r="F208" s="3" t="s">
        <v>50</v>
      </c>
      <c r="G208" s="3" t="s">
        <v>50</v>
      </c>
      <c r="H208" s="3" t="s">
        <v>50</v>
      </c>
      <c r="I208" t="str">
        <f t="shared" si="6"/>
        <v>NA</v>
      </c>
      <c r="J208" s="3" t="s">
        <v>50</v>
      </c>
      <c r="K208" t="s">
        <v>50</v>
      </c>
      <c r="L208" t="s">
        <v>50</v>
      </c>
      <c r="M208" t="s">
        <v>50</v>
      </c>
      <c r="N208" t="s">
        <v>50</v>
      </c>
      <c r="O208" t="s">
        <v>50</v>
      </c>
      <c r="P208" t="s">
        <v>50</v>
      </c>
      <c r="Q208" t="s">
        <v>50</v>
      </c>
      <c r="R208" t="s">
        <v>50</v>
      </c>
      <c r="S208" t="s">
        <v>50</v>
      </c>
      <c r="T208" t="s">
        <v>50</v>
      </c>
      <c r="U208" t="str">
        <f t="shared" si="7"/>
        <v>NA</v>
      </c>
      <c r="V208" s="3" t="s">
        <v>50</v>
      </c>
      <c r="W208" s="25">
        <v>0.7857142857142857</v>
      </c>
      <c r="X208" s="26">
        <v>754.07142857142856</v>
      </c>
    </row>
    <row r="209" spans="1:24" x14ac:dyDescent="0.35">
      <c r="A209" s="26" t="s">
        <v>19</v>
      </c>
      <c r="B209" s="25">
        <v>2015</v>
      </c>
      <c r="C209" s="3" t="s">
        <v>177</v>
      </c>
      <c r="D209" s="25" t="s">
        <v>204</v>
      </c>
      <c r="E209" s="3" t="s">
        <v>50</v>
      </c>
      <c r="F209" s="3" t="s">
        <v>50</v>
      </c>
      <c r="G209" s="3" t="s">
        <v>50</v>
      </c>
      <c r="H209" s="3" t="s">
        <v>50</v>
      </c>
      <c r="I209" t="str">
        <f t="shared" si="6"/>
        <v>NA</v>
      </c>
      <c r="J209" s="3" t="s">
        <v>50</v>
      </c>
      <c r="K209" t="s">
        <v>50</v>
      </c>
      <c r="L209" t="s">
        <v>50</v>
      </c>
      <c r="M209" t="s">
        <v>50</v>
      </c>
      <c r="N209" t="s">
        <v>50</v>
      </c>
      <c r="O209" t="s">
        <v>50</v>
      </c>
      <c r="P209" t="s">
        <v>50</v>
      </c>
      <c r="Q209" t="s">
        <v>50</v>
      </c>
      <c r="R209" t="s">
        <v>50</v>
      </c>
      <c r="S209" t="s">
        <v>50</v>
      </c>
      <c r="T209" t="s">
        <v>50</v>
      </c>
      <c r="U209" t="str">
        <f t="shared" si="7"/>
        <v>NA</v>
      </c>
      <c r="V209" s="3" t="s">
        <v>50</v>
      </c>
      <c r="W209" s="25">
        <v>3.6</v>
      </c>
      <c r="X209" s="26">
        <v>1121</v>
      </c>
    </row>
    <row r="210" spans="1:24" x14ac:dyDescent="0.35">
      <c r="A210" s="26" t="s">
        <v>19</v>
      </c>
      <c r="B210" s="25">
        <v>2015</v>
      </c>
      <c r="C210" s="3" t="s">
        <v>178</v>
      </c>
      <c r="D210" s="25" t="s">
        <v>205</v>
      </c>
      <c r="E210" s="3" t="s">
        <v>50</v>
      </c>
      <c r="F210" s="3" t="s">
        <v>50</v>
      </c>
      <c r="G210" s="3" t="s">
        <v>50</v>
      </c>
      <c r="H210" s="3" t="s">
        <v>50</v>
      </c>
      <c r="I210" t="str">
        <f t="shared" si="6"/>
        <v>NA</v>
      </c>
      <c r="J210" s="3" t="s">
        <v>50</v>
      </c>
      <c r="K210" t="s">
        <v>50</v>
      </c>
      <c r="L210" t="s">
        <v>50</v>
      </c>
      <c r="M210" t="s">
        <v>50</v>
      </c>
      <c r="N210" t="s">
        <v>50</v>
      </c>
      <c r="O210" t="s">
        <v>50</v>
      </c>
      <c r="P210" t="s">
        <v>50</v>
      </c>
      <c r="Q210" t="s">
        <v>50</v>
      </c>
      <c r="R210" t="s">
        <v>50</v>
      </c>
      <c r="S210" t="s">
        <v>50</v>
      </c>
      <c r="T210" t="s">
        <v>50</v>
      </c>
      <c r="U210" t="str">
        <f t="shared" si="7"/>
        <v>NA</v>
      </c>
      <c r="V210" s="3" t="s">
        <v>50</v>
      </c>
      <c r="W210" s="25">
        <v>0.6</v>
      </c>
      <c r="X210" s="26">
        <v>2021.28</v>
      </c>
    </row>
    <row r="211" spans="1:24" x14ac:dyDescent="0.35">
      <c r="A211" s="26" t="s">
        <v>19</v>
      </c>
      <c r="B211" s="25">
        <v>2015</v>
      </c>
      <c r="C211" s="25" t="s">
        <v>179</v>
      </c>
      <c r="D211" s="25" t="s">
        <v>206</v>
      </c>
      <c r="E211" s="3" t="s">
        <v>50</v>
      </c>
      <c r="F211" s="3" t="s">
        <v>50</v>
      </c>
      <c r="G211" s="3" t="s">
        <v>50</v>
      </c>
      <c r="H211" s="3" t="s">
        <v>50</v>
      </c>
      <c r="I211" t="str">
        <f t="shared" si="6"/>
        <v>NA</v>
      </c>
      <c r="J211" s="3" t="s">
        <v>50</v>
      </c>
      <c r="K211" t="s">
        <v>50</v>
      </c>
      <c r="L211" t="s">
        <v>50</v>
      </c>
      <c r="M211" t="s">
        <v>50</v>
      </c>
      <c r="N211" t="s">
        <v>50</v>
      </c>
      <c r="O211" t="s">
        <v>50</v>
      </c>
      <c r="P211" t="s">
        <v>50</v>
      </c>
      <c r="Q211" t="s">
        <v>50</v>
      </c>
      <c r="R211" t="s">
        <v>50</v>
      </c>
      <c r="S211" t="s">
        <v>50</v>
      </c>
      <c r="T211" t="s">
        <v>50</v>
      </c>
      <c r="U211" t="str">
        <f t="shared" si="7"/>
        <v>NA</v>
      </c>
      <c r="V211" s="3" t="s">
        <v>50</v>
      </c>
      <c r="W211" s="25" t="s">
        <v>50</v>
      </c>
      <c r="X211" s="26" t="s">
        <v>50</v>
      </c>
    </row>
    <row r="212" spans="1:24" x14ac:dyDescent="0.35">
      <c r="A212" s="26" t="s">
        <v>19</v>
      </c>
      <c r="B212" s="25">
        <v>2015</v>
      </c>
      <c r="C212" s="25" t="s">
        <v>180</v>
      </c>
      <c r="D212" s="25" t="s">
        <v>207</v>
      </c>
      <c r="E212" s="3" t="s">
        <v>50</v>
      </c>
      <c r="F212" s="3" t="s">
        <v>50</v>
      </c>
      <c r="G212" s="3" t="s">
        <v>50</v>
      </c>
      <c r="H212" s="3" t="s">
        <v>50</v>
      </c>
      <c r="I212" t="str">
        <f t="shared" si="6"/>
        <v>NA</v>
      </c>
      <c r="J212" s="3" t="s">
        <v>50</v>
      </c>
      <c r="K212" t="s">
        <v>50</v>
      </c>
      <c r="L212" t="s">
        <v>50</v>
      </c>
      <c r="M212" t="s">
        <v>50</v>
      </c>
      <c r="N212" t="s">
        <v>50</v>
      </c>
      <c r="O212" t="s">
        <v>50</v>
      </c>
      <c r="P212" t="s">
        <v>50</v>
      </c>
      <c r="Q212" t="s">
        <v>50</v>
      </c>
      <c r="R212" t="s">
        <v>50</v>
      </c>
      <c r="S212" t="s">
        <v>50</v>
      </c>
      <c r="T212" t="s">
        <v>50</v>
      </c>
      <c r="U212" t="str">
        <f t="shared" si="7"/>
        <v>NA</v>
      </c>
      <c r="V212" s="3" t="s">
        <v>50</v>
      </c>
      <c r="W212" s="25" t="s">
        <v>50</v>
      </c>
      <c r="X212" s="26" t="s">
        <v>50</v>
      </c>
    </row>
    <row r="213" spans="1:24" x14ac:dyDescent="0.35">
      <c r="A213" s="26" t="s">
        <v>19</v>
      </c>
      <c r="B213" s="25">
        <v>2015</v>
      </c>
      <c r="C213" s="3" t="s">
        <v>181</v>
      </c>
      <c r="D213" s="25" t="s">
        <v>208</v>
      </c>
      <c r="E213" s="3" t="s">
        <v>50</v>
      </c>
      <c r="F213" s="3" t="s">
        <v>50</v>
      </c>
      <c r="G213" s="3" t="s">
        <v>50</v>
      </c>
      <c r="H213" s="3" t="s">
        <v>50</v>
      </c>
      <c r="I213" t="str">
        <f t="shared" si="6"/>
        <v>NA</v>
      </c>
      <c r="J213" s="3" t="s">
        <v>50</v>
      </c>
      <c r="K213" t="s">
        <v>50</v>
      </c>
      <c r="L213" t="s">
        <v>50</v>
      </c>
      <c r="M213" t="s">
        <v>50</v>
      </c>
      <c r="N213" t="s">
        <v>50</v>
      </c>
      <c r="O213" t="s">
        <v>50</v>
      </c>
      <c r="P213" t="s">
        <v>50</v>
      </c>
      <c r="Q213" t="s">
        <v>50</v>
      </c>
      <c r="R213" t="s">
        <v>50</v>
      </c>
      <c r="S213" t="s">
        <v>50</v>
      </c>
      <c r="T213" t="s">
        <v>50</v>
      </c>
      <c r="U213" t="str">
        <f t="shared" si="7"/>
        <v>NA</v>
      </c>
      <c r="V213" s="3" t="s">
        <v>50</v>
      </c>
      <c r="W213" s="25">
        <v>1</v>
      </c>
      <c r="X213" s="26">
        <v>2465.6666666666665</v>
      </c>
    </row>
    <row r="214" spans="1:24" x14ac:dyDescent="0.35">
      <c r="A214" s="26" t="s">
        <v>19</v>
      </c>
      <c r="B214" s="25">
        <v>2015</v>
      </c>
      <c r="C214" s="25" t="s">
        <v>50</v>
      </c>
      <c r="D214" s="25" t="s">
        <v>209</v>
      </c>
      <c r="E214" s="3" t="s">
        <v>50</v>
      </c>
      <c r="F214" s="3" t="s">
        <v>50</v>
      </c>
      <c r="G214" s="3" t="s">
        <v>50</v>
      </c>
      <c r="H214" s="3" t="s">
        <v>50</v>
      </c>
      <c r="I214" t="str">
        <f t="shared" si="6"/>
        <v>NA</v>
      </c>
      <c r="J214" s="3" t="s">
        <v>50</v>
      </c>
      <c r="K214" t="s">
        <v>50</v>
      </c>
      <c r="L214" t="s">
        <v>50</v>
      </c>
      <c r="M214" t="s">
        <v>50</v>
      </c>
      <c r="N214" t="s">
        <v>50</v>
      </c>
      <c r="O214" t="s">
        <v>50</v>
      </c>
      <c r="P214" t="s">
        <v>50</v>
      </c>
      <c r="Q214" t="s">
        <v>50</v>
      </c>
      <c r="R214" t="s">
        <v>50</v>
      </c>
      <c r="S214" t="s">
        <v>50</v>
      </c>
      <c r="T214" t="s">
        <v>50</v>
      </c>
      <c r="U214" t="str">
        <f t="shared" si="7"/>
        <v>NA</v>
      </c>
      <c r="V214" s="3" t="s">
        <v>50</v>
      </c>
      <c r="W214" s="25">
        <v>0.66666666666666663</v>
      </c>
      <c r="X214" s="26">
        <v>930</v>
      </c>
    </row>
    <row r="215" spans="1:24" x14ac:dyDescent="0.35">
      <c r="A215" s="26" t="s">
        <v>19</v>
      </c>
      <c r="B215" s="25">
        <v>2015</v>
      </c>
      <c r="C215" s="25" t="s">
        <v>50</v>
      </c>
      <c r="D215" s="25" t="s">
        <v>210</v>
      </c>
      <c r="E215" s="3" t="s">
        <v>50</v>
      </c>
      <c r="F215" s="3" t="s">
        <v>50</v>
      </c>
      <c r="G215" s="3" t="s">
        <v>50</v>
      </c>
      <c r="H215" s="3" t="s">
        <v>50</v>
      </c>
      <c r="I215" t="str">
        <f t="shared" si="6"/>
        <v>NA</v>
      </c>
      <c r="J215" s="3" t="s">
        <v>50</v>
      </c>
      <c r="K215" t="s">
        <v>50</v>
      </c>
      <c r="L215" t="s">
        <v>50</v>
      </c>
      <c r="M215" t="s">
        <v>50</v>
      </c>
      <c r="N215" t="s">
        <v>50</v>
      </c>
      <c r="O215" t="s">
        <v>50</v>
      </c>
      <c r="P215" t="s">
        <v>50</v>
      </c>
      <c r="Q215" t="s">
        <v>50</v>
      </c>
      <c r="R215" t="s">
        <v>50</v>
      </c>
      <c r="S215" t="s">
        <v>50</v>
      </c>
      <c r="T215" t="s">
        <v>50</v>
      </c>
      <c r="U215" t="str">
        <f t="shared" si="7"/>
        <v>NA</v>
      </c>
      <c r="V215" s="3" t="s">
        <v>50</v>
      </c>
      <c r="W215" s="25">
        <v>1.1818181818181819</v>
      </c>
      <c r="X215" s="26">
        <v>1691.7272727272727</v>
      </c>
    </row>
    <row r="216" spans="1:24" x14ac:dyDescent="0.35">
      <c r="A216" s="26" t="s">
        <v>19</v>
      </c>
      <c r="B216" s="25">
        <v>2015</v>
      </c>
      <c r="C216" s="25" t="s">
        <v>50</v>
      </c>
      <c r="D216" s="25" t="s">
        <v>211</v>
      </c>
      <c r="E216" s="3" t="s">
        <v>50</v>
      </c>
      <c r="F216" s="3" t="s">
        <v>50</v>
      </c>
      <c r="G216" s="3" t="s">
        <v>50</v>
      </c>
      <c r="H216" s="3" t="s">
        <v>50</v>
      </c>
      <c r="I216" t="str">
        <f t="shared" si="6"/>
        <v>NA</v>
      </c>
      <c r="J216" s="3" t="s">
        <v>50</v>
      </c>
      <c r="K216" t="s">
        <v>50</v>
      </c>
      <c r="L216" t="s">
        <v>50</v>
      </c>
      <c r="M216" t="s">
        <v>50</v>
      </c>
      <c r="N216" t="s">
        <v>50</v>
      </c>
      <c r="O216" t="s">
        <v>50</v>
      </c>
      <c r="P216" t="s">
        <v>50</v>
      </c>
      <c r="Q216" t="s">
        <v>50</v>
      </c>
      <c r="R216" t="s">
        <v>50</v>
      </c>
      <c r="S216" t="s">
        <v>50</v>
      </c>
      <c r="T216" t="s">
        <v>50</v>
      </c>
      <c r="U216" t="str">
        <f t="shared" si="7"/>
        <v>NA</v>
      </c>
      <c r="V216" s="3" t="s">
        <v>50</v>
      </c>
      <c r="W216" s="25" t="s">
        <v>50</v>
      </c>
      <c r="X216" s="26" t="s">
        <v>50</v>
      </c>
    </row>
    <row r="217" spans="1:24" x14ac:dyDescent="0.35">
      <c r="A217" s="26" t="s">
        <v>19</v>
      </c>
      <c r="B217" s="25">
        <v>2015</v>
      </c>
      <c r="C217" s="25" t="s">
        <v>50</v>
      </c>
      <c r="D217" s="25" t="s">
        <v>212</v>
      </c>
      <c r="E217" s="3" t="s">
        <v>50</v>
      </c>
      <c r="F217" s="3" t="s">
        <v>50</v>
      </c>
      <c r="G217" s="3" t="s">
        <v>50</v>
      </c>
      <c r="H217" s="3" t="s">
        <v>50</v>
      </c>
      <c r="I217" t="str">
        <f t="shared" si="6"/>
        <v>NA</v>
      </c>
      <c r="J217" s="3" t="s">
        <v>50</v>
      </c>
      <c r="K217" t="s">
        <v>50</v>
      </c>
      <c r="L217" t="s">
        <v>50</v>
      </c>
      <c r="M217" t="s">
        <v>50</v>
      </c>
      <c r="N217" t="s">
        <v>50</v>
      </c>
      <c r="O217" t="s">
        <v>50</v>
      </c>
      <c r="P217" t="s">
        <v>50</v>
      </c>
      <c r="Q217" t="s">
        <v>50</v>
      </c>
      <c r="R217" t="s">
        <v>50</v>
      </c>
      <c r="S217" t="s">
        <v>50</v>
      </c>
      <c r="T217" t="s">
        <v>50</v>
      </c>
      <c r="U217" t="str">
        <f t="shared" si="7"/>
        <v>NA</v>
      </c>
      <c r="V217" s="3" t="s">
        <v>50</v>
      </c>
      <c r="W217" s="25">
        <v>1.4545454545454546</v>
      </c>
      <c r="X217" s="26">
        <v>1090.7272727272727</v>
      </c>
    </row>
    <row r="218" spans="1:24" x14ac:dyDescent="0.35">
      <c r="A218" s="26" t="s">
        <v>19</v>
      </c>
      <c r="B218" s="25">
        <v>2015</v>
      </c>
      <c r="C218" s="25" t="s">
        <v>50</v>
      </c>
      <c r="D218" s="25" t="s">
        <v>213</v>
      </c>
      <c r="E218" s="3" t="s">
        <v>50</v>
      </c>
      <c r="F218" s="3" t="s">
        <v>50</v>
      </c>
      <c r="G218" s="3" t="s">
        <v>50</v>
      </c>
      <c r="H218" s="3" t="s">
        <v>50</v>
      </c>
      <c r="I218" t="str">
        <f t="shared" si="6"/>
        <v>NA</v>
      </c>
      <c r="J218" s="3" t="s">
        <v>50</v>
      </c>
      <c r="K218" t="s">
        <v>50</v>
      </c>
      <c r="L218" t="s">
        <v>50</v>
      </c>
      <c r="M218" t="s">
        <v>50</v>
      </c>
      <c r="N218" t="s">
        <v>50</v>
      </c>
      <c r="O218" t="s">
        <v>50</v>
      </c>
      <c r="P218" t="s">
        <v>50</v>
      </c>
      <c r="Q218" t="s">
        <v>50</v>
      </c>
      <c r="R218" t="s">
        <v>50</v>
      </c>
      <c r="S218" t="s">
        <v>50</v>
      </c>
      <c r="T218" t="s">
        <v>50</v>
      </c>
      <c r="U218" t="str">
        <f t="shared" si="7"/>
        <v>NA</v>
      </c>
      <c r="V218" s="3" t="s">
        <v>50</v>
      </c>
      <c r="W218" s="25">
        <v>0.82352941176470584</v>
      </c>
      <c r="X218" s="26">
        <v>780.94117647058829</v>
      </c>
    </row>
    <row r="219" spans="1:24" x14ac:dyDescent="0.35">
      <c r="A219" s="26" t="s">
        <v>19</v>
      </c>
      <c r="B219" s="25">
        <v>2015</v>
      </c>
      <c r="C219" s="25" t="s">
        <v>50</v>
      </c>
      <c r="D219" s="25" t="s">
        <v>214</v>
      </c>
      <c r="E219" s="3" t="s">
        <v>50</v>
      </c>
      <c r="F219" s="3" t="s">
        <v>50</v>
      </c>
      <c r="G219" s="3" t="s">
        <v>50</v>
      </c>
      <c r="H219" s="3" t="s">
        <v>50</v>
      </c>
      <c r="I219" t="str">
        <f t="shared" si="6"/>
        <v>NA</v>
      </c>
      <c r="J219" s="3" t="s">
        <v>50</v>
      </c>
      <c r="K219" t="s">
        <v>50</v>
      </c>
      <c r="L219" t="s">
        <v>50</v>
      </c>
      <c r="M219" t="s">
        <v>50</v>
      </c>
      <c r="N219" t="s">
        <v>50</v>
      </c>
      <c r="O219" t="s">
        <v>50</v>
      </c>
      <c r="P219" t="s">
        <v>50</v>
      </c>
      <c r="Q219" t="s">
        <v>50</v>
      </c>
      <c r="R219" t="s">
        <v>50</v>
      </c>
      <c r="S219" t="s">
        <v>50</v>
      </c>
      <c r="T219" t="s">
        <v>50</v>
      </c>
      <c r="U219" t="str">
        <f t="shared" si="7"/>
        <v>NA</v>
      </c>
      <c r="V219" s="3" t="s">
        <v>50</v>
      </c>
      <c r="W219" s="25">
        <v>1.2</v>
      </c>
      <c r="X219" s="26">
        <v>1500.4</v>
      </c>
    </row>
    <row r="220" spans="1:24" x14ac:dyDescent="0.35">
      <c r="A220" s="26" t="s">
        <v>19</v>
      </c>
      <c r="B220" s="25">
        <v>2015</v>
      </c>
      <c r="C220" s="25" t="s">
        <v>50</v>
      </c>
      <c r="D220" s="25" t="s">
        <v>215</v>
      </c>
      <c r="E220" s="3" t="s">
        <v>50</v>
      </c>
      <c r="F220" s="3" t="s">
        <v>50</v>
      </c>
      <c r="G220" s="3" t="s">
        <v>50</v>
      </c>
      <c r="H220" s="3" t="s">
        <v>50</v>
      </c>
      <c r="I220" t="str">
        <f t="shared" si="6"/>
        <v>NA</v>
      </c>
      <c r="J220" s="3" t="s">
        <v>50</v>
      </c>
      <c r="K220" t="s">
        <v>50</v>
      </c>
      <c r="L220" t="s">
        <v>50</v>
      </c>
      <c r="M220" t="s">
        <v>50</v>
      </c>
      <c r="N220" t="s">
        <v>50</v>
      </c>
      <c r="O220" t="s">
        <v>50</v>
      </c>
      <c r="P220" t="s">
        <v>50</v>
      </c>
      <c r="Q220" t="s">
        <v>50</v>
      </c>
      <c r="R220" t="s">
        <v>50</v>
      </c>
      <c r="S220" t="s">
        <v>50</v>
      </c>
      <c r="T220" t="s">
        <v>50</v>
      </c>
      <c r="U220" t="str">
        <f t="shared" si="7"/>
        <v>NA</v>
      </c>
      <c r="V220" s="3" t="s">
        <v>50</v>
      </c>
      <c r="W220" s="25">
        <v>0.84210526315789469</v>
      </c>
      <c r="X220" s="26">
        <v>868.89473684210532</v>
      </c>
    </row>
    <row r="221" spans="1:24" x14ac:dyDescent="0.35">
      <c r="A221" s="26" t="s">
        <v>19</v>
      </c>
      <c r="B221" s="25">
        <v>2015</v>
      </c>
      <c r="C221" s="25" t="s">
        <v>50</v>
      </c>
      <c r="D221" s="25" t="s">
        <v>216</v>
      </c>
      <c r="E221" s="3" t="s">
        <v>50</v>
      </c>
      <c r="F221" s="3" t="s">
        <v>50</v>
      </c>
      <c r="G221" s="3" t="s">
        <v>50</v>
      </c>
      <c r="H221" s="3" t="s">
        <v>50</v>
      </c>
      <c r="I221" t="str">
        <f t="shared" si="6"/>
        <v>NA</v>
      </c>
      <c r="J221" s="3" t="s">
        <v>50</v>
      </c>
      <c r="K221" t="s">
        <v>50</v>
      </c>
      <c r="L221" t="s">
        <v>50</v>
      </c>
      <c r="M221" t="s">
        <v>50</v>
      </c>
      <c r="N221" t="s">
        <v>50</v>
      </c>
      <c r="O221" t="s">
        <v>50</v>
      </c>
      <c r="P221" t="s">
        <v>50</v>
      </c>
      <c r="Q221" t="s">
        <v>50</v>
      </c>
      <c r="R221" t="s">
        <v>50</v>
      </c>
      <c r="S221" t="s">
        <v>50</v>
      </c>
      <c r="T221" t="s">
        <v>50</v>
      </c>
      <c r="U221" t="str">
        <f t="shared" si="7"/>
        <v>NA</v>
      </c>
      <c r="V221" s="3" t="s">
        <v>50</v>
      </c>
      <c r="W221" s="25">
        <v>1.1333333333333333</v>
      </c>
      <c r="X221" s="26">
        <v>662.23333333333335</v>
      </c>
    </row>
    <row r="222" spans="1:24" x14ac:dyDescent="0.35">
      <c r="A222" s="26" t="s">
        <v>19</v>
      </c>
      <c r="B222" s="25">
        <v>2016</v>
      </c>
      <c r="C222" s="3" t="s">
        <v>170</v>
      </c>
      <c r="D222" s="25" t="s">
        <v>197</v>
      </c>
      <c r="E222" s="3" t="s">
        <v>50</v>
      </c>
      <c r="F222" s="3" t="s">
        <v>50</v>
      </c>
      <c r="G222" s="3" t="s">
        <v>50</v>
      </c>
      <c r="H222" s="3" t="s">
        <v>50</v>
      </c>
      <c r="I222" t="str">
        <f t="shared" si="6"/>
        <v>NA</v>
      </c>
      <c r="J222" s="3">
        <v>75</v>
      </c>
      <c r="K222" t="s">
        <v>50</v>
      </c>
      <c r="L222" t="s">
        <v>50</v>
      </c>
      <c r="M222" t="s">
        <v>50</v>
      </c>
      <c r="N222" t="s">
        <v>50</v>
      </c>
      <c r="O222" t="s">
        <v>50</v>
      </c>
      <c r="P222" t="s">
        <v>50</v>
      </c>
      <c r="Q222" t="s">
        <v>50</v>
      </c>
      <c r="R222" t="s">
        <v>50</v>
      </c>
      <c r="S222" t="s">
        <v>50</v>
      </c>
      <c r="T222" t="s">
        <v>50</v>
      </c>
      <c r="U222" t="str">
        <f t="shared" si="7"/>
        <v>NA</v>
      </c>
      <c r="V222" s="3">
        <v>56.174999999999997</v>
      </c>
      <c r="W222" s="25" t="s">
        <v>50</v>
      </c>
      <c r="X222" s="26">
        <v>1804.2860000000001</v>
      </c>
    </row>
    <row r="223" spans="1:24" x14ac:dyDescent="0.35">
      <c r="A223" s="26" t="s">
        <v>19</v>
      </c>
      <c r="B223" s="25">
        <v>2016</v>
      </c>
      <c r="C223" s="3" t="s">
        <v>171</v>
      </c>
      <c r="D223" s="25" t="s">
        <v>198</v>
      </c>
      <c r="E223" s="3" t="s">
        <v>50</v>
      </c>
      <c r="F223" s="3" t="s">
        <v>50</v>
      </c>
      <c r="G223" s="3" t="s">
        <v>50</v>
      </c>
      <c r="H223" s="3" t="s">
        <v>50</v>
      </c>
      <c r="I223" t="str">
        <f t="shared" si="6"/>
        <v>NA</v>
      </c>
      <c r="J223" s="3">
        <v>95</v>
      </c>
      <c r="K223" t="s">
        <v>50</v>
      </c>
      <c r="L223" t="s">
        <v>50</v>
      </c>
      <c r="M223" t="s">
        <v>50</v>
      </c>
      <c r="N223" t="s">
        <v>50</v>
      </c>
      <c r="O223" t="s">
        <v>50</v>
      </c>
      <c r="P223" t="s">
        <v>50</v>
      </c>
      <c r="Q223" t="s">
        <v>50</v>
      </c>
      <c r="R223" t="s">
        <v>50</v>
      </c>
      <c r="S223" t="s">
        <v>50</v>
      </c>
      <c r="T223" t="s">
        <v>50</v>
      </c>
      <c r="U223" t="str">
        <f t="shared" si="7"/>
        <v>NA</v>
      </c>
      <c r="V223" s="3">
        <v>62</v>
      </c>
      <c r="W223" s="25">
        <v>1.2222222222222223</v>
      </c>
      <c r="X223" s="26">
        <v>987.55560000000003</v>
      </c>
    </row>
    <row r="224" spans="1:24" x14ac:dyDescent="0.35">
      <c r="A224" s="26" t="s">
        <v>19</v>
      </c>
      <c r="B224" s="25">
        <v>2016</v>
      </c>
      <c r="C224" s="3" t="s">
        <v>172</v>
      </c>
      <c r="D224" s="25" t="s">
        <v>199</v>
      </c>
      <c r="E224" s="3" t="s">
        <v>50</v>
      </c>
      <c r="F224" s="3" t="s">
        <v>50</v>
      </c>
      <c r="G224" s="3" t="s">
        <v>50</v>
      </c>
      <c r="H224" s="3" t="s">
        <v>50</v>
      </c>
      <c r="I224" t="str">
        <f t="shared" si="6"/>
        <v>NA</v>
      </c>
      <c r="J224" s="3">
        <v>95</v>
      </c>
      <c r="K224" t="s">
        <v>50</v>
      </c>
      <c r="L224" t="s">
        <v>50</v>
      </c>
      <c r="M224" t="s">
        <v>50</v>
      </c>
      <c r="N224" t="s">
        <v>50</v>
      </c>
      <c r="O224" t="s">
        <v>50</v>
      </c>
      <c r="P224" t="s">
        <v>50</v>
      </c>
      <c r="Q224" t="s">
        <v>50</v>
      </c>
      <c r="R224" t="s">
        <v>50</v>
      </c>
      <c r="S224" t="s">
        <v>50</v>
      </c>
      <c r="T224" t="s">
        <v>50</v>
      </c>
      <c r="U224" t="str">
        <f t="shared" si="7"/>
        <v>NA</v>
      </c>
      <c r="V224" s="3">
        <v>62.8</v>
      </c>
      <c r="W224" s="25">
        <v>1.1842105263157894</v>
      </c>
      <c r="X224" s="26">
        <v>605.44740000000002</v>
      </c>
    </row>
    <row r="225" spans="1:24" x14ac:dyDescent="0.35">
      <c r="A225" s="26" t="s">
        <v>19</v>
      </c>
      <c r="B225" s="25">
        <v>2016</v>
      </c>
      <c r="C225" s="3" t="s">
        <v>173</v>
      </c>
      <c r="D225" s="25" t="s">
        <v>200</v>
      </c>
      <c r="E225" s="3" t="s">
        <v>50</v>
      </c>
      <c r="F225" s="3" t="s">
        <v>50</v>
      </c>
      <c r="G225" s="3" t="s">
        <v>50</v>
      </c>
      <c r="H225" s="3" t="s">
        <v>50</v>
      </c>
      <c r="I225" t="str">
        <f t="shared" si="6"/>
        <v>NA</v>
      </c>
      <c r="J225" s="3">
        <v>100</v>
      </c>
      <c r="K225" t="s">
        <v>50</v>
      </c>
      <c r="L225" t="s">
        <v>50</v>
      </c>
      <c r="M225" t="s">
        <v>50</v>
      </c>
      <c r="N225" t="s">
        <v>50</v>
      </c>
      <c r="O225" t="s">
        <v>50</v>
      </c>
      <c r="P225" t="s">
        <v>50</v>
      </c>
      <c r="Q225" t="s">
        <v>50</v>
      </c>
      <c r="R225" t="s">
        <v>50</v>
      </c>
      <c r="S225" t="s">
        <v>50</v>
      </c>
      <c r="T225" t="s">
        <v>50</v>
      </c>
      <c r="U225" t="str">
        <f t="shared" si="7"/>
        <v>NA</v>
      </c>
      <c r="V225" s="3">
        <v>71.3</v>
      </c>
      <c r="W225" s="25">
        <v>1</v>
      </c>
      <c r="X225" s="26">
        <v>471.57139999999998</v>
      </c>
    </row>
    <row r="226" spans="1:24" x14ac:dyDescent="0.35">
      <c r="A226" s="26" t="s">
        <v>19</v>
      </c>
      <c r="B226" s="25">
        <v>2016</v>
      </c>
      <c r="C226" s="3" t="s">
        <v>174</v>
      </c>
      <c r="D226" s="25" t="s">
        <v>201</v>
      </c>
      <c r="E226" s="3" t="s">
        <v>50</v>
      </c>
      <c r="F226" s="3" t="s">
        <v>50</v>
      </c>
      <c r="G226" s="3" t="s">
        <v>50</v>
      </c>
      <c r="H226" s="3" t="s">
        <v>50</v>
      </c>
      <c r="I226" t="str">
        <f t="shared" si="6"/>
        <v>NA</v>
      </c>
      <c r="J226" s="3">
        <v>80</v>
      </c>
      <c r="K226" t="s">
        <v>50</v>
      </c>
      <c r="L226" t="s">
        <v>50</v>
      </c>
      <c r="M226" t="s">
        <v>50</v>
      </c>
      <c r="N226" t="s">
        <v>50</v>
      </c>
      <c r="O226" t="s">
        <v>50</v>
      </c>
      <c r="P226" t="s">
        <v>50</v>
      </c>
      <c r="Q226" t="s">
        <v>50</v>
      </c>
      <c r="R226" t="s">
        <v>50</v>
      </c>
      <c r="S226" t="s">
        <v>50</v>
      </c>
      <c r="T226" t="s">
        <v>50</v>
      </c>
      <c r="U226" t="str">
        <f t="shared" si="7"/>
        <v>NA</v>
      </c>
      <c r="V226" s="3">
        <v>62.924999999999997</v>
      </c>
      <c r="W226" s="25">
        <v>0.4</v>
      </c>
      <c r="X226" s="26">
        <v>1194.4000000000001</v>
      </c>
    </row>
    <row r="227" spans="1:24" x14ac:dyDescent="0.35">
      <c r="A227" s="26" t="s">
        <v>19</v>
      </c>
      <c r="B227" s="25">
        <v>2016</v>
      </c>
      <c r="C227" s="3" t="s">
        <v>175</v>
      </c>
      <c r="D227" s="25" t="s">
        <v>202</v>
      </c>
      <c r="E227" s="3" t="s">
        <v>50</v>
      </c>
      <c r="F227" s="3" t="s">
        <v>50</v>
      </c>
      <c r="G227" s="3" t="s">
        <v>50</v>
      </c>
      <c r="H227" s="3" t="s">
        <v>50</v>
      </c>
      <c r="I227" t="str">
        <f t="shared" si="6"/>
        <v>NA</v>
      </c>
      <c r="J227" s="3" t="s">
        <v>50</v>
      </c>
      <c r="K227" t="s">
        <v>50</v>
      </c>
      <c r="L227" t="s">
        <v>50</v>
      </c>
      <c r="M227" t="s">
        <v>50</v>
      </c>
      <c r="N227" t="s">
        <v>50</v>
      </c>
      <c r="O227" t="s">
        <v>50</v>
      </c>
      <c r="P227" t="s">
        <v>50</v>
      </c>
      <c r="Q227" t="s">
        <v>50</v>
      </c>
      <c r="R227" t="s">
        <v>50</v>
      </c>
      <c r="S227" t="s">
        <v>50</v>
      </c>
      <c r="T227" t="s">
        <v>50</v>
      </c>
      <c r="U227" t="str">
        <f t="shared" si="7"/>
        <v>NA</v>
      </c>
      <c r="V227" s="3" t="s">
        <v>50</v>
      </c>
      <c r="W227" s="25" t="s">
        <v>50</v>
      </c>
      <c r="X227" s="26" t="s">
        <v>50</v>
      </c>
    </row>
    <row r="228" spans="1:24" x14ac:dyDescent="0.35">
      <c r="A228" s="26" t="s">
        <v>19</v>
      </c>
      <c r="B228" s="25">
        <v>2016</v>
      </c>
      <c r="C228" s="3" t="s">
        <v>176</v>
      </c>
      <c r="D228" s="25" t="s">
        <v>203</v>
      </c>
      <c r="E228" s="3" t="s">
        <v>50</v>
      </c>
      <c r="F228" s="3" t="s">
        <v>50</v>
      </c>
      <c r="G228" s="3" t="s">
        <v>50</v>
      </c>
      <c r="H228" s="3" t="s">
        <v>50</v>
      </c>
      <c r="I228" t="str">
        <f t="shared" si="6"/>
        <v>NA</v>
      </c>
      <c r="J228" s="3">
        <v>90</v>
      </c>
      <c r="K228" t="s">
        <v>50</v>
      </c>
      <c r="L228" t="s">
        <v>50</v>
      </c>
      <c r="M228" t="s">
        <v>50</v>
      </c>
      <c r="N228" t="s">
        <v>50</v>
      </c>
      <c r="O228" t="s">
        <v>50</v>
      </c>
      <c r="P228" t="s">
        <v>50</v>
      </c>
      <c r="Q228" t="s">
        <v>50</v>
      </c>
      <c r="R228" t="s">
        <v>50</v>
      </c>
      <c r="S228" t="s">
        <v>50</v>
      </c>
      <c r="T228" t="s">
        <v>50</v>
      </c>
      <c r="U228" t="str">
        <f t="shared" si="7"/>
        <v>NA</v>
      </c>
      <c r="V228" s="3">
        <v>62.024999999999999</v>
      </c>
      <c r="W228" s="25">
        <v>1.5</v>
      </c>
      <c r="X228" s="26">
        <v>728.59090000000003</v>
      </c>
    </row>
    <row r="229" spans="1:24" x14ac:dyDescent="0.35">
      <c r="A229" s="26" t="s">
        <v>19</v>
      </c>
      <c r="B229" s="25">
        <v>2016</v>
      </c>
      <c r="C229" s="3" t="s">
        <v>177</v>
      </c>
      <c r="D229" s="25" t="s">
        <v>204</v>
      </c>
      <c r="E229" s="3" t="s">
        <v>50</v>
      </c>
      <c r="F229" s="3" t="s">
        <v>50</v>
      </c>
      <c r="G229" s="3" t="s">
        <v>50</v>
      </c>
      <c r="H229" s="3" t="s">
        <v>50</v>
      </c>
      <c r="I229" t="str">
        <f t="shared" si="6"/>
        <v>NA</v>
      </c>
      <c r="J229" s="3">
        <v>100</v>
      </c>
      <c r="K229" t="s">
        <v>50</v>
      </c>
      <c r="L229" t="s">
        <v>50</v>
      </c>
      <c r="M229" t="s">
        <v>50</v>
      </c>
      <c r="N229" t="s">
        <v>50</v>
      </c>
      <c r="O229" t="s">
        <v>50</v>
      </c>
      <c r="P229" t="s">
        <v>50</v>
      </c>
      <c r="Q229" t="s">
        <v>50</v>
      </c>
      <c r="R229" t="s">
        <v>50</v>
      </c>
      <c r="S229" t="s">
        <v>50</v>
      </c>
      <c r="T229" t="s">
        <v>50</v>
      </c>
      <c r="U229" t="str">
        <f t="shared" si="7"/>
        <v>NA</v>
      </c>
      <c r="V229" s="3">
        <v>71.650000000000006</v>
      </c>
      <c r="W229" s="25">
        <v>1.0555555555555556</v>
      </c>
      <c r="X229" s="26">
        <v>1327.556</v>
      </c>
    </row>
    <row r="230" spans="1:24" x14ac:dyDescent="0.35">
      <c r="A230" s="26" t="s">
        <v>19</v>
      </c>
      <c r="B230" s="25">
        <v>2016</v>
      </c>
      <c r="C230" s="3" t="s">
        <v>178</v>
      </c>
      <c r="D230" s="25" t="s">
        <v>205</v>
      </c>
      <c r="E230" s="3" t="s">
        <v>50</v>
      </c>
      <c r="F230" s="3" t="s">
        <v>50</v>
      </c>
      <c r="G230" s="3" t="s">
        <v>50</v>
      </c>
      <c r="H230" s="3" t="s">
        <v>50</v>
      </c>
      <c r="I230" t="str">
        <f t="shared" si="6"/>
        <v>NA</v>
      </c>
      <c r="J230" s="3">
        <v>100</v>
      </c>
      <c r="K230" t="s">
        <v>50</v>
      </c>
      <c r="L230" t="s">
        <v>50</v>
      </c>
      <c r="M230" t="s">
        <v>50</v>
      </c>
      <c r="N230" t="s">
        <v>50</v>
      </c>
      <c r="O230" t="s">
        <v>50</v>
      </c>
      <c r="P230" t="s">
        <v>50</v>
      </c>
      <c r="Q230" t="s">
        <v>50</v>
      </c>
      <c r="R230" t="s">
        <v>50</v>
      </c>
      <c r="S230" t="s">
        <v>50</v>
      </c>
      <c r="T230" t="s">
        <v>50</v>
      </c>
      <c r="U230" t="str">
        <f t="shared" si="7"/>
        <v>NA</v>
      </c>
      <c r="V230" s="3">
        <v>62.975000000000001</v>
      </c>
      <c r="W230" s="25">
        <v>1.8666666666666667</v>
      </c>
      <c r="X230" s="26">
        <v>1472.5329999999999</v>
      </c>
    </row>
    <row r="231" spans="1:24" x14ac:dyDescent="0.35">
      <c r="A231" s="26" t="s">
        <v>19</v>
      </c>
      <c r="B231" s="25">
        <v>2016</v>
      </c>
      <c r="C231" s="25" t="s">
        <v>179</v>
      </c>
      <c r="D231" s="25" t="s">
        <v>206</v>
      </c>
      <c r="E231" s="3" t="s">
        <v>50</v>
      </c>
      <c r="F231" s="3" t="s">
        <v>50</v>
      </c>
      <c r="G231" s="3" t="s">
        <v>50</v>
      </c>
      <c r="H231" s="3" t="s">
        <v>50</v>
      </c>
      <c r="I231" t="str">
        <f t="shared" si="6"/>
        <v>NA</v>
      </c>
      <c r="J231" s="3">
        <v>60</v>
      </c>
      <c r="K231" t="s">
        <v>50</v>
      </c>
      <c r="L231" t="s">
        <v>50</v>
      </c>
      <c r="M231" t="s">
        <v>50</v>
      </c>
      <c r="N231" t="s">
        <v>50</v>
      </c>
      <c r="O231" t="s">
        <v>50</v>
      </c>
      <c r="P231" t="s">
        <v>50</v>
      </c>
      <c r="Q231" t="s">
        <v>50</v>
      </c>
      <c r="R231" t="s">
        <v>50</v>
      </c>
      <c r="S231" t="s">
        <v>50</v>
      </c>
      <c r="T231" t="s">
        <v>50</v>
      </c>
      <c r="U231" t="str">
        <f t="shared" si="7"/>
        <v>NA</v>
      </c>
      <c r="V231" s="3">
        <v>76.674999999999997</v>
      </c>
      <c r="W231" s="25">
        <v>1.875</v>
      </c>
      <c r="X231" s="26">
        <v>986.25</v>
      </c>
    </row>
    <row r="232" spans="1:24" x14ac:dyDescent="0.35">
      <c r="A232" s="26" t="s">
        <v>19</v>
      </c>
      <c r="B232" s="25">
        <v>2016</v>
      </c>
      <c r="C232" s="25" t="s">
        <v>180</v>
      </c>
      <c r="D232" s="25" t="s">
        <v>207</v>
      </c>
      <c r="E232" s="3" t="s">
        <v>50</v>
      </c>
      <c r="F232" s="3" t="s">
        <v>50</v>
      </c>
      <c r="G232" s="3" t="s">
        <v>50</v>
      </c>
      <c r="H232" s="3" t="s">
        <v>50</v>
      </c>
      <c r="I232" t="str">
        <f t="shared" si="6"/>
        <v>NA</v>
      </c>
      <c r="J232" s="3">
        <v>90</v>
      </c>
      <c r="K232" t="s">
        <v>50</v>
      </c>
      <c r="L232" t="s">
        <v>50</v>
      </c>
      <c r="M232" t="s">
        <v>50</v>
      </c>
      <c r="N232" t="s">
        <v>50</v>
      </c>
      <c r="O232" t="s">
        <v>50</v>
      </c>
      <c r="P232" t="s">
        <v>50</v>
      </c>
      <c r="Q232" t="s">
        <v>50</v>
      </c>
      <c r="R232" t="s">
        <v>50</v>
      </c>
      <c r="S232" t="s">
        <v>50</v>
      </c>
      <c r="T232" t="s">
        <v>50</v>
      </c>
      <c r="U232" t="str">
        <f t="shared" si="7"/>
        <v>NA</v>
      </c>
      <c r="V232" s="3">
        <v>65.174999999999997</v>
      </c>
      <c r="W232" s="25">
        <v>1.5</v>
      </c>
      <c r="X232" s="26">
        <v>1693.5</v>
      </c>
    </row>
    <row r="233" spans="1:24" x14ac:dyDescent="0.35">
      <c r="A233" s="26" t="s">
        <v>19</v>
      </c>
      <c r="B233" s="25">
        <v>2016</v>
      </c>
      <c r="C233" s="3" t="s">
        <v>181</v>
      </c>
      <c r="D233" s="25" t="s">
        <v>208</v>
      </c>
      <c r="E233" s="3" t="s">
        <v>50</v>
      </c>
      <c r="F233" s="3" t="s">
        <v>50</v>
      </c>
      <c r="G233" s="3" t="s">
        <v>50</v>
      </c>
      <c r="H233" s="3" t="s">
        <v>50</v>
      </c>
      <c r="I233" t="str">
        <f t="shared" si="6"/>
        <v>NA</v>
      </c>
      <c r="J233" s="3">
        <v>100</v>
      </c>
      <c r="K233" t="s">
        <v>50</v>
      </c>
      <c r="L233" t="s">
        <v>50</v>
      </c>
      <c r="M233" t="s">
        <v>50</v>
      </c>
      <c r="N233" t="s">
        <v>50</v>
      </c>
      <c r="O233" t="s">
        <v>50</v>
      </c>
      <c r="P233" t="s">
        <v>50</v>
      </c>
      <c r="Q233" t="s">
        <v>50</v>
      </c>
      <c r="R233" t="s">
        <v>50</v>
      </c>
      <c r="S233" t="s">
        <v>50</v>
      </c>
      <c r="T233" t="s">
        <v>50</v>
      </c>
      <c r="U233" t="str">
        <f t="shared" si="7"/>
        <v>NA</v>
      </c>
      <c r="V233" s="3">
        <v>70.8</v>
      </c>
      <c r="W233" s="25">
        <v>2.3333333333333335</v>
      </c>
      <c r="X233" s="26">
        <v>1722.67</v>
      </c>
    </row>
    <row r="234" spans="1:24" x14ac:dyDescent="0.35">
      <c r="A234" s="26" t="s">
        <v>19</v>
      </c>
      <c r="B234" s="25">
        <v>2016</v>
      </c>
      <c r="C234" s="25" t="s">
        <v>50</v>
      </c>
      <c r="D234" s="25" t="s">
        <v>209</v>
      </c>
      <c r="E234" s="3" t="s">
        <v>50</v>
      </c>
      <c r="F234" s="3" t="s">
        <v>50</v>
      </c>
      <c r="G234" s="3" t="s">
        <v>50</v>
      </c>
      <c r="H234" s="3" t="s">
        <v>50</v>
      </c>
      <c r="I234" t="str">
        <f t="shared" si="6"/>
        <v>NA</v>
      </c>
      <c r="J234" s="3">
        <v>90</v>
      </c>
      <c r="K234" t="s">
        <v>50</v>
      </c>
      <c r="L234" t="s">
        <v>50</v>
      </c>
      <c r="M234" t="s">
        <v>50</v>
      </c>
      <c r="N234" t="s">
        <v>50</v>
      </c>
      <c r="O234" t="s">
        <v>50</v>
      </c>
      <c r="P234" t="s">
        <v>50</v>
      </c>
      <c r="Q234" t="s">
        <v>50</v>
      </c>
      <c r="R234" t="s">
        <v>50</v>
      </c>
      <c r="S234" t="s">
        <v>50</v>
      </c>
      <c r="T234" t="s">
        <v>50</v>
      </c>
      <c r="U234" t="str">
        <f t="shared" si="7"/>
        <v>NA</v>
      </c>
      <c r="V234" s="3">
        <v>65.674999999999997</v>
      </c>
      <c r="W234" s="25">
        <v>0.5</v>
      </c>
      <c r="X234" s="26">
        <v>945</v>
      </c>
    </row>
    <row r="235" spans="1:24" x14ac:dyDescent="0.35">
      <c r="A235" s="26" t="s">
        <v>19</v>
      </c>
      <c r="B235" s="25">
        <v>2016</v>
      </c>
      <c r="C235" s="25" t="s">
        <v>50</v>
      </c>
      <c r="D235" s="25" t="s">
        <v>210</v>
      </c>
      <c r="E235" s="3" t="s">
        <v>50</v>
      </c>
      <c r="F235" s="3" t="s">
        <v>50</v>
      </c>
      <c r="G235" s="3" t="s">
        <v>50</v>
      </c>
      <c r="H235" s="3" t="s">
        <v>50</v>
      </c>
      <c r="I235" t="str">
        <f t="shared" si="6"/>
        <v>NA</v>
      </c>
      <c r="J235" s="3">
        <v>80</v>
      </c>
      <c r="K235" t="s">
        <v>50</v>
      </c>
      <c r="L235" t="s">
        <v>50</v>
      </c>
      <c r="M235" t="s">
        <v>50</v>
      </c>
      <c r="N235" t="s">
        <v>50</v>
      </c>
      <c r="O235" t="s">
        <v>50</v>
      </c>
      <c r="P235" t="s">
        <v>50</v>
      </c>
      <c r="Q235" t="s">
        <v>50</v>
      </c>
      <c r="R235" t="s">
        <v>50</v>
      </c>
      <c r="S235" t="s">
        <v>50</v>
      </c>
      <c r="T235" t="s">
        <v>50</v>
      </c>
      <c r="U235" t="str">
        <f t="shared" si="7"/>
        <v>NA</v>
      </c>
      <c r="V235" s="3">
        <v>69.724999999999994</v>
      </c>
      <c r="W235" s="25">
        <v>2.1538461538461537</v>
      </c>
      <c r="X235" s="26">
        <v>1333</v>
      </c>
    </row>
    <row r="236" spans="1:24" x14ac:dyDescent="0.35">
      <c r="A236" s="26" t="s">
        <v>19</v>
      </c>
      <c r="B236" s="25">
        <v>2016</v>
      </c>
      <c r="C236" s="25" t="s">
        <v>50</v>
      </c>
      <c r="D236" s="25" t="s">
        <v>211</v>
      </c>
      <c r="E236" s="3" t="s">
        <v>50</v>
      </c>
      <c r="F236" s="3" t="s">
        <v>50</v>
      </c>
      <c r="G236" s="3" t="s">
        <v>50</v>
      </c>
      <c r="H236" s="3" t="s">
        <v>50</v>
      </c>
      <c r="I236" t="str">
        <f t="shared" si="6"/>
        <v>NA</v>
      </c>
      <c r="J236" s="3">
        <v>95</v>
      </c>
      <c r="K236" t="s">
        <v>50</v>
      </c>
      <c r="L236" t="s">
        <v>50</v>
      </c>
      <c r="M236" t="s">
        <v>50</v>
      </c>
      <c r="N236" t="s">
        <v>50</v>
      </c>
      <c r="O236" t="s">
        <v>50</v>
      </c>
      <c r="P236" t="s">
        <v>50</v>
      </c>
      <c r="Q236" t="s">
        <v>50</v>
      </c>
      <c r="R236" t="s">
        <v>50</v>
      </c>
      <c r="S236" t="s">
        <v>50</v>
      </c>
      <c r="T236" t="s">
        <v>50</v>
      </c>
      <c r="U236" t="str">
        <f t="shared" si="7"/>
        <v>NA</v>
      </c>
      <c r="V236" s="3">
        <v>68.75</v>
      </c>
      <c r="W236" s="25">
        <v>0.83333333333333337</v>
      </c>
      <c r="X236" s="26">
        <v>1032.5</v>
      </c>
    </row>
    <row r="237" spans="1:24" x14ac:dyDescent="0.35">
      <c r="A237" s="26" t="s">
        <v>19</v>
      </c>
      <c r="B237" s="25">
        <v>2016</v>
      </c>
      <c r="C237" s="25" t="s">
        <v>50</v>
      </c>
      <c r="D237" s="25" t="s">
        <v>212</v>
      </c>
      <c r="E237" s="3" t="s">
        <v>50</v>
      </c>
      <c r="F237" s="3" t="s">
        <v>50</v>
      </c>
      <c r="G237" s="3" t="s">
        <v>50</v>
      </c>
      <c r="H237" s="3" t="s">
        <v>50</v>
      </c>
      <c r="I237" t="str">
        <f t="shared" si="6"/>
        <v>NA</v>
      </c>
      <c r="J237" s="3">
        <v>90</v>
      </c>
      <c r="K237" t="s">
        <v>50</v>
      </c>
      <c r="L237" t="s">
        <v>50</v>
      </c>
      <c r="M237" t="s">
        <v>50</v>
      </c>
      <c r="N237" t="s">
        <v>50</v>
      </c>
      <c r="O237" t="s">
        <v>50</v>
      </c>
      <c r="P237" t="s">
        <v>50</v>
      </c>
      <c r="Q237" t="s">
        <v>50</v>
      </c>
      <c r="R237" t="s">
        <v>50</v>
      </c>
      <c r="S237" t="s">
        <v>50</v>
      </c>
      <c r="T237" t="s">
        <v>50</v>
      </c>
      <c r="U237" t="str">
        <f t="shared" si="7"/>
        <v>NA</v>
      </c>
      <c r="V237" s="3">
        <v>76.125</v>
      </c>
      <c r="W237" s="25">
        <v>1.09375</v>
      </c>
      <c r="X237" s="26">
        <v>951.46879999999999</v>
      </c>
    </row>
    <row r="238" spans="1:24" x14ac:dyDescent="0.35">
      <c r="A238" s="26" t="s">
        <v>19</v>
      </c>
      <c r="B238" s="25">
        <v>2016</v>
      </c>
      <c r="C238" s="25" t="s">
        <v>50</v>
      </c>
      <c r="D238" s="25" t="s">
        <v>213</v>
      </c>
      <c r="E238" s="3" t="s">
        <v>50</v>
      </c>
      <c r="F238" s="3" t="s">
        <v>50</v>
      </c>
      <c r="G238" s="3" t="s">
        <v>50</v>
      </c>
      <c r="H238" s="3" t="s">
        <v>50</v>
      </c>
      <c r="I238" t="str">
        <f t="shared" si="6"/>
        <v>NA</v>
      </c>
      <c r="J238" s="3">
        <v>100</v>
      </c>
      <c r="K238" t="s">
        <v>50</v>
      </c>
      <c r="L238" t="s">
        <v>50</v>
      </c>
      <c r="M238" t="s">
        <v>50</v>
      </c>
      <c r="N238" t="s">
        <v>50</v>
      </c>
      <c r="O238" t="s">
        <v>50</v>
      </c>
      <c r="P238" t="s">
        <v>50</v>
      </c>
      <c r="Q238" t="s">
        <v>50</v>
      </c>
      <c r="R238" t="s">
        <v>50</v>
      </c>
      <c r="S238" t="s">
        <v>50</v>
      </c>
      <c r="T238" t="s">
        <v>50</v>
      </c>
      <c r="U238" t="str">
        <f t="shared" si="7"/>
        <v>NA</v>
      </c>
      <c r="V238" s="3">
        <v>66.174999999999997</v>
      </c>
      <c r="W238" s="25">
        <v>0.7857142857142857</v>
      </c>
      <c r="X238" s="26">
        <v>745</v>
      </c>
    </row>
    <row r="239" spans="1:24" x14ac:dyDescent="0.35">
      <c r="A239" s="26" t="s">
        <v>19</v>
      </c>
      <c r="B239" s="25">
        <v>2016</v>
      </c>
      <c r="C239" s="25" t="s">
        <v>50</v>
      </c>
      <c r="D239" s="25" t="s">
        <v>214</v>
      </c>
      <c r="E239" s="3" t="s">
        <v>50</v>
      </c>
      <c r="F239" s="3" t="s">
        <v>50</v>
      </c>
      <c r="G239" s="3" t="s">
        <v>50</v>
      </c>
      <c r="H239" s="3" t="s">
        <v>50</v>
      </c>
      <c r="I239" t="str">
        <f t="shared" si="6"/>
        <v>NA</v>
      </c>
      <c r="J239" s="3">
        <v>95</v>
      </c>
      <c r="K239" t="s">
        <v>50</v>
      </c>
      <c r="L239" t="s">
        <v>50</v>
      </c>
      <c r="M239" t="s">
        <v>50</v>
      </c>
      <c r="N239" t="s">
        <v>50</v>
      </c>
      <c r="O239" t="s">
        <v>50</v>
      </c>
      <c r="P239" t="s">
        <v>50</v>
      </c>
      <c r="Q239" t="s">
        <v>50</v>
      </c>
      <c r="R239" t="s">
        <v>50</v>
      </c>
      <c r="S239" t="s">
        <v>50</v>
      </c>
      <c r="T239" t="s">
        <v>50</v>
      </c>
      <c r="U239" t="str">
        <f t="shared" si="7"/>
        <v>NA</v>
      </c>
      <c r="V239" s="3">
        <v>65.875</v>
      </c>
      <c r="W239" s="25">
        <v>1.1111111111111112</v>
      </c>
      <c r="X239" s="26">
        <v>1164.444444</v>
      </c>
    </row>
    <row r="240" spans="1:24" x14ac:dyDescent="0.35">
      <c r="A240" s="26" t="s">
        <v>19</v>
      </c>
      <c r="B240" s="25">
        <v>2016</v>
      </c>
      <c r="C240" s="25" t="s">
        <v>50</v>
      </c>
      <c r="D240" s="25" t="s">
        <v>215</v>
      </c>
      <c r="E240" s="3" t="s">
        <v>50</v>
      </c>
      <c r="F240" s="3" t="s">
        <v>50</v>
      </c>
      <c r="G240" s="3" t="s">
        <v>50</v>
      </c>
      <c r="H240" s="3" t="s">
        <v>50</v>
      </c>
      <c r="I240" t="str">
        <f t="shared" si="6"/>
        <v>NA</v>
      </c>
      <c r="J240" s="3">
        <v>100</v>
      </c>
      <c r="K240" t="s">
        <v>50</v>
      </c>
      <c r="L240" t="s">
        <v>50</v>
      </c>
      <c r="M240" t="s">
        <v>50</v>
      </c>
      <c r="N240" t="s">
        <v>50</v>
      </c>
      <c r="O240" t="s">
        <v>50</v>
      </c>
      <c r="P240" t="s">
        <v>50</v>
      </c>
      <c r="Q240" t="s">
        <v>50</v>
      </c>
      <c r="R240" t="s">
        <v>50</v>
      </c>
      <c r="S240" t="s">
        <v>50</v>
      </c>
      <c r="T240" t="s">
        <v>50</v>
      </c>
      <c r="U240" t="str">
        <f t="shared" si="7"/>
        <v>NA</v>
      </c>
      <c r="V240" s="3">
        <v>62.524999999999999</v>
      </c>
      <c r="W240" s="25">
        <v>1.9375</v>
      </c>
      <c r="X240" s="26">
        <v>1564</v>
      </c>
    </row>
    <row r="241" spans="1:24" x14ac:dyDescent="0.35">
      <c r="A241" s="26" t="s">
        <v>19</v>
      </c>
      <c r="B241" s="25">
        <v>2016</v>
      </c>
      <c r="C241" s="25" t="s">
        <v>50</v>
      </c>
      <c r="D241" s="25" t="s">
        <v>216</v>
      </c>
      <c r="E241" s="3" t="s">
        <v>50</v>
      </c>
      <c r="F241" s="3" t="s">
        <v>50</v>
      </c>
      <c r="G241" s="3" t="s">
        <v>50</v>
      </c>
      <c r="H241" s="3" t="s">
        <v>50</v>
      </c>
      <c r="I241" t="str">
        <f t="shared" si="6"/>
        <v>NA</v>
      </c>
      <c r="J241" s="3">
        <v>80</v>
      </c>
      <c r="K241" t="s">
        <v>50</v>
      </c>
      <c r="L241" t="s">
        <v>50</v>
      </c>
      <c r="M241" t="s">
        <v>50</v>
      </c>
      <c r="N241" t="s">
        <v>50</v>
      </c>
      <c r="O241" t="s">
        <v>50</v>
      </c>
      <c r="P241" t="s">
        <v>50</v>
      </c>
      <c r="Q241" t="s">
        <v>50</v>
      </c>
      <c r="R241" t="s">
        <v>50</v>
      </c>
      <c r="S241" t="s">
        <v>50</v>
      </c>
      <c r="T241" t="s">
        <v>50</v>
      </c>
      <c r="U241" t="str">
        <f t="shared" si="7"/>
        <v>NA</v>
      </c>
      <c r="V241" s="3">
        <v>60.55</v>
      </c>
      <c r="W241" s="25">
        <v>2.8235294117647056</v>
      </c>
      <c r="X241" s="26">
        <v>913</v>
      </c>
    </row>
    <row r="242" spans="1:24" x14ac:dyDescent="0.35">
      <c r="A242" s="26" t="s">
        <v>19</v>
      </c>
      <c r="B242" s="25">
        <v>2017</v>
      </c>
      <c r="C242" s="3" t="s">
        <v>170</v>
      </c>
      <c r="D242" s="25" t="s">
        <v>197</v>
      </c>
      <c r="E242" s="3" t="s">
        <v>50</v>
      </c>
      <c r="F242" s="3" t="s">
        <v>50</v>
      </c>
      <c r="G242" s="3" t="s">
        <v>50</v>
      </c>
      <c r="H242" s="3" t="s">
        <v>50</v>
      </c>
      <c r="I242" t="str">
        <f t="shared" si="6"/>
        <v>NA</v>
      </c>
      <c r="J242" s="3">
        <v>95</v>
      </c>
      <c r="K242" t="s">
        <v>50</v>
      </c>
      <c r="L242" t="s">
        <v>50</v>
      </c>
      <c r="M242" t="s">
        <v>50</v>
      </c>
      <c r="N242" t="s">
        <v>50</v>
      </c>
      <c r="O242" t="s">
        <v>50</v>
      </c>
      <c r="P242" t="s">
        <v>50</v>
      </c>
      <c r="Q242" t="s">
        <v>50</v>
      </c>
      <c r="R242" t="s">
        <v>50</v>
      </c>
      <c r="S242" t="s">
        <v>50</v>
      </c>
      <c r="T242" t="s">
        <v>50</v>
      </c>
      <c r="U242" t="str">
        <f t="shared" si="7"/>
        <v>NA</v>
      </c>
      <c r="V242" s="3">
        <v>57.174999999999997</v>
      </c>
      <c r="W242" s="25">
        <v>1.5714285714285714</v>
      </c>
      <c r="X242" s="26">
        <v>1060.7272727272727</v>
      </c>
    </row>
    <row r="243" spans="1:24" x14ac:dyDescent="0.35">
      <c r="A243" s="26" t="s">
        <v>19</v>
      </c>
      <c r="B243" s="25">
        <v>2017</v>
      </c>
      <c r="C243" s="3" t="s">
        <v>171</v>
      </c>
      <c r="D243" s="25" t="s">
        <v>198</v>
      </c>
      <c r="E243" s="3" t="s">
        <v>50</v>
      </c>
      <c r="F243" s="3" t="s">
        <v>50</v>
      </c>
      <c r="G243" s="3" t="s">
        <v>50</v>
      </c>
      <c r="H243" s="3" t="s">
        <v>50</v>
      </c>
      <c r="I243" t="str">
        <f t="shared" si="6"/>
        <v>NA</v>
      </c>
      <c r="J243" s="3">
        <v>95</v>
      </c>
      <c r="K243" t="s">
        <v>50</v>
      </c>
      <c r="L243" t="s">
        <v>50</v>
      </c>
      <c r="M243" t="s">
        <v>50</v>
      </c>
      <c r="N243" t="s">
        <v>50</v>
      </c>
      <c r="O243" t="s">
        <v>50</v>
      </c>
      <c r="P243" t="s">
        <v>50</v>
      </c>
      <c r="Q243" t="s">
        <v>50</v>
      </c>
      <c r="R243" t="s">
        <v>50</v>
      </c>
      <c r="S243" t="s">
        <v>50</v>
      </c>
      <c r="T243" t="s">
        <v>50</v>
      </c>
      <c r="U243" t="str">
        <f t="shared" si="7"/>
        <v>NA</v>
      </c>
      <c r="V243" s="3">
        <v>59.95</v>
      </c>
      <c r="W243" s="25">
        <v>0.54545454545454541</v>
      </c>
      <c r="X243" s="26">
        <v>899.33333333333337</v>
      </c>
    </row>
    <row r="244" spans="1:24" x14ac:dyDescent="0.35">
      <c r="A244" s="26" t="s">
        <v>19</v>
      </c>
      <c r="B244" s="25">
        <v>2017</v>
      </c>
      <c r="C244" s="3" t="s">
        <v>172</v>
      </c>
      <c r="D244" s="25" t="s">
        <v>199</v>
      </c>
      <c r="E244" s="3" t="s">
        <v>50</v>
      </c>
      <c r="F244" s="3" t="s">
        <v>50</v>
      </c>
      <c r="G244" s="3" t="s">
        <v>50</v>
      </c>
      <c r="H244" s="3" t="s">
        <v>50</v>
      </c>
      <c r="I244" t="str">
        <f t="shared" si="6"/>
        <v>NA</v>
      </c>
      <c r="J244" s="3">
        <v>95</v>
      </c>
      <c r="K244" t="s">
        <v>50</v>
      </c>
      <c r="L244" t="s">
        <v>50</v>
      </c>
      <c r="M244" t="s">
        <v>50</v>
      </c>
      <c r="N244" t="s">
        <v>50</v>
      </c>
      <c r="O244" t="s">
        <v>50</v>
      </c>
      <c r="P244" t="s">
        <v>50</v>
      </c>
      <c r="Q244" t="s">
        <v>50</v>
      </c>
      <c r="R244" t="s">
        <v>50</v>
      </c>
      <c r="S244" t="s">
        <v>50</v>
      </c>
      <c r="T244" t="s">
        <v>50</v>
      </c>
      <c r="U244" t="str">
        <f t="shared" si="7"/>
        <v>NA</v>
      </c>
      <c r="V244" s="3">
        <v>64.7</v>
      </c>
      <c r="W244" s="25">
        <v>3.7499999999999999E-2</v>
      </c>
      <c r="X244" s="26">
        <v>748.42222222222222</v>
      </c>
    </row>
    <row r="245" spans="1:24" x14ac:dyDescent="0.35">
      <c r="A245" s="26" t="s">
        <v>19</v>
      </c>
      <c r="B245" s="25">
        <v>2017</v>
      </c>
      <c r="C245" s="3" t="s">
        <v>173</v>
      </c>
      <c r="D245" s="25" t="s">
        <v>200</v>
      </c>
      <c r="E245" s="3" t="s">
        <v>50</v>
      </c>
      <c r="F245" s="3" t="s">
        <v>50</v>
      </c>
      <c r="G245" s="3" t="s">
        <v>50</v>
      </c>
      <c r="H245" s="3" t="s">
        <v>50</v>
      </c>
      <c r="I245" t="str">
        <f t="shared" si="6"/>
        <v>NA</v>
      </c>
      <c r="J245" s="3">
        <v>100</v>
      </c>
      <c r="K245" t="s">
        <v>50</v>
      </c>
      <c r="L245" t="s">
        <v>50</v>
      </c>
      <c r="M245" t="s">
        <v>50</v>
      </c>
      <c r="N245" t="s">
        <v>50</v>
      </c>
      <c r="O245" t="s">
        <v>50</v>
      </c>
      <c r="P245" t="s">
        <v>50</v>
      </c>
      <c r="Q245" t="s">
        <v>50</v>
      </c>
      <c r="R245" t="s">
        <v>50</v>
      </c>
      <c r="S245" t="s">
        <v>50</v>
      </c>
      <c r="T245" t="s">
        <v>50</v>
      </c>
      <c r="U245" t="str">
        <f t="shared" si="7"/>
        <v>NA</v>
      </c>
      <c r="V245" s="3">
        <v>63.174999999999997</v>
      </c>
      <c r="W245" s="25">
        <v>1.4285714285714286</v>
      </c>
      <c r="X245" s="26">
        <v>482.85714285714283</v>
      </c>
    </row>
    <row r="246" spans="1:24" x14ac:dyDescent="0.35">
      <c r="A246" s="26" t="s">
        <v>19</v>
      </c>
      <c r="B246" s="25">
        <v>2017</v>
      </c>
      <c r="C246" s="3" t="s">
        <v>174</v>
      </c>
      <c r="D246" s="25" t="s">
        <v>201</v>
      </c>
      <c r="E246" s="3" t="s">
        <v>50</v>
      </c>
      <c r="F246" s="3" t="s">
        <v>50</v>
      </c>
      <c r="G246" s="3" t="s">
        <v>50</v>
      </c>
      <c r="H246" s="3" t="s">
        <v>50</v>
      </c>
      <c r="I246" t="str">
        <f t="shared" si="6"/>
        <v>NA</v>
      </c>
      <c r="J246" s="3">
        <v>90</v>
      </c>
      <c r="K246" t="s">
        <v>50</v>
      </c>
      <c r="L246" t="s">
        <v>50</v>
      </c>
      <c r="M246" t="s">
        <v>50</v>
      </c>
      <c r="N246" t="s">
        <v>50</v>
      </c>
      <c r="O246" t="s">
        <v>50</v>
      </c>
      <c r="P246" t="s">
        <v>50</v>
      </c>
      <c r="Q246" t="s">
        <v>50</v>
      </c>
      <c r="R246" t="s">
        <v>50</v>
      </c>
      <c r="S246" t="s">
        <v>50</v>
      </c>
      <c r="T246" t="s">
        <v>50</v>
      </c>
      <c r="U246" t="str">
        <f t="shared" si="7"/>
        <v>NA</v>
      </c>
      <c r="V246" s="3">
        <v>54.1</v>
      </c>
      <c r="W246" s="25">
        <v>0.5</v>
      </c>
      <c r="X246" s="26">
        <v>2180</v>
      </c>
    </row>
    <row r="247" spans="1:24" x14ac:dyDescent="0.35">
      <c r="A247" s="26" t="s">
        <v>19</v>
      </c>
      <c r="B247" s="25">
        <v>2017</v>
      </c>
      <c r="C247" s="3" t="s">
        <v>175</v>
      </c>
      <c r="D247" s="25" t="s">
        <v>202</v>
      </c>
      <c r="E247" s="3" t="s">
        <v>50</v>
      </c>
      <c r="F247" s="3" t="s">
        <v>50</v>
      </c>
      <c r="G247" s="3" t="s">
        <v>50</v>
      </c>
      <c r="H247" s="3" t="s">
        <v>50</v>
      </c>
      <c r="I247" t="str">
        <f t="shared" si="6"/>
        <v>NA</v>
      </c>
      <c r="J247" s="3" t="s">
        <v>50</v>
      </c>
      <c r="K247" t="s">
        <v>50</v>
      </c>
      <c r="L247" t="s">
        <v>50</v>
      </c>
      <c r="M247" t="s">
        <v>50</v>
      </c>
      <c r="N247" t="s">
        <v>50</v>
      </c>
      <c r="O247" t="s">
        <v>50</v>
      </c>
      <c r="P247" t="s">
        <v>50</v>
      </c>
      <c r="Q247" t="s">
        <v>50</v>
      </c>
      <c r="R247" t="s">
        <v>50</v>
      </c>
      <c r="S247" t="s">
        <v>50</v>
      </c>
      <c r="T247" t="s">
        <v>50</v>
      </c>
      <c r="U247" t="str">
        <f t="shared" si="7"/>
        <v>NA</v>
      </c>
      <c r="V247" s="3" t="s">
        <v>50</v>
      </c>
      <c r="W247" s="25" t="s">
        <v>50</v>
      </c>
      <c r="X247" s="26" t="s">
        <v>50</v>
      </c>
    </row>
    <row r="248" spans="1:24" x14ac:dyDescent="0.35">
      <c r="A248" s="26" t="s">
        <v>19</v>
      </c>
      <c r="B248" s="25">
        <v>2017</v>
      </c>
      <c r="C248" s="3" t="s">
        <v>176</v>
      </c>
      <c r="D248" s="25" t="s">
        <v>203</v>
      </c>
      <c r="E248" s="3" t="s">
        <v>50</v>
      </c>
      <c r="F248" s="3" t="s">
        <v>50</v>
      </c>
      <c r="G248" s="3" t="s">
        <v>50</v>
      </c>
      <c r="H248" s="3" t="s">
        <v>50</v>
      </c>
      <c r="I248" t="str">
        <f t="shared" si="6"/>
        <v>NA</v>
      </c>
      <c r="J248" s="3">
        <v>95</v>
      </c>
      <c r="K248" t="s">
        <v>50</v>
      </c>
      <c r="L248" t="s">
        <v>50</v>
      </c>
      <c r="M248" t="s">
        <v>50</v>
      </c>
      <c r="N248" t="s">
        <v>50</v>
      </c>
      <c r="O248" t="s">
        <v>50</v>
      </c>
      <c r="P248" t="s">
        <v>50</v>
      </c>
      <c r="Q248" t="s">
        <v>50</v>
      </c>
      <c r="R248" t="s">
        <v>50</v>
      </c>
      <c r="S248" t="s">
        <v>50</v>
      </c>
      <c r="T248" t="s">
        <v>50</v>
      </c>
      <c r="U248" t="str">
        <f t="shared" si="7"/>
        <v>NA</v>
      </c>
      <c r="V248" s="3">
        <v>56.4</v>
      </c>
      <c r="W248" s="25">
        <v>1.2121212121212122</v>
      </c>
      <c r="X248" s="26">
        <v>775.69696969696975</v>
      </c>
    </row>
    <row r="249" spans="1:24" x14ac:dyDescent="0.35">
      <c r="A249" s="26" t="s">
        <v>19</v>
      </c>
      <c r="B249" s="25">
        <v>2017</v>
      </c>
      <c r="C249" s="3" t="s">
        <v>177</v>
      </c>
      <c r="D249" s="25" t="s">
        <v>204</v>
      </c>
      <c r="E249" s="3" t="s">
        <v>50</v>
      </c>
      <c r="F249" s="3" t="s">
        <v>50</v>
      </c>
      <c r="G249" s="3" t="s">
        <v>50</v>
      </c>
      <c r="H249" s="3" t="s">
        <v>50</v>
      </c>
      <c r="I249" t="str">
        <f t="shared" si="6"/>
        <v>NA</v>
      </c>
      <c r="J249" s="3">
        <v>100</v>
      </c>
      <c r="K249" t="s">
        <v>50</v>
      </c>
      <c r="L249" t="s">
        <v>50</v>
      </c>
      <c r="M249" t="s">
        <v>50</v>
      </c>
      <c r="N249" t="s">
        <v>50</v>
      </c>
      <c r="O249" t="s">
        <v>50</v>
      </c>
      <c r="P249" t="s">
        <v>50</v>
      </c>
      <c r="Q249" t="s">
        <v>50</v>
      </c>
      <c r="R249" t="s">
        <v>50</v>
      </c>
      <c r="S249" t="s">
        <v>50</v>
      </c>
      <c r="T249" t="s">
        <v>50</v>
      </c>
      <c r="U249" t="str">
        <f t="shared" si="7"/>
        <v>NA</v>
      </c>
      <c r="V249" s="3">
        <v>51.75</v>
      </c>
      <c r="W249" s="25">
        <v>0.63157894736842102</v>
      </c>
      <c r="X249" s="26">
        <v>1323.6842105263158</v>
      </c>
    </row>
    <row r="250" spans="1:24" x14ac:dyDescent="0.35">
      <c r="A250" s="26" t="s">
        <v>19</v>
      </c>
      <c r="B250" s="25">
        <v>2017</v>
      </c>
      <c r="C250" s="3" t="s">
        <v>178</v>
      </c>
      <c r="D250" s="25" t="s">
        <v>205</v>
      </c>
      <c r="E250" s="3" t="s">
        <v>50</v>
      </c>
      <c r="F250" s="3" t="s">
        <v>50</v>
      </c>
      <c r="G250" s="3" t="s">
        <v>50</v>
      </c>
      <c r="H250" s="3" t="s">
        <v>50</v>
      </c>
      <c r="I250" t="str">
        <f t="shared" si="6"/>
        <v>NA</v>
      </c>
      <c r="J250" s="3">
        <v>90</v>
      </c>
      <c r="K250" t="s">
        <v>50</v>
      </c>
      <c r="L250" t="s">
        <v>50</v>
      </c>
      <c r="M250" t="s">
        <v>50</v>
      </c>
      <c r="N250" t="s">
        <v>50</v>
      </c>
      <c r="O250" t="s">
        <v>50</v>
      </c>
      <c r="P250" t="s">
        <v>50</v>
      </c>
      <c r="Q250" t="s">
        <v>50</v>
      </c>
      <c r="R250" t="s">
        <v>50</v>
      </c>
      <c r="S250" t="s">
        <v>50</v>
      </c>
      <c r="T250" t="s">
        <v>50</v>
      </c>
      <c r="U250" t="str">
        <f t="shared" si="7"/>
        <v>NA</v>
      </c>
      <c r="V250" s="3">
        <v>60.9</v>
      </c>
      <c r="W250" s="25">
        <v>0.8928571428571429</v>
      </c>
      <c r="X250" s="26">
        <v>1098.6785714285713</v>
      </c>
    </row>
    <row r="251" spans="1:24" x14ac:dyDescent="0.35">
      <c r="A251" s="26" t="s">
        <v>19</v>
      </c>
      <c r="B251" s="25">
        <v>2017</v>
      </c>
      <c r="C251" s="25" t="s">
        <v>179</v>
      </c>
      <c r="D251" s="25" t="s">
        <v>206</v>
      </c>
      <c r="E251" s="3" t="s">
        <v>50</v>
      </c>
      <c r="F251" s="3" t="s">
        <v>50</v>
      </c>
      <c r="G251" s="3" t="s">
        <v>50</v>
      </c>
      <c r="H251" s="3" t="s">
        <v>50</v>
      </c>
      <c r="I251" t="str">
        <f t="shared" si="6"/>
        <v>NA</v>
      </c>
      <c r="J251" s="3">
        <v>70</v>
      </c>
      <c r="K251" t="s">
        <v>50</v>
      </c>
      <c r="L251" t="s">
        <v>50</v>
      </c>
      <c r="M251" t="s">
        <v>50</v>
      </c>
      <c r="N251" t="s">
        <v>50</v>
      </c>
      <c r="O251" t="s">
        <v>50</v>
      </c>
      <c r="P251" t="s">
        <v>50</v>
      </c>
      <c r="Q251" t="s">
        <v>50</v>
      </c>
      <c r="R251" t="s">
        <v>50</v>
      </c>
      <c r="S251" t="s">
        <v>50</v>
      </c>
      <c r="T251" t="s">
        <v>50</v>
      </c>
      <c r="U251" t="str">
        <f t="shared" si="7"/>
        <v>NA</v>
      </c>
      <c r="V251" s="3">
        <v>74.174999999999997</v>
      </c>
      <c r="W251" s="25">
        <v>0.13333333333333333</v>
      </c>
      <c r="X251" s="26">
        <v>519.86666666666667</v>
      </c>
    </row>
    <row r="252" spans="1:24" x14ac:dyDescent="0.35">
      <c r="A252" s="26" t="s">
        <v>19</v>
      </c>
      <c r="B252" s="25">
        <v>2017</v>
      </c>
      <c r="C252" s="25" t="s">
        <v>180</v>
      </c>
      <c r="D252" s="25" t="s">
        <v>207</v>
      </c>
      <c r="E252" s="3" t="s">
        <v>50</v>
      </c>
      <c r="F252" s="3" t="s">
        <v>50</v>
      </c>
      <c r="G252" s="3" t="s">
        <v>50</v>
      </c>
      <c r="H252" s="3" t="s">
        <v>50</v>
      </c>
      <c r="I252" t="str">
        <f t="shared" si="6"/>
        <v>NA</v>
      </c>
      <c r="J252" s="3">
        <v>100</v>
      </c>
      <c r="K252" t="s">
        <v>50</v>
      </c>
      <c r="L252" t="s">
        <v>50</v>
      </c>
      <c r="M252" t="s">
        <v>50</v>
      </c>
      <c r="N252" t="s">
        <v>50</v>
      </c>
      <c r="O252" t="s">
        <v>50</v>
      </c>
      <c r="P252" t="s">
        <v>50</v>
      </c>
      <c r="Q252" t="s">
        <v>50</v>
      </c>
      <c r="R252" t="s">
        <v>50</v>
      </c>
      <c r="S252" t="s">
        <v>50</v>
      </c>
      <c r="T252" t="s">
        <v>50</v>
      </c>
      <c r="U252" t="str">
        <f t="shared" si="7"/>
        <v>NA</v>
      </c>
      <c r="V252" s="3">
        <v>62.875</v>
      </c>
      <c r="W252" s="25">
        <v>0.33333333333333331</v>
      </c>
      <c r="X252" s="26">
        <v>858.66666666666663</v>
      </c>
    </row>
    <row r="253" spans="1:24" x14ac:dyDescent="0.35">
      <c r="A253" s="26" t="s">
        <v>19</v>
      </c>
      <c r="B253" s="25">
        <v>2017</v>
      </c>
      <c r="C253" s="3" t="s">
        <v>181</v>
      </c>
      <c r="D253" s="25" t="s">
        <v>208</v>
      </c>
      <c r="E253" s="3" t="s">
        <v>50</v>
      </c>
      <c r="F253" s="3" t="s">
        <v>50</v>
      </c>
      <c r="G253" s="3" t="s">
        <v>50</v>
      </c>
      <c r="H253" s="3" t="s">
        <v>50</v>
      </c>
      <c r="I253" t="str">
        <f t="shared" si="6"/>
        <v>NA</v>
      </c>
      <c r="J253" s="3">
        <v>100</v>
      </c>
      <c r="K253" t="s">
        <v>50</v>
      </c>
      <c r="L253" t="s">
        <v>50</v>
      </c>
      <c r="M253" t="s">
        <v>50</v>
      </c>
      <c r="N253" t="s">
        <v>50</v>
      </c>
      <c r="O253" t="s">
        <v>50</v>
      </c>
      <c r="P253" t="s">
        <v>50</v>
      </c>
      <c r="Q253" t="s">
        <v>50</v>
      </c>
      <c r="R253" t="s">
        <v>50</v>
      </c>
      <c r="S253" t="s">
        <v>50</v>
      </c>
      <c r="T253" t="s">
        <v>50</v>
      </c>
      <c r="U253" t="str">
        <f t="shared" si="7"/>
        <v>NA</v>
      </c>
      <c r="V253" s="3">
        <v>58.825000000000003</v>
      </c>
      <c r="W253" s="25">
        <v>0.42857142857142855</v>
      </c>
      <c r="X253" s="26">
        <v>1225.1428571428571</v>
      </c>
    </row>
    <row r="254" spans="1:24" x14ac:dyDescent="0.35">
      <c r="A254" s="26" t="s">
        <v>19</v>
      </c>
      <c r="B254" s="25">
        <v>2017</v>
      </c>
      <c r="C254" s="25" t="s">
        <v>50</v>
      </c>
      <c r="D254" s="25" t="s">
        <v>209</v>
      </c>
      <c r="E254" s="3" t="s">
        <v>50</v>
      </c>
      <c r="F254" s="3" t="s">
        <v>50</v>
      </c>
      <c r="G254" s="3" t="s">
        <v>50</v>
      </c>
      <c r="H254" s="3" t="s">
        <v>50</v>
      </c>
      <c r="I254" t="str">
        <f t="shared" si="6"/>
        <v>NA</v>
      </c>
      <c r="J254" s="3">
        <v>80</v>
      </c>
      <c r="K254" t="s">
        <v>50</v>
      </c>
      <c r="L254" t="s">
        <v>50</v>
      </c>
      <c r="M254" t="s">
        <v>50</v>
      </c>
      <c r="N254" t="s">
        <v>50</v>
      </c>
      <c r="O254" t="s">
        <v>50</v>
      </c>
      <c r="P254" t="s">
        <v>50</v>
      </c>
      <c r="Q254" t="s">
        <v>50</v>
      </c>
      <c r="R254" t="s">
        <v>50</v>
      </c>
      <c r="S254" t="s">
        <v>50</v>
      </c>
      <c r="T254" t="s">
        <v>50</v>
      </c>
      <c r="U254" t="str">
        <f t="shared" si="7"/>
        <v>NA</v>
      </c>
      <c r="V254" s="3">
        <v>57.35</v>
      </c>
      <c r="W254" s="25">
        <v>1</v>
      </c>
      <c r="X254" s="26">
        <v>1378</v>
      </c>
    </row>
    <row r="255" spans="1:24" x14ac:dyDescent="0.35">
      <c r="A255" s="26" t="s">
        <v>19</v>
      </c>
      <c r="B255" s="25">
        <v>2017</v>
      </c>
      <c r="C255" s="25" t="s">
        <v>50</v>
      </c>
      <c r="D255" s="25" t="s">
        <v>210</v>
      </c>
      <c r="E255" s="3" t="s">
        <v>50</v>
      </c>
      <c r="F255" s="3" t="s">
        <v>50</v>
      </c>
      <c r="G255" s="3" t="s">
        <v>50</v>
      </c>
      <c r="H255" s="3" t="s">
        <v>50</v>
      </c>
      <c r="I255" t="str">
        <f t="shared" si="6"/>
        <v>NA</v>
      </c>
      <c r="J255" s="3">
        <v>70</v>
      </c>
      <c r="K255" t="s">
        <v>50</v>
      </c>
      <c r="L255" t="s">
        <v>50</v>
      </c>
      <c r="M255" t="s">
        <v>50</v>
      </c>
      <c r="N255" t="s">
        <v>50</v>
      </c>
      <c r="O255" t="s">
        <v>50</v>
      </c>
      <c r="P255" t="s">
        <v>50</v>
      </c>
      <c r="Q255" t="s">
        <v>50</v>
      </c>
      <c r="R255" t="s">
        <v>50</v>
      </c>
      <c r="S255" t="s">
        <v>50</v>
      </c>
      <c r="T255" t="s">
        <v>50</v>
      </c>
      <c r="U255" t="str">
        <f t="shared" si="7"/>
        <v>NA</v>
      </c>
      <c r="V255" s="3">
        <v>59.45</v>
      </c>
      <c r="W255" s="25">
        <v>0.8214285714285714</v>
      </c>
      <c r="X255" s="26">
        <v>719.96428571428567</v>
      </c>
    </row>
    <row r="256" spans="1:24" x14ac:dyDescent="0.35">
      <c r="A256" s="26" t="s">
        <v>19</v>
      </c>
      <c r="B256" s="25">
        <v>2017</v>
      </c>
      <c r="C256" s="25" t="s">
        <v>50</v>
      </c>
      <c r="D256" s="25" t="s">
        <v>211</v>
      </c>
      <c r="E256" s="3" t="s">
        <v>50</v>
      </c>
      <c r="F256" s="3" t="s">
        <v>50</v>
      </c>
      <c r="G256" s="3" t="s">
        <v>50</v>
      </c>
      <c r="H256" s="3" t="s">
        <v>50</v>
      </c>
      <c r="I256" t="str">
        <f t="shared" si="6"/>
        <v>NA</v>
      </c>
      <c r="J256" s="3">
        <v>90</v>
      </c>
      <c r="K256" t="s">
        <v>50</v>
      </c>
      <c r="L256" t="s">
        <v>50</v>
      </c>
      <c r="M256" t="s">
        <v>50</v>
      </c>
      <c r="N256" t="s">
        <v>50</v>
      </c>
      <c r="O256" t="s">
        <v>50</v>
      </c>
      <c r="P256" t="s">
        <v>50</v>
      </c>
      <c r="Q256" t="s">
        <v>50</v>
      </c>
      <c r="R256" t="s">
        <v>50</v>
      </c>
      <c r="S256" t="s">
        <v>50</v>
      </c>
      <c r="T256" t="s">
        <v>50</v>
      </c>
      <c r="U256" t="str">
        <f t="shared" si="7"/>
        <v>NA</v>
      </c>
      <c r="V256" s="3">
        <v>47.225000000000001</v>
      </c>
      <c r="W256" s="25">
        <v>0.46666666666666667</v>
      </c>
      <c r="X256" s="26">
        <v>756.16666666666663</v>
      </c>
    </row>
    <row r="257" spans="1:24" x14ac:dyDescent="0.35">
      <c r="A257" s="26" t="s">
        <v>19</v>
      </c>
      <c r="B257" s="25">
        <v>2017</v>
      </c>
      <c r="C257" s="25" t="s">
        <v>50</v>
      </c>
      <c r="D257" s="25" t="s">
        <v>212</v>
      </c>
      <c r="E257" s="3" t="s">
        <v>50</v>
      </c>
      <c r="F257" s="3" t="s">
        <v>50</v>
      </c>
      <c r="G257" s="3" t="s">
        <v>50</v>
      </c>
      <c r="H257" s="3" t="s">
        <v>50</v>
      </c>
      <c r="I257" t="str">
        <f t="shared" si="6"/>
        <v>NA</v>
      </c>
      <c r="J257" s="3">
        <v>90</v>
      </c>
      <c r="K257" t="s">
        <v>50</v>
      </c>
      <c r="L257" t="s">
        <v>50</v>
      </c>
      <c r="M257" t="s">
        <v>50</v>
      </c>
      <c r="N257" t="s">
        <v>50</v>
      </c>
      <c r="O257" t="s">
        <v>50</v>
      </c>
      <c r="P257" t="s">
        <v>50</v>
      </c>
      <c r="Q257" t="s">
        <v>50</v>
      </c>
      <c r="R257" t="s">
        <v>50</v>
      </c>
      <c r="S257" t="s">
        <v>50</v>
      </c>
      <c r="T257" t="s">
        <v>50</v>
      </c>
      <c r="U257" t="str">
        <f t="shared" si="7"/>
        <v>NA</v>
      </c>
      <c r="V257" s="3">
        <v>55.575000000000003</v>
      </c>
      <c r="W257" s="25">
        <v>0.45714285714285713</v>
      </c>
      <c r="X257" s="26">
        <v>789.7714285714286</v>
      </c>
    </row>
    <row r="258" spans="1:24" x14ac:dyDescent="0.35">
      <c r="A258" s="26" t="s">
        <v>19</v>
      </c>
      <c r="B258" s="25">
        <v>2017</v>
      </c>
      <c r="C258" s="25" t="s">
        <v>50</v>
      </c>
      <c r="D258" s="25" t="s">
        <v>213</v>
      </c>
      <c r="E258" s="3" t="s">
        <v>50</v>
      </c>
      <c r="F258" s="3" t="s">
        <v>50</v>
      </c>
      <c r="G258" s="3" t="s">
        <v>50</v>
      </c>
      <c r="H258" s="3" t="s">
        <v>50</v>
      </c>
      <c r="I258" t="str">
        <f t="shared" si="6"/>
        <v>NA</v>
      </c>
      <c r="J258" s="3">
        <v>95</v>
      </c>
      <c r="K258" t="s">
        <v>50</v>
      </c>
      <c r="L258" t="s">
        <v>50</v>
      </c>
      <c r="M258" t="s">
        <v>50</v>
      </c>
      <c r="N258" t="s">
        <v>50</v>
      </c>
      <c r="O258" t="s">
        <v>50</v>
      </c>
      <c r="P258" t="s">
        <v>50</v>
      </c>
      <c r="Q258" t="s">
        <v>50</v>
      </c>
      <c r="R258" t="s">
        <v>50</v>
      </c>
      <c r="S258" t="s">
        <v>50</v>
      </c>
      <c r="T258" t="s">
        <v>50</v>
      </c>
      <c r="U258" t="str">
        <f t="shared" si="7"/>
        <v>NA</v>
      </c>
      <c r="V258" s="3">
        <v>60.5</v>
      </c>
      <c r="W258" s="25">
        <v>0.54545454545454541</v>
      </c>
      <c r="X258" s="26">
        <v>1074.4545454545455</v>
      </c>
    </row>
    <row r="259" spans="1:24" x14ac:dyDescent="0.35">
      <c r="A259" s="26" t="s">
        <v>19</v>
      </c>
      <c r="B259" s="25">
        <v>2017</v>
      </c>
      <c r="C259" s="25" t="s">
        <v>50</v>
      </c>
      <c r="D259" s="25" t="s">
        <v>214</v>
      </c>
      <c r="E259" s="3" t="s">
        <v>50</v>
      </c>
      <c r="F259" s="3" t="s">
        <v>50</v>
      </c>
      <c r="G259" s="3" t="s">
        <v>50</v>
      </c>
      <c r="H259" s="3" t="s">
        <v>50</v>
      </c>
      <c r="I259" t="str">
        <f t="shared" ref="I259:I322" si="8">IFERROR(AVERAGE(E259:H259), "NA")</f>
        <v>NA</v>
      </c>
      <c r="J259" s="3">
        <v>80</v>
      </c>
      <c r="K259" t="s">
        <v>50</v>
      </c>
      <c r="L259" t="s">
        <v>50</v>
      </c>
      <c r="M259" t="s">
        <v>50</v>
      </c>
      <c r="N259" t="s">
        <v>50</v>
      </c>
      <c r="O259" t="s">
        <v>50</v>
      </c>
      <c r="P259" t="s">
        <v>50</v>
      </c>
      <c r="Q259" t="s">
        <v>50</v>
      </c>
      <c r="R259" t="s">
        <v>50</v>
      </c>
      <c r="S259" t="s">
        <v>50</v>
      </c>
      <c r="T259" t="s">
        <v>50</v>
      </c>
      <c r="U259" t="str">
        <f t="shared" ref="U259:U322" si="9">IFERROR(AVERAGE(S259:T259), "NA")</f>
        <v>NA</v>
      </c>
      <c r="V259" s="3">
        <v>59.375</v>
      </c>
      <c r="W259" s="25" t="s">
        <v>50</v>
      </c>
      <c r="X259" s="26">
        <v>1274.2777777777778</v>
      </c>
    </row>
    <row r="260" spans="1:24" x14ac:dyDescent="0.35">
      <c r="A260" s="26" t="s">
        <v>19</v>
      </c>
      <c r="B260" s="25">
        <v>2017</v>
      </c>
      <c r="C260" s="25" t="s">
        <v>50</v>
      </c>
      <c r="D260" s="25" t="s">
        <v>215</v>
      </c>
      <c r="E260" s="3" t="s">
        <v>50</v>
      </c>
      <c r="F260" s="3" t="s">
        <v>50</v>
      </c>
      <c r="G260" s="3" t="s">
        <v>50</v>
      </c>
      <c r="H260" s="3" t="s">
        <v>50</v>
      </c>
      <c r="I260" t="str">
        <f t="shared" si="8"/>
        <v>NA</v>
      </c>
      <c r="J260" s="3">
        <v>90</v>
      </c>
      <c r="K260" t="s">
        <v>50</v>
      </c>
      <c r="L260" t="s">
        <v>50</v>
      </c>
      <c r="M260" t="s">
        <v>50</v>
      </c>
      <c r="N260" t="s">
        <v>50</v>
      </c>
      <c r="O260" t="s">
        <v>50</v>
      </c>
      <c r="P260" t="s">
        <v>50</v>
      </c>
      <c r="Q260" t="s">
        <v>50</v>
      </c>
      <c r="R260" t="s">
        <v>50</v>
      </c>
      <c r="S260" t="s">
        <v>50</v>
      </c>
      <c r="T260" t="s">
        <v>50</v>
      </c>
      <c r="U260" t="str">
        <f t="shared" si="9"/>
        <v>NA</v>
      </c>
      <c r="V260" s="3">
        <v>56.1</v>
      </c>
      <c r="W260" s="25" t="s">
        <v>50</v>
      </c>
      <c r="X260" s="26">
        <v>1785.5483870967741</v>
      </c>
    </row>
    <row r="261" spans="1:24" x14ac:dyDescent="0.35">
      <c r="A261" s="26" t="s">
        <v>19</v>
      </c>
      <c r="B261" s="25">
        <v>2017</v>
      </c>
      <c r="C261" s="25" t="s">
        <v>50</v>
      </c>
      <c r="D261" s="25" t="s">
        <v>216</v>
      </c>
      <c r="E261" s="3" t="s">
        <v>50</v>
      </c>
      <c r="F261" s="3" t="s">
        <v>50</v>
      </c>
      <c r="G261" s="3" t="s">
        <v>50</v>
      </c>
      <c r="H261" s="3" t="s">
        <v>50</v>
      </c>
      <c r="I261" t="str">
        <f t="shared" si="8"/>
        <v>NA</v>
      </c>
      <c r="J261" s="3">
        <v>95</v>
      </c>
      <c r="K261" t="s">
        <v>50</v>
      </c>
      <c r="L261" t="s">
        <v>50</v>
      </c>
      <c r="M261" t="s">
        <v>50</v>
      </c>
      <c r="N261" t="s">
        <v>50</v>
      </c>
      <c r="O261" t="s">
        <v>50</v>
      </c>
      <c r="P261" t="s">
        <v>50</v>
      </c>
      <c r="Q261" t="s">
        <v>50</v>
      </c>
      <c r="R261" t="s">
        <v>50</v>
      </c>
      <c r="S261" t="s">
        <v>50</v>
      </c>
      <c r="T261" t="s">
        <v>50</v>
      </c>
      <c r="U261" t="str">
        <f t="shared" si="9"/>
        <v>NA</v>
      </c>
      <c r="V261" s="3">
        <v>59.325000000000003</v>
      </c>
      <c r="W261" s="25" t="s">
        <v>50</v>
      </c>
      <c r="X261" s="26">
        <v>589.79166666666663</v>
      </c>
    </row>
    <row r="262" spans="1:24" x14ac:dyDescent="0.35">
      <c r="A262" s="26" t="s">
        <v>19</v>
      </c>
      <c r="B262" s="25">
        <v>2018</v>
      </c>
      <c r="C262" s="3" t="s">
        <v>170</v>
      </c>
      <c r="D262" s="25" t="s">
        <v>197</v>
      </c>
      <c r="E262" s="3" t="s">
        <v>50</v>
      </c>
      <c r="F262" s="3" t="s">
        <v>50</v>
      </c>
      <c r="G262" s="3" t="s">
        <v>50</v>
      </c>
      <c r="H262" s="3" t="s">
        <v>50</v>
      </c>
      <c r="I262" t="str">
        <f t="shared" si="8"/>
        <v>NA</v>
      </c>
      <c r="J262" s="3" t="s">
        <v>50</v>
      </c>
      <c r="K262" t="s">
        <v>50</v>
      </c>
      <c r="L262" t="s">
        <v>50</v>
      </c>
      <c r="M262" t="s">
        <v>50</v>
      </c>
      <c r="N262" t="s">
        <v>50</v>
      </c>
      <c r="O262" t="s">
        <v>50</v>
      </c>
      <c r="P262" t="s">
        <v>50</v>
      </c>
      <c r="Q262" t="s">
        <v>50</v>
      </c>
      <c r="R262" t="s">
        <v>50</v>
      </c>
      <c r="S262" t="s">
        <v>50</v>
      </c>
      <c r="T262" t="s">
        <v>50</v>
      </c>
      <c r="U262" t="str">
        <f t="shared" si="9"/>
        <v>NA</v>
      </c>
      <c r="V262" s="3" t="s">
        <v>50</v>
      </c>
      <c r="W262" s="25">
        <v>0.81818181818181823</v>
      </c>
      <c r="X262" s="3" t="s">
        <v>50</v>
      </c>
    </row>
    <row r="263" spans="1:24" x14ac:dyDescent="0.35">
      <c r="A263" s="26" t="s">
        <v>19</v>
      </c>
      <c r="B263" s="25">
        <v>2018</v>
      </c>
      <c r="C263" s="3" t="s">
        <v>171</v>
      </c>
      <c r="D263" s="25" t="s">
        <v>198</v>
      </c>
      <c r="E263" s="3" t="s">
        <v>50</v>
      </c>
      <c r="F263" s="3" t="s">
        <v>50</v>
      </c>
      <c r="G263" s="3" t="s">
        <v>50</v>
      </c>
      <c r="H263" s="3" t="s">
        <v>50</v>
      </c>
      <c r="I263" t="str">
        <f t="shared" si="8"/>
        <v>NA</v>
      </c>
      <c r="J263" s="3" t="s">
        <v>50</v>
      </c>
      <c r="K263" t="s">
        <v>50</v>
      </c>
      <c r="L263" t="s">
        <v>50</v>
      </c>
      <c r="M263" t="s">
        <v>50</v>
      </c>
      <c r="N263" t="s">
        <v>50</v>
      </c>
      <c r="O263" t="s">
        <v>50</v>
      </c>
      <c r="P263" t="s">
        <v>50</v>
      </c>
      <c r="Q263" t="s">
        <v>50</v>
      </c>
      <c r="R263" t="s">
        <v>50</v>
      </c>
      <c r="S263" t="s">
        <v>50</v>
      </c>
      <c r="T263" t="s">
        <v>50</v>
      </c>
      <c r="U263" t="str">
        <f t="shared" si="9"/>
        <v>NA</v>
      </c>
      <c r="V263" s="3" t="s">
        <v>50</v>
      </c>
      <c r="W263" s="25" t="s">
        <v>50</v>
      </c>
      <c r="X263" s="3" t="s">
        <v>50</v>
      </c>
    </row>
    <row r="264" spans="1:24" x14ac:dyDescent="0.35">
      <c r="A264" s="26" t="s">
        <v>19</v>
      </c>
      <c r="B264" s="25">
        <v>2018</v>
      </c>
      <c r="C264" s="3" t="s">
        <v>172</v>
      </c>
      <c r="D264" s="25" t="s">
        <v>199</v>
      </c>
      <c r="E264" s="3" t="s">
        <v>50</v>
      </c>
      <c r="F264" s="3" t="s">
        <v>50</v>
      </c>
      <c r="G264" s="3" t="s">
        <v>50</v>
      </c>
      <c r="H264" s="3" t="s">
        <v>50</v>
      </c>
      <c r="I264" t="str">
        <f t="shared" si="8"/>
        <v>NA</v>
      </c>
      <c r="J264" s="3" t="s">
        <v>50</v>
      </c>
      <c r="K264" t="s">
        <v>50</v>
      </c>
      <c r="L264" t="s">
        <v>50</v>
      </c>
      <c r="M264" t="s">
        <v>50</v>
      </c>
      <c r="N264" t="s">
        <v>50</v>
      </c>
      <c r="O264" t="s">
        <v>50</v>
      </c>
      <c r="P264" t="s">
        <v>50</v>
      </c>
      <c r="Q264" t="s">
        <v>50</v>
      </c>
      <c r="R264" t="s">
        <v>50</v>
      </c>
      <c r="S264" t="s">
        <v>50</v>
      </c>
      <c r="T264" t="s">
        <v>50</v>
      </c>
      <c r="U264" t="str">
        <f t="shared" si="9"/>
        <v>NA</v>
      </c>
      <c r="V264" s="3" t="s">
        <v>50</v>
      </c>
      <c r="W264" s="25" t="s">
        <v>50</v>
      </c>
      <c r="X264" s="3" t="s">
        <v>50</v>
      </c>
    </row>
    <row r="265" spans="1:24" x14ac:dyDescent="0.35">
      <c r="A265" s="26" t="s">
        <v>19</v>
      </c>
      <c r="B265" s="25">
        <v>2018</v>
      </c>
      <c r="C265" s="3" t="s">
        <v>173</v>
      </c>
      <c r="D265" s="25" t="s">
        <v>200</v>
      </c>
      <c r="E265" s="3" t="s">
        <v>50</v>
      </c>
      <c r="F265" s="3" t="s">
        <v>50</v>
      </c>
      <c r="G265" s="3" t="s">
        <v>50</v>
      </c>
      <c r="H265" s="3" t="s">
        <v>50</v>
      </c>
      <c r="I265" t="str">
        <f t="shared" si="8"/>
        <v>NA</v>
      </c>
      <c r="J265" s="3" t="s">
        <v>50</v>
      </c>
      <c r="K265" t="s">
        <v>50</v>
      </c>
      <c r="L265" t="s">
        <v>50</v>
      </c>
      <c r="M265" t="s">
        <v>50</v>
      </c>
      <c r="N265" t="s">
        <v>50</v>
      </c>
      <c r="O265" t="s">
        <v>50</v>
      </c>
      <c r="P265" t="s">
        <v>50</v>
      </c>
      <c r="Q265" t="s">
        <v>50</v>
      </c>
      <c r="R265" t="s">
        <v>50</v>
      </c>
      <c r="S265" t="s">
        <v>50</v>
      </c>
      <c r="T265" t="s">
        <v>50</v>
      </c>
      <c r="U265" t="str">
        <f t="shared" si="9"/>
        <v>NA</v>
      </c>
      <c r="V265" s="3" t="s">
        <v>50</v>
      </c>
      <c r="W265" s="25" t="s">
        <v>50</v>
      </c>
      <c r="X265" s="3" t="s">
        <v>50</v>
      </c>
    </row>
    <row r="266" spans="1:24" x14ac:dyDescent="0.35">
      <c r="A266" s="26" t="s">
        <v>19</v>
      </c>
      <c r="B266" s="25">
        <v>2018</v>
      </c>
      <c r="C266" s="3" t="s">
        <v>174</v>
      </c>
      <c r="D266" s="25" t="s">
        <v>201</v>
      </c>
      <c r="E266" s="3" t="s">
        <v>50</v>
      </c>
      <c r="F266" s="3" t="s">
        <v>50</v>
      </c>
      <c r="G266" s="3" t="s">
        <v>50</v>
      </c>
      <c r="H266" s="3" t="s">
        <v>50</v>
      </c>
      <c r="I266" t="str">
        <f t="shared" si="8"/>
        <v>NA</v>
      </c>
      <c r="J266" s="3" t="s">
        <v>50</v>
      </c>
      <c r="K266" t="s">
        <v>50</v>
      </c>
      <c r="L266" t="s">
        <v>50</v>
      </c>
      <c r="M266" t="s">
        <v>50</v>
      </c>
      <c r="N266" t="s">
        <v>50</v>
      </c>
      <c r="O266" t="s">
        <v>50</v>
      </c>
      <c r="P266" t="s">
        <v>50</v>
      </c>
      <c r="Q266" t="s">
        <v>50</v>
      </c>
      <c r="R266" t="s">
        <v>50</v>
      </c>
      <c r="S266" t="s">
        <v>50</v>
      </c>
      <c r="T266" t="s">
        <v>50</v>
      </c>
      <c r="U266" t="str">
        <f t="shared" si="9"/>
        <v>NA</v>
      </c>
      <c r="V266" s="3" t="s">
        <v>50</v>
      </c>
      <c r="W266" s="25" t="s">
        <v>50</v>
      </c>
      <c r="X266" s="3" t="s">
        <v>50</v>
      </c>
    </row>
    <row r="267" spans="1:24" x14ac:dyDescent="0.35">
      <c r="A267" s="26" t="s">
        <v>19</v>
      </c>
      <c r="B267" s="25">
        <v>2018</v>
      </c>
      <c r="C267" s="3" t="s">
        <v>175</v>
      </c>
      <c r="D267" s="25" t="s">
        <v>202</v>
      </c>
      <c r="E267" s="3" t="s">
        <v>50</v>
      </c>
      <c r="F267" s="3" t="s">
        <v>50</v>
      </c>
      <c r="G267" s="3" t="s">
        <v>50</v>
      </c>
      <c r="H267" s="3" t="s">
        <v>50</v>
      </c>
      <c r="I267" t="str">
        <f t="shared" si="8"/>
        <v>NA</v>
      </c>
      <c r="J267" s="3" t="s">
        <v>50</v>
      </c>
      <c r="K267" t="s">
        <v>50</v>
      </c>
      <c r="L267" t="s">
        <v>50</v>
      </c>
      <c r="M267" t="s">
        <v>50</v>
      </c>
      <c r="N267" t="s">
        <v>50</v>
      </c>
      <c r="O267" t="s">
        <v>50</v>
      </c>
      <c r="P267" t="s">
        <v>50</v>
      </c>
      <c r="Q267" t="s">
        <v>50</v>
      </c>
      <c r="R267" t="s">
        <v>50</v>
      </c>
      <c r="S267" t="s">
        <v>50</v>
      </c>
      <c r="T267" t="s">
        <v>50</v>
      </c>
      <c r="U267" t="str">
        <f t="shared" si="9"/>
        <v>NA</v>
      </c>
      <c r="V267" s="3" t="s">
        <v>50</v>
      </c>
      <c r="W267" s="25" t="s">
        <v>50</v>
      </c>
      <c r="X267" s="3" t="s">
        <v>50</v>
      </c>
    </row>
    <row r="268" spans="1:24" x14ac:dyDescent="0.35">
      <c r="A268" s="26" t="s">
        <v>19</v>
      </c>
      <c r="B268" s="25">
        <v>2018</v>
      </c>
      <c r="C268" s="3" t="s">
        <v>176</v>
      </c>
      <c r="D268" s="25" t="s">
        <v>203</v>
      </c>
      <c r="E268" s="3" t="s">
        <v>50</v>
      </c>
      <c r="F268" s="3" t="s">
        <v>50</v>
      </c>
      <c r="G268" s="3" t="s">
        <v>50</v>
      </c>
      <c r="H268" s="3" t="s">
        <v>50</v>
      </c>
      <c r="I268" t="str">
        <f t="shared" si="8"/>
        <v>NA</v>
      </c>
      <c r="J268" s="3" t="s">
        <v>50</v>
      </c>
      <c r="K268" t="s">
        <v>50</v>
      </c>
      <c r="L268" t="s">
        <v>50</v>
      </c>
      <c r="M268" t="s">
        <v>50</v>
      </c>
      <c r="N268" t="s">
        <v>50</v>
      </c>
      <c r="O268" t="s">
        <v>50</v>
      </c>
      <c r="P268" t="s">
        <v>50</v>
      </c>
      <c r="Q268" t="s">
        <v>50</v>
      </c>
      <c r="R268" t="s">
        <v>50</v>
      </c>
      <c r="S268" t="s">
        <v>50</v>
      </c>
      <c r="T268" t="s">
        <v>50</v>
      </c>
      <c r="U268" t="str">
        <f t="shared" si="9"/>
        <v>NA</v>
      </c>
      <c r="V268" s="3" t="s">
        <v>50</v>
      </c>
      <c r="W268" s="25" t="s">
        <v>50</v>
      </c>
      <c r="X268" s="3" t="s">
        <v>50</v>
      </c>
    </row>
    <row r="269" spans="1:24" x14ac:dyDescent="0.35">
      <c r="A269" s="26" t="s">
        <v>19</v>
      </c>
      <c r="B269" s="25">
        <v>2018</v>
      </c>
      <c r="C269" s="3" t="s">
        <v>177</v>
      </c>
      <c r="D269" s="25" t="s">
        <v>204</v>
      </c>
      <c r="E269" s="3" t="s">
        <v>50</v>
      </c>
      <c r="F269" s="3" t="s">
        <v>50</v>
      </c>
      <c r="G269" s="3" t="s">
        <v>50</v>
      </c>
      <c r="H269" s="3" t="s">
        <v>50</v>
      </c>
      <c r="I269" t="str">
        <f t="shared" si="8"/>
        <v>NA</v>
      </c>
      <c r="J269" s="3" t="s">
        <v>50</v>
      </c>
      <c r="K269" t="s">
        <v>50</v>
      </c>
      <c r="L269" t="s">
        <v>50</v>
      </c>
      <c r="M269" t="s">
        <v>50</v>
      </c>
      <c r="N269" t="s">
        <v>50</v>
      </c>
      <c r="O269" t="s">
        <v>50</v>
      </c>
      <c r="P269" t="s">
        <v>50</v>
      </c>
      <c r="Q269" t="s">
        <v>50</v>
      </c>
      <c r="R269" t="s">
        <v>50</v>
      </c>
      <c r="S269" t="s">
        <v>50</v>
      </c>
      <c r="T269" t="s">
        <v>50</v>
      </c>
      <c r="U269" t="str">
        <f t="shared" si="9"/>
        <v>NA</v>
      </c>
      <c r="V269" s="3" t="s">
        <v>50</v>
      </c>
      <c r="W269" s="25" t="s">
        <v>50</v>
      </c>
      <c r="X269" s="3" t="s">
        <v>50</v>
      </c>
    </row>
    <row r="270" spans="1:24" x14ac:dyDescent="0.35">
      <c r="A270" s="26" t="s">
        <v>19</v>
      </c>
      <c r="B270" s="25">
        <v>2018</v>
      </c>
      <c r="C270" s="3" t="s">
        <v>178</v>
      </c>
      <c r="D270" s="25" t="s">
        <v>205</v>
      </c>
      <c r="E270" s="3" t="s">
        <v>50</v>
      </c>
      <c r="F270" s="3" t="s">
        <v>50</v>
      </c>
      <c r="G270" s="3" t="s">
        <v>50</v>
      </c>
      <c r="H270" s="3" t="s">
        <v>50</v>
      </c>
      <c r="I270" t="str">
        <f t="shared" si="8"/>
        <v>NA</v>
      </c>
      <c r="J270" s="3" t="s">
        <v>50</v>
      </c>
      <c r="K270" t="s">
        <v>50</v>
      </c>
      <c r="L270" t="s">
        <v>50</v>
      </c>
      <c r="M270" t="s">
        <v>50</v>
      </c>
      <c r="N270" t="s">
        <v>50</v>
      </c>
      <c r="O270" t="s">
        <v>50</v>
      </c>
      <c r="P270" t="s">
        <v>50</v>
      </c>
      <c r="Q270" t="s">
        <v>50</v>
      </c>
      <c r="R270" t="s">
        <v>50</v>
      </c>
      <c r="S270" t="s">
        <v>50</v>
      </c>
      <c r="T270" t="s">
        <v>50</v>
      </c>
      <c r="U270" t="str">
        <f t="shared" si="9"/>
        <v>NA</v>
      </c>
      <c r="V270" s="3" t="s">
        <v>50</v>
      </c>
      <c r="W270" s="25" t="s">
        <v>50</v>
      </c>
      <c r="X270" s="3" t="s">
        <v>50</v>
      </c>
    </row>
    <row r="271" spans="1:24" x14ac:dyDescent="0.35">
      <c r="A271" s="26" t="s">
        <v>19</v>
      </c>
      <c r="B271" s="25">
        <v>2018</v>
      </c>
      <c r="C271" s="25" t="s">
        <v>179</v>
      </c>
      <c r="D271" s="25" t="s">
        <v>206</v>
      </c>
      <c r="E271" s="3" t="s">
        <v>50</v>
      </c>
      <c r="F271" s="3" t="s">
        <v>50</v>
      </c>
      <c r="G271" s="3" t="s">
        <v>50</v>
      </c>
      <c r="H271" s="3" t="s">
        <v>50</v>
      </c>
      <c r="I271" t="str">
        <f t="shared" si="8"/>
        <v>NA</v>
      </c>
      <c r="J271" s="3" t="s">
        <v>50</v>
      </c>
      <c r="K271" t="s">
        <v>50</v>
      </c>
      <c r="L271" t="s">
        <v>50</v>
      </c>
      <c r="M271" t="s">
        <v>50</v>
      </c>
      <c r="N271" t="s">
        <v>50</v>
      </c>
      <c r="O271" t="s">
        <v>50</v>
      </c>
      <c r="P271" t="s">
        <v>50</v>
      </c>
      <c r="Q271" t="s">
        <v>50</v>
      </c>
      <c r="R271" t="s">
        <v>50</v>
      </c>
      <c r="S271" t="s">
        <v>50</v>
      </c>
      <c r="T271" t="s">
        <v>50</v>
      </c>
      <c r="U271" t="str">
        <f t="shared" si="9"/>
        <v>NA</v>
      </c>
      <c r="V271" s="3" t="s">
        <v>50</v>
      </c>
      <c r="W271" s="25" t="s">
        <v>50</v>
      </c>
      <c r="X271" s="3" t="s">
        <v>50</v>
      </c>
    </row>
    <row r="272" spans="1:24" x14ac:dyDescent="0.35">
      <c r="A272" s="26" t="s">
        <v>19</v>
      </c>
      <c r="B272" s="25">
        <v>2018</v>
      </c>
      <c r="C272" s="25" t="s">
        <v>180</v>
      </c>
      <c r="D272" s="25" t="s">
        <v>207</v>
      </c>
      <c r="E272" s="3" t="s">
        <v>50</v>
      </c>
      <c r="F272" s="3" t="s">
        <v>50</v>
      </c>
      <c r="G272" s="3" t="s">
        <v>50</v>
      </c>
      <c r="H272" s="3" t="s">
        <v>50</v>
      </c>
      <c r="I272" t="str">
        <f t="shared" si="8"/>
        <v>NA</v>
      </c>
      <c r="J272" s="3" t="s">
        <v>50</v>
      </c>
      <c r="K272" t="s">
        <v>50</v>
      </c>
      <c r="L272" t="s">
        <v>50</v>
      </c>
      <c r="M272" t="s">
        <v>50</v>
      </c>
      <c r="N272" t="s">
        <v>50</v>
      </c>
      <c r="O272" t="s">
        <v>50</v>
      </c>
      <c r="P272" t="s">
        <v>50</v>
      </c>
      <c r="Q272" t="s">
        <v>50</v>
      </c>
      <c r="R272" t="s">
        <v>50</v>
      </c>
      <c r="S272" t="s">
        <v>50</v>
      </c>
      <c r="T272" t="s">
        <v>50</v>
      </c>
      <c r="U272" t="str">
        <f t="shared" si="9"/>
        <v>NA</v>
      </c>
      <c r="V272" s="3" t="s">
        <v>50</v>
      </c>
      <c r="W272" s="25" t="s">
        <v>50</v>
      </c>
      <c r="X272" s="3" t="s">
        <v>50</v>
      </c>
    </row>
    <row r="273" spans="1:24" x14ac:dyDescent="0.35">
      <c r="A273" s="26" t="s">
        <v>19</v>
      </c>
      <c r="B273" s="25">
        <v>2018</v>
      </c>
      <c r="C273" s="3" t="s">
        <v>181</v>
      </c>
      <c r="D273" s="25" t="s">
        <v>208</v>
      </c>
      <c r="E273" s="3" t="s">
        <v>50</v>
      </c>
      <c r="F273" s="3" t="s">
        <v>50</v>
      </c>
      <c r="G273" s="3" t="s">
        <v>50</v>
      </c>
      <c r="H273" s="3" t="s">
        <v>50</v>
      </c>
      <c r="I273" t="str">
        <f t="shared" si="8"/>
        <v>NA</v>
      </c>
      <c r="J273" s="3" t="s">
        <v>50</v>
      </c>
      <c r="K273" t="s">
        <v>50</v>
      </c>
      <c r="L273" t="s">
        <v>50</v>
      </c>
      <c r="M273" t="s">
        <v>50</v>
      </c>
      <c r="N273" t="s">
        <v>50</v>
      </c>
      <c r="O273" t="s">
        <v>50</v>
      </c>
      <c r="P273" t="s">
        <v>50</v>
      </c>
      <c r="Q273" t="s">
        <v>50</v>
      </c>
      <c r="R273" t="s">
        <v>50</v>
      </c>
      <c r="S273" t="s">
        <v>50</v>
      </c>
      <c r="T273" t="s">
        <v>50</v>
      </c>
      <c r="U273" t="str">
        <f t="shared" si="9"/>
        <v>NA</v>
      </c>
      <c r="V273" s="3" t="s">
        <v>50</v>
      </c>
      <c r="W273" s="25" t="s">
        <v>50</v>
      </c>
      <c r="X273" s="3" t="s">
        <v>50</v>
      </c>
    </row>
    <row r="274" spans="1:24" x14ac:dyDescent="0.35">
      <c r="A274" s="26" t="s">
        <v>19</v>
      </c>
      <c r="B274" s="25">
        <v>2018</v>
      </c>
      <c r="C274" s="25" t="s">
        <v>50</v>
      </c>
      <c r="D274" s="25" t="s">
        <v>209</v>
      </c>
      <c r="E274" s="3" t="s">
        <v>50</v>
      </c>
      <c r="F274" s="3" t="s">
        <v>50</v>
      </c>
      <c r="G274" s="3" t="s">
        <v>50</v>
      </c>
      <c r="H274" s="3" t="s">
        <v>50</v>
      </c>
      <c r="I274" t="str">
        <f t="shared" si="8"/>
        <v>NA</v>
      </c>
      <c r="J274" s="3" t="s">
        <v>50</v>
      </c>
      <c r="K274" t="s">
        <v>50</v>
      </c>
      <c r="L274" t="s">
        <v>50</v>
      </c>
      <c r="M274" t="s">
        <v>50</v>
      </c>
      <c r="N274" t="s">
        <v>50</v>
      </c>
      <c r="O274" t="s">
        <v>50</v>
      </c>
      <c r="P274" t="s">
        <v>50</v>
      </c>
      <c r="Q274" t="s">
        <v>50</v>
      </c>
      <c r="R274" t="s">
        <v>50</v>
      </c>
      <c r="S274" t="s">
        <v>50</v>
      </c>
      <c r="T274" t="s">
        <v>50</v>
      </c>
      <c r="U274" t="str">
        <f t="shared" si="9"/>
        <v>NA</v>
      </c>
      <c r="V274" s="3" t="s">
        <v>50</v>
      </c>
      <c r="W274" s="25" t="s">
        <v>50</v>
      </c>
      <c r="X274" s="3" t="s">
        <v>50</v>
      </c>
    </row>
    <row r="275" spans="1:24" x14ac:dyDescent="0.35">
      <c r="A275" s="26" t="s">
        <v>19</v>
      </c>
      <c r="B275" s="25">
        <v>2018</v>
      </c>
      <c r="C275" s="25" t="s">
        <v>50</v>
      </c>
      <c r="D275" s="25" t="s">
        <v>210</v>
      </c>
      <c r="E275" s="3" t="s">
        <v>50</v>
      </c>
      <c r="F275" s="3" t="s">
        <v>50</v>
      </c>
      <c r="G275" s="3" t="s">
        <v>50</v>
      </c>
      <c r="H275" s="3" t="s">
        <v>50</v>
      </c>
      <c r="I275" t="str">
        <f t="shared" si="8"/>
        <v>NA</v>
      </c>
      <c r="J275" s="3" t="s">
        <v>50</v>
      </c>
      <c r="K275" t="s">
        <v>50</v>
      </c>
      <c r="L275" t="s">
        <v>50</v>
      </c>
      <c r="M275" t="s">
        <v>50</v>
      </c>
      <c r="N275" t="s">
        <v>50</v>
      </c>
      <c r="O275" t="s">
        <v>50</v>
      </c>
      <c r="P275" t="s">
        <v>50</v>
      </c>
      <c r="Q275" t="s">
        <v>50</v>
      </c>
      <c r="R275" t="s">
        <v>50</v>
      </c>
      <c r="S275" t="s">
        <v>50</v>
      </c>
      <c r="T275" t="s">
        <v>50</v>
      </c>
      <c r="U275" t="str">
        <f t="shared" si="9"/>
        <v>NA</v>
      </c>
      <c r="V275" s="3" t="s">
        <v>50</v>
      </c>
      <c r="W275" s="25" t="s">
        <v>50</v>
      </c>
      <c r="X275" s="3" t="s">
        <v>50</v>
      </c>
    </row>
    <row r="276" spans="1:24" x14ac:dyDescent="0.35">
      <c r="A276" s="26" t="s">
        <v>19</v>
      </c>
      <c r="B276" s="25">
        <v>2018</v>
      </c>
      <c r="C276" s="25" t="s">
        <v>50</v>
      </c>
      <c r="D276" s="25" t="s">
        <v>211</v>
      </c>
      <c r="E276" s="3" t="s">
        <v>50</v>
      </c>
      <c r="F276" s="3" t="s">
        <v>50</v>
      </c>
      <c r="G276" s="3" t="s">
        <v>50</v>
      </c>
      <c r="H276" s="3" t="s">
        <v>50</v>
      </c>
      <c r="I276" t="str">
        <f t="shared" si="8"/>
        <v>NA</v>
      </c>
      <c r="J276" s="3" t="s">
        <v>50</v>
      </c>
      <c r="K276" t="s">
        <v>50</v>
      </c>
      <c r="L276" t="s">
        <v>50</v>
      </c>
      <c r="M276" t="s">
        <v>50</v>
      </c>
      <c r="N276" t="s">
        <v>50</v>
      </c>
      <c r="O276" t="s">
        <v>50</v>
      </c>
      <c r="P276" t="s">
        <v>50</v>
      </c>
      <c r="Q276" t="s">
        <v>50</v>
      </c>
      <c r="R276" t="s">
        <v>50</v>
      </c>
      <c r="S276" t="s">
        <v>50</v>
      </c>
      <c r="T276" t="s">
        <v>50</v>
      </c>
      <c r="U276" t="str">
        <f t="shared" si="9"/>
        <v>NA</v>
      </c>
      <c r="V276" s="3" t="s">
        <v>50</v>
      </c>
      <c r="W276" s="25" t="s">
        <v>50</v>
      </c>
      <c r="X276" s="3" t="s">
        <v>50</v>
      </c>
    </row>
    <row r="277" spans="1:24" x14ac:dyDescent="0.35">
      <c r="A277" s="26" t="s">
        <v>19</v>
      </c>
      <c r="B277" s="25">
        <v>2018</v>
      </c>
      <c r="C277" s="25" t="s">
        <v>50</v>
      </c>
      <c r="D277" s="25" t="s">
        <v>212</v>
      </c>
      <c r="E277" s="3" t="s">
        <v>50</v>
      </c>
      <c r="F277" s="3" t="s">
        <v>50</v>
      </c>
      <c r="G277" s="3" t="s">
        <v>50</v>
      </c>
      <c r="H277" s="3" t="s">
        <v>50</v>
      </c>
      <c r="I277" t="str">
        <f t="shared" si="8"/>
        <v>NA</v>
      </c>
      <c r="J277" s="3" t="s">
        <v>50</v>
      </c>
      <c r="K277" t="s">
        <v>50</v>
      </c>
      <c r="L277" t="s">
        <v>50</v>
      </c>
      <c r="M277" t="s">
        <v>50</v>
      </c>
      <c r="N277" t="s">
        <v>50</v>
      </c>
      <c r="O277" t="s">
        <v>50</v>
      </c>
      <c r="P277" t="s">
        <v>50</v>
      </c>
      <c r="Q277" t="s">
        <v>50</v>
      </c>
      <c r="R277" t="s">
        <v>50</v>
      </c>
      <c r="S277" t="s">
        <v>50</v>
      </c>
      <c r="T277" t="s">
        <v>50</v>
      </c>
      <c r="U277" t="str">
        <f t="shared" si="9"/>
        <v>NA</v>
      </c>
      <c r="V277" s="3" t="s">
        <v>50</v>
      </c>
      <c r="W277" s="25" t="s">
        <v>50</v>
      </c>
      <c r="X277" s="3" t="s">
        <v>50</v>
      </c>
    </row>
    <row r="278" spans="1:24" x14ac:dyDescent="0.35">
      <c r="A278" s="26" t="s">
        <v>19</v>
      </c>
      <c r="B278" s="25">
        <v>2018</v>
      </c>
      <c r="C278" s="25" t="s">
        <v>50</v>
      </c>
      <c r="D278" s="25" t="s">
        <v>213</v>
      </c>
      <c r="E278" s="3" t="s">
        <v>50</v>
      </c>
      <c r="F278" s="3" t="s">
        <v>50</v>
      </c>
      <c r="G278" s="3" t="s">
        <v>50</v>
      </c>
      <c r="H278" s="3" t="s">
        <v>50</v>
      </c>
      <c r="I278" t="str">
        <f t="shared" si="8"/>
        <v>NA</v>
      </c>
      <c r="J278" s="3" t="s">
        <v>50</v>
      </c>
      <c r="K278" t="s">
        <v>50</v>
      </c>
      <c r="L278" t="s">
        <v>50</v>
      </c>
      <c r="M278" t="s">
        <v>50</v>
      </c>
      <c r="N278" t="s">
        <v>50</v>
      </c>
      <c r="O278" t="s">
        <v>50</v>
      </c>
      <c r="P278" t="s">
        <v>50</v>
      </c>
      <c r="Q278" t="s">
        <v>50</v>
      </c>
      <c r="R278" t="s">
        <v>50</v>
      </c>
      <c r="S278" t="s">
        <v>50</v>
      </c>
      <c r="T278" t="s">
        <v>50</v>
      </c>
      <c r="U278" t="str">
        <f t="shared" si="9"/>
        <v>NA</v>
      </c>
      <c r="V278" s="3" t="s">
        <v>50</v>
      </c>
      <c r="W278" s="25" t="s">
        <v>50</v>
      </c>
      <c r="X278" s="3" t="s">
        <v>50</v>
      </c>
    </row>
    <row r="279" spans="1:24" x14ac:dyDescent="0.35">
      <c r="A279" s="26" t="s">
        <v>19</v>
      </c>
      <c r="B279" s="25">
        <v>2018</v>
      </c>
      <c r="C279" s="25" t="s">
        <v>50</v>
      </c>
      <c r="D279" s="25" t="s">
        <v>214</v>
      </c>
      <c r="E279" s="3" t="s">
        <v>50</v>
      </c>
      <c r="F279" s="3" t="s">
        <v>50</v>
      </c>
      <c r="G279" s="3" t="s">
        <v>50</v>
      </c>
      <c r="H279" s="3" t="s">
        <v>50</v>
      </c>
      <c r="I279" t="str">
        <f t="shared" si="8"/>
        <v>NA</v>
      </c>
      <c r="J279" s="3" t="s">
        <v>50</v>
      </c>
      <c r="K279" t="s">
        <v>50</v>
      </c>
      <c r="L279" t="s">
        <v>50</v>
      </c>
      <c r="M279" t="s">
        <v>50</v>
      </c>
      <c r="N279" t="s">
        <v>50</v>
      </c>
      <c r="O279" t="s">
        <v>50</v>
      </c>
      <c r="P279" t="s">
        <v>50</v>
      </c>
      <c r="Q279" t="s">
        <v>50</v>
      </c>
      <c r="R279" t="s">
        <v>50</v>
      </c>
      <c r="S279" t="s">
        <v>50</v>
      </c>
      <c r="T279" t="s">
        <v>50</v>
      </c>
      <c r="U279" t="str">
        <f t="shared" si="9"/>
        <v>NA</v>
      </c>
      <c r="V279" s="3" t="s">
        <v>50</v>
      </c>
      <c r="W279" s="25" t="s">
        <v>50</v>
      </c>
      <c r="X279" s="3" t="s">
        <v>50</v>
      </c>
    </row>
    <row r="280" spans="1:24" x14ac:dyDescent="0.35">
      <c r="A280" s="26" t="s">
        <v>19</v>
      </c>
      <c r="B280" s="25">
        <v>2018</v>
      </c>
      <c r="C280" s="25" t="s">
        <v>50</v>
      </c>
      <c r="D280" s="25" t="s">
        <v>215</v>
      </c>
      <c r="E280" s="3" t="s">
        <v>50</v>
      </c>
      <c r="F280" s="3" t="s">
        <v>50</v>
      </c>
      <c r="G280" s="3" t="s">
        <v>50</v>
      </c>
      <c r="H280" s="3" t="s">
        <v>50</v>
      </c>
      <c r="I280" t="str">
        <f t="shared" si="8"/>
        <v>NA</v>
      </c>
      <c r="J280" s="3" t="s">
        <v>50</v>
      </c>
      <c r="K280" t="s">
        <v>50</v>
      </c>
      <c r="L280" t="s">
        <v>50</v>
      </c>
      <c r="M280" t="s">
        <v>50</v>
      </c>
      <c r="N280" t="s">
        <v>50</v>
      </c>
      <c r="O280" t="s">
        <v>50</v>
      </c>
      <c r="P280" t="s">
        <v>50</v>
      </c>
      <c r="Q280" t="s">
        <v>50</v>
      </c>
      <c r="R280" t="s">
        <v>50</v>
      </c>
      <c r="S280" t="s">
        <v>50</v>
      </c>
      <c r="T280" t="s">
        <v>50</v>
      </c>
      <c r="U280" t="str">
        <f t="shared" si="9"/>
        <v>NA</v>
      </c>
      <c r="V280" s="3" t="s">
        <v>50</v>
      </c>
      <c r="W280" s="25" t="s">
        <v>50</v>
      </c>
      <c r="X280" s="3" t="s">
        <v>50</v>
      </c>
    </row>
    <row r="281" spans="1:24" x14ac:dyDescent="0.35">
      <c r="A281" s="26" t="s">
        <v>19</v>
      </c>
      <c r="B281" s="25">
        <v>2018</v>
      </c>
      <c r="C281" s="25" t="s">
        <v>50</v>
      </c>
      <c r="D281" s="25" t="s">
        <v>216</v>
      </c>
      <c r="E281" s="3" t="s">
        <v>50</v>
      </c>
      <c r="F281" s="3" t="s">
        <v>50</v>
      </c>
      <c r="G281" s="3" t="s">
        <v>50</v>
      </c>
      <c r="H281" s="3" t="s">
        <v>50</v>
      </c>
      <c r="I281" t="str">
        <f t="shared" si="8"/>
        <v>NA</v>
      </c>
      <c r="J281" s="3" t="s">
        <v>50</v>
      </c>
      <c r="K281" t="s">
        <v>50</v>
      </c>
      <c r="L281" t="s">
        <v>50</v>
      </c>
      <c r="M281" t="s">
        <v>50</v>
      </c>
      <c r="N281" t="s">
        <v>50</v>
      </c>
      <c r="O281" t="s">
        <v>50</v>
      </c>
      <c r="P281" t="s">
        <v>50</v>
      </c>
      <c r="Q281" t="s">
        <v>50</v>
      </c>
      <c r="R281" t="s">
        <v>50</v>
      </c>
      <c r="S281" t="s">
        <v>50</v>
      </c>
      <c r="T281" t="s">
        <v>50</v>
      </c>
      <c r="U281" t="str">
        <f t="shared" si="9"/>
        <v>NA</v>
      </c>
      <c r="V281" s="3" t="s">
        <v>50</v>
      </c>
      <c r="W281" s="25" t="s">
        <v>50</v>
      </c>
      <c r="X281" s="3" t="s">
        <v>50</v>
      </c>
    </row>
    <row r="282" spans="1:24" x14ac:dyDescent="0.35">
      <c r="A282" s="26" t="s">
        <v>19</v>
      </c>
      <c r="B282" s="25">
        <v>2019</v>
      </c>
      <c r="C282" s="3" t="s">
        <v>170</v>
      </c>
      <c r="D282" s="25" t="s">
        <v>197</v>
      </c>
      <c r="E282" s="3" t="s">
        <v>50</v>
      </c>
      <c r="F282" s="3" t="s">
        <v>50</v>
      </c>
      <c r="G282" s="3" t="s">
        <v>50</v>
      </c>
      <c r="H282" s="3" t="s">
        <v>50</v>
      </c>
      <c r="I282" t="str">
        <f t="shared" si="8"/>
        <v>NA</v>
      </c>
      <c r="J282" s="3">
        <v>60</v>
      </c>
      <c r="K282" s="3">
        <v>70</v>
      </c>
      <c r="L282" t="s">
        <v>50</v>
      </c>
      <c r="M282" t="s">
        <v>50</v>
      </c>
      <c r="N282" s="3">
        <v>0</v>
      </c>
      <c r="O282">
        <v>0</v>
      </c>
      <c r="P282" t="s">
        <v>50</v>
      </c>
      <c r="Q282" s="3">
        <v>0</v>
      </c>
      <c r="R282">
        <v>0</v>
      </c>
      <c r="S282" t="s">
        <v>50</v>
      </c>
      <c r="T282" t="s">
        <v>50</v>
      </c>
      <c r="U282" t="str">
        <f t="shared" si="9"/>
        <v>NA</v>
      </c>
      <c r="V282" s="3" t="s">
        <v>50</v>
      </c>
      <c r="W282" s="25" t="s">
        <v>50</v>
      </c>
      <c r="X282" s="3" t="s">
        <v>50</v>
      </c>
    </row>
    <row r="283" spans="1:24" x14ac:dyDescent="0.35">
      <c r="A283" s="26" t="s">
        <v>19</v>
      </c>
      <c r="B283" s="25">
        <v>2019</v>
      </c>
      <c r="C283" s="3" t="s">
        <v>171</v>
      </c>
      <c r="D283" s="25" t="s">
        <v>198</v>
      </c>
      <c r="E283" s="3" t="s">
        <v>50</v>
      </c>
      <c r="F283" s="3" t="s">
        <v>50</v>
      </c>
      <c r="G283" s="3" t="s">
        <v>50</v>
      </c>
      <c r="H283" s="3" t="s">
        <v>50</v>
      </c>
      <c r="I283" t="str">
        <f t="shared" si="8"/>
        <v>NA</v>
      </c>
      <c r="J283" s="3">
        <v>90</v>
      </c>
      <c r="K283" s="3">
        <v>20</v>
      </c>
      <c r="L283" t="s">
        <v>50</v>
      </c>
      <c r="M283" t="s">
        <v>50</v>
      </c>
      <c r="N283" s="3">
        <v>0</v>
      </c>
      <c r="O283">
        <v>0</v>
      </c>
      <c r="P283" t="s">
        <v>50</v>
      </c>
      <c r="Q283" s="3">
        <v>0</v>
      </c>
      <c r="R283">
        <v>0</v>
      </c>
      <c r="S283" t="s">
        <v>50</v>
      </c>
      <c r="T283" t="s">
        <v>50</v>
      </c>
      <c r="U283" t="str">
        <f t="shared" si="9"/>
        <v>NA</v>
      </c>
      <c r="V283" s="3" t="s">
        <v>50</v>
      </c>
      <c r="W283" s="25">
        <v>1.5</v>
      </c>
      <c r="X283" s="3" t="s">
        <v>50</v>
      </c>
    </row>
    <row r="284" spans="1:24" x14ac:dyDescent="0.35">
      <c r="A284" s="26" t="s">
        <v>19</v>
      </c>
      <c r="B284" s="25">
        <v>2019</v>
      </c>
      <c r="C284" s="3" t="s">
        <v>172</v>
      </c>
      <c r="D284" s="25" t="s">
        <v>199</v>
      </c>
      <c r="E284" s="3" t="s">
        <v>50</v>
      </c>
      <c r="F284" s="3" t="s">
        <v>50</v>
      </c>
      <c r="G284" s="3" t="s">
        <v>50</v>
      </c>
      <c r="H284" s="3" t="s">
        <v>50</v>
      </c>
      <c r="I284" t="str">
        <f t="shared" si="8"/>
        <v>NA</v>
      </c>
      <c r="J284" s="3">
        <v>75</v>
      </c>
      <c r="K284" s="3">
        <v>60</v>
      </c>
      <c r="L284" t="s">
        <v>50</v>
      </c>
      <c r="M284" t="s">
        <v>50</v>
      </c>
      <c r="N284" s="3">
        <v>0</v>
      </c>
      <c r="O284">
        <v>0</v>
      </c>
      <c r="P284" s="3" t="s">
        <v>292</v>
      </c>
      <c r="Q284" s="3">
        <v>3</v>
      </c>
      <c r="R284">
        <v>3</v>
      </c>
      <c r="S284" t="s">
        <v>50</v>
      </c>
      <c r="T284" t="s">
        <v>50</v>
      </c>
      <c r="U284" t="str">
        <f t="shared" si="9"/>
        <v>NA</v>
      </c>
      <c r="V284" s="3" t="s">
        <v>50</v>
      </c>
      <c r="W284" s="25">
        <v>4</v>
      </c>
      <c r="X284" s="3" t="s">
        <v>50</v>
      </c>
    </row>
    <row r="285" spans="1:24" x14ac:dyDescent="0.35">
      <c r="A285" s="26" t="s">
        <v>19</v>
      </c>
      <c r="B285" s="25">
        <v>2019</v>
      </c>
      <c r="C285" s="3" t="s">
        <v>173</v>
      </c>
      <c r="D285" s="25" t="s">
        <v>200</v>
      </c>
      <c r="E285" s="3" t="s">
        <v>50</v>
      </c>
      <c r="F285" s="3" t="s">
        <v>50</v>
      </c>
      <c r="G285" s="3" t="s">
        <v>50</v>
      </c>
      <c r="H285" s="3" t="s">
        <v>50</v>
      </c>
      <c r="I285" t="str">
        <f t="shared" si="8"/>
        <v>NA</v>
      </c>
      <c r="J285" s="3">
        <v>95</v>
      </c>
      <c r="K285" s="3">
        <v>5</v>
      </c>
      <c r="L285" t="s">
        <v>50</v>
      </c>
      <c r="M285" t="s">
        <v>50</v>
      </c>
      <c r="N285" s="3">
        <v>0</v>
      </c>
      <c r="O285">
        <v>0</v>
      </c>
      <c r="P285" t="s">
        <v>50</v>
      </c>
      <c r="Q285">
        <v>0</v>
      </c>
      <c r="R285">
        <v>0</v>
      </c>
      <c r="S285" t="s">
        <v>50</v>
      </c>
      <c r="T285" t="s">
        <v>50</v>
      </c>
      <c r="U285" t="str">
        <f t="shared" si="9"/>
        <v>NA</v>
      </c>
      <c r="V285" s="3" t="s">
        <v>50</v>
      </c>
      <c r="W285" s="25">
        <v>0.75</v>
      </c>
      <c r="X285" s="3" t="s">
        <v>50</v>
      </c>
    </row>
    <row r="286" spans="1:24" x14ac:dyDescent="0.35">
      <c r="A286" s="26" t="s">
        <v>19</v>
      </c>
      <c r="B286" s="25">
        <v>2019</v>
      </c>
      <c r="C286" s="3" t="s">
        <v>174</v>
      </c>
      <c r="D286" s="25" t="s">
        <v>201</v>
      </c>
      <c r="E286" s="3" t="s">
        <v>50</v>
      </c>
      <c r="F286" s="3" t="s">
        <v>50</v>
      </c>
      <c r="G286" s="3" t="s">
        <v>50</v>
      </c>
      <c r="H286" s="3" t="s">
        <v>50</v>
      </c>
      <c r="I286" t="str">
        <f t="shared" si="8"/>
        <v>NA</v>
      </c>
      <c r="J286" s="3">
        <v>50</v>
      </c>
      <c r="K286" s="3">
        <v>50</v>
      </c>
      <c r="L286" t="s">
        <v>50</v>
      </c>
      <c r="M286" s="3" t="s">
        <v>246</v>
      </c>
      <c r="N286" s="3">
        <v>5</v>
      </c>
      <c r="O286" s="3">
        <v>5</v>
      </c>
      <c r="P286" t="s">
        <v>50</v>
      </c>
      <c r="Q286">
        <v>0</v>
      </c>
      <c r="R286">
        <v>0</v>
      </c>
      <c r="S286" t="s">
        <v>50</v>
      </c>
      <c r="T286" t="s">
        <v>50</v>
      </c>
      <c r="U286" t="str">
        <f t="shared" si="9"/>
        <v>NA</v>
      </c>
      <c r="V286" s="3" t="s">
        <v>50</v>
      </c>
      <c r="W286" s="25">
        <v>1</v>
      </c>
      <c r="X286" s="3" t="s">
        <v>50</v>
      </c>
    </row>
    <row r="287" spans="1:24" x14ac:dyDescent="0.35">
      <c r="A287" s="26" t="s">
        <v>19</v>
      </c>
      <c r="B287" s="25">
        <v>2019</v>
      </c>
      <c r="C287" s="3" t="s">
        <v>175</v>
      </c>
      <c r="D287" s="25" t="s">
        <v>202</v>
      </c>
      <c r="E287" s="3" t="s">
        <v>50</v>
      </c>
      <c r="F287" s="3" t="s">
        <v>50</v>
      </c>
      <c r="G287" s="3" t="s">
        <v>50</v>
      </c>
      <c r="H287" s="3" t="s">
        <v>50</v>
      </c>
      <c r="I287" t="str">
        <f t="shared" si="8"/>
        <v>NA</v>
      </c>
      <c r="J287" s="3">
        <v>60</v>
      </c>
      <c r="K287" s="3">
        <v>40</v>
      </c>
      <c r="L287" t="s">
        <v>50</v>
      </c>
      <c r="M287" t="s">
        <v>50</v>
      </c>
      <c r="N287" s="3">
        <v>0</v>
      </c>
      <c r="O287">
        <v>0</v>
      </c>
      <c r="P287" t="s">
        <v>50</v>
      </c>
      <c r="Q287">
        <v>0</v>
      </c>
      <c r="R287">
        <v>0</v>
      </c>
      <c r="S287" t="s">
        <v>50</v>
      </c>
      <c r="T287" t="s">
        <v>50</v>
      </c>
      <c r="U287" t="str">
        <f t="shared" si="9"/>
        <v>NA</v>
      </c>
      <c r="V287" s="3" t="s">
        <v>50</v>
      </c>
      <c r="W287" s="25" t="s">
        <v>50</v>
      </c>
      <c r="X287" s="3" t="s">
        <v>50</v>
      </c>
    </row>
    <row r="288" spans="1:24" x14ac:dyDescent="0.35">
      <c r="A288" s="26" t="s">
        <v>19</v>
      </c>
      <c r="B288" s="25">
        <v>2019</v>
      </c>
      <c r="C288" s="3" t="s">
        <v>176</v>
      </c>
      <c r="D288" s="25" t="s">
        <v>203</v>
      </c>
      <c r="E288" s="3" t="s">
        <v>50</v>
      </c>
      <c r="F288" s="3" t="s">
        <v>50</v>
      </c>
      <c r="G288" s="3" t="s">
        <v>50</v>
      </c>
      <c r="H288" s="3" t="s">
        <v>50</v>
      </c>
      <c r="I288" t="str">
        <f t="shared" si="8"/>
        <v>NA</v>
      </c>
      <c r="J288" s="3">
        <v>80</v>
      </c>
      <c r="K288" s="3">
        <v>20</v>
      </c>
      <c r="L288" t="s">
        <v>50</v>
      </c>
      <c r="M288" t="s">
        <v>50</v>
      </c>
      <c r="N288" s="3">
        <v>0</v>
      </c>
      <c r="O288">
        <v>0</v>
      </c>
      <c r="P288" t="s">
        <v>50</v>
      </c>
      <c r="Q288">
        <v>0</v>
      </c>
      <c r="R288">
        <v>0</v>
      </c>
      <c r="S288" t="s">
        <v>50</v>
      </c>
      <c r="T288" t="s">
        <v>50</v>
      </c>
      <c r="U288" t="str">
        <f t="shared" si="9"/>
        <v>NA</v>
      </c>
      <c r="V288" s="3" t="s">
        <v>50</v>
      </c>
      <c r="W288" s="25">
        <v>1.2749999999999999</v>
      </c>
      <c r="X288" s="3" t="s">
        <v>50</v>
      </c>
    </row>
    <row r="289" spans="1:24" x14ac:dyDescent="0.35">
      <c r="A289" s="26" t="s">
        <v>19</v>
      </c>
      <c r="B289" s="25">
        <v>2019</v>
      </c>
      <c r="C289" s="3" t="s">
        <v>177</v>
      </c>
      <c r="D289" s="25" t="s">
        <v>204</v>
      </c>
      <c r="E289" s="3" t="s">
        <v>50</v>
      </c>
      <c r="F289" s="3" t="s">
        <v>50</v>
      </c>
      <c r="G289" s="3" t="s">
        <v>50</v>
      </c>
      <c r="H289" s="3" t="s">
        <v>50</v>
      </c>
      <c r="I289" t="str">
        <f t="shared" si="8"/>
        <v>NA</v>
      </c>
      <c r="J289" s="3">
        <v>80</v>
      </c>
      <c r="K289" s="3">
        <v>10</v>
      </c>
      <c r="L289" t="s">
        <v>50</v>
      </c>
      <c r="M289" t="s">
        <v>50</v>
      </c>
      <c r="N289" s="3">
        <v>0</v>
      </c>
      <c r="O289">
        <v>0</v>
      </c>
      <c r="P289" t="s">
        <v>50</v>
      </c>
      <c r="Q289">
        <v>0</v>
      </c>
      <c r="R289">
        <v>0</v>
      </c>
      <c r="S289" t="s">
        <v>50</v>
      </c>
      <c r="T289" t="s">
        <v>50</v>
      </c>
      <c r="U289" t="str">
        <f t="shared" si="9"/>
        <v>NA</v>
      </c>
      <c r="V289" s="3" t="s">
        <v>50</v>
      </c>
      <c r="W289" s="25">
        <v>2</v>
      </c>
      <c r="X289" s="3" t="s">
        <v>50</v>
      </c>
    </row>
    <row r="290" spans="1:24" x14ac:dyDescent="0.35">
      <c r="A290" s="26" t="s">
        <v>19</v>
      </c>
      <c r="B290" s="25">
        <v>2019</v>
      </c>
      <c r="C290" s="3" t="s">
        <v>178</v>
      </c>
      <c r="D290" s="25" t="s">
        <v>205</v>
      </c>
      <c r="E290" s="3" t="s">
        <v>50</v>
      </c>
      <c r="F290" s="3" t="s">
        <v>50</v>
      </c>
      <c r="G290" s="3" t="s">
        <v>50</v>
      </c>
      <c r="H290" s="3" t="s">
        <v>50</v>
      </c>
      <c r="I290" t="str">
        <f t="shared" si="8"/>
        <v>NA</v>
      </c>
      <c r="J290" s="3">
        <v>90</v>
      </c>
      <c r="K290" s="3">
        <v>30</v>
      </c>
      <c r="L290" t="s">
        <v>50</v>
      </c>
      <c r="M290" t="s">
        <v>50</v>
      </c>
      <c r="N290" s="3">
        <v>0</v>
      </c>
      <c r="O290">
        <v>0</v>
      </c>
      <c r="P290" t="s">
        <v>50</v>
      </c>
      <c r="Q290">
        <v>0</v>
      </c>
      <c r="R290">
        <v>0</v>
      </c>
      <c r="S290" t="s">
        <v>50</v>
      </c>
      <c r="T290" t="s">
        <v>50</v>
      </c>
      <c r="U290" t="str">
        <f t="shared" si="9"/>
        <v>NA</v>
      </c>
      <c r="V290" s="3" t="s">
        <v>50</v>
      </c>
      <c r="W290" s="25">
        <v>1.44</v>
      </c>
      <c r="X290" s="3" t="s">
        <v>50</v>
      </c>
    </row>
    <row r="291" spans="1:24" x14ac:dyDescent="0.35">
      <c r="A291" s="26" t="s">
        <v>19</v>
      </c>
      <c r="B291" s="25">
        <v>2019</v>
      </c>
      <c r="C291" s="25" t="s">
        <v>179</v>
      </c>
      <c r="D291" s="25" t="s">
        <v>206</v>
      </c>
      <c r="E291" s="3" t="s">
        <v>50</v>
      </c>
      <c r="F291" s="3" t="s">
        <v>50</v>
      </c>
      <c r="G291" s="3" t="s">
        <v>50</v>
      </c>
      <c r="H291" s="3" t="s">
        <v>50</v>
      </c>
      <c r="I291" t="str">
        <f t="shared" si="8"/>
        <v>NA</v>
      </c>
      <c r="J291" s="3">
        <v>60</v>
      </c>
      <c r="K291" s="3">
        <v>40</v>
      </c>
      <c r="L291" t="s">
        <v>50</v>
      </c>
      <c r="M291" t="s">
        <v>50</v>
      </c>
      <c r="N291" s="3">
        <v>0</v>
      </c>
      <c r="O291">
        <v>0</v>
      </c>
      <c r="P291" t="s">
        <v>50</v>
      </c>
      <c r="Q291">
        <v>0</v>
      </c>
      <c r="R291">
        <v>0</v>
      </c>
      <c r="S291" t="s">
        <v>50</v>
      </c>
      <c r="T291" t="s">
        <v>50</v>
      </c>
      <c r="U291" t="str">
        <f t="shared" si="9"/>
        <v>NA</v>
      </c>
      <c r="V291" s="3" t="s">
        <v>50</v>
      </c>
      <c r="W291" s="25">
        <v>2</v>
      </c>
      <c r="X291" s="3" t="s">
        <v>50</v>
      </c>
    </row>
    <row r="292" spans="1:24" x14ac:dyDescent="0.35">
      <c r="A292" s="26" t="s">
        <v>19</v>
      </c>
      <c r="B292" s="25">
        <v>2019</v>
      </c>
      <c r="C292" s="25" t="s">
        <v>180</v>
      </c>
      <c r="D292" s="25" t="s">
        <v>207</v>
      </c>
      <c r="E292" s="3" t="s">
        <v>50</v>
      </c>
      <c r="F292" s="3" t="s">
        <v>50</v>
      </c>
      <c r="G292" s="3" t="s">
        <v>50</v>
      </c>
      <c r="H292" s="3" t="s">
        <v>50</v>
      </c>
      <c r="I292" t="str">
        <f t="shared" si="8"/>
        <v>NA</v>
      </c>
      <c r="J292" s="3">
        <v>95</v>
      </c>
      <c r="K292" s="3">
        <v>25</v>
      </c>
      <c r="L292" t="s">
        <v>50</v>
      </c>
      <c r="M292" t="s">
        <v>50</v>
      </c>
      <c r="N292" s="3">
        <v>0</v>
      </c>
      <c r="O292">
        <v>0</v>
      </c>
      <c r="P292" t="s">
        <v>50</v>
      </c>
      <c r="Q292">
        <v>0</v>
      </c>
      <c r="R292">
        <v>0</v>
      </c>
      <c r="S292" t="s">
        <v>50</v>
      </c>
      <c r="T292" t="s">
        <v>50</v>
      </c>
      <c r="U292" t="str">
        <f t="shared" si="9"/>
        <v>NA</v>
      </c>
      <c r="V292" s="3" t="s">
        <v>50</v>
      </c>
      <c r="W292" s="25" t="s">
        <v>50</v>
      </c>
      <c r="X292" s="3" t="s">
        <v>50</v>
      </c>
    </row>
    <row r="293" spans="1:24" x14ac:dyDescent="0.35">
      <c r="A293" s="26" t="s">
        <v>19</v>
      </c>
      <c r="B293" s="25">
        <v>2019</v>
      </c>
      <c r="C293" s="3" t="s">
        <v>181</v>
      </c>
      <c r="D293" s="25" t="s">
        <v>208</v>
      </c>
      <c r="E293" s="3" t="s">
        <v>50</v>
      </c>
      <c r="F293" s="3" t="s">
        <v>50</v>
      </c>
      <c r="G293" s="3" t="s">
        <v>50</v>
      </c>
      <c r="H293" s="3" t="s">
        <v>50</v>
      </c>
      <c r="I293" t="str">
        <f t="shared" si="8"/>
        <v>NA</v>
      </c>
      <c r="J293" s="3">
        <v>80</v>
      </c>
      <c r="K293" s="3">
        <v>5</v>
      </c>
      <c r="L293" t="s">
        <v>50</v>
      </c>
      <c r="M293" t="s">
        <v>50</v>
      </c>
      <c r="N293" s="3">
        <v>0</v>
      </c>
      <c r="O293">
        <v>0</v>
      </c>
      <c r="P293" t="s">
        <v>50</v>
      </c>
      <c r="Q293">
        <v>0</v>
      </c>
      <c r="R293">
        <v>0</v>
      </c>
      <c r="S293" t="s">
        <v>50</v>
      </c>
      <c r="T293" t="s">
        <v>50</v>
      </c>
      <c r="U293" t="str">
        <f t="shared" si="9"/>
        <v>NA</v>
      </c>
      <c r="V293" s="3" t="s">
        <v>50</v>
      </c>
      <c r="W293" s="25">
        <v>3</v>
      </c>
      <c r="X293" s="3" t="s">
        <v>50</v>
      </c>
    </row>
    <row r="294" spans="1:24" x14ac:dyDescent="0.35">
      <c r="A294" s="26" t="s">
        <v>19</v>
      </c>
      <c r="B294" s="25">
        <v>2019</v>
      </c>
      <c r="C294" s="25" t="s">
        <v>50</v>
      </c>
      <c r="D294" s="25" t="s">
        <v>209</v>
      </c>
      <c r="E294" s="3" t="s">
        <v>50</v>
      </c>
      <c r="F294" s="3" t="s">
        <v>50</v>
      </c>
      <c r="G294" s="3" t="s">
        <v>50</v>
      </c>
      <c r="H294" s="3" t="s">
        <v>50</v>
      </c>
      <c r="I294" t="str">
        <f t="shared" si="8"/>
        <v>NA</v>
      </c>
      <c r="J294" s="3">
        <v>80</v>
      </c>
      <c r="K294" s="3">
        <v>30</v>
      </c>
      <c r="L294" t="s">
        <v>50</v>
      </c>
      <c r="M294" t="s">
        <v>50</v>
      </c>
      <c r="N294" s="3">
        <v>0</v>
      </c>
      <c r="O294">
        <v>0</v>
      </c>
      <c r="P294" t="s">
        <v>50</v>
      </c>
      <c r="Q294">
        <v>0</v>
      </c>
      <c r="R294">
        <v>0</v>
      </c>
      <c r="S294" t="s">
        <v>50</v>
      </c>
      <c r="T294" t="s">
        <v>50</v>
      </c>
      <c r="U294" t="str">
        <f t="shared" si="9"/>
        <v>NA</v>
      </c>
      <c r="V294" s="3" t="s">
        <v>50</v>
      </c>
      <c r="W294" s="25" t="s">
        <v>50</v>
      </c>
      <c r="X294" s="3" t="s">
        <v>50</v>
      </c>
    </row>
    <row r="295" spans="1:24" x14ac:dyDescent="0.35">
      <c r="A295" s="26" t="s">
        <v>19</v>
      </c>
      <c r="B295" s="25">
        <v>2019</v>
      </c>
      <c r="C295" s="25" t="s">
        <v>50</v>
      </c>
      <c r="D295" s="25" t="s">
        <v>210</v>
      </c>
      <c r="E295" s="3" t="s">
        <v>50</v>
      </c>
      <c r="F295" s="3" t="s">
        <v>50</v>
      </c>
      <c r="G295" s="3" t="s">
        <v>50</v>
      </c>
      <c r="H295" s="3" t="s">
        <v>50</v>
      </c>
      <c r="I295" t="str">
        <f t="shared" si="8"/>
        <v>NA</v>
      </c>
      <c r="J295" s="3">
        <v>80</v>
      </c>
      <c r="K295" s="3">
        <v>25</v>
      </c>
      <c r="L295" t="s">
        <v>50</v>
      </c>
      <c r="M295" t="s">
        <v>50</v>
      </c>
      <c r="N295" s="3">
        <v>0</v>
      </c>
      <c r="O295">
        <v>0</v>
      </c>
      <c r="P295" t="s">
        <v>50</v>
      </c>
      <c r="Q295">
        <v>0</v>
      </c>
      <c r="R295">
        <v>0</v>
      </c>
      <c r="S295" t="s">
        <v>50</v>
      </c>
      <c r="T295" t="s">
        <v>50</v>
      </c>
      <c r="U295" t="str">
        <f t="shared" si="9"/>
        <v>NA</v>
      </c>
      <c r="V295" s="3" t="s">
        <v>50</v>
      </c>
      <c r="W295" s="25">
        <v>1.9565217391304348</v>
      </c>
      <c r="X295" s="3" t="s">
        <v>50</v>
      </c>
    </row>
    <row r="296" spans="1:24" x14ac:dyDescent="0.35">
      <c r="A296" s="26" t="s">
        <v>19</v>
      </c>
      <c r="B296" s="25">
        <v>2019</v>
      </c>
      <c r="C296" s="25" t="s">
        <v>50</v>
      </c>
      <c r="D296" s="25" t="s">
        <v>211</v>
      </c>
      <c r="E296" s="3" t="s">
        <v>50</v>
      </c>
      <c r="F296" s="3" t="s">
        <v>50</v>
      </c>
      <c r="G296" s="3" t="s">
        <v>50</v>
      </c>
      <c r="H296" s="3" t="s">
        <v>50</v>
      </c>
      <c r="I296" t="str">
        <f t="shared" si="8"/>
        <v>NA</v>
      </c>
      <c r="J296" s="3">
        <v>60</v>
      </c>
      <c r="K296" s="3">
        <v>50</v>
      </c>
      <c r="L296" t="s">
        <v>50</v>
      </c>
      <c r="M296" t="s">
        <v>50</v>
      </c>
      <c r="N296" s="3">
        <v>0</v>
      </c>
      <c r="O296">
        <v>0</v>
      </c>
      <c r="P296" t="s">
        <v>50</v>
      </c>
      <c r="Q296">
        <v>0</v>
      </c>
      <c r="R296">
        <v>0</v>
      </c>
      <c r="S296" t="s">
        <v>50</v>
      </c>
      <c r="T296" t="s">
        <v>50</v>
      </c>
      <c r="U296" t="str">
        <f t="shared" si="9"/>
        <v>NA</v>
      </c>
      <c r="V296" s="3" t="s">
        <v>50</v>
      </c>
      <c r="W296" s="25">
        <v>0.9285714285714286</v>
      </c>
      <c r="X296" s="3" t="s">
        <v>50</v>
      </c>
    </row>
    <row r="297" spans="1:24" x14ac:dyDescent="0.35">
      <c r="A297" s="26" t="s">
        <v>19</v>
      </c>
      <c r="B297" s="25">
        <v>2019</v>
      </c>
      <c r="C297" s="25" t="s">
        <v>50</v>
      </c>
      <c r="D297" s="25" t="s">
        <v>212</v>
      </c>
      <c r="E297" s="3" t="s">
        <v>50</v>
      </c>
      <c r="F297" s="3" t="s">
        <v>50</v>
      </c>
      <c r="G297" s="3" t="s">
        <v>50</v>
      </c>
      <c r="H297" s="3" t="s">
        <v>50</v>
      </c>
      <c r="I297" t="str">
        <f t="shared" si="8"/>
        <v>NA</v>
      </c>
      <c r="J297" s="3">
        <v>85</v>
      </c>
      <c r="K297" s="3">
        <v>20</v>
      </c>
      <c r="L297" t="s">
        <v>50</v>
      </c>
      <c r="M297" t="s">
        <v>50</v>
      </c>
      <c r="N297" s="3">
        <v>0</v>
      </c>
      <c r="O297">
        <v>0</v>
      </c>
      <c r="P297" t="s">
        <v>50</v>
      </c>
      <c r="Q297">
        <v>0</v>
      </c>
      <c r="R297">
        <v>0</v>
      </c>
      <c r="S297" t="s">
        <v>50</v>
      </c>
      <c r="T297" t="s">
        <v>50</v>
      </c>
      <c r="U297" t="str">
        <f t="shared" si="9"/>
        <v>NA</v>
      </c>
      <c r="V297" s="3" t="s">
        <v>50</v>
      </c>
      <c r="W297" s="25">
        <v>1.875</v>
      </c>
      <c r="X297" s="3" t="s">
        <v>50</v>
      </c>
    </row>
    <row r="298" spans="1:24" x14ac:dyDescent="0.35">
      <c r="A298" s="26" t="s">
        <v>19</v>
      </c>
      <c r="B298" s="25">
        <v>2019</v>
      </c>
      <c r="C298" s="25" t="s">
        <v>50</v>
      </c>
      <c r="D298" s="25" t="s">
        <v>213</v>
      </c>
      <c r="E298" s="3" t="s">
        <v>50</v>
      </c>
      <c r="F298" s="3" t="s">
        <v>50</v>
      </c>
      <c r="G298" s="3" t="s">
        <v>50</v>
      </c>
      <c r="H298" s="3" t="s">
        <v>50</v>
      </c>
      <c r="I298" t="str">
        <f t="shared" si="8"/>
        <v>NA</v>
      </c>
      <c r="J298" s="3">
        <v>65</v>
      </c>
      <c r="K298" s="3">
        <v>40</v>
      </c>
      <c r="L298" t="s">
        <v>50</v>
      </c>
      <c r="M298" t="s">
        <v>50</v>
      </c>
      <c r="N298" s="3">
        <v>0</v>
      </c>
      <c r="O298">
        <v>0</v>
      </c>
      <c r="P298" t="s">
        <v>50</v>
      </c>
      <c r="Q298">
        <v>0</v>
      </c>
      <c r="R298">
        <v>0</v>
      </c>
      <c r="S298" t="s">
        <v>50</v>
      </c>
      <c r="T298" t="s">
        <v>50</v>
      </c>
      <c r="U298" t="str">
        <f t="shared" si="9"/>
        <v>NA</v>
      </c>
      <c r="V298" s="3" t="s">
        <v>50</v>
      </c>
      <c r="W298" s="25">
        <v>0.83333333333333337</v>
      </c>
      <c r="X298" s="3" t="s">
        <v>50</v>
      </c>
    </row>
    <row r="299" spans="1:24" x14ac:dyDescent="0.35">
      <c r="A299" s="26" t="s">
        <v>19</v>
      </c>
      <c r="B299" s="25">
        <v>2019</v>
      </c>
      <c r="C299" s="25" t="s">
        <v>50</v>
      </c>
      <c r="D299" s="25" t="s">
        <v>214</v>
      </c>
      <c r="E299" s="3" t="s">
        <v>50</v>
      </c>
      <c r="F299" s="3" t="s">
        <v>50</v>
      </c>
      <c r="G299" s="3" t="s">
        <v>50</v>
      </c>
      <c r="H299" s="3" t="s">
        <v>50</v>
      </c>
      <c r="I299" t="str">
        <f t="shared" si="8"/>
        <v>NA</v>
      </c>
      <c r="J299" t="s">
        <v>50</v>
      </c>
      <c r="K299" t="s">
        <v>50</v>
      </c>
      <c r="L299" t="s">
        <v>50</v>
      </c>
      <c r="M299" t="s">
        <v>50</v>
      </c>
      <c r="N299" s="3">
        <v>0</v>
      </c>
      <c r="O299">
        <v>0</v>
      </c>
      <c r="P299" t="s">
        <v>50</v>
      </c>
      <c r="Q299">
        <v>0</v>
      </c>
      <c r="R299">
        <v>0</v>
      </c>
      <c r="S299" t="s">
        <v>50</v>
      </c>
      <c r="T299" t="s">
        <v>50</v>
      </c>
      <c r="U299" t="str">
        <f t="shared" si="9"/>
        <v>NA</v>
      </c>
      <c r="V299" s="3" t="s">
        <v>50</v>
      </c>
      <c r="W299" s="25" t="s">
        <v>50</v>
      </c>
      <c r="X299" s="3" t="s">
        <v>50</v>
      </c>
    </row>
    <row r="300" spans="1:24" x14ac:dyDescent="0.35">
      <c r="A300" s="26" t="s">
        <v>19</v>
      </c>
      <c r="B300" s="25">
        <v>2019</v>
      </c>
      <c r="C300" s="25" t="s">
        <v>50</v>
      </c>
      <c r="D300" s="25" t="s">
        <v>215</v>
      </c>
      <c r="E300" s="3" t="s">
        <v>50</v>
      </c>
      <c r="F300" s="3" t="s">
        <v>50</v>
      </c>
      <c r="G300" s="3" t="s">
        <v>50</v>
      </c>
      <c r="H300" s="3" t="s">
        <v>50</v>
      </c>
      <c r="I300" t="str">
        <f t="shared" si="8"/>
        <v>NA</v>
      </c>
      <c r="J300" t="s">
        <v>50</v>
      </c>
      <c r="K300" t="s">
        <v>50</v>
      </c>
      <c r="L300" t="s">
        <v>50</v>
      </c>
      <c r="M300" t="s">
        <v>50</v>
      </c>
      <c r="N300" s="3">
        <v>0</v>
      </c>
      <c r="O300">
        <v>0</v>
      </c>
      <c r="P300" t="s">
        <v>50</v>
      </c>
      <c r="Q300">
        <v>0</v>
      </c>
      <c r="R300">
        <v>0</v>
      </c>
      <c r="S300" t="s">
        <v>50</v>
      </c>
      <c r="T300" t="s">
        <v>50</v>
      </c>
      <c r="U300" t="str">
        <f t="shared" si="9"/>
        <v>NA</v>
      </c>
      <c r="V300" s="3" t="s">
        <v>50</v>
      </c>
      <c r="W300" s="25" t="s">
        <v>50</v>
      </c>
      <c r="X300" s="3" t="s">
        <v>50</v>
      </c>
    </row>
    <row r="301" spans="1:24" x14ac:dyDescent="0.35">
      <c r="A301" s="26" t="s">
        <v>19</v>
      </c>
      <c r="B301" s="25">
        <v>2019</v>
      </c>
      <c r="C301" s="25" t="s">
        <v>50</v>
      </c>
      <c r="D301" s="25" t="s">
        <v>216</v>
      </c>
      <c r="E301" s="3" t="s">
        <v>50</v>
      </c>
      <c r="F301" s="3" t="s">
        <v>50</v>
      </c>
      <c r="G301" s="3" t="s">
        <v>50</v>
      </c>
      <c r="H301" s="3" t="s">
        <v>50</v>
      </c>
      <c r="I301" t="str">
        <f t="shared" si="8"/>
        <v>NA</v>
      </c>
      <c r="J301" t="s">
        <v>50</v>
      </c>
      <c r="K301" t="s">
        <v>50</v>
      </c>
      <c r="L301" t="s">
        <v>50</v>
      </c>
      <c r="M301" t="s">
        <v>50</v>
      </c>
      <c r="N301" s="3">
        <v>0</v>
      </c>
      <c r="O301">
        <v>0</v>
      </c>
      <c r="P301" t="s">
        <v>50</v>
      </c>
      <c r="Q301">
        <v>0</v>
      </c>
      <c r="R301">
        <v>0</v>
      </c>
      <c r="S301" t="s">
        <v>50</v>
      </c>
      <c r="T301" t="s">
        <v>50</v>
      </c>
      <c r="U301" t="str">
        <f t="shared" si="9"/>
        <v>NA</v>
      </c>
      <c r="V301" s="3" t="s">
        <v>50</v>
      </c>
      <c r="W301" s="25" t="s">
        <v>50</v>
      </c>
      <c r="X301" s="3" t="s">
        <v>50</v>
      </c>
    </row>
    <row r="302" spans="1:24" x14ac:dyDescent="0.35">
      <c r="A302" s="26" t="s">
        <v>19</v>
      </c>
      <c r="B302" s="25">
        <v>2020</v>
      </c>
      <c r="C302" s="3" t="s">
        <v>170</v>
      </c>
      <c r="D302" s="25" t="s">
        <v>197</v>
      </c>
      <c r="E302" s="3" t="s">
        <v>50</v>
      </c>
      <c r="F302" s="3" t="s">
        <v>50</v>
      </c>
      <c r="G302" s="3" t="s">
        <v>50</v>
      </c>
      <c r="H302" s="3" t="s">
        <v>50</v>
      </c>
      <c r="I302" t="str">
        <f t="shared" si="8"/>
        <v>NA</v>
      </c>
      <c r="J302" s="3">
        <v>90</v>
      </c>
      <c r="K302" s="3">
        <v>80</v>
      </c>
      <c r="L302" t="s">
        <v>50</v>
      </c>
      <c r="M302" t="s">
        <v>50</v>
      </c>
      <c r="N302" s="3">
        <v>0</v>
      </c>
      <c r="O302">
        <v>0</v>
      </c>
      <c r="P302" t="s">
        <v>50</v>
      </c>
      <c r="Q302">
        <v>0</v>
      </c>
      <c r="R302">
        <v>0</v>
      </c>
      <c r="S302" t="s">
        <v>50</v>
      </c>
      <c r="T302" t="s">
        <v>50</v>
      </c>
      <c r="U302" t="str">
        <f t="shared" si="9"/>
        <v>NA</v>
      </c>
      <c r="V302" s="3" t="s">
        <v>50</v>
      </c>
      <c r="W302" s="25" t="s">
        <v>50</v>
      </c>
      <c r="X302" s="3" t="s">
        <v>50</v>
      </c>
    </row>
    <row r="303" spans="1:24" x14ac:dyDescent="0.35">
      <c r="A303" s="26" t="s">
        <v>19</v>
      </c>
      <c r="B303" s="25">
        <v>2020</v>
      </c>
      <c r="C303" s="3" t="s">
        <v>171</v>
      </c>
      <c r="D303" s="25" t="s">
        <v>198</v>
      </c>
      <c r="E303" s="3" t="s">
        <v>50</v>
      </c>
      <c r="F303" s="3" t="s">
        <v>50</v>
      </c>
      <c r="G303" s="3" t="s">
        <v>50</v>
      </c>
      <c r="H303" s="3" t="s">
        <v>50</v>
      </c>
      <c r="I303" t="str">
        <f t="shared" si="8"/>
        <v>NA</v>
      </c>
      <c r="J303" s="3">
        <v>100</v>
      </c>
      <c r="K303" s="3">
        <v>10</v>
      </c>
      <c r="L303" t="s">
        <v>50</v>
      </c>
      <c r="M303" s="3" t="s">
        <v>252</v>
      </c>
      <c r="N303" s="3">
        <v>10</v>
      </c>
      <c r="O303" s="3">
        <v>10</v>
      </c>
      <c r="P303" t="s">
        <v>50</v>
      </c>
      <c r="Q303">
        <v>0</v>
      </c>
      <c r="R303">
        <v>0</v>
      </c>
      <c r="S303" t="s">
        <v>50</v>
      </c>
      <c r="T303" t="s">
        <v>50</v>
      </c>
      <c r="U303" t="str">
        <f t="shared" si="9"/>
        <v>NA</v>
      </c>
      <c r="V303" s="3" t="s">
        <v>50</v>
      </c>
      <c r="W303" s="25" t="s">
        <v>50</v>
      </c>
      <c r="X303" s="3" t="s">
        <v>50</v>
      </c>
    </row>
    <row r="304" spans="1:24" x14ac:dyDescent="0.35">
      <c r="A304" s="26" t="s">
        <v>19</v>
      </c>
      <c r="B304" s="25">
        <v>2020</v>
      </c>
      <c r="C304" s="3" t="s">
        <v>172</v>
      </c>
      <c r="D304" s="25" t="s">
        <v>199</v>
      </c>
      <c r="E304" s="3" t="s">
        <v>50</v>
      </c>
      <c r="F304" s="3" t="s">
        <v>50</v>
      </c>
      <c r="G304" s="3" t="s">
        <v>50</v>
      </c>
      <c r="H304" s="3" t="s">
        <v>50</v>
      </c>
      <c r="I304" t="str">
        <f t="shared" si="8"/>
        <v>NA</v>
      </c>
      <c r="J304" s="3">
        <v>100</v>
      </c>
      <c r="K304" s="3">
        <v>20</v>
      </c>
      <c r="L304" t="s">
        <v>50</v>
      </c>
      <c r="M304" s="3" t="s">
        <v>291</v>
      </c>
      <c r="N304" s="3">
        <v>3</v>
      </c>
      <c r="O304" s="3">
        <v>3</v>
      </c>
      <c r="P304" s="3" t="s">
        <v>292</v>
      </c>
      <c r="Q304" t="s">
        <v>50</v>
      </c>
      <c r="R304" t="s">
        <v>50</v>
      </c>
      <c r="S304" t="s">
        <v>50</v>
      </c>
      <c r="T304" t="s">
        <v>50</v>
      </c>
      <c r="U304" t="str">
        <f t="shared" si="9"/>
        <v>NA</v>
      </c>
      <c r="V304" s="3" t="s">
        <v>50</v>
      </c>
      <c r="W304" s="25" t="s">
        <v>50</v>
      </c>
      <c r="X304" s="3" t="s">
        <v>50</v>
      </c>
    </row>
    <row r="305" spans="1:24" x14ac:dyDescent="0.35">
      <c r="A305" s="26" t="s">
        <v>19</v>
      </c>
      <c r="B305" s="25">
        <v>2020</v>
      </c>
      <c r="C305" s="3" t="s">
        <v>173</v>
      </c>
      <c r="D305" s="25" t="s">
        <v>200</v>
      </c>
      <c r="E305" s="3" t="s">
        <v>50</v>
      </c>
      <c r="F305" s="3" t="s">
        <v>50</v>
      </c>
      <c r="G305" s="3" t="s">
        <v>50</v>
      </c>
      <c r="H305" s="3" t="s">
        <v>50</v>
      </c>
      <c r="I305" t="str">
        <f t="shared" si="8"/>
        <v>NA</v>
      </c>
      <c r="J305" s="3">
        <v>100</v>
      </c>
      <c r="K305" s="3">
        <v>0</v>
      </c>
      <c r="L305" t="s">
        <v>50</v>
      </c>
      <c r="M305" s="3" t="s">
        <v>252</v>
      </c>
      <c r="N305" s="3">
        <v>2.5</v>
      </c>
      <c r="O305" s="3">
        <v>2.5</v>
      </c>
      <c r="P305" t="s">
        <v>50</v>
      </c>
      <c r="Q305">
        <v>0</v>
      </c>
      <c r="R305">
        <v>0</v>
      </c>
      <c r="S305" t="s">
        <v>50</v>
      </c>
      <c r="T305" t="s">
        <v>50</v>
      </c>
      <c r="U305" t="str">
        <f t="shared" si="9"/>
        <v>NA</v>
      </c>
      <c r="V305" s="3" t="s">
        <v>50</v>
      </c>
      <c r="W305" s="25" t="s">
        <v>50</v>
      </c>
      <c r="X305" s="3" t="s">
        <v>50</v>
      </c>
    </row>
    <row r="306" spans="1:24" x14ac:dyDescent="0.35">
      <c r="A306" s="26" t="s">
        <v>19</v>
      </c>
      <c r="B306" s="25">
        <v>2020</v>
      </c>
      <c r="C306" s="3" t="s">
        <v>174</v>
      </c>
      <c r="D306" s="25" t="s">
        <v>201</v>
      </c>
      <c r="E306" s="3" t="s">
        <v>50</v>
      </c>
      <c r="F306" s="3" t="s">
        <v>50</v>
      </c>
      <c r="G306" s="3" t="s">
        <v>50</v>
      </c>
      <c r="H306" s="3" t="s">
        <v>50</v>
      </c>
      <c r="I306" t="str">
        <f t="shared" si="8"/>
        <v>NA</v>
      </c>
      <c r="J306" s="3">
        <v>90</v>
      </c>
      <c r="K306" s="3">
        <v>40</v>
      </c>
      <c r="L306" t="s">
        <v>50</v>
      </c>
      <c r="M306" t="s">
        <v>50</v>
      </c>
      <c r="N306" s="3">
        <v>0</v>
      </c>
      <c r="O306">
        <v>0</v>
      </c>
      <c r="P306" t="s">
        <v>50</v>
      </c>
      <c r="Q306">
        <v>0</v>
      </c>
      <c r="R306">
        <v>0</v>
      </c>
      <c r="S306" t="s">
        <v>50</v>
      </c>
      <c r="T306" t="s">
        <v>50</v>
      </c>
      <c r="U306" t="str">
        <f t="shared" si="9"/>
        <v>NA</v>
      </c>
      <c r="V306" s="3" t="s">
        <v>50</v>
      </c>
      <c r="W306" s="25" t="s">
        <v>50</v>
      </c>
      <c r="X306" s="3" t="s">
        <v>50</v>
      </c>
    </row>
    <row r="307" spans="1:24" x14ac:dyDescent="0.35">
      <c r="A307" s="26" t="s">
        <v>19</v>
      </c>
      <c r="B307" s="25">
        <v>2020</v>
      </c>
      <c r="C307" s="3" t="s">
        <v>175</v>
      </c>
      <c r="D307" s="25" t="s">
        <v>202</v>
      </c>
      <c r="E307" s="3" t="s">
        <v>50</v>
      </c>
      <c r="F307" s="3" t="s">
        <v>50</v>
      </c>
      <c r="G307" s="3" t="s">
        <v>50</v>
      </c>
      <c r="H307" s="3" t="s">
        <v>50</v>
      </c>
      <c r="I307" t="str">
        <f t="shared" si="8"/>
        <v>NA</v>
      </c>
      <c r="J307" s="3" t="s">
        <v>50</v>
      </c>
      <c r="K307" s="3" t="s">
        <v>50</v>
      </c>
      <c r="L307" t="s">
        <v>50</v>
      </c>
      <c r="M307" t="s">
        <v>50</v>
      </c>
      <c r="N307" t="s">
        <v>50</v>
      </c>
      <c r="O307" t="s">
        <v>50</v>
      </c>
      <c r="P307" t="s">
        <v>50</v>
      </c>
      <c r="Q307" t="s">
        <v>50</v>
      </c>
      <c r="R307" t="s">
        <v>50</v>
      </c>
      <c r="S307" t="s">
        <v>50</v>
      </c>
      <c r="T307" t="s">
        <v>50</v>
      </c>
      <c r="U307" t="str">
        <f t="shared" si="9"/>
        <v>NA</v>
      </c>
      <c r="V307" s="3" t="s">
        <v>50</v>
      </c>
      <c r="W307" s="25" t="s">
        <v>50</v>
      </c>
      <c r="X307" s="3" t="s">
        <v>50</v>
      </c>
    </row>
    <row r="308" spans="1:24" x14ac:dyDescent="0.35">
      <c r="A308" s="26" t="s">
        <v>19</v>
      </c>
      <c r="B308" s="25">
        <v>2020</v>
      </c>
      <c r="C308" s="3" t="s">
        <v>176</v>
      </c>
      <c r="D308" s="25" t="s">
        <v>203</v>
      </c>
      <c r="E308" s="3" t="s">
        <v>50</v>
      </c>
      <c r="F308" s="3" t="s">
        <v>50</v>
      </c>
      <c r="G308" s="3" t="s">
        <v>50</v>
      </c>
      <c r="H308" s="3" t="s">
        <v>50</v>
      </c>
      <c r="I308" t="str">
        <f t="shared" si="8"/>
        <v>NA</v>
      </c>
      <c r="J308" s="3">
        <v>90</v>
      </c>
      <c r="K308" s="3">
        <v>0</v>
      </c>
      <c r="L308" t="s">
        <v>50</v>
      </c>
      <c r="M308" t="s">
        <v>50</v>
      </c>
      <c r="N308">
        <v>0</v>
      </c>
      <c r="O308">
        <v>0</v>
      </c>
      <c r="P308" t="s">
        <v>50</v>
      </c>
      <c r="Q308">
        <v>0</v>
      </c>
      <c r="R308">
        <v>0</v>
      </c>
      <c r="S308" t="s">
        <v>50</v>
      </c>
      <c r="T308" t="s">
        <v>50</v>
      </c>
      <c r="U308" t="str">
        <f t="shared" si="9"/>
        <v>NA</v>
      </c>
      <c r="V308" s="3" t="s">
        <v>50</v>
      </c>
      <c r="W308" s="25" t="s">
        <v>50</v>
      </c>
      <c r="X308" s="3" t="s">
        <v>50</v>
      </c>
    </row>
    <row r="309" spans="1:24" x14ac:dyDescent="0.35">
      <c r="A309" s="26" t="s">
        <v>19</v>
      </c>
      <c r="B309" s="25">
        <v>2020</v>
      </c>
      <c r="C309" s="3" t="s">
        <v>177</v>
      </c>
      <c r="D309" s="25" t="s">
        <v>204</v>
      </c>
      <c r="E309" s="3" t="s">
        <v>50</v>
      </c>
      <c r="F309" s="3" t="s">
        <v>50</v>
      </c>
      <c r="G309" s="3" t="s">
        <v>50</v>
      </c>
      <c r="H309" s="3" t="s">
        <v>50</v>
      </c>
      <c r="I309" t="str">
        <f t="shared" si="8"/>
        <v>NA</v>
      </c>
      <c r="J309" s="3">
        <v>95</v>
      </c>
      <c r="K309" s="3">
        <v>0</v>
      </c>
      <c r="L309" t="s">
        <v>50</v>
      </c>
      <c r="M309" t="s">
        <v>50</v>
      </c>
      <c r="N309">
        <v>0</v>
      </c>
      <c r="O309">
        <v>0</v>
      </c>
      <c r="P309" t="s">
        <v>50</v>
      </c>
      <c r="Q309">
        <v>0</v>
      </c>
      <c r="R309">
        <v>0</v>
      </c>
      <c r="S309" t="s">
        <v>50</v>
      </c>
      <c r="T309" t="s">
        <v>50</v>
      </c>
      <c r="U309" t="str">
        <f t="shared" si="9"/>
        <v>NA</v>
      </c>
      <c r="V309" s="3" t="s">
        <v>50</v>
      </c>
      <c r="W309" s="25" t="s">
        <v>50</v>
      </c>
      <c r="X309" s="3" t="s">
        <v>50</v>
      </c>
    </row>
    <row r="310" spans="1:24" x14ac:dyDescent="0.35">
      <c r="A310" s="26" t="s">
        <v>19</v>
      </c>
      <c r="B310" s="25">
        <v>2020</v>
      </c>
      <c r="C310" s="3" t="s">
        <v>178</v>
      </c>
      <c r="D310" s="25" t="s">
        <v>205</v>
      </c>
      <c r="E310" s="3" t="s">
        <v>50</v>
      </c>
      <c r="F310" s="3" t="s">
        <v>50</v>
      </c>
      <c r="G310" s="3" t="s">
        <v>50</v>
      </c>
      <c r="H310" s="3" t="s">
        <v>50</v>
      </c>
      <c r="I310" t="str">
        <f t="shared" si="8"/>
        <v>NA</v>
      </c>
      <c r="J310" s="3">
        <v>95</v>
      </c>
      <c r="K310" s="3">
        <v>0</v>
      </c>
      <c r="L310" t="s">
        <v>50</v>
      </c>
      <c r="M310" t="s">
        <v>50</v>
      </c>
      <c r="N310">
        <v>0</v>
      </c>
      <c r="O310">
        <v>0</v>
      </c>
      <c r="P310" t="s">
        <v>50</v>
      </c>
      <c r="Q310">
        <v>0</v>
      </c>
      <c r="R310">
        <v>0</v>
      </c>
      <c r="S310" t="s">
        <v>50</v>
      </c>
      <c r="T310" t="s">
        <v>50</v>
      </c>
      <c r="U310" t="str">
        <f t="shared" si="9"/>
        <v>NA</v>
      </c>
      <c r="V310" s="3" t="s">
        <v>50</v>
      </c>
      <c r="W310" s="25" t="s">
        <v>50</v>
      </c>
      <c r="X310" s="3" t="s">
        <v>50</v>
      </c>
    </row>
    <row r="311" spans="1:24" x14ac:dyDescent="0.35">
      <c r="A311" s="26" t="s">
        <v>19</v>
      </c>
      <c r="B311" s="25">
        <v>2020</v>
      </c>
      <c r="C311" s="25" t="s">
        <v>179</v>
      </c>
      <c r="D311" s="25" t="s">
        <v>206</v>
      </c>
      <c r="E311" s="3" t="s">
        <v>50</v>
      </c>
      <c r="F311" s="3" t="s">
        <v>50</v>
      </c>
      <c r="G311" s="3" t="s">
        <v>50</v>
      </c>
      <c r="H311" s="3" t="s">
        <v>50</v>
      </c>
      <c r="I311" t="str">
        <f t="shared" si="8"/>
        <v>NA</v>
      </c>
      <c r="J311" s="3">
        <v>90</v>
      </c>
      <c r="K311" s="3">
        <v>30</v>
      </c>
      <c r="L311" t="s">
        <v>50</v>
      </c>
      <c r="M311" t="s">
        <v>50</v>
      </c>
      <c r="N311">
        <v>0</v>
      </c>
      <c r="O311">
        <v>0</v>
      </c>
      <c r="P311" t="s">
        <v>50</v>
      </c>
      <c r="Q311">
        <v>0</v>
      </c>
      <c r="R311">
        <v>0</v>
      </c>
      <c r="S311" t="s">
        <v>50</v>
      </c>
      <c r="T311" t="s">
        <v>50</v>
      </c>
      <c r="U311" t="str">
        <f t="shared" si="9"/>
        <v>NA</v>
      </c>
      <c r="V311" s="3" t="s">
        <v>50</v>
      </c>
      <c r="W311" s="25" t="s">
        <v>50</v>
      </c>
      <c r="X311" s="3" t="s">
        <v>50</v>
      </c>
    </row>
    <row r="312" spans="1:24" x14ac:dyDescent="0.35">
      <c r="A312" s="26" t="s">
        <v>19</v>
      </c>
      <c r="B312" s="25">
        <v>2020</v>
      </c>
      <c r="C312" s="25" t="s">
        <v>180</v>
      </c>
      <c r="D312" s="25" t="s">
        <v>207</v>
      </c>
      <c r="E312" s="3" t="s">
        <v>50</v>
      </c>
      <c r="F312" s="3" t="s">
        <v>50</v>
      </c>
      <c r="G312" s="3" t="s">
        <v>50</v>
      </c>
      <c r="H312" s="3" t="s">
        <v>50</v>
      </c>
      <c r="I312" t="str">
        <f t="shared" si="8"/>
        <v>NA</v>
      </c>
      <c r="J312" s="3">
        <v>90</v>
      </c>
      <c r="K312" s="3">
        <v>80</v>
      </c>
      <c r="L312" t="s">
        <v>50</v>
      </c>
      <c r="M312" s="3" t="s">
        <v>252</v>
      </c>
      <c r="N312" s="3">
        <v>10</v>
      </c>
      <c r="O312" s="3">
        <v>10</v>
      </c>
      <c r="P312" t="s">
        <v>50</v>
      </c>
      <c r="Q312">
        <v>0</v>
      </c>
      <c r="R312">
        <v>0</v>
      </c>
      <c r="S312" t="s">
        <v>50</v>
      </c>
      <c r="T312" t="s">
        <v>50</v>
      </c>
      <c r="U312" t="str">
        <f t="shared" si="9"/>
        <v>NA</v>
      </c>
      <c r="V312" s="3" t="s">
        <v>50</v>
      </c>
      <c r="W312" s="25" t="s">
        <v>50</v>
      </c>
      <c r="X312" s="3" t="s">
        <v>50</v>
      </c>
    </row>
    <row r="313" spans="1:24" x14ac:dyDescent="0.35">
      <c r="A313" s="26" t="s">
        <v>19</v>
      </c>
      <c r="B313" s="25">
        <v>2020</v>
      </c>
      <c r="C313" s="3" t="s">
        <v>181</v>
      </c>
      <c r="D313" s="25" t="s">
        <v>208</v>
      </c>
      <c r="E313" s="3" t="s">
        <v>50</v>
      </c>
      <c r="F313" s="3" t="s">
        <v>50</v>
      </c>
      <c r="G313" s="3" t="s">
        <v>50</v>
      </c>
      <c r="H313" s="3" t="s">
        <v>50</v>
      </c>
      <c r="I313" t="str">
        <f t="shared" si="8"/>
        <v>NA</v>
      </c>
      <c r="J313" s="3">
        <v>100</v>
      </c>
      <c r="K313" s="3">
        <v>0</v>
      </c>
      <c r="L313" t="s">
        <v>50</v>
      </c>
      <c r="M313" t="s">
        <v>50</v>
      </c>
      <c r="N313">
        <v>0</v>
      </c>
      <c r="O313">
        <v>0</v>
      </c>
      <c r="P313" s="3" t="s">
        <v>292</v>
      </c>
      <c r="Q313" t="s">
        <v>50</v>
      </c>
      <c r="R313" t="s">
        <v>50</v>
      </c>
      <c r="S313" t="s">
        <v>50</v>
      </c>
      <c r="T313" t="s">
        <v>50</v>
      </c>
      <c r="U313" t="str">
        <f t="shared" si="9"/>
        <v>NA</v>
      </c>
      <c r="V313" s="3" t="s">
        <v>50</v>
      </c>
      <c r="W313" s="25" t="s">
        <v>50</v>
      </c>
      <c r="X313" s="3" t="s">
        <v>50</v>
      </c>
    </row>
    <row r="314" spans="1:24" x14ac:dyDescent="0.35">
      <c r="A314" s="26" t="s">
        <v>19</v>
      </c>
      <c r="B314" s="25">
        <v>2020</v>
      </c>
      <c r="C314" s="25" t="s">
        <v>50</v>
      </c>
      <c r="D314" s="25" t="s">
        <v>209</v>
      </c>
      <c r="E314" s="3" t="s">
        <v>50</v>
      </c>
      <c r="F314" s="3" t="s">
        <v>50</v>
      </c>
      <c r="G314" s="3" t="s">
        <v>50</v>
      </c>
      <c r="H314" s="3" t="s">
        <v>50</v>
      </c>
      <c r="I314" t="str">
        <f t="shared" si="8"/>
        <v>NA</v>
      </c>
      <c r="J314" s="3" t="s">
        <v>50</v>
      </c>
      <c r="K314" s="3" t="s">
        <v>50</v>
      </c>
      <c r="L314" t="s">
        <v>50</v>
      </c>
      <c r="M314" t="s">
        <v>50</v>
      </c>
      <c r="N314" t="s">
        <v>50</v>
      </c>
      <c r="O314" t="s">
        <v>50</v>
      </c>
      <c r="P314" t="s">
        <v>50</v>
      </c>
      <c r="Q314" t="s">
        <v>50</v>
      </c>
      <c r="R314" t="s">
        <v>50</v>
      </c>
      <c r="S314" t="s">
        <v>50</v>
      </c>
      <c r="T314" t="s">
        <v>50</v>
      </c>
      <c r="U314" t="str">
        <f t="shared" si="9"/>
        <v>NA</v>
      </c>
      <c r="V314" s="3" t="s">
        <v>50</v>
      </c>
      <c r="W314" s="25" t="s">
        <v>50</v>
      </c>
      <c r="X314" s="3" t="s">
        <v>50</v>
      </c>
    </row>
    <row r="315" spans="1:24" x14ac:dyDescent="0.35">
      <c r="A315" s="26" t="s">
        <v>19</v>
      </c>
      <c r="B315" s="25">
        <v>2020</v>
      </c>
      <c r="C315" s="25" t="s">
        <v>50</v>
      </c>
      <c r="D315" s="25" t="s">
        <v>210</v>
      </c>
      <c r="E315" s="3" t="s">
        <v>50</v>
      </c>
      <c r="F315" s="3" t="s">
        <v>50</v>
      </c>
      <c r="G315" s="3" t="s">
        <v>50</v>
      </c>
      <c r="H315" s="3" t="s">
        <v>50</v>
      </c>
      <c r="I315" t="str">
        <f t="shared" si="8"/>
        <v>NA</v>
      </c>
      <c r="J315" s="3">
        <v>90</v>
      </c>
      <c r="K315" s="3">
        <v>20</v>
      </c>
      <c r="L315" t="s">
        <v>50</v>
      </c>
      <c r="M315" t="s">
        <v>50</v>
      </c>
      <c r="N315">
        <v>0</v>
      </c>
      <c r="O315">
        <v>0</v>
      </c>
      <c r="P315" t="s">
        <v>50</v>
      </c>
      <c r="Q315">
        <v>0</v>
      </c>
      <c r="R315">
        <v>0</v>
      </c>
      <c r="S315" t="s">
        <v>50</v>
      </c>
      <c r="T315" t="s">
        <v>50</v>
      </c>
      <c r="U315" t="str">
        <f t="shared" si="9"/>
        <v>NA</v>
      </c>
      <c r="V315" s="3" t="s">
        <v>50</v>
      </c>
      <c r="W315" s="25" t="s">
        <v>50</v>
      </c>
      <c r="X315" s="3" t="s">
        <v>50</v>
      </c>
    </row>
    <row r="316" spans="1:24" x14ac:dyDescent="0.35">
      <c r="A316" s="26" t="s">
        <v>19</v>
      </c>
      <c r="B316" s="25">
        <v>2020</v>
      </c>
      <c r="C316" s="25" t="s">
        <v>50</v>
      </c>
      <c r="D316" s="25" t="s">
        <v>211</v>
      </c>
      <c r="E316" s="3" t="s">
        <v>50</v>
      </c>
      <c r="F316" s="3" t="s">
        <v>50</v>
      </c>
      <c r="G316" s="3" t="s">
        <v>50</v>
      </c>
      <c r="H316" s="3" t="s">
        <v>50</v>
      </c>
      <c r="I316" t="str">
        <f t="shared" si="8"/>
        <v>NA</v>
      </c>
      <c r="J316" s="3">
        <v>90</v>
      </c>
      <c r="K316" s="3">
        <v>20</v>
      </c>
      <c r="L316" t="s">
        <v>50</v>
      </c>
      <c r="M316" t="s">
        <v>50</v>
      </c>
      <c r="N316">
        <v>0</v>
      </c>
      <c r="O316">
        <v>0</v>
      </c>
      <c r="P316" t="s">
        <v>50</v>
      </c>
      <c r="Q316">
        <v>0</v>
      </c>
      <c r="R316">
        <v>0</v>
      </c>
      <c r="S316" t="s">
        <v>50</v>
      </c>
      <c r="T316" t="s">
        <v>50</v>
      </c>
      <c r="U316" t="str">
        <f t="shared" si="9"/>
        <v>NA</v>
      </c>
      <c r="V316" s="3" t="s">
        <v>50</v>
      </c>
      <c r="W316" s="25" t="s">
        <v>50</v>
      </c>
      <c r="X316" s="3" t="s">
        <v>50</v>
      </c>
    </row>
    <row r="317" spans="1:24" x14ac:dyDescent="0.35">
      <c r="A317" s="26" t="s">
        <v>19</v>
      </c>
      <c r="B317" s="25">
        <v>2020</v>
      </c>
      <c r="C317" s="25" t="s">
        <v>50</v>
      </c>
      <c r="D317" s="25" t="s">
        <v>212</v>
      </c>
      <c r="E317" s="3" t="s">
        <v>50</v>
      </c>
      <c r="F317" s="3" t="s">
        <v>50</v>
      </c>
      <c r="G317" s="3" t="s">
        <v>50</v>
      </c>
      <c r="H317" s="3" t="s">
        <v>50</v>
      </c>
      <c r="I317" t="str">
        <f t="shared" si="8"/>
        <v>NA</v>
      </c>
      <c r="J317" s="3">
        <v>95</v>
      </c>
      <c r="K317" s="3">
        <v>0</v>
      </c>
      <c r="L317" t="s">
        <v>50</v>
      </c>
      <c r="M317" t="s">
        <v>50</v>
      </c>
      <c r="N317">
        <v>0</v>
      </c>
      <c r="O317">
        <v>0</v>
      </c>
      <c r="P317" t="s">
        <v>50</v>
      </c>
      <c r="Q317">
        <v>0</v>
      </c>
      <c r="R317">
        <v>0</v>
      </c>
      <c r="S317" t="s">
        <v>50</v>
      </c>
      <c r="T317" t="s">
        <v>50</v>
      </c>
      <c r="U317" t="str">
        <f t="shared" si="9"/>
        <v>NA</v>
      </c>
      <c r="V317" s="3" t="s">
        <v>50</v>
      </c>
      <c r="W317" s="25" t="s">
        <v>50</v>
      </c>
      <c r="X317" s="3" t="s">
        <v>50</v>
      </c>
    </row>
    <row r="318" spans="1:24" x14ac:dyDescent="0.35">
      <c r="A318" s="26" t="s">
        <v>19</v>
      </c>
      <c r="B318" s="25">
        <v>2020</v>
      </c>
      <c r="C318" s="25" t="s">
        <v>50</v>
      </c>
      <c r="D318" s="25" t="s">
        <v>213</v>
      </c>
      <c r="E318" s="3" t="s">
        <v>50</v>
      </c>
      <c r="F318" s="3" t="s">
        <v>50</v>
      </c>
      <c r="G318" s="3" t="s">
        <v>50</v>
      </c>
      <c r="H318" s="3" t="s">
        <v>50</v>
      </c>
      <c r="I318" t="str">
        <f t="shared" si="8"/>
        <v>NA</v>
      </c>
      <c r="J318" s="3">
        <v>90</v>
      </c>
      <c r="K318" s="3">
        <v>20</v>
      </c>
      <c r="L318" t="s">
        <v>50</v>
      </c>
      <c r="M318" s="3" t="s">
        <v>291</v>
      </c>
      <c r="N318" s="3">
        <v>1</v>
      </c>
      <c r="O318" s="3">
        <v>1</v>
      </c>
      <c r="P318" t="s">
        <v>50</v>
      </c>
      <c r="Q318">
        <v>0</v>
      </c>
      <c r="R318">
        <v>0</v>
      </c>
      <c r="S318" t="s">
        <v>50</v>
      </c>
      <c r="T318" t="s">
        <v>50</v>
      </c>
      <c r="U318" t="str">
        <f t="shared" si="9"/>
        <v>NA</v>
      </c>
      <c r="V318" s="3" t="s">
        <v>50</v>
      </c>
      <c r="W318" s="25" t="s">
        <v>50</v>
      </c>
      <c r="X318" s="3" t="s">
        <v>50</v>
      </c>
    </row>
    <row r="319" spans="1:24" x14ac:dyDescent="0.35">
      <c r="A319" s="26" t="s">
        <v>19</v>
      </c>
      <c r="B319" s="25">
        <v>2020</v>
      </c>
      <c r="C319" s="25" t="s">
        <v>50</v>
      </c>
      <c r="D319" s="25" t="s">
        <v>214</v>
      </c>
      <c r="E319" s="3" t="s">
        <v>50</v>
      </c>
      <c r="F319" s="3" t="s">
        <v>50</v>
      </c>
      <c r="G319" s="3" t="s">
        <v>50</v>
      </c>
      <c r="H319" s="3" t="s">
        <v>50</v>
      </c>
      <c r="I319" t="str">
        <f t="shared" si="8"/>
        <v>NA</v>
      </c>
      <c r="J319" s="3" t="s">
        <v>50</v>
      </c>
      <c r="K319" s="3" t="s">
        <v>50</v>
      </c>
      <c r="L319" t="s">
        <v>50</v>
      </c>
      <c r="M319" t="s">
        <v>50</v>
      </c>
      <c r="N319" t="s">
        <v>50</v>
      </c>
      <c r="O319" t="s">
        <v>50</v>
      </c>
      <c r="P319" t="s">
        <v>50</v>
      </c>
      <c r="Q319" t="s">
        <v>50</v>
      </c>
      <c r="R319" t="s">
        <v>50</v>
      </c>
      <c r="S319" t="s">
        <v>50</v>
      </c>
      <c r="T319" t="s">
        <v>50</v>
      </c>
      <c r="U319" t="str">
        <f t="shared" si="9"/>
        <v>NA</v>
      </c>
      <c r="V319" s="3" t="s">
        <v>50</v>
      </c>
      <c r="W319" s="25" t="s">
        <v>50</v>
      </c>
      <c r="X319" s="3" t="s">
        <v>50</v>
      </c>
    </row>
    <row r="320" spans="1:24" x14ac:dyDescent="0.35">
      <c r="A320" s="26" t="s">
        <v>19</v>
      </c>
      <c r="B320" s="25">
        <v>2020</v>
      </c>
      <c r="C320" s="25" t="s">
        <v>50</v>
      </c>
      <c r="D320" s="25" t="s">
        <v>215</v>
      </c>
      <c r="E320" s="3" t="s">
        <v>50</v>
      </c>
      <c r="F320" s="3" t="s">
        <v>50</v>
      </c>
      <c r="G320" s="3" t="s">
        <v>50</v>
      </c>
      <c r="H320" s="3" t="s">
        <v>50</v>
      </c>
      <c r="I320" t="str">
        <f t="shared" si="8"/>
        <v>NA</v>
      </c>
      <c r="J320" s="3" t="s">
        <v>50</v>
      </c>
      <c r="K320" s="3" t="s">
        <v>50</v>
      </c>
      <c r="L320" t="s">
        <v>50</v>
      </c>
      <c r="M320" t="s">
        <v>50</v>
      </c>
      <c r="N320" t="s">
        <v>50</v>
      </c>
      <c r="O320" t="s">
        <v>50</v>
      </c>
      <c r="P320" t="s">
        <v>50</v>
      </c>
      <c r="Q320" t="s">
        <v>50</v>
      </c>
      <c r="R320" t="s">
        <v>50</v>
      </c>
      <c r="S320" t="s">
        <v>50</v>
      </c>
      <c r="T320" t="s">
        <v>50</v>
      </c>
      <c r="U320" t="str">
        <f t="shared" si="9"/>
        <v>NA</v>
      </c>
      <c r="V320" s="3" t="s">
        <v>50</v>
      </c>
      <c r="W320" s="25" t="s">
        <v>50</v>
      </c>
      <c r="X320" s="3" t="s">
        <v>50</v>
      </c>
    </row>
    <row r="321" spans="1:24" x14ac:dyDescent="0.35">
      <c r="A321" s="26" t="s">
        <v>19</v>
      </c>
      <c r="B321" s="25">
        <v>2020</v>
      </c>
      <c r="C321" s="25" t="s">
        <v>50</v>
      </c>
      <c r="D321" s="25" t="s">
        <v>216</v>
      </c>
      <c r="E321" s="3" t="s">
        <v>50</v>
      </c>
      <c r="F321" s="3" t="s">
        <v>50</v>
      </c>
      <c r="G321" s="3" t="s">
        <v>50</v>
      </c>
      <c r="H321" s="3" t="s">
        <v>50</v>
      </c>
      <c r="I321" t="str">
        <f t="shared" si="8"/>
        <v>NA</v>
      </c>
      <c r="J321" s="3" t="s">
        <v>50</v>
      </c>
      <c r="K321" s="3" t="s">
        <v>50</v>
      </c>
      <c r="L321" t="s">
        <v>50</v>
      </c>
      <c r="M321" t="s">
        <v>50</v>
      </c>
      <c r="N321" t="s">
        <v>50</v>
      </c>
      <c r="O321" t="s">
        <v>50</v>
      </c>
      <c r="P321" t="s">
        <v>50</v>
      </c>
      <c r="Q321" t="s">
        <v>50</v>
      </c>
      <c r="R321" t="s">
        <v>50</v>
      </c>
      <c r="S321" t="s">
        <v>50</v>
      </c>
      <c r="T321" t="s">
        <v>50</v>
      </c>
      <c r="U321" t="str">
        <f t="shared" si="9"/>
        <v>NA</v>
      </c>
      <c r="V321" s="3" t="s">
        <v>50</v>
      </c>
      <c r="W321" s="25" t="s">
        <v>50</v>
      </c>
      <c r="X321" s="3" t="s">
        <v>50</v>
      </c>
    </row>
    <row r="322" spans="1:24" x14ac:dyDescent="0.35">
      <c r="A322" s="3" t="s">
        <v>19</v>
      </c>
      <c r="B322" s="20">
        <v>2021</v>
      </c>
      <c r="C322" s="3" t="s">
        <v>170</v>
      </c>
      <c r="D322" s="25" t="s">
        <v>197</v>
      </c>
      <c r="E322" s="3">
        <v>10</v>
      </c>
      <c r="F322" s="3">
        <v>14</v>
      </c>
      <c r="G322" s="3">
        <v>16</v>
      </c>
      <c r="H322" s="3">
        <v>13</v>
      </c>
      <c r="I322">
        <f t="shared" si="8"/>
        <v>13.25</v>
      </c>
      <c r="J322" s="3">
        <v>70</v>
      </c>
      <c r="K322" s="3">
        <v>50</v>
      </c>
      <c r="L322" s="3">
        <v>5</v>
      </c>
      <c r="M322" t="s">
        <v>50</v>
      </c>
      <c r="N322" s="3">
        <v>0</v>
      </c>
      <c r="O322" s="3">
        <v>0</v>
      </c>
      <c r="P322" t="s">
        <v>50</v>
      </c>
      <c r="Q322">
        <v>0</v>
      </c>
      <c r="R322">
        <v>0</v>
      </c>
      <c r="S322" t="s">
        <v>50</v>
      </c>
      <c r="T322" t="s">
        <v>50</v>
      </c>
      <c r="U322" t="str">
        <f t="shared" si="9"/>
        <v>NA</v>
      </c>
      <c r="V322" s="3" t="s">
        <v>50</v>
      </c>
      <c r="W322" s="3" t="s">
        <v>50</v>
      </c>
      <c r="X322" s="3" t="s">
        <v>50</v>
      </c>
    </row>
    <row r="323" spans="1:24" x14ac:dyDescent="0.35">
      <c r="A323" s="3" t="s">
        <v>19</v>
      </c>
      <c r="B323" s="20">
        <v>2021</v>
      </c>
      <c r="C323" s="3" t="s">
        <v>171</v>
      </c>
      <c r="D323" s="25" t="s">
        <v>198</v>
      </c>
      <c r="E323" s="3" t="s">
        <v>50</v>
      </c>
      <c r="F323" s="3" t="s">
        <v>50</v>
      </c>
      <c r="G323" s="3" t="s">
        <v>50</v>
      </c>
      <c r="H323" s="3" t="s">
        <v>50</v>
      </c>
      <c r="I323" t="str">
        <f t="shared" ref="I323:I386" si="10">IFERROR(AVERAGE(E323:H323), "NA")</f>
        <v>NA</v>
      </c>
      <c r="J323" s="3">
        <v>95</v>
      </c>
      <c r="K323" s="3">
        <v>2</v>
      </c>
      <c r="L323" s="3">
        <v>5</v>
      </c>
      <c r="M323" s="3" t="s">
        <v>252</v>
      </c>
      <c r="N323" s="3">
        <v>20</v>
      </c>
      <c r="O323" s="3">
        <v>20</v>
      </c>
      <c r="P323" t="s">
        <v>50</v>
      </c>
      <c r="Q323">
        <v>0</v>
      </c>
      <c r="R323">
        <v>0</v>
      </c>
      <c r="S323" t="s">
        <v>50</v>
      </c>
      <c r="T323" t="s">
        <v>50</v>
      </c>
      <c r="U323" t="str">
        <f t="shared" ref="U323:U386" si="11">IFERROR(AVERAGE(S323:T323), "NA")</f>
        <v>NA</v>
      </c>
      <c r="V323" s="3" t="s">
        <v>50</v>
      </c>
      <c r="W323" s="3" t="s">
        <v>50</v>
      </c>
      <c r="X323" s="3" t="s">
        <v>50</v>
      </c>
    </row>
    <row r="324" spans="1:24" x14ac:dyDescent="0.35">
      <c r="A324" s="3" t="s">
        <v>19</v>
      </c>
      <c r="B324" s="20">
        <v>2021</v>
      </c>
      <c r="C324" s="3" t="s">
        <v>172</v>
      </c>
      <c r="D324" s="25" t="s">
        <v>199</v>
      </c>
      <c r="E324" s="3">
        <v>19</v>
      </c>
      <c r="F324" s="3">
        <v>20</v>
      </c>
      <c r="G324" s="3">
        <v>14</v>
      </c>
      <c r="H324" s="3">
        <v>15</v>
      </c>
      <c r="I324">
        <f t="shared" si="10"/>
        <v>17</v>
      </c>
      <c r="J324" s="3">
        <v>95</v>
      </c>
      <c r="K324" s="3">
        <v>10</v>
      </c>
      <c r="L324" s="3">
        <v>8</v>
      </c>
      <c r="M324" s="3" t="s">
        <v>292</v>
      </c>
      <c r="N324" s="3">
        <v>3</v>
      </c>
      <c r="O324" s="3">
        <v>3</v>
      </c>
      <c r="P324" s="3" t="s">
        <v>292</v>
      </c>
      <c r="Q324" s="3">
        <v>2</v>
      </c>
      <c r="R324">
        <v>2</v>
      </c>
      <c r="S324" t="s">
        <v>50</v>
      </c>
      <c r="T324" t="s">
        <v>50</v>
      </c>
      <c r="U324" t="str">
        <f t="shared" si="11"/>
        <v>NA</v>
      </c>
      <c r="V324" s="3" t="s">
        <v>50</v>
      </c>
      <c r="W324" s="3" t="s">
        <v>50</v>
      </c>
      <c r="X324" s="3" t="s">
        <v>50</v>
      </c>
    </row>
    <row r="325" spans="1:24" x14ac:dyDescent="0.35">
      <c r="A325" s="3" t="s">
        <v>19</v>
      </c>
      <c r="B325" s="20">
        <v>2021</v>
      </c>
      <c r="C325" s="3" t="s">
        <v>173</v>
      </c>
      <c r="D325" s="25" t="s">
        <v>200</v>
      </c>
      <c r="E325" s="3">
        <v>28</v>
      </c>
      <c r="F325" s="3">
        <v>17</v>
      </c>
      <c r="G325" s="3">
        <v>32</v>
      </c>
      <c r="H325" s="3">
        <v>25</v>
      </c>
      <c r="I325">
        <f t="shared" si="10"/>
        <v>25.5</v>
      </c>
      <c r="J325" s="3">
        <v>100</v>
      </c>
      <c r="K325" s="3">
        <v>0</v>
      </c>
      <c r="L325" s="3">
        <v>5</v>
      </c>
      <c r="M325" s="3" t="s">
        <v>260</v>
      </c>
      <c r="N325" s="3" t="s">
        <v>50</v>
      </c>
      <c r="O325" s="3">
        <f>25+5</f>
        <v>30</v>
      </c>
      <c r="P325" t="s">
        <v>50</v>
      </c>
      <c r="Q325">
        <v>0</v>
      </c>
      <c r="R325">
        <v>0</v>
      </c>
      <c r="S325" t="s">
        <v>50</v>
      </c>
      <c r="T325" t="s">
        <v>50</v>
      </c>
      <c r="U325" t="str">
        <f t="shared" si="11"/>
        <v>NA</v>
      </c>
      <c r="V325" s="3" t="s">
        <v>50</v>
      </c>
      <c r="W325" s="3" t="s">
        <v>50</v>
      </c>
      <c r="X325" s="3" t="s">
        <v>50</v>
      </c>
    </row>
    <row r="326" spans="1:24" x14ac:dyDescent="0.35">
      <c r="A326" s="3" t="s">
        <v>19</v>
      </c>
      <c r="B326" s="20">
        <v>2021</v>
      </c>
      <c r="C326" s="3" t="s">
        <v>182</v>
      </c>
      <c r="D326" s="25" t="s">
        <v>50</v>
      </c>
      <c r="E326" s="3">
        <v>10</v>
      </c>
      <c r="F326" s="3">
        <v>23</v>
      </c>
      <c r="G326" s="3">
        <v>14</v>
      </c>
      <c r="H326" s="3">
        <v>26</v>
      </c>
      <c r="I326">
        <f t="shared" si="10"/>
        <v>18.25</v>
      </c>
      <c r="J326" s="3">
        <v>100</v>
      </c>
      <c r="K326" s="3">
        <v>5</v>
      </c>
      <c r="L326" s="3">
        <v>5</v>
      </c>
      <c r="M326" s="3" t="s">
        <v>293</v>
      </c>
      <c r="N326" s="3" t="s">
        <v>50</v>
      </c>
      <c r="O326" s="3">
        <f>15+2+5</f>
        <v>22</v>
      </c>
      <c r="P326" t="s">
        <v>50</v>
      </c>
      <c r="Q326">
        <v>0</v>
      </c>
      <c r="R326">
        <v>0</v>
      </c>
      <c r="S326" t="s">
        <v>50</v>
      </c>
      <c r="T326" t="s">
        <v>50</v>
      </c>
      <c r="U326" t="str">
        <f t="shared" si="11"/>
        <v>NA</v>
      </c>
      <c r="V326" s="3" t="s">
        <v>50</v>
      </c>
      <c r="W326" s="3" t="s">
        <v>50</v>
      </c>
      <c r="X326" s="3" t="s">
        <v>50</v>
      </c>
    </row>
    <row r="327" spans="1:24" x14ac:dyDescent="0.35">
      <c r="A327" s="3" t="s">
        <v>19</v>
      </c>
      <c r="B327" s="20">
        <v>2021</v>
      </c>
      <c r="C327" s="3" t="s">
        <v>183</v>
      </c>
      <c r="D327" s="25" t="s">
        <v>50</v>
      </c>
      <c r="E327" s="3">
        <v>42</v>
      </c>
      <c r="F327" s="3">
        <v>36</v>
      </c>
      <c r="G327" s="3">
        <v>35</v>
      </c>
      <c r="H327" s="3">
        <v>38</v>
      </c>
      <c r="I327">
        <f t="shared" si="10"/>
        <v>37.75</v>
      </c>
      <c r="J327" s="3">
        <v>100</v>
      </c>
      <c r="K327" s="3">
        <v>2</v>
      </c>
      <c r="L327" s="3">
        <v>3</v>
      </c>
      <c r="M327" s="3" t="s">
        <v>294</v>
      </c>
      <c r="N327" s="3" t="s">
        <v>50</v>
      </c>
      <c r="O327" s="3">
        <f>12+2+6</f>
        <v>20</v>
      </c>
      <c r="P327" t="s">
        <v>50</v>
      </c>
      <c r="Q327">
        <v>0</v>
      </c>
      <c r="R327">
        <v>0</v>
      </c>
      <c r="S327" t="s">
        <v>50</v>
      </c>
      <c r="T327" t="s">
        <v>50</v>
      </c>
      <c r="U327" t="str">
        <f t="shared" si="11"/>
        <v>NA</v>
      </c>
      <c r="V327" s="3" t="s">
        <v>50</v>
      </c>
      <c r="W327" s="3" t="s">
        <v>50</v>
      </c>
      <c r="X327" s="3" t="s">
        <v>50</v>
      </c>
    </row>
    <row r="328" spans="1:24" x14ac:dyDescent="0.35">
      <c r="A328" s="3" t="s">
        <v>19</v>
      </c>
      <c r="B328" s="20">
        <v>2021</v>
      </c>
      <c r="C328" s="3" t="s">
        <v>184</v>
      </c>
      <c r="D328" s="25" t="s">
        <v>50</v>
      </c>
      <c r="E328" s="3">
        <v>22</v>
      </c>
      <c r="F328" s="3">
        <v>29</v>
      </c>
      <c r="G328" s="3">
        <v>33</v>
      </c>
      <c r="H328" s="3">
        <v>24</v>
      </c>
      <c r="I328">
        <f t="shared" si="10"/>
        <v>27</v>
      </c>
      <c r="J328" s="3">
        <v>90</v>
      </c>
      <c r="K328" s="3">
        <v>0</v>
      </c>
      <c r="L328" s="3">
        <v>10</v>
      </c>
      <c r="M328" s="3" t="s">
        <v>253</v>
      </c>
      <c r="N328" s="3">
        <v>75</v>
      </c>
      <c r="O328" s="3">
        <v>75</v>
      </c>
      <c r="P328" t="s">
        <v>50</v>
      </c>
      <c r="Q328">
        <v>0</v>
      </c>
      <c r="R328">
        <v>0</v>
      </c>
      <c r="S328" t="s">
        <v>50</v>
      </c>
      <c r="T328" t="s">
        <v>50</v>
      </c>
      <c r="U328" t="str">
        <f t="shared" si="11"/>
        <v>NA</v>
      </c>
      <c r="V328" s="3" t="s">
        <v>50</v>
      </c>
      <c r="W328" s="3" t="s">
        <v>50</v>
      </c>
      <c r="X328" s="3" t="s">
        <v>50</v>
      </c>
    </row>
    <row r="329" spans="1:24" x14ac:dyDescent="0.35">
      <c r="A329" s="3" t="s">
        <v>19</v>
      </c>
      <c r="B329" s="20">
        <v>2021</v>
      </c>
      <c r="C329" s="3" t="s">
        <v>185</v>
      </c>
      <c r="D329" s="25" t="s">
        <v>50</v>
      </c>
      <c r="E329" s="3">
        <v>17</v>
      </c>
      <c r="F329" s="3">
        <v>13</v>
      </c>
      <c r="G329" s="3">
        <v>10</v>
      </c>
      <c r="H329" s="3">
        <v>9</v>
      </c>
      <c r="I329">
        <f t="shared" si="10"/>
        <v>12.25</v>
      </c>
      <c r="J329" s="3">
        <v>50</v>
      </c>
      <c r="K329" s="3">
        <v>0</v>
      </c>
      <c r="L329" s="3">
        <v>20</v>
      </c>
      <c r="M329" s="3" t="s">
        <v>295</v>
      </c>
      <c r="N329" s="3">
        <v>15</v>
      </c>
      <c r="O329" s="3">
        <v>15</v>
      </c>
      <c r="P329" t="s">
        <v>50</v>
      </c>
      <c r="Q329">
        <v>0</v>
      </c>
      <c r="R329">
        <v>0</v>
      </c>
      <c r="S329" t="s">
        <v>50</v>
      </c>
      <c r="T329" t="s">
        <v>50</v>
      </c>
      <c r="U329" t="str">
        <f t="shared" si="11"/>
        <v>NA</v>
      </c>
      <c r="V329" s="3" t="s">
        <v>50</v>
      </c>
      <c r="W329" s="3" t="s">
        <v>50</v>
      </c>
      <c r="X329" s="3" t="s">
        <v>50</v>
      </c>
    </row>
    <row r="330" spans="1:24" x14ac:dyDescent="0.35">
      <c r="A330" s="3" t="s">
        <v>19</v>
      </c>
      <c r="B330" s="20">
        <v>2021</v>
      </c>
      <c r="C330" s="3" t="s">
        <v>186</v>
      </c>
      <c r="D330" s="25" t="s">
        <v>50</v>
      </c>
      <c r="E330" s="3">
        <v>5</v>
      </c>
      <c r="F330" s="3">
        <v>6</v>
      </c>
      <c r="G330" s="3">
        <v>7</v>
      </c>
      <c r="H330" s="3">
        <v>4</v>
      </c>
      <c r="I330">
        <f t="shared" si="10"/>
        <v>5.5</v>
      </c>
      <c r="J330" s="3">
        <v>30</v>
      </c>
      <c r="K330" s="3">
        <v>60</v>
      </c>
      <c r="L330" s="3">
        <v>10</v>
      </c>
      <c r="M330" s="3" t="s">
        <v>295</v>
      </c>
      <c r="N330" s="3">
        <v>4</v>
      </c>
      <c r="O330" s="3">
        <v>4</v>
      </c>
      <c r="P330" t="s">
        <v>50</v>
      </c>
      <c r="Q330">
        <v>0</v>
      </c>
      <c r="R330">
        <v>0</v>
      </c>
      <c r="S330" t="s">
        <v>50</v>
      </c>
      <c r="T330" t="s">
        <v>50</v>
      </c>
      <c r="U330" t="str">
        <f t="shared" si="11"/>
        <v>NA</v>
      </c>
      <c r="V330" s="3" t="s">
        <v>50</v>
      </c>
      <c r="W330" s="3" t="s">
        <v>50</v>
      </c>
      <c r="X330" s="3" t="s">
        <v>50</v>
      </c>
    </row>
    <row r="331" spans="1:24" x14ac:dyDescent="0.35">
      <c r="A331" s="3" t="s">
        <v>19</v>
      </c>
      <c r="B331" s="20">
        <v>2021</v>
      </c>
      <c r="C331" s="3" t="s">
        <v>187</v>
      </c>
      <c r="D331" s="25" t="s">
        <v>50</v>
      </c>
      <c r="E331" s="3">
        <v>18</v>
      </c>
      <c r="F331" s="3">
        <v>19</v>
      </c>
      <c r="G331" s="3">
        <v>16</v>
      </c>
      <c r="H331" s="3">
        <v>17</v>
      </c>
      <c r="I331">
        <f t="shared" si="10"/>
        <v>17.5</v>
      </c>
      <c r="J331" s="3">
        <v>75</v>
      </c>
      <c r="K331" s="3">
        <v>50</v>
      </c>
      <c r="L331" s="3">
        <v>10</v>
      </c>
      <c r="M331" s="3" t="s">
        <v>252</v>
      </c>
      <c r="N331" s="3">
        <v>10</v>
      </c>
      <c r="O331" s="3">
        <v>10</v>
      </c>
      <c r="P331" t="s">
        <v>50</v>
      </c>
      <c r="Q331">
        <v>0</v>
      </c>
      <c r="R331">
        <v>0</v>
      </c>
      <c r="S331" t="s">
        <v>50</v>
      </c>
      <c r="T331" t="s">
        <v>50</v>
      </c>
      <c r="U331" t="str">
        <f t="shared" si="11"/>
        <v>NA</v>
      </c>
      <c r="V331" s="3" t="s">
        <v>50</v>
      </c>
      <c r="W331" s="3" t="s">
        <v>50</v>
      </c>
      <c r="X331" s="3" t="s">
        <v>50</v>
      </c>
    </row>
    <row r="332" spans="1:24" x14ac:dyDescent="0.35">
      <c r="A332" s="3" t="s">
        <v>19</v>
      </c>
      <c r="B332" s="20">
        <v>2021</v>
      </c>
      <c r="C332" s="3" t="s">
        <v>188</v>
      </c>
      <c r="D332" s="25" t="s">
        <v>50</v>
      </c>
      <c r="E332" s="3">
        <v>17</v>
      </c>
      <c r="F332" s="3">
        <v>22</v>
      </c>
      <c r="G332" s="3">
        <v>16</v>
      </c>
      <c r="H332" s="3">
        <v>18</v>
      </c>
      <c r="I332">
        <f t="shared" si="10"/>
        <v>18.25</v>
      </c>
      <c r="J332" s="3">
        <v>60</v>
      </c>
      <c r="K332" s="3">
        <v>80</v>
      </c>
      <c r="L332" s="3">
        <v>20</v>
      </c>
      <c r="M332" s="3" t="s">
        <v>252</v>
      </c>
      <c r="N332" s="3">
        <v>16</v>
      </c>
      <c r="O332" s="3">
        <v>16</v>
      </c>
      <c r="P332" t="s">
        <v>50</v>
      </c>
      <c r="Q332">
        <v>0</v>
      </c>
      <c r="R332">
        <v>0</v>
      </c>
      <c r="S332" t="s">
        <v>50</v>
      </c>
      <c r="T332" t="s">
        <v>50</v>
      </c>
      <c r="U332" t="str">
        <f t="shared" si="11"/>
        <v>NA</v>
      </c>
      <c r="V332" s="3" t="s">
        <v>50</v>
      </c>
      <c r="W332" s="3" t="s">
        <v>50</v>
      </c>
      <c r="X332" s="3" t="s">
        <v>50</v>
      </c>
    </row>
    <row r="333" spans="1:24" x14ac:dyDescent="0.35">
      <c r="A333" s="3" t="s">
        <v>19</v>
      </c>
      <c r="B333" s="20">
        <v>2021</v>
      </c>
      <c r="C333" s="3" t="s">
        <v>174</v>
      </c>
      <c r="D333" s="25" t="s">
        <v>201</v>
      </c>
      <c r="E333" s="3">
        <v>15</v>
      </c>
      <c r="F333" s="3">
        <v>16</v>
      </c>
      <c r="G333" s="3">
        <v>25</v>
      </c>
      <c r="H333" s="3">
        <v>18</v>
      </c>
      <c r="I333">
        <f t="shared" si="10"/>
        <v>18.5</v>
      </c>
      <c r="J333" s="3">
        <v>90</v>
      </c>
      <c r="K333" s="3">
        <v>30</v>
      </c>
      <c r="L333" s="3">
        <v>5</v>
      </c>
      <c r="M333" t="s">
        <v>50</v>
      </c>
      <c r="N333" s="3">
        <v>0</v>
      </c>
      <c r="O333" s="3">
        <v>0</v>
      </c>
      <c r="P333" t="s">
        <v>50</v>
      </c>
      <c r="Q333">
        <v>0</v>
      </c>
      <c r="R333">
        <v>0</v>
      </c>
      <c r="S333" t="s">
        <v>50</v>
      </c>
      <c r="T333" t="s">
        <v>50</v>
      </c>
      <c r="U333" t="str">
        <f t="shared" si="11"/>
        <v>NA</v>
      </c>
      <c r="V333" s="3" t="s">
        <v>50</v>
      </c>
      <c r="W333" s="3" t="s">
        <v>50</v>
      </c>
      <c r="X333" s="3" t="s">
        <v>50</v>
      </c>
    </row>
    <row r="334" spans="1:24" x14ac:dyDescent="0.35">
      <c r="A334" s="3" t="s">
        <v>19</v>
      </c>
      <c r="B334" s="20">
        <v>2021</v>
      </c>
      <c r="C334" s="3" t="s">
        <v>189</v>
      </c>
      <c r="D334" s="25" t="s">
        <v>50</v>
      </c>
      <c r="E334" s="3">
        <v>17</v>
      </c>
      <c r="F334" s="3">
        <v>16</v>
      </c>
      <c r="G334" s="3">
        <v>14</v>
      </c>
      <c r="H334" s="3">
        <v>20</v>
      </c>
      <c r="I334">
        <f t="shared" si="10"/>
        <v>16.75</v>
      </c>
      <c r="J334" s="3">
        <v>80</v>
      </c>
      <c r="K334" s="3">
        <v>5</v>
      </c>
      <c r="L334" s="3">
        <v>20</v>
      </c>
      <c r="M334" s="3" t="s">
        <v>246</v>
      </c>
      <c r="N334" s="3">
        <v>3</v>
      </c>
      <c r="O334" s="3">
        <v>3</v>
      </c>
      <c r="P334" t="s">
        <v>50</v>
      </c>
      <c r="Q334">
        <v>0</v>
      </c>
      <c r="R334">
        <v>0</v>
      </c>
      <c r="S334" t="s">
        <v>50</v>
      </c>
      <c r="T334" t="s">
        <v>50</v>
      </c>
      <c r="U334" t="str">
        <f t="shared" si="11"/>
        <v>NA</v>
      </c>
      <c r="V334" s="3" t="s">
        <v>50</v>
      </c>
      <c r="W334" s="3" t="s">
        <v>50</v>
      </c>
      <c r="X334" s="3" t="s">
        <v>50</v>
      </c>
    </row>
    <row r="335" spans="1:24" x14ac:dyDescent="0.35">
      <c r="A335" s="3" t="s">
        <v>19</v>
      </c>
      <c r="B335" s="20">
        <v>2021</v>
      </c>
      <c r="C335" s="3" t="s">
        <v>190</v>
      </c>
      <c r="D335" s="25" t="s">
        <v>50</v>
      </c>
      <c r="E335" s="3">
        <v>9</v>
      </c>
      <c r="F335" s="3">
        <v>4</v>
      </c>
      <c r="G335" s="3">
        <v>7</v>
      </c>
      <c r="H335" s="3">
        <v>3</v>
      </c>
      <c r="I335">
        <f t="shared" si="10"/>
        <v>5.75</v>
      </c>
      <c r="J335" s="3">
        <v>40</v>
      </c>
      <c r="K335" s="3">
        <v>15</v>
      </c>
      <c r="L335" s="3">
        <v>10</v>
      </c>
      <c r="M335" s="3" t="s">
        <v>254</v>
      </c>
      <c r="N335" s="3">
        <v>12</v>
      </c>
      <c r="O335" s="3">
        <v>12</v>
      </c>
      <c r="P335" t="s">
        <v>50</v>
      </c>
      <c r="Q335">
        <v>0</v>
      </c>
      <c r="R335">
        <v>0</v>
      </c>
      <c r="S335" t="s">
        <v>50</v>
      </c>
      <c r="T335" t="s">
        <v>50</v>
      </c>
      <c r="U335" t="str">
        <f t="shared" si="11"/>
        <v>NA</v>
      </c>
      <c r="V335" s="3" t="s">
        <v>50</v>
      </c>
      <c r="W335" s="3" t="s">
        <v>50</v>
      </c>
      <c r="X335" s="3" t="s">
        <v>50</v>
      </c>
    </row>
    <row r="336" spans="1:24" x14ac:dyDescent="0.35">
      <c r="A336" s="3" t="s">
        <v>19</v>
      </c>
      <c r="B336" s="20">
        <v>2021</v>
      </c>
      <c r="C336" s="3" t="s">
        <v>191</v>
      </c>
      <c r="D336" s="25" t="s">
        <v>50</v>
      </c>
      <c r="E336" s="3">
        <v>9</v>
      </c>
      <c r="F336" s="3">
        <v>2</v>
      </c>
      <c r="G336" s="3">
        <v>7</v>
      </c>
      <c r="H336" s="3">
        <v>9</v>
      </c>
      <c r="I336">
        <f t="shared" si="10"/>
        <v>6.75</v>
      </c>
      <c r="J336" s="3">
        <v>50</v>
      </c>
      <c r="K336" s="3">
        <v>30</v>
      </c>
      <c r="L336" s="3">
        <v>20</v>
      </c>
      <c r="M336" s="3" t="s">
        <v>296</v>
      </c>
      <c r="N336" s="3" t="s">
        <v>50</v>
      </c>
      <c r="O336" s="3">
        <f>5+2</f>
        <v>7</v>
      </c>
      <c r="P336" t="s">
        <v>50</v>
      </c>
      <c r="Q336">
        <v>0</v>
      </c>
      <c r="R336">
        <v>0</v>
      </c>
      <c r="S336" t="s">
        <v>50</v>
      </c>
      <c r="T336" t="s">
        <v>50</v>
      </c>
      <c r="U336" t="str">
        <f t="shared" si="11"/>
        <v>NA</v>
      </c>
      <c r="V336" s="3" t="s">
        <v>50</v>
      </c>
      <c r="W336" s="3" t="s">
        <v>50</v>
      </c>
      <c r="X336" s="3" t="s">
        <v>50</v>
      </c>
    </row>
    <row r="337" spans="1:24" x14ac:dyDescent="0.35">
      <c r="A337" s="3" t="s">
        <v>19</v>
      </c>
      <c r="B337" s="20">
        <v>2021</v>
      </c>
      <c r="C337" s="3" t="s">
        <v>192</v>
      </c>
      <c r="D337" s="25" t="s">
        <v>50</v>
      </c>
      <c r="E337" s="3">
        <v>31</v>
      </c>
      <c r="F337" s="3">
        <v>23</v>
      </c>
      <c r="G337" s="3">
        <v>29</v>
      </c>
      <c r="H337" s="3">
        <v>15</v>
      </c>
      <c r="I337">
        <f t="shared" si="10"/>
        <v>24.5</v>
      </c>
      <c r="J337" s="3">
        <v>100</v>
      </c>
      <c r="K337" s="3">
        <v>12</v>
      </c>
      <c r="L337" s="3">
        <v>2</v>
      </c>
      <c r="M337" s="3" t="s">
        <v>274</v>
      </c>
      <c r="N337" s="3" t="s">
        <v>50</v>
      </c>
      <c r="O337" s="3">
        <f>15+3+5</f>
        <v>23</v>
      </c>
      <c r="P337" s="3" t="s">
        <v>292</v>
      </c>
      <c r="Q337" s="3">
        <v>3</v>
      </c>
      <c r="R337" s="3">
        <v>3</v>
      </c>
      <c r="S337" t="s">
        <v>50</v>
      </c>
      <c r="T337" t="s">
        <v>50</v>
      </c>
      <c r="U337" t="str">
        <f t="shared" si="11"/>
        <v>NA</v>
      </c>
      <c r="V337" s="3" t="s">
        <v>50</v>
      </c>
      <c r="W337" s="3" t="s">
        <v>50</v>
      </c>
      <c r="X337" s="3" t="s">
        <v>50</v>
      </c>
    </row>
    <row r="338" spans="1:24" x14ac:dyDescent="0.35">
      <c r="A338" s="3" t="s">
        <v>19</v>
      </c>
      <c r="B338" s="20">
        <v>2021</v>
      </c>
      <c r="C338" s="3" t="s">
        <v>193</v>
      </c>
      <c r="D338" s="25" t="s">
        <v>50</v>
      </c>
      <c r="E338" s="3">
        <v>54</v>
      </c>
      <c r="F338" s="3">
        <v>50</v>
      </c>
      <c r="G338" s="3">
        <v>58</v>
      </c>
      <c r="H338" s="3">
        <v>76</v>
      </c>
      <c r="I338">
        <f t="shared" si="10"/>
        <v>59.5</v>
      </c>
      <c r="J338" s="3">
        <v>100</v>
      </c>
      <c r="K338" s="3">
        <v>2</v>
      </c>
      <c r="L338" s="3">
        <v>0</v>
      </c>
      <c r="M338" s="3" t="s">
        <v>274</v>
      </c>
      <c r="N338" s="3" t="s">
        <v>50</v>
      </c>
      <c r="O338" s="3">
        <f>25+15+25</f>
        <v>65</v>
      </c>
      <c r="P338" s="3" t="s">
        <v>292</v>
      </c>
      <c r="Q338" s="3">
        <v>15</v>
      </c>
      <c r="R338" s="3">
        <v>15</v>
      </c>
      <c r="S338" t="s">
        <v>50</v>
      </c>
      <c r="T338" t="s">
        <v>50</v>
      </c>
      <c r="U338" t="str">
        <f t="shared" si="11"/>
        <v>NA</v>
      </c>
      <c r="V338" s="3" t="s">
        <v>50</v>
      </c>
      <c r="W338" s="3" t="s">
        <v>50</v>
      </c>
      <c r="X338" s="3" t="s">
        <v>50</v>
      </c>
    </row>
    <row r="339" spans="1:24" x14ac:dyDescent="0.35">
      <c r="A339" s="3" t="s">
        <v>19</v>
      </c>
      <c r="B339" s="20">
        <v>2021</v>
      </c>
      <c r="C339" s="3" t="s">
        <v>194</v>
      </c>
      <c r="D339" s="25" t="s">
        <v>50</v>
      </c>
      <c r="E339" s="3">
        <v>55</v>
      </c>
      <c r="F339" s="3">
        <v>40</v>
      </c>
      <c r="G339" s="3">
        <v>55</v>
      </c>
      <c r="H339" s="3">
        <v>48</v>
      </c>
      <c r="I339">
        <f t="shared" si="10"/>
        <v>49.5</v>
      </c>
      <c r="J339" s="3">
        <v>100</v>
      </c>
      <c r="K339" s="3">
        <v>0</v>
      </c>
      <c r="L339" s="3">
        <v>0</v>
      </c>
      <c r="M339" s="3" t="s">
        <v>258</v>
      </c>
      <c r="N339" s="3" t="s">
        <v>50</v>
      </c>
      <c r="O339" s="3">
        <f>40+15</f>
        <v>55</v>
      </c>
      <c r="P339" s="3" t="s">
        <v>292</v>
      </c>
      <c r="Q339" s="3">
        <v>15</v>
      </c>
      <c r="R339" s="3">
        <v>15</v>
      </c>
      <c r="S339" t="s">
        <v>50</v>
      </c>
      <c r="T339" t="s">
        <v>50</v>
      </c>
      <c r="U339" t="str">
        <f t="shared" si="11"/>
        <v>NA</v>
      </c>
      <c r="V339" s="3" t="s">
        <v>50</v>
      </c>
      <c r="W339" s="3" t="s">
        <v>50</v>
      </c>
      <c r="X339" s="3" t="s">
        <v>50</v>
      </c>
    </row>
    <row r="340" spans="1:24" x14ac:dyDescent="0.35">
      <c r="A340" s="3" t="s">
        <v>19</v>
      </c>
      <c r="B340" s="20">
        <v>2021</v>
      </c>
      <c r="C340" s="3" t="s">
        <v>195</v>
      </c>
      <c r="D340" s="25" t="s">
        <v>50</v>
      </c>
      <c r="E340" s="3">
        <v>24</v>
      </c>
      <c r="F340" s="3">
        <v>26</v>
      </c>
      <c r="G340" s="3">
        <v>25</v>
      </c>
      <c r="H340" s="3">
        <v>39</v>
      </c>
      <c r="I340">
        <f t="shared" si="10"/>
        <v>28.5</v>
      </c>
      <c r="J340" s="3">
        <v>100</v>
      </c>
      <c r="K340" s="3">
        <v>5</v>
      </c>
      <c r="L340" s="3">
        <v>0</v>
      </c>
      <c r="M340" s="3" t="s">
        <v>258</v>
      </c>
      <c r="N340" s="3" t="s">
        <v>50</v>
      </c>
      <c r="O340" s="3">
        <f>15+1</f>
        <v>16</v>
      </c>
      <c r="P340" s="3" t="s">
        <v>292</v>
      </c>
      <c r="Q340" s="3">
        <v>1</v>
      </c>
      <c r="R340" s="3">
        <v>1</v>
      </c>
      <c r="S340" t="s">
        <v>50</v>
      </c>
      <c r="T340" t="s">
        <v>50</v>
      </c>
      <c r="U340" t="str">
        <f t="shared" si="11"/>
        <v>NA</v>
      </c>
      <c r="V340" s="3" t="s">
        <v>50</v>
      </c>
      <c r="W340" s="3" t="s">
        <v>50</v>
      </c>
      <c r="X340" s="3" t="s">
        <v>50</v>
      </c>
    </row>
    <row r="341" spans="1:24" x14ac:dyDescent="0.35">
      <c r="A341" s="3" t="s">
        <v>19</v>
      </c>
      <c r="B341" s="20">
        <v>2021</v>
      </c>
      <c r="C341" s="3" t="s">
        <v>196</v>
      </c>
      <c r="D341" s="25" t="s">
        <v>50</v>
      </c>
      <c r="E341" s="3">
        <v>23</v>
      </c>
      <c r="F341" s="3">
        <v>16</v>
      </c>
      <c r="G341" s="3">
        <v>17</v>
      </c>
      <c r="H341" s="3">
        <v>18</v>
      </c>
      <c r="I341">
        <f t="shared" si="10"/>
        <v>18.5</v>
      </c>
      <c r="J341" s="3">
        <v>95</v>
      </c>
      <c r="K341" s="3">
        <v>10</v>
      </c>
      <c r="L341" s="3">
        <v>5</v>
      </c>
      <c r="M341" s="3" t="s">
        <v>259</v>
      </c>
      <c r="N341" s="3" t="s">
        <v>50</v>
      </c>
      <c r="O341" s="3">
        <f>3+5</f>
        <v>8</v>
      </c>
      <c r="P341" t="s">
        <v>50</v>
      </c>
      <c r="Q341">
        <v>0</v>
      </c>
      <c r="R341">
        <v>0</v>
      </c>
      <c r="S341" t="s">
        <v>50</v>
      </c>
      <c r="T341" t="s">
        <v>50</v>
      </c>
      <c r="U341" t="str">
        <f t="shared" si="11"/>
        <v>NA</v>
      </c>
      <c r="V341" s="3" t="s">
        <v>50</v>
      </c>
      <c r="W341" s="3" t="s">
        <v>50</v>
      </c>
      <c r="X341" s="3" t="s">
        <v>50</v>
      </c>
    </row>
    <row r="342" spans="1:24" x14ac:dyDescent="0.35">
      <c r="A342" s="3" t="s">
        <v>19</v>
      </c>
      <c r="B342" s="20">
        <v>2021</v>
      </c>
      <c r="C342" s="3" t="s">
        <v>175</v>
      </c>
      <c r="D342" s="25" t="s">
        <v>202</v>
      </c>
      <c r="E342" s="3">
        <v>12</v>
      </c>
      <c r="F342" s="3">
        <v>17</v>
      </c>
      <c r="G342" s="3">
        <v>25</v>
      </c>
      <c r="H342" s="3">
        <v>18</v>
      </c>
      <c r="I342">
        <f t="shared" si="10"/>
        <v>18</v>
      </c>
      <c r="J342" s="3">
        <v>80</v>
      </c>
      <c r="K342" s="3">
        <v>5</v>
      </c>
      <c r="L342" s="3">
        <v>15</v>
      </c>
      <c r="M342" s="3" t="s">
        <v>246</v>
      </c>
      <c r="N342" s="3">
        <v>1</v>
      </c>
      <c r="O342" s="3">
        <v>1</v>
      </c>
      <c r="P342" t="s">
        <v>50</v>
      </c>
      <c r="Q342">
        <v>0</v>
      </c>
      <c r="R342">
        <v>0</v>
      </c>
      <c r="S342" t="s">
        <v>50</v>
      </c>
      <c r="T342" t="s">
        <v>50</v>
      </c>
      <c r="U342" t="str">
        <f t="shared" si="11"/>
        <v>NA</v>
      </c>
      <c r="V342" s="3" t="s">
        <v>50</v>
      </c>
      <c r="W342" s="3" t="s">
        <v>50</v>
      </c>
      <c r="X342" s="3" t="s">
        <v>50</v>
      </c>
    </row>
    <row r="343" spans="1:24" x14ac:dyDescent="0.35">
      <c r="A343" s="3" t="s">
        <v>19</v>
      </c>
      <c r="B343" s="20">
        <v>2021</v>
      </c>
      <c r="C343" s="3" t="s">
        <v>176</v>
      </c>
      <c r="D343" s="25" t="s">
        <v>203</v>
      </c>
      <c r="E343" s="3">
        <v>21</v>
      </c>
      <c r="F343" s="3">
        <v>22</v>
      </c>
      <c r="G343" s="3">
        <v>23</v>
      </c>
      <c r="H343" s="3">
        <v>11</v>
      </c>
      <c r="I343">
        <f t="shared" si="10"/>
        <v>19.25</v>
      </c>
      <c r="J343" s="3">
        <v>95</v>
      </c>
      <c r="K343" s="3">
        <v>5</v>
      </c>
      <c r="L343" s="3">
        <v>5</v>
      </c>
      <c r="M343" s="3" t="s">
        <v>246</v>
      </c>
      <c r="N343" s="3">
        <v>2</v>
      </c>
      <c r="O343" s="3">
        <v>2</v>
      </c>
      <c r="P343" t="s">
        <v>50</v>
      </c>
      <c r="Q343">
        <v>0</v>
      </c>
      <c r="R343">
        <v>0</v>
      </c>
      <c r="S343" t="s">
        <v>50</v>
      </c>
      <c r="T343" t="s">
        <v>50</v>
      </c>
      <c r="U343" t="str">
        <f t="shared" si="11"/>
        <v>NA</v>
      </c>
      <c r="V343" s="3" t="s">
        <v>50</v>
      </c>
      <c r="W343" s="3" t="s">
        <v>50</v>
      </c>
      <c r="X343" s="3" t="s">
        <v>50</v>
      </c>
    </row>
    <row r="344" spans="1:24" x14ac:dyDescent="0.35">
      <c r="A344" s="3" t="s">
        <v>19</v>
      </c>
      <c r="B344" s="20">
        <v>2021</v>
      </c>
      <c r="C344" s="3" t="s">
        <v>177</v>
      </c>
      <c r="D344" s="25" t="s">
        <v>204</v>
      </c>
      <c r="E344" s="3">
        <v>20</v>
      </c>
      <c r="F344" s="3">
        <v>38</v>
      </c>
      <c r="G344" s="3">
        <v>27</v>
      </c>
      <c r="H344" s="3">
        <v>21</v>
      </c>
      <c r="I344">
        <f t="shared" si="10"/>
        <v>26.5</v>
      </c>
      <c r="J344" s="3">
        <v>98</v>
      </c>
      <c r="K344" s="3">
        <v>2</v>
      </c>
      <c r="L344" s="3">
        <v>2</v>
      </c>
      <c r="M344" t="s">
        <v>50</v>
      </c>
      <c r="N344" s="3">
        <v>0</v>
      </c>
      <c r="O344" s="3">
        <v>0</v>
      </c>
      <c r="P344" t="s">
        <v>50</v>
      </c>
      <c r="Q344">
        <v>0</v>
      </c>
      <c r="R344">
        <v>0</v>
      </c>
      <c r="S344" t="s">
        <v>50</v>
      </c>
      <c r="T344" t="s">
        <v>50</v>
      </c>
      <c r="U344" t="str">
        <f t="shared" si="11"/>
        <v>NA</v>
      </c>
      <c r="V344" s="3" t="s">
        <v>50</v>
      </c>
      <c r="W344" s="3" t="s">
        <v>50</v>
      </c>
      <c r="X344" s="3" t="s">
        <v>50</v>
      </c>
    </row>
    <row r="345" spans="1:24" x14ac:dyDescent="0.35">
      <c r="A345" s="3" t="s">
        <v>19</v>
      </c>
      <c r="B345" s="20">
        <v>2021</v>
      </c>
      <c r="C345" s="3" t="s">
        <v>178</v>
      </c>
      <c r="D345" s="25" t="s">
        <v>205</v>
      </c>
      <c r="E345" s="3">
        <v>20</v>
      </c>
      <c r="F345" s="3">
        <v>15</v>
      </c>
      <c r="G345" s="3">
        <v>25</v>
      </c>
      <c r="H345" s="3">
        <v>26</v>
      </c>
      <c r="I345">
        <f t="shared" si="10"/>
        <v>21.5</v>
      </c>
      <c r="J345" s="3">
        <v>100</v>
      </c>
      <c r="K345" s="3">
        <v>1</v>
      </c>
      <c r="L345" s="3">
        <v>0</v>
      </c>
      <c r="M345" s="3" t="s">
        <v>246</v>
      </c>
      <c r="N345" s="3">
        <v>3</v>
      </c>
      <c r="O345" s="3">
        <v>3</v>
      </c>
      <c r="P345" t="s">
        <v>50</v>
      </c>
      <c r="Q345">
        <v>0</v>
      </c>
      <c r="R345">
        <v>0</v>
      </c>
      <c r="S345" t="s">
        <v>50</v>
      </c>
      <c r="T345" t="s">
        <v>50</v>
      </c>
      <c r="U345" t="str">
        <f t="shared" si="11"/>
        <v>NA</v>
      </c>
      <c r="V345" s="3" t="s">
        <v>50</v>
      </c>
      <c r="W345" s="3" t="s">
        <v>50</v>
      </c>
      <c r="X345" s="3" t="s">
        <v>50</v>
      </c>
    </row>
    <row r="346" spans="1:24" x14ac:dyDescent="0.35">
      <c r="A346" s="26" t="s">
        <v>19</v>
      </c>
      <c r="B346" s="25">
        <v>2021</v>
      </c>
      <c r="C346" s="25" t="s">
        <v>179</v>
      </c>
      <c r="D346" s="25" t="s">
        <v>206</v>
      </c>
      <c r="E346" s="3">
        <v>16</v>
      </c>
      <c r="F346" s="3">
        <v>18</v>
      </c>
      <c r="G346" s="3">
        <v>18</v>
      </c>
      <c r="H346" s="3">
        <v>20</v>
      </c>
      <c r="I346">
        <f t="shared" si="10"/>
        <v>18</v>
      </c>
      <c r="J346" s="3">
        <v>85</v>
      </c>
      <c r="K346" s="3">
        <v>10</v>
      </c>
      <c r="L346" s="3">
        <v>5</v>
      </c>
      <c r="M346" t="s">
        <v>50</v>
      </c>
      <c r="N346">
        <v>0</v>
      </c>
      <c r="O346">
        <v>0</v>
      </c>
      <c r="P346" t="s">
        <v>50</v>
      </c>
      <c r="Q346">
        <v>0</v>
      </c>
      <c r="R346">
        <v>0</v>
      </c>
      <c r="S346" t="s">
        <v>50</v>
      </c>
      <c r="T346" t="s">
        <v>50</v>
      </c>
      <c r="U346" t="str">
        <f t="shared" si="11"/>
        <v>NA</v>
      </c>
      <c r="V346" s="3" t="s">
        <v>50</v>
      </c>
      <c r="W346" s="25" t="s">
        <v>50</v>
      </c>
      <c r="X346" s="3" t="s">
        <v>50</v>
      </c>
    </row>
    <row r="347" spans="1:24" x14ac:dyDescent="0.35">
      <c r="A347" s="26" t="s">
        <v>19</v>
      </c>
      <c r="B347" s="25">
        <v>2021</v>
      </c>
      <c r="C347" s="25" t="s">
        <v>180</v>
      </c>
      <c r="D347" s="25" t="s">
        <v>207</v>
      </c>
      <c r="E347" s="3">
        <v>24</v>
      </c>
      <c r="F347" s="3">
        <v>24</v>
      </c>
      <c r="G347" s="3">
        <v>28</v>
      </c>
      <c r="H347" s="3">
        <v>33</v>
      </c>
      <c r="I347">
        <f t="shared" si="10"/>
        <v>27.25</v>
      </c>
      <c r="J347" s="3">
        <v>100</v>
      </c>
      <c r="K347" s="3">
        <v>5</v>
      </c>
      <c r="L347" s="3">
        <v>0</v>
      </c>
      <c r="M347" t="s">
        <v>50</v>
      </c>
      <c r="N347">
        <v>0</v>
      </c>
      <c r="O347">
        <v>0</v>
      </c>
      <c r="P347" t="s">
        <v>50</v>
      </c>
      <c r="Q347">
        <v>0</v>
      </c>
      <c r="R347">
        <v>0</v>
      </c>
      <c r="S347" t="s">
        <v>50</v>
      </c>
      <c r="T347" t="s">
        <v>50</v>
      </c>
      <c r="U347" t="str">
        <f t="shared" si="11"/>
        <v>NA</v>
      </c>
      <c r="V347" s="3" t="s">
        <v>50</v>
      </c>
      <c r="W347" s="25" t="s">
        <v>50</v>
      </c>
      <c r="X347" s="3" t="s">
        <v>50</v>
      </c>
    </row>
    <row r="348" spans="1:24" x14ac:dyDescent="0.35">
      <c r="A348" s="3" t="s">
        <v>19</v>
      </c>
      <c r="B348" s="20">
        <v>2021</v>
      </c>
      <c r="C348" s="3" t="s">
        <v>181</v>
      </c>
      <c r="D348" s="25" t="s">
        <v>208</v>
      </c>
      <c r="E348" s="3">
        <v>31</v>
      </c>
      <c r="F348" s="3">
        <v>29</v>
      </c>
      <c r="G348" s="3">
        <v>32</v>
      </c>
      <c r="H348" s="3">
        <v>28</v>
      </c>
      <c r="I348">
        <f t="shared" si="10"/>
        <v>30</v>
      </c>
      <c r="J348" s="3">
        <v>100</v>
      </c>
      <c r="K348" s="3">
        <v>1</v>
      </c>
      <c r="L348" s="3">
        <v>0</v>
      </c>
      <c r="M348" t="s">
        <v>50</v>
      </c>
      <c r="N348">
        <v>0</v>
      </c>
      <c r="O348">
        <v>0</v>
      </c>
      <c r="P348" t="s">
        <v>50</v>
      </c>
      <c r="Q348">
        <v>0</v>
      </c>
      <c r="R348">
        <v>0</v>
      </c>
      <c r="S348" t="s">
        <v>50</v>
      </c>
      <c r="T348" t="s">
        <v>50</v>
      </c>
      <c r="U348" t="str">
        <f t="shared" si="11"/>
        <v>NA</v>
      </c>
      <c r="V348" s="3" t="s">
        <v>50</v>
      </c>
      <c r="W348" s="3" t="s">
        <v>50</v>
      </c>
      <c r="X348" s="3" t="s">
        <v>50</v>
      </c>
    </row>
    <row r="349" spans="1:24" x14ac:dyDescent="0.35">
      <c r="A349" s="3" t="s">
        <v>19</v>
      </c>
      <c r="B349" s="20">
        <v>2022</v>
      </c>
      <c r="C349" s="3" t="s">
        <v>170</v>
      </c>
      <c r="D349" s="25" t="s">
        <v>197</v>
      </c>
      <c r="E349" s="3">
        <v>10</v>
      </c>
      <c r="F349" s="3">
        <v>25</v>
      </c>
      <c r="G349" s="3">
        <v>13</v>
      </c>
      <c r="H349" s="3">
        <v>15</v>
      </c>
      <c r="I349">
        <f t="shared" si="10"/>
        <v>15.75</v>
      </c>
      <c r="J349" s="3">
        <v>95</v>
      </c>
      <c r="K349" s="3">
        <v>20</v>
      </c>
      <c r="L349" s="3">
        <v>5</v>
      </c>
      <c r="M349" s="3" t="s">
        <v>50</v>
      </c>
      <c r="N349" s="3">
        <v>0</v>
      </c>
      <c r="O349" s="3">
        <v>0</v>
      </c>
      <c r="P349" s="3" t="s">
        <v>317</v>
      </c>
      <c r="Q349" s="3">
        <v>2</v>
      </c>
      <c r="R349">
        <v>2</v>
      </c>
      <c r="S349" t="s">
        <v>50</v>
      </c>
      <c r="T349" t="s">
        <v>50</v>
      </c>
      <c r="U349" t="str">
        <f t="shared" si="11"/>
        <v>NA</v>
      </c>
      <c r="V349" s="3" t="s">
        <v>50</v>
      </c>
      <c r="W349" s="3" t="s">
        <v>50</v>
      </c>
      <c r="X349" s="3" t="s">
        <v>50</v>
      </c>
    </row>
    <row r="350" spans="1:24" x14ac:dyDescent="0.35">
      <c r="A350" s="3" t="s">
        <v>19</v>
      </c>
      <c r="B350" s="20">
        <v>2022</v>
      </c>
      <c r="C350" s="3" t="s">
        <v>171</v>
      </c>
      <c r="D350" s="25" t="s">
        <v>198</v>
      </c>
      <c r="E350" s="3">
        <v>21</v>
      </c>
      <c r="F350" s="3">
        <v>22</v>
      </c>
      <c r="G350" s="3">
        <v>25</v>
      </c>
      <c r="H350" s="3">
        <v>24</v>
      </c>
      <c r="I350">
        <f t="shared" si="10"/>
        <v>23</v>
      </c>
      <c r="J350" s="3">
        <v>100</v>
      </c>
      <c r="K350" s="3">
        <v>0</v>
      </c>
      <c r="L350" s="3">
        <v>2</v>
      </c>
      <c r="M350" s="3" t="s">
        <v>252</v>
      </c>
      <c r="N350" s="3">
        <v>8</v>
      </c>
      <c r="O350" s="3">
        <v>8</v>
      </c>
      <c r="P350" s="3" t="s">
        <v>292</v>
      </c>
      <c r="Q350" s="3">
        <v>2</v>
      </c>
      <c r="R350">
        <v>2</v>
      </c>
      <c r="S350" t="s">
        <v>50</v>
      </c>
      <c r="T350" t="s">
        <v>50</v>
      </c>
      <c r="U350" t="str">
        <f t="shared" si="11"/>
        <v>NA</v>
      </c>
      <c r="V350" s="3" t="s">
        <v>50</v>
      </c>
      <c r="W350" s="3" t="s">
        <v>50</v>
      </c>
      <c r="X350" s="3" t="s">
        <v>50</v>
      </c>
    </row>
    <row r="351" spans="1:24" x14ac:dyDescent="0.35">
      <c r="A351" s="3" t="s">
        <v>19</v>
      </c>
      <c r="B351" s="20">
        <v>2022</v>
      </c>
      <c r="C351" s="3" t="s">
        <v>172</v>
      </c>
      <c r="D351" s="25" t="s">
        <v>199</v>
      </c>
      <c r="E351" s="3">
        <v>20</v>
      </c>
      <c r="F351" s="3">
        <v>25</v>
      </c>
      <c r="G351" s="3">
        <v>19</v>
      </c>
      <c r="H351" s="3">
        <v>17</v>
      </c>
      <c r="I351">
        <f t="shared" si="10"/>
        <v>20.25</v>
      </c>
      <c r="J351" s="3">
        <v>98</v>
      </c>
      <c r="K351" s="3">
        <v>3</v>
      </c>
      <c r="L351" s="3">
        <v>18</v>
      </c>
      <c r="M351" s="3" t="s">
        <v>246</v>
      </c>
      <c r="N351" s="3">
        <v>1</v>
      </c>
      <c r="O351" s="3">
        <v>1</v>
      </c>
      <c r="P351" s="3" t="s">
        <v>330</v>
      </c>
      <c r="Q351" s="3" t="s">
        <v>50</v>
      </c>
      <c r="R351">
        <v>9</v>
      </c>
      <c r="S351" t="s">
        <v>50</v>
      </c>
      <c r="T351" t="s">
        <v>50</v>
      </c>
      <c r="U351" t="str">
        <f t="shared" si="11"/>
        <v>NA</v>
      </c>
      <c r="V351" s="3" t="s">
        <v>50</v>
      </c>
      <c r="W351" s="3" t="s">
        <v>50</v>
      </c>
      <c r="X351" s="3" t="s">
        <v>50</v>
      </c>
    </row>
    <row r="352" spans="1:24" x14ac:dyDescent="0.35">
      <c r="A352" s="3" t="s">
        <v>19</v>
      </c>
      <c r="B352" s="20">
        <v>2022</v>
      </c>
      <c r="C352" s="3" t="s">
        <v>173</v>
      </c>
      <c r="D352" s="25" t="s">
        <v>200</v>
      </c>
      <c r="E352" s="3">
        <v>22</v>
      </c>
      <c r="F352" s="3">
        <v>23</v>
      </c>
      <c r="G352" s="3">
        <v>25</v>
      </c>
      <c r="H352" s="3">
        <v>27</v>
      </c>
      <c r="I352">
        <f t="shared" si="10"/>
        <v>24.25</v>
      </c>
      <c r="J352" s="3">
        <v>100</v>
      </c>
      <c r="K352" s="3">
        <v>0</v>
      </c>
      <c r="L352" s="3">
        <v>2</v>
      </c>
      <c r="M352" s="3" t="s">
        <v>260</v>
      </c>
      <c r="N352" s="3" t="s">
        <v>50</v>
      </c>
      <c r="O352" s="3">
        <v>34</v>
      </c>
      <c r="P352" s="3" t="s">
        <v>331</v>
      </c>
      <c r="Q352" s="3" t="s">
        <v>50</v>
      </c>
      <c r="R352">
        <v>3</v>
      </c>
      <c r="S352" t="s">
        <v>50</v>
      </c>
      <c r="T352" t="s">
        <v>50</v>
      </c>
      <c r="U352" t="str">
        <f t="shared" si="11"/>
        <v>NA</v>
      </c>
      <c r="V352" s="3" t="s">
        <v>50</v>
      </c>
      <c r="W352" s="3" t="s">
        <v>50</v>
      </c>
      <c r="X352" s="3" t="s">
        <v>50</v>
      </c>
    </row>
    <row r="353" spans="1:24" x14ac:dyDescent="0.35">
      <c r="A353" s="3" t="s">
        <v>19</v>
      </c>
      <c r="B353" s="20">
        <v>2022</v>
      </c>
      <c r="C353" s="3" t="s">
        <v>182</v>
      </c>
      <c r="D353" s="25" t="s">
        <v>50</v>
      </c>
      <c r="E353" s="3">
        <v>25</v>
      </c>
      <c r="F353" s="3">
        <v>27</v>
      </c>
      <c r="G353" s="3">
        <v>30</v>
      </c>
      <c r="H353" s="3">
        <v>31</v>
      </c>
      <c r="I353">
        <f t="shared" si="10"/>
        <v>28.25</v>
      </c>
      <c r="J353" s="3">
        <v>95</v>
      </c>
      <c r="K353" s="3">
        <v>40</v>
      </c>
      <c r="L353" s="3">
        <v>5</v>
      </c>
      <c r="M353" s="3" t="s">
        <v>297</v>
      </c>
      <c r="N353" s="3" t="s">
        <v>50</v>
      </c>
      <c r="O353" s="3">
        <v>28</v>
      </c>
      <c r="P353" s="3" t="s">
        <v>320</v>
      </c>
      <c r="Q353" s="3">
        <v>1</v>
      </c>
      <c r="R353">
        <v>1</v>
      </c>
      <c r="S353" t="s">
        <v>50</v>
      </c>
      <c r="T353" t="s">
        <v>50</v>
      </c>
      <c r="U353" t="str">
        <f t="shared" si="11"/>
        <v>NA</v>
      </c>
      <c r="V353" s="3" t="s">
        <v>50</v>
      </c>
      <c r="W353" s="3" t="s">
        <v>50</v>
      </c>
      <c r="X353" s="3" t="s">
        <v>50</v>
      </c>
    </row>
    <row r="354" spans="1:24" x14ac:dyDescent="0.35">
      <c r="A354" s="3" t="s">
        <v>19</v>
      </c>
      <c r="B354" s="20">
        <v>2022</v>
      </c>
      <c r="C354" s="3" t="s">
        <v>183</v>
      </c>
      <c r="D354" s="25" t="s">
        <v>50</v>
      </c>
      <c r="E354" s="3">
        <v>31</v>
      </c>
      <c r="F354" s="3">
        <v>40</v>
      </c>
      <c r="G354" s="3">
        <v>32</v>
      </c>
      <c r="H354" s="3">
        <v>48</v>
      </c>
      <c r="I354">
        <f t="shared" si="10"/>
        <v>37.75</v>
      </c>
      <c r="J354" s="3">
        <v>100</v>
      </c>
      <c r="K354" s="3">
        <v>1</v>
      </c>
      <c r="L354" s="3">
        <v>5</v>
      </c>
      <c r="M354" s="3" t="s">
        <v>298</v>
      </c>
      <c r="N354" s="3" t="s">
        <v>50</v>
      </c>
      <c r="O354" s="3">
        <v>43</v>
      </c>
      <c r="P354" s="3" t="s">
        <v>320</v>
      </c>
      <c r="Q354" s="3">
        <v>1</v>
      </c>
      <c r="R354">
        <v>1</v>
      </c>
      <c r="S354" t="s">
        <v>50</v>
      </c>
      <c r="T354" t="s">
        <v>50</v>
      </c>
      <c r="U354" t="str">
        <f t="shared" si="11"/>
        <v>NA</v>
      </c>
      <c r="V354" s="3" t="s">
        <v>50</v>
      </c>
      <c r="W354" s="3" t="s">
        <v>50</v>
      </c>
      <c r="X354" s="3" t="s">
        <v>50</v>
      </c>
    </row>
    <row r="355" spans="1:24" x14ac:dyDescent="0.35">
      <c r="A355" s="3" t="s">
        <v>19</v>
      </c>
      <c r="B355" s="20">
        <v>2022</v>
      </c>
      <c r="C355" s="3" t="s">
        <v>184</v>
      </c>
      <c r="D355" s="25" t="s">
        <v>50</v>
      </c>
      <c r="E355" s="3">
        <v>27</v>
      </c>
      <c r="F355" s="3">
        <v>30</v>
      </c>
      <c r="G355" s="3">
        <v>35</v>
      </c>
      <c r="H355" s="3">
        <v>32</v>
      </c>
      <c r="I355">
        <f t="shared" si="10"/>
        <v>31</v>
      </c>
      <c r="J355" s="3">
        <v>99</v>
      </c>
      <c r="K355" s="3">
        <v>0</v>
      </c>
      <c r="L355" s="3">
        <v>8</v>
      </c>
      <c r="M355" s="3" t="s">
        <v>299</v>
      </c>
      <c r="N355" s="3" t="s">
        <v>50</v>
      </c>
      <c r="O355" s="3">
        <v>47</v>
      </c>
      <c r="P355" s="3" t="s">
        <v>332</v>
      </c>
      <c r="Q355" s="3" t="s">
        <v>50</v>
      </c>
      <c r="R355">
        <v>6</v>
      </c>
      <c r="S355" t="s">
        <v>50</v>
      </c>
      <c r="T355" t="s">
        <v>50</v>
      </c>
      <c r="U355" t="str">
        <f t="shared" si="11"/>
        <v>NA</v>
      </c>
      <c r="V355" s="3" t="s">
        <v>50</v>
      </c>
      <c r="W355" s="3" t="s">
        <v>50</v>
      </c>
      <c r="X355" s="3" t="s">
        <v>50</v>
      </c>
    </row>
    <row r="356" spans="1:24" x14ac:dyDescent="0.35">
      <c r="A356" s="3" t="s">
        <v>19</v>
      </c>
      <c r="B356" s="20">
        <v>2022</v>
      </c>
      <c r="C356" s="3" t="s">
        <v>185</v>
      </c>
      <c r="D356" s="25" t="s">
        <v>50</v>
      </c>
      <c r="E356" s="3">
        <v>11</v>
      </c>
      <c r="F356" s="3">
        <v>6</v>
      </c>
      <c r="G356" s="3">
        <v>6</v>
      </c>
      <c r="H356" s="3">
        <v>10</v>
      </c>
      <c r="I356">
        <f t="shared" si="10"/>
        <v>8.25</v>
      </c>
      <c r="J356" s="3">
        <v>30</v>
      </c>
      <c r="K356" s="3">
        <v>2</v>
      </c>
      <c r="L356" s="3">
        <v>80</v>
      </c>
      <c r="M356" s="3" t="s">
        <v>300</v>
      </c>
      <c r="N356" s="3">
        <v>5</v>
      </c>
      <c r="O356" s="3">
        <v>5</v>
      </c>
      <c r="P356" s="3" t="s">
        <v>321</v>
      </c>
      <c r="Q356" s="3">
        <v>2</v>
      </c>
      <c r="R356" s="3">
        <v>2</v>
      </c>
      <c r="S356" t="s">
        <v>50</v>
      </c>
      <c r="T356" t="s">
        <v>50</v>
      </c>
      <c r="U356" t="str">
        <f t="shared" si="11"/>
        <v>NA</v>
      </c>
      <c r="V356" s="3" t="s">
        <v>50</v>
      </c>
      <c r="W356" s="3" t="s">
        <v>50</v>
      </c>
      <c r="X356" s="3" t="s">
        <v>50</v>
      </c>
    </row>
    <row r="357" spans="1:24" x14ac:dyDescent="0.35">
      <c r="A357" s="3" t="s">
        <v>19</v>
      </c>
      <c r="B357" s="20">
        <v>2022</v>
      </c>
      <c r="C357" s="3" t="s">
        <v>186</v>
      </c>
      <c r="D357" s="25" t="s">
        <v>50</v>
      </c>
      <c r="E357" s="3">
        <v>14</v>
      </c>
      <c r="F357" s="3">
        <v>5</v>
      </c>
      <c r="G357" s="3">
        <v>5</v>
      </c>
      <c r="H357" s="3">
        <v>8</v>
      </c>
      <c r="I357">
        <f t="shared" si="10"/>
        <v>8</v>
      </c>
      <c r="J357" s="3">
        <v>40</v>
      </c>
      <c r="K357" s="3">
        <v>55</v>
      </c>
      <c r="L357" s="3">
        <v>15</v>
      </c>
      <c r="M357" s="3" t="s">
        <v>300</v>
      </c>
      <c r="N357" s="3">
        <v>7</v>
      </c>
      <c r="O357" s="3">
        <v>7</v>
      </c>
      <c r="P357" s="3" t="s">
        <v>321</v>
      </c>
      <c r="Q357" s="3">
        <v>4</v>
      </c>
      <c r="R357" s="3">
        <v>4</v>
      </c>
      <c r="S357" t="s">
        <v>50</v>
      </c>
      <c r="T357" t="s">
        <v>50</v>
      </c>
      <c r="U357" t="str">
        <f t="shared" si="11"/>
        <v>NA</v>
      </c>
      <c r="V357" s="3" t="s">
        <v>50</v>
      </c>
      <c r="W357" s="3" t="s">
        <v>50</v>
      </c>
      <c r="X357" s="3" t="s">
        <v>50</v>
      </c>
    </row>
    <row r="358" spans="1:24" x14ac:dyDescent="0.35">
      <c r="A358" s="3" t="s">
        <v>19</v>
      </c>
      <c r="B358" s="20">
        <v>2022</v>
      </c>
      <c r="C358" s="3" t="s">
        <v>187</v>
      </c>
      <c r="D358" s="25" t="s">
        <v>50</v>
      </c>
      <c r="E358" s="3">
        <v>14</v>
      </c>
      <c r="F358" s="3">
        <v>25</v>
      </c>
      <c r="G358" s="3">
        <v>10</v>
      </c>
      <c r="H358" s="3">
        <v>16</v>
      </c>
      <c r="I358">
        <f t="shared" si="10"/>
        <v>16.25</v>
      </c>
      <c r="J358" s="3">
        <v>100</v>
      </c>
      <c r="K358" s="3">
        <v>10</v>
      </c>
      <c r="L358" s="3">
        <v>10</v>
      </c>
      <c r="M358" s="3" t="s">
        <v>252</v>
      </c>
      <c r="N358" s="3">
        <v>30</v>
      </c>
      <c r="O358" s="3">
        <v>30</v>
      </c>
      <c r="P358" s="3" t="s">
        <v>320</v>
      </c>
      <c r="Q358" s="3">
        <v>1</v>
      </c>
      <c r="R358" s="3">
        <v>1</v>
      </c>
      <c r="S358" t="s">
        <v>50</v>
      </c>
      <c r="T358" t="s">
        <v>50</v>
      </c>
      <c r="U358" t="str">
        <f t="shared" si="11"/>
        <v>NA</v>
      </c>
      <c r="V358" s="3" t="s">
        <v>50</v>
      </c>
      <c r="W358" s="3" t="s">
        <v>50</v>
      </c>
      <c r="X358" s="3" t="s">
        <v>50</v>
      </c>
    </row>
    <row r="359" spans="1:24" x14ac:dyDescent="0.35">
      <c r="A359" s="3" t="s">
        <v>19</v>
      </c>
      <c r="B359" s="20">
        <v>2022</v>
      </c>
      <c r="C359" s="3" t="s">
        <v>188</v>
      </c>
      <c r="D359" s="25" t="s">
        <v>50</v>
      </c>
      <c r="E359" s="3">
        <v>17</v>
      </c>
      <c r="F359" s="3">
        <v>19</v>
      </c>
      <c r="G359" s="3">
        <v>19</v>
      </c>
      <c r="H359" s="3">
        <v>13</v>
      </c>
      <c r="I359">
        <f t="shared" si="10"/>
        <v>17</v>
      </c>
      <c r="J359" s="3">
        <v>80</v>
      </c>
      <c r="K359" s="3">
        <v>90</v>
      </c>
      <c r="L359" s="3">
        <v>10</v>
      </c>
      <c r="M359" s="3" t="s">
        <v>252</v>
      </c>
      <c r="N359" s="3">
        <v>10</v>
      </c>
      <c r="O359" s="3">
        <v>10</v>
      </c>
      <c r="P359" s="3" t="s">
        <v>50</v>
      </c>
      <c r="Q359" s="3">
        <v>0</v>
      </c>
      <c r="R359" s="3">
        <v>0</v>
      </c>
      <c r="S359" t="s">
        <v>50</v>
      </c>
      <c r="T359" t="s">
        <v>50</v>
      </c>
      <c r="U359" t="str">
        <f t="shared" si="11"/>
        <v>NA</v>
      </c>
      <c r="V359" s="3" t="s">
        <v>50</v>
      </c>
      <c r="W359" s="3" t="s">
        <v>50</v>
      </c>
      <c r="X359" s="3" t="s">
        <v>50</v>
      </c>
    </row>
    <row r="360" spans="1:24" x14ac:dyDescent="0.35">
      <c r="A360" s="3" t="s">
        <v>19</v>
      </c>
      <c r="B360" s="20">
        <v>2022</v>
      </c>
      <c r="C360" s="3" t="s">
        <v>174</v>
      </c>
      <c r="D360" s="25" t="s">
        <v>201</v>
      </c>
      <c r="E360" s="3">
        <v>16</v>
      </c>
      <c r="F360" s="3">
        <v>20</v>
      </c>
      <c r="G360" s="3">
        <v>15</v>
      </c>
      <c r="H360" s="3">
        <v>15</v>
      </c>
      <c r="I360">
        <f t="shared" si="10"/>
        <v>16.5</v>
      </c>
      <c r="J360" s="3">
        <v>96</v>
      </c>
      <c r="K360" s="3">
        <v>30</v>
      </c>
      <c r="L360" s="3">
        <v>2</v>
      </c>
      <c r="M360" s="3" t="s">
        <v>246</v>
      </c>
      <c r="N360" s="3">
        <v>5</v>
      </c>
      <c r="O360" s="3">
        <v>5</v>
      </c>
      <c r="P360" s="3" t="s">
        <v>50</v>
      </c>
      <c r="Q360" s="3">
        <v>0</v>
      </c>
      <c r="R360" s="3">
        <v>0</v>
      </c>
      <c r="S360" t="s">
        <v>50</v>
      </c>
      <c r="T360" t="s">
        <v>50</v>
      </c>
      <c r="U360" t="str">
        <f t="shared" si="11"/>
        <v>NA</v>
      </c>
      <c r="V360" s="3" t="s">
        <v>50</v>
      </c>
      <c r="W360" s="3" t="s">
        <v>50</v>
      </c>
      <c r="X360" s="3" t="s">
        <v>50</v>
      </c>
    </row>
    <row r="361" spans="1:24" x14ac:dyDescent="0.35">
      <c r="A361" s="3" t="s">
        <v>19</v>
      </c>
      <c r="B361" s="20">
        <v>2022</v>
      </c>
      <c r="C361" s="3" t="s">
        <v>189</v>
      </c>
      <c r="D361" s="25" t="s">
        <v>50</v>
      </c>
      <c r="E361" s="3">
        <v>18</v>
      </c>
      <c r="F361" s="3">
        <v>18</v>
      </c>
      <c r="G361" s="3">
        <v>19</v>
      </c>
      <c r="H361" s="3">
        <v>16</v>
      </c>
      <c r="I361">
        <f t="shared" si="10"/>
        <v>17.75</v>
      </c>
      <c r="J361" s="3">
        <v>100</v>
      </c>
      <c r="K361" s="3">
        <v>60</v>
      </c>
      <c r="L361" s="3">
        <v>6</v>
      </c>
      <c r="M361" s="3" t="s">
        <v>246</v>
      </c>
      <c r="N361" s="3">
        <v>3</v>
      </c>
      <c r="O361" s="3">
        <v>3</v>
      </c>
      <c r="P361" s="3" t="s">
        <v>332</v>
      </c>
      <c r="Q361" s="3" t="s">
        <v>50</v>
      </c>
      <c r="R361">
        <v>12</v>
      </c>
      <c r="S361" t="s">
        <v>50</v>
      </c>
      <c r="T361" t="s">
        <v>50</v>
      </c>
      <c r="U361" t="str">
        <f t="shared" si="11"/>
        <v>NA</v>
      </c>
      <c r="V361" s="3" t="s">
        <v>50</v>
      </c>
      <c r="W361" s="3" t="s">
        <v>50</v>
      </c>
      <c r="X361" s="3" t="s">
        <v>50</v>
      </c>
    </row>
    <row r="362" spans="1:24" x14ac:dyDescent="0.35">
      <c r="A362" s="3" t="s">
        <v>19</v>
      </c>
      <c r="B362" s="20">
        <v>2022</v>
      </c>
      <c r="C362" s="3" t="s">
        <v>190</v>
      </c>
      <c r="D362" s="25" t="s">
        <v>50</v>
      </c>
      <c r="E362" s="3">
        <v>10</v>
      </c>
      <c r="F362" s="3">
        <v>8</v>
      </c>
      <c r="G362" s="3">
        <v>3</v>
      </c>
      <c r="H362" s="3">
        <v>17</v>
      </c>
      <c r="I362">
        <f t="shared" si="10"/>
        <v>9.5</v>
      </c>
      <c r="J362" s="3">
        <v>45</v>
      </c>
      <c r="K362" s="3">
        <v>20</v>
      </c>
      <c r="L362" s="3">
        <v>30</v>
      </c>
      <c r="M362" s="3" t="s">
        <v>254</v>
      </c>
      <c r="N362" s="3">
        <v>10</v>
      </c>
      <c r="O362" s="3">
        <v>10</v>
      </c>
      <c r="P362" s="3" t="s">
        <v>317</v>
      </c>
      <c r="Q362" s="3">
        <v>1</v>
      </c>
      <c r="R362" s="3">
        <v>1</v>
      </c>
      <c r="S362" t="s">
        <v>50</v>
      </c>
      <c r="T362" t="s">
        <v>50</v>
      </c>
      <c r="U362" t="str">
        <f t="shared" si="11"/>
        <v>NA</v>
      </c>
      <c r="V362" s="3" t="s">
        <v>50</v>
      </c>
      <c r="W362" s="3" t="s">
        <v>50</v>
      </c>
      <c r="X362" s="3" t="s">
        <v>50</v>
      </c>
    </row>
    <row r="363" spans="1:24" x14ac:dyDescent="0.35">
      <c r="A363" s="3" t="s">
        <v>19</v>
      </c>
      <c r="B363" s="20">
        <v>2022</v>
      </c>
      <c r="C363" s="3" t="s">
        <v>191</v>
      </c>
      <c r="D363" s="25" t="s">
        <v>50</v>
      </c>
      <c r="E363" s="3">
        <v>2</v>
      </c>
      <c r="F363" s="3">
        <v>9</v>
      </c>
      <c r="G363" s="3">
        <v>4</v>
      </c>
      <c r="H363" s="3">
        <v>6</v>
      </c>
      <c r="I363">
        <f t="shared" si="10"/>
        <v>5.25</v>
      </c>
      <c r="J363" s="3">
        <v>38</v>
      </c>
      <c r="K363" s="3">
        <v>25</v>
      </c>
      <c r="L363" s="3">
        <v>30</v>
      </c>
      <c r="M363" s="3" t="s">
        <v>296</v>
      </c>
      <c r="N363" s="3" t="s">
        <v>50</v>
      </c>
      <c r="O363" s="3">
        <v>10</v>
      </c>
      <c r="P363" s="3" t="s">
        <v>317</v>
      </c>
      <c r="Q363" s="3">
        <v>1</v>
      </c>
      <c r="R363" s="3">
        <v>1</v>
      </c>
      <c r="S363" t="s">
        <v>50</v>
      </c>
      <c r="T363" t="s">
        <v>50</v>
      </c>
      <c r="U363" t="str">
        <f t="shared" si="11"/>
        <v>NA</v>
      </c>
      <c r="V363" s="3" t="s">
        <v>50</v>
      </c>
      <c r="W363" s="3" t="s">
        <v>50</v>
      </c>
      <c r="X363" s="3" t="s">
        <v>50</v>
      </c>
    </row>
    <row r="364" spans="1:24" x14ac:dyDescent="0.35">
      <c r="A364" s="3" t="s">
        <v>19</v>
      </c>
      <c r="B364" s="20">
        <v>2022</v>
      </c>
      <c r="C364" s="3" t="s">
        <v>192</v>
      </c>
      <c r="D364" s="25" t="s">
        <v>50</v>
      </c>
      <c r="E364" s="3">
        <v>25</v>
      </c>
      <c r="F364" s="3">
        <v>32</v>
      </c>
      <c r="G364" s="3">
        <v>40</v>
      </c>
      <c r="H364" s="3">
        <v>18</v>
      </c>
      <c r="I364">
        <f t="shared" si="10"/>
        <v>28.75</v>
      </c>
      <c r="J364" s="3">
        <v>96</v>
      </c>
      <c r="K364" s="3">
        <v>1</v>
      </c>
      <c r="L364" s="3">
        <v>2</v>
      </c>
      <c r="M364" s="3" t="s">
        <v>246</v>
      </c>
      <c r="N364" s="3">
        <v>12</v>
      </c>
      <c r="O364" s="3">
        <v>12</v>
      </c>
      <c r="P364" s="3" t="s">
        <v>333</v>
      </c>
      <c r="Q364" t="s">
        <v>50</v>
      </c>
      <c r="R364" s="3">
        <v>19</v>
      </c>
      <c r="S364" t="s">
        <v>50</v>
      </c>
      <c r="T364" t="s">
        <v>50</v>
      </c>
      <c r="U364" t="str">
        <f t="shared" si="11"/>
        <v>NA</v>
      </c>
      <c r="V364" s="3" t="s">
        <v>50</v>
      </c>
      <c r="W364" s="3" t="s">
        <v>50</v>
      </c>
      <c r="X364" s="3" t="s">
        <v>50</v>
      </c>
    </row>
    <row r="365" spans="1:24" x14ac:dyDescent="0.35">
      <c r="A365" s="3" t="s">
        <v>19</v>
      </c>
      <c r="B365" s="20">
        <v>2022</v>
      </c>
      <c r="C365" s="3" t="s">
        <v>193</v>
      </c>
      <c r="D365" s="25" t="s">
        <v>50</v>
      </c>
      <c r="E365" s="3">
        <v>26</v>
      </c>
      <c r="F365" s="3">
        <v>40</v>
      </c>
      <c r="G365" s="3">
        <v>45</v>
      </c>
      <c r="H365" s="3">
        <v>32</v>
      </c>
      <c r="I365">
        <f t="shared" si="10"/>
        <v>35.75</v>
      </c>
      <c r="J365" s="3">
        <v>100</v>
      </c>
      <c r="K365" s="3">
        <v>0</v>
      </c>
      <c r="L365" s="3">
        <v>6</v>
      </c>
      <c r="M365" s="3" t="s">
        <v>246</v>
      </c>
      <c r="N365" s="3">
        <v>30</v>
      </c>
      <c r="O365" s="3">
        <v>30</v>
      </c>
      <c r="P365" s="3" t="s">
        <v>334</v>
      </c>
      <c r="Q365" t="s">
        <v>50</v>
      </c>
      <c r="R365" s="3">
        <v>9</v>
      </c>
      <c r="S365" t="s">
        <v>50</v>
      </c>
      <c r="T365" t="s">
        <v>50</v>
      </c>
      <c r="U365" t="str">
        <f t="shared" si="11"/>
        <v>NA</v>
      </c>
      <c r="V365" s="3" t="s">
        <v>50</v>
      </c>
      <c r="W365" s="3" t="s">
        <v>50</v>
      </c>
      <c r="X365" s="3" t="s">
        <v>50</v>
      </c>
    </row>
    <row r="366" spans="1:24" x14ac:dyDescent="0.35">
      <c r="A366" s="3" t="s">
        <v>19</v>
      </c>
      <c r="B366" s="20">
        <v>2022</v>
      </c>
      <c r="C366" s="3" t="s">
        <v>194</v>
      </c>
      <c r="D366" s="25" t="s">
        <v>50</v>
      </c>
      <c r="E366" s="3">
        <v>60</v>
      </c>
      <c r="F366" s="3">
        <v>48</v>
      </c>
      <c r="G366" s="3">
        <v>62</v>
      </c>
      <c r="H366" s="3">
        <v>54</v>
      </c>
      <c r="I366">
        <f t="shared" si="10"/>
        <v>56</v>
      </c>
      <c r="J366" s="3">
        <v>100</v>
      </c>
      <c r="K366" s="3">
        <v>0</v>
      </c>
      <c r="L366" s="3">
        <v>1</v>
      </c>
      <c r="M366" s="3" t="s">
        <v>246</v>
      </c>
      <c r="N366" s="3">
        <v>18</v>
      </c>
      <c r="O366" s="3">
        <v>18</v>
      </c>
      <c r="P366" s="3" t="s">
        <v>335</v>
      </c>
      <c r="Q366" t="s">
        <v>50</v>
      </c>
      <c r="R366" s="3">
        <v>9</v>
      </c>
      <c r="S366" t="s">
        <v>50</v>
      </c>
      <c r="T366" t="s">
        <v>50</v>
      </c>
      <c r="U366" t="str">
        <f t="shared" si="11"/>
        <v>NA</v>
      </c>
      <c r="V366" s="3" t="s">
        <v>50</v>
      </c>
      <c r="W366" s="3" t="s">
        <v>50</v>
      </c>
      <c r="X366" s="3" t="s">
        <v>50</v>
      </c>
    </row>
    <row r="367" spans="1:24" x14ac:dyDescent="0.35">
      <c r="A367" s="3" t="s">
        <v>19</v>
      </c>
      <c r="B367" s="20">
        <v>2022</v>
      </c>
      <c r="C367" s="3" t="s">
        <v>195</v>
      </c>
      <c r="D367" s="25" t="s">
        <v>50</v>
      </c>
      <c r="E367" s="3">
        <v>19</v>
      </c>
      <c r="F367" s="3">
        <v>26</v>
      </c>
      <c r="G367" s="3">
        <v>15</v>
      </c>
      <c r="H367" s="3">
        <v>34</v>
      </c>
      <c r="I367">
        <f t="shared" si="10"/>
        <v>23.5</v>
      </c>
      <c r="J367" s="3">
        <v>95</v>
      </c>
      <c r="K367" s="3">
        <v>5</v>
      </c>
      <c r="L367" s="3">
        <v>10</v>
      </c>
      <c r="M367" s="3" t="s">
        <v>246</v>
      </c>
      <c r="N367" s="3">
        <v>24</v>
      </c>
      <c r="O367" s="3">
        <v>24</v>
      </c>
      <c r="P367" s="3" t="s">
        <v>335</v>
      </c>
      <c r="Q367" t="s">
        <v>50</v>
      </c>
      <c r="R367" s="3">
        <v>5</v>
      </c>
      <c r="S367" t="s">
        <v>50</v>
      </c>
      <c r="T367" t="s">
        <v>50</v>
      </c>
      <c r="U367" t="str">
        <f t="shared" si="11"/>
        <v>NA</v>
      </c>
      <c r="V367" s="3" t="s">
        <v>50</v>
      </c>
      <c r="W367" s="3" t="s">
        <v>50</v>
      </c>
      <c r="X367" s="3" t="s">
        <v>50</v>
      </c>
    </row>
    <row r="368" spans="1:24" x14ac:dyDescent="0.35">
      <c r="A368" s="3" t="s">
        <v>19</v>
      </c>
      <c r="B368" s="20">
        <v>2022</v>
      </c>
      <c r="C368" s="3" t="s">
        <v>196</v>
      </c>
      <c r="D368" s="25" t="s">
        <v>50</v>
      </c>
      <c r="E368" s="3">
        <v>14</v>
      </c>
      <c r="F368" s="3">
        <v>13</v>
      </c>
      <c r="G368" s="3">
        <v>17</v>
      </c>
      <c r="H368" s="3">
        <v>21</v>
      </c>
      <c r="I368">
        <f t="shared" si="10"/>
        <v>16.25</v>
      </c>
      <c r="J368" s="3">
        <v>100</v>
      </c>
      <c r="K368" s="3">
        <v>10</v>
      </c>
      <c r="L368" s="3">
        <v>5</v>
      </c>
      <c r="M368" s="3" t="s">
        <v>301</v>
      </c>
      <c r="N368" s="3" t="s">
        <v>50</v>
      </c>
      <c r="O368" s="3">
        <v>11</v>
      </c>
      <c r="P368" s="3" t="s">
        <v>336</v>
      </c>
      <c r="Q368" t="s">
        <v>50</v>
      </c>
      <c r="R368" s="3">
        <v>3</v>
      </c>
      <c r="S368" t="s">
        <v>50</v>
      </c>
      <c r="T368" t="s">
        <v>50</v>
      </c>
      <c r="U368" t="str">
        <f t="shared" si="11"/>
        <v>NA</v>
      </c>
      <c r="V368" s="3" t="s">
        <v>50</v>
      </c>
      <c r="W368" s="3" t="s">
        <v>50</v>
      </c>
      <c r="X368" s="3" t="s">
        <v>50</v>
      </c>
    </row>
    <row r="369" spans="1:24" x14ac:dyDescent="0.35">
      <c r="A369" s="3" t="s">
        <v>19</v>
      </c>
      <c r="B369" s="20">
        <v>2022</v>
      </c>
      <c r="C369" s="3" t="s">
        <v>175</v>
      </c>
      <c r="D369" s="25" t="s">
        <v>202</v>
      </c>
      <c r="E369" s="3">
        <v>17</v>
      </c>
      <c r="F369" s="3">
        <v>16</v>
      </c>
      <c r="G369" s="3">
        <v>20</v>
      </c>
      <c r="H369" s="3">
        <v>14</v>
      </c>
      <c r="I369">
        <f t="shared" si="10"/>
        <v>16.75</v>
      </c>
      <c r="J369" s="3">
        <v>97</v>
      </c>
      <c r="K369" s="3">
        <v>1</v>
      </c>
      <c r="L369" s="3">
        <v>5</v>
      </c>
      <c r="M369" s="3" t="s">
        <v>246</v>
      </c>
      <c r="N369" s="3">
        <v>2</v>
      </c>
      <c r="O369" s="3">
        <v>2</v>
      </c>
      <c r="P369" s="3" t="s">
        <v>322</v>
      </c>
      <c r="Q369" s="3">
        <v>2</v>
      </c>
      <c r="R369" s="3">
        <v>2</v>
      </c>
      <c r="S369" t="s">
        <v>50</v>
      </c>
      <c r="T369" t="s">
        <v>50</v>
      </c>
      <c r="U369" t="str">
        <f t="shared" si="11"/>
        <v>NA</v>
      </c>
      <c r="V369" s="3" t="s">
        <v>50</v>
      </c>
      <c r="W369" s="3" t="s">
        <v>50</v>
      </c>
      <c r="X369" s="3" t="s">
        <v>50</v>
      </c>
    </row>
    <row r="370" spans="1:24" x14ac:dyDescent="0.35">
      <c r="A370" s="3" t="s">
        <v>19</v>
      </c>
      <c r="B370" s="20">
        <v>2022</v>
      </c>
      <c r="C370" s="3" t="s">
        <v>176</v>
      </c>
      <c r="D370" s="25" t="s">
        <v>203</v>
      </c>
      <c r="E370" s="3">
        <v>17</v>
      </c>
      <c r="F370" s="3">
        <v>14</v>
      </c>
      <c r="G370" s="3">
        <v>20</v>
      </c>
      <c r="H370" s="3">
        <v>21</v>
      </c>
      <c r="I370">
        <f t="shared" si="10"/>
        <v>18</v>
      </c>
      <c r="J370" s="3">
        <v>98</v>
      </c>
      <c r="K370" s="3">
        <v>2</v>
      </c>
      <c r="L370" s="3">
        <v>2</v>
      </c>
      <c r="M370" s="3" t="s">
        <v>246</v>
      </c>
      <c r="N370" s="3">
        <v>3</v>
      </c>
      <c r="O370" s="3">
        <v>3</v>
      </c>
      <c r="P370" s="3" t="s">
        <v>322</v>
      </c>
      <c r="Q370" s="3">
        <v>0.1</v>
      </c>
      <c r="R370" s="3">
        <v>0.1</v>
      </c>
      <c r="S370" t="s">
        <v>50</v>
      </c>
      <c r="T370" t="s">
        <v>50</v>
      </c>
      <c r="U370" t="str">
        <f t="shared" si="11"/>
        <v>NA</v>
      </c>
      <c r="V370" s="3" t="s">
        <v>50</v>
      </c>
      <c r="W370" s="3" t="s">
        <v>50</v>
      </c>
      <c r="X370" s="3" t="s">
        <v>50</v>
      </c>
    </row>
    <row r="371" spans="1:24" x14ac:dyDescent="0.35">
      <c r="A371" s="3" t="s">
        <v>19</v>
      </c>
      <c r="B371" s="20">
        <v>2022</v>
      </c>
      <c r="C371" s="3" t="s">
        <v>177</v>
      </c>
      <c r="D371" s="25" t="s">
        <v>204</v>
      </c>
      <c r="E371" s="3">
        <v>23</v>
      </c>
      <c r="F371" s="3">
        <v>17</v>
      </c>
      <c r="G371" s="3">
        <v>19</v>
      </c>
      <c r="H371" s="3">
        <v>13</v>
      </c>
      <c r="I371">
        <f t="shared" si="10"/>
        <v>18</v>
      </c>
      <c r="J371" s="3">
        <v>95</v>
      </c>
      <c r="K371" s="3">
        <v>25</v>
      </c>
      <c r="L371" s="3">
        <v>8</v>
      </c>
      <c r="M371" s="3" t="s">
        <v>50</v>
      </c>
      <c r="N371" s="3">
        <v>0</v>
      </c>
      <c r="O371" s="3">
        <v>0</v>
      </c>
      <c r="P371" s="3" t="s">
        <v>50</v>
      </c>
      <c r="Q371" s="3">
        <v>0</v>
      </c>
      <c r="R371" s="3">
        <v>0</v>
      </c>
      <c r="S371" t="s">
        <v>50</v>
      </c>
      <c r="T371" t="s">
        <v>50</v>
      </c>
      <c r="U371" t="str">
        <f t="shared" si="11"/>
        <v>NA</v>
      </c>
      <c r="V371" s="3" t="s">
        <v>50</v>
      </c>
      <c r="W371" s="3" t="s">
        <v>50</v>
      </c>
      <c r="X371" s="3" t="s">
        <v>50</v>
      </c>
    </row>
    <row r="372" spans="1:24" x14ac:dyDescent="0.35">
      <c r="A372" s="3" t="s">
        <v>19</v>
      </c>
      <c r="B372" s="20">
        <v>2022</v>
      </c>
      <c r="C372" s="3" t="s">
        <v>178</v>
      </c>
      <c r="D372" s="25" t="s">
        <v>205</v>
      </c>
      <c r="E372" s="3">
        <v>24</v>
      </c>
      <c r="F372" s="3">
        <v>15</v>
      </c>
      <c r="G372" s="3">
        <v>18</v>
      </c>
      <c r="H372" s="3">
        <v>29</v>
      </c>
      <c r="I372">
        <f t="shared" si="10"/>
        <v>21.5</v>
      </c>
      <c r="J372" s="3">
        <v>99</v>
      </c>
      <c r="K372" s="3">
        <v>30</v>
      </c>
      <c r="L372" s="3">
        <v>2</v>
      </c>
      <c r="M372" s="3" t="s">
        <v>246</v>
      </c>
      <c r="N372" s="3">
        <v>6</v>
      </c>
      <c r="O372" s="3">
        <v>6</v>
      </c>
      <c r="P372" s="3" t="s">
        <v>320</v>
      </c>
      <c r="Q372" s="3">
        <v>10</v>
      </c>
      <c r="R372" s="3">
        <v>10</v>
      </c>
      <c r="S372" t="s">
        <v>50</v>
      </c>
      <c r="T372" t="s">
        <v>50</v>
      </c>
      <c r="U372" t="str">
        <f t="shared" si="11"/>
        <v>NA</v>
      </c>
      <c r="V372" s="3" t="s">
        <v>50</v>
      </c>
      <c r="W372" s="3" t="s">
        <v>50</v>
      </c>
      <c r="X372" s="3" t="s">
        <v>50</v>
      </c>
    </row>
    <row r="373" spans="1:24" x14ac:dyDescent="0.35">
      <c r="A373" s="3" t="s">
        <v>19</v>
      </c>
      <c r="B373" s="20">
        <v>2022</v>
      </c>
      <c r="C373" s="3" t="s">
        <v>179</v>
      </c>
      <c r="D373" s="25" t="s">
        <v>206</v>
      </c>
      <c r="E373" s="3">
        <v>18</v>
      </c>
      <c r="F373" s="3">
        <v>17</v>
      </c>
      <c r="G373" s="3">
        <v>14</v>
      </c>
      <c r="H373" s="3">
        <v>20</v>
      </c>
      <c r="I373">
        <f t="shared" si="10"/>
        <v>17.25</v>
      </c>
      <c r="J373" s="3">
        <v>88</v>
      </c>
      <c r="K373" s="3">
        <v>25</v>
      </c>
      <c r="L373" s="3">
        <v>6</v>
      </c>
      <c r="M373" s="3" t="s">
        <v>246</v>
      </c>
      <c r="N373" s="3">
        <v>1</v>
      </c>
      <c r="O373" s="3">
        <v>1</v>
      </c>
      <c r="P373" s="3" t="s">
        <v>320</v>
      </c>
      <c r="Q373" s="3">
        <v>1</v>
      </c>
      <c r="R373" s="3">
        <v>1</v>
      </c>
      <c r="S373" t="s">
        <v>50</v>
      </c>
      <c r="T373" t="s">
        <v>50</v>
      </c>
      <c r="U373" t="str">
        <f t="shared" si="11"/>
        <v>NA</v>
      </c>
      <c r="V373" s="3" t="s">
        <v>50</v>
      </c>
      <c r="W373" s="3" t="s">
        <v>50</v>
      </c>
      <c r="X373" s="3" t="s">
        <v>50</v>
      </c>
    </row>
    <row r="374" spans="1:24" x14ac:dyDescent="0.35">
      <c r="A374" s="3" t="s">
        <v>19</v>
      </c>
      <c r="B374" s="20">
        <v>2022</v>
      </c>
      <c r="C374" s="3" t="s">
        <v>180</v>
      </c>
      <c r="D374" s="25" t="s">
        <v>207</v>
      </c>
      <c r="E374" s="3">
        <v>18</v>
      </c>
      <c r="F374" s="3">
        <v>17</v>
      </c>
      <c r="G374" s="3">
        <v>23</v>
      </c>
      <c r="H374" s="3">
        <v>29</v>
      </c>
      <c r="I374">
        <f t="shared" si="10"/>
        <v>21.75</v>
      </c>
      <c r="J374" s="3">
        <v>97</v>
      </c>
      <c r="K374" s="3">
        <v>7</v>
      </c>
      <c r="L374" s="3">
        <v>5</v>
      </c>
      <c r="M374" s="3" t="s">
        <v>252</v>
      </c>
      <c r="N374" s="3">
        <v>1</v>
      </c>
      <c r="O374" s="3">
        <v>1</v>
      </c>
      <c r="P374" s="3" t="s">
        <v>320</v>
      </c>
      <c r="Q374" s="3">
        <v>3</v>
      </c>
      <c r="R374" s="3">
        <v>3</v>
      </c>
      <c r="S374" t="s">
        <v>50</v>
      </c>
      <c r="T374" t="s">
        <v>50</v>
      </c>
      <c r="U374" t="str">
        <f t="shared" si="11"/>
        <v>NA</v>
      </c>
      <c r="V374" s="3" t="s">
        <v>50</v>
      </c>
      <c r="W374" s="3" t="s">
        <v>50</v>
      </c>
      <c r="X374" s="3" t="s">
        <v>50</v>
      </c>
    </row>
    <row r="375" spans="1:24" x14ac:dyDescent="0.35">
      <c r="A375" s="3" t="s">
        <v>19</v>
      </c>
      <c r="B375" s="20">
        <v>2022</v>
      </c>
      <c r="C375" s="3" t="s">
        <v>181</v>
      </c>
      <c r="D375" s="25" t="s">
        <v>208</v>
      </c>
      <c r="E375" s="3">
        <v>20</v>
      </c>
      <c r="F375" s="3">
        <v>21</v>
      </c>
      <c r="G375" s="3">
        <v>37</v>
      </c>
      <c r="H375" s="3">
        <v>23</v>
      </c>
      <c r="I375">
        <f t="shared" si="10"/>
        <v>25.25</v>
      </c>
      <c r="J375" s="3">
        <v>99</v>
      </c>
      <c r="K375" s="3">
        <v>2</v>
      </c>
      <c r="L375" s="3">
        <v>6</v>
      </c>
      <c r="M375" s="3" t="s">
        <v>50</v>
      </c>
      <c r="N375" s="3">
        <v>0</v>
      </c>
      <c r="O375" s="3">
        <v>0</v>
      </c>
      <c r="P375" s="3" t="s">
        <v>320</v>
      </c>
      <c r="Q375" s="3">
        <v>5</v>
      </c>
      <c r="R375" s="3">
        <v>5</v>
      </c>
      <c r="S375" t="s">
        <v>50</v>
      </c>
      <c r="T375" t="s">
        <v>50</v>
      </c>
      <c r="U375" t="str">
        <f t="shared" si="11"/>
        <v>NA</v>
      </c>
      <c r="V375" s="3" t="s">
        <v>50</v>
      </c>
      <c r="W375" s="3" t="s">
        <v>50</v>
      </c>
      <c r="X375" s="3" t="s">
        <v>50</v>
      </c>
    </row>
    <row r="376" spans="1:24" x14ac:dyDescent="0.35">
      <c r="A376" s="3" t="s">
        <v>19</v>
      </c>
      <c r="B376" s="20">
        <v>2023</v>
      </c>
      <c r="C376" s="3" t="s">
        <v>170</v>
      </c>
      <c r="D376" s="25" t="s">
        <v>197</v>
      </c>
      <c r="E376" s="3">
        <v>10</v>
      </c>
      <c r="F376" s="3">
        <v>10</v>
      </c>
      <c r="G376" s="3">
        <v>16</v>
      </c>
      <c r="H376" s="3">
        <v>15</v>
      </c>
      <c r="I376">
        <f t="shared" si="10"/>
        <v>12.75</v>
      </c>
      <c r="J376" s="3">
        <v>90</v>
      </c>
      <c r="K376" s="3">
        <v>25</v>
      </c>
      <c r="L376" s="3">
        <v>12</v>
      </c>
      <c r="M376" s="3" t="s">
        <v>50</v>
      </c>
      <c r="N376" s="3">
        <v>0</v>
      </c>
      <c r="O376" s="3">
        <v>0</v>
      </c>
      <c r="P376" s="3" t="s">
        <v>317</v>
      </c>
      <c r="Q376" s="3">
        <v>5</v>
      </c>
      <c r="R376" s="3">
        <v>5</v>
      </c>
      <c r="S376" s="3">
        <v>13</v>
      </c>
      <c r="T376" s="3">
        <v>23</v>
      </c>
      <c r="U376">
        <f t="shared" si="11"/>
        <v>18</v>
      </c>
      <c r="V376" s="3" t="s">
        <v>50</v>
      </c>
      <c r="W376" s="3" t="s">
        <v>50</v>
      </c>
      <c r="X376" s="3" t="s">
        <v>50</v>
      </c>
    </row>
    <row r="377" spans="1:24" x14ac:dyDescent="0.35">
      <c r="A377" s="3" t="s">
        <v>19</v>
      </c>
      <c r="B377" s="20">
        <v>2023</v>
      </c>
      <c r="C377" s="3" t="s">
        <v>171</v>
      </c>
      <c r="D377" s="25" t="s">
        <v>198</v>
      </c>
      <c r="E377" s="3">
        <v>28</v>
      </c>
      <c r="F377" s="3">
        <v>30</v>
      </c>
      <c r="G377" s="3">
        <v>34</v>
      </c>
      <c r="H377" s="3">
        <v>21</v>
      </c>
      <c r="I377">
        <f t="shared" si="10"/>
        <v>28.25</v>
      </c>
      <c r="J377" s="3">
        <v>100</v>
      </c>
      <c r="K377" s="3">
        <v>0</v>
      </c>
      <c r="L377" s="3">
        <v>2</v>
      </c>
      <c r="M377" s="3" t="s">
        <v>252</v>
      </c>
      <c r="N377" s="3">
        <v>40</v>
      </c>
      <c r="O377" s="3">
        <v>40</v>
      </c>
      <c r="P377" s="3" t="s">
        <v>292</v>
      </c>
      <c r="Q377" s="3">
        <v>1</v>
      </c>
      <c r="R377" s="3">
        <v>1</v>
      </c>
      <c r="S377" s="3">
        <v>23</v>
      </c>
      <c r="T377" s="3">
        <v>16</v>
      </c>
      <c r="U377">
        <f t="shared" si="11"/>
        <v>19.5</v>
      </c>
      <c r="V377" s="3" t="s">
        <v>50</v>
      </c>
      <c r="W377" s="3" t="s">
        <v>50</v>
      </c>
      <c r="X377" s="3" t="s">
        <v>50</v>
      </c>
    </row>
    <row r="378" spans="1:24" x14ac:dyDescent="0.35">
      <c r="A378" s="3" t="s">
        <v>19</v>
      </c>
      <c r="B378" s="20">
        <v>2023</v>
      </c>
      <c r="C378" s="3" t="s">
        <v>172</v>
      </c>
      <c r="D378" s="25" t="s">
        <v>199</v>
      </c>
      <c r="E378" s="3">
        <v>15</v>
      </c>
      <c r="F378" s="3">
        <v>18</v>
      </c>
      <c r="G378" s="3">
        <v>23</v>
      </c>
      <c r="H378" s="3">
        <v>19</v>
      </c>
      <c r="I378">
        <f t="shared" si="10"/>
        <v>18.75</v>
      </c>
      <c r="J378" s="3">
        <v>96</v>
      </c>
      <c r="K378" s="3">
        <v>1</v>
      </c>
      <c r="L378" s="3">
        <v>16</v>
      </c>
      <c r="M378" s="3" t="s">
        <v>50</v>
      </c>
      <c r="N378" s="3">
        <v>0</v>
      </c>
      <c r="O378" s="3">
        <v>0</v>
      </c>
      <c r="P378" s="3" t="s">
        <v>338</v>
      </c>
      <c r="Q378" s="3" t="s">
        <v>337</v>
      </c>
      <c r="R378">
        <f>5+1+0.1</f>
        <v>6.1</v>
      </c>
      <c r="S378" s="3">
        <v>30.5</v>
      </c>
      <c r="T378" s="3">
        <v>29</v>
      </c>
      <c r="U378">
        <f t="shared" si="11"/>
        <v>29.75</v>
      </c>
      <c r="V378" s="3" t="s">
        <v>50</v>
      </c>
      <c r="W378" s="3" t="s">
        <v>50</v>
      </c>
      <c r="X378" s="3" t="s">
        <v>50</v>
      </c>
    </row>
    <row r="379" spans="1:24" x14ac:dyDescent="0.35">
      <c r="A379" s="3" t="s">
        <v>19</v>
      </c>
      <c r="B379" s="20">
        <v>2023</v>
      </c>
      <c r="C379" s="3" t="s">
        <v>173</v>
      </c>
      <c r="D379" s="25" t="s">
        <v>200</v>
      </c>
      <c r="E379" s="3">
        <v>23</v>
      </c>
      <c r="F379" s="3">
        <v>32</v>
      </c>
      <c r="G379" s="3">
        <v>26</v>
      </c>
      <c r="H379" s="3">
        <v>29</v>
      </c>
      <c r="I379">
        <f t="shared" si="10"/>
        <v>27.5</v>
      </c>
      <c r="J379" s="3">
        <v>100</v>
      </c>
      <c r="K379" s="3">
        <v>1</v>
      </c>
      <c r="L379" s="3">
        <v>15</v>
      </c>
      <c r="M379" s="3" t="s">
        <v>260</v>
      </c>
      <c r="N379" s="3" t="s">
        <v>302</v>
      </c>
      <c r="O379" s="3">
        <f>50+2</f>
        <v>52</v>
      </c>
      <c r="P379" s="3" t="s">
        <v>320</v>
      </c>
      <c r="Q379" s="3">
        <v>8</v>
      </c>
      <c r="R379" s="3">
        <v>8</v>
      </c>
      <c r="S379" s="3">
        <v>30</v>
      </c>
      <c r="T379" s="3">
        <v>12</v>
      </c>
      <c r="U379">
        <f t="shared" si="11"/>
        <v>21</v>
      </c>
      <c r="V379" s="3" t="s">
        <v>50</v>
      </c>
      <c r="W379" s="3" t="s">
        <v>50</v>
      </c>
      <c r="X379" s="3" t="s">
        <v>50</v>
      </c>
    </row>
    <row r="380" spans="1:24" x14ac:dyDescent="0.35">
      <c r="A380" s="3" t="s">
        <v>19</v>
      </c>
      <c r="B380" s="20">
        <v>2023</v>
      </c>
      <c r="C380" s="3" t="s">
        <v>182</v>
      </c>
      <c r="D380" s="25" t="s">
        <v>50</v>
      </c>
      <c r="E380" s="3">
        <v>20</v>
      </c>
      <c r="F380" s="3">
        <v>24</v>
      </c>
      <c r="G380" s="3">
        <v>27</v>
      </c>
      <c r="H380" s="3">
        <v>22</v>
      </c>
      <c r="I380">
        <f t="shared" si="10"/>
        <v>23.25</v>
      </c>
      <c r="J380" s="3">
        <v>98</v>
      </c>
      <c r="K380" s="3">
        <v>6</v>
      </c>
      <c r="L380" s="3">
        <v>10</v>
      </c>
      <c r="M380" s="3" t="s">
        <v>271</v>
      </c>
      <c r="N380" s="3" t="s">
        <v>303</v>
      </c>
      <c r="O380" s="3">
        <f>18+6+4</f>
        <v>28</v>
      </c>
      <c r="P380" s="3" t="s">
        <v>320</v>
      </c>
      <c r="Q380" s="3">
        <v>2</v>
      </c>
      <c r="R380" s="3">
        <v>2</v>
      </c>
      <c r="S380" s="3">
        <v>38</v>
      </c>
      <c r="T380" s="3">
        <v>17</v>
      </c>
      <c r="U380">
        <f t="shared" si="11"/>
        <v>27.5</v>
      </c>
      <c r="V380" s="3" t="s">
        <v>50</v>
      </c>
      <c r="W380" s="3" t="s">
        <v>50</v>
      </c>
      <c r="X380" s="3" t="s">
        <v>50</v>
      </c>
    </row>
    <row r="381" spans="1:24" x14ac:dyDescent="0.35">
      <c r="A381" s="3" t="s">
        <v>19</v>
      </c>
      <c r="B381" s="20">
        <v>2023</v>
      </c>
      <c r="C381" s="3" t="s">
        <v>183</v>
      </c>
      <c r="D381" s="25" t="s">
        <v>50</v>
      </c>
      <c r="E381" s="3">
        <v>38</v>
      </c>
      <c r="F381" s="3">
        <v>32</v>
      </c>
      <c r="G381" s="3">
        <v>28</v>
      </c>
      <c r="H381" s="3">
        <v>22</v>
      </c>
      <c r="I381">
        <f t="shared" si="10"/>
        <v>30</v>
      </c>
      <c r="J381" s="3">
        <v>100</v>
      </c>
      <c r="K381" s="3" t="s">
        <v>50</v>
      </c>
      <c r="L381" s="3" t="s">
        <v>50</v>
      </c>
      <c r="M381" s="3" t="s">
        <v>298</v>
      </c>
      <c r="N381" s="3" t="s">
        <v>304</v>
      </c>
      <c r="O381" s="3">
        <f>22+8+4</f>
        <v>34</v>
      </c>
      <c r="P381" s="3" t="s">
        <v>320</v>
      </c>
      <c r="Q381" s="3">
        <v>25</v>
      </c>
      <c r="R381" s="3">
        <v>25</v>
      </c>
      <c r="S381" s="3">
        <v>31</v>
      </c>
      <c r="T381" s="3">
        <v>21.5</v>
      </c>
      <c r="U381">
        <f t="shared" si="11"/>
        <v>26.25</v>
      </c>
      <c r="V381" s="3" t="s">
        <v>50</v>
      </c>
      <c r="W381" s="3" t="s">
        <v>50</v>
      </c>
      <c r="X381" s="3" t="s">
        <v>50</v>
      </c>
    </row>
    <row r="382" spans="1:24" x14ac:dyDescent="0.35">
      <c r="A382" s="3" t="s">
        <v>19</v>
      </c>
      <c r="B382" s="20">
        <v>2023</v>
      </c>
      <c r="C382" s="3" t="s">
        <v>184</v>
      </c>
      <c r="D382" s="25" t="s">
        <v>50</v>
      </c>
      <c r="E382" s="3">
        <v>29</v>
      </c>
      <c r="F382" s="3">
        <v>37</v>
      </c>
      <c r="G382" s="3">
        <v>36</v>
      </c>
      <c r="H382" s="3">
        <v>16</v>
      </c>
      <c r="I382">
        <f t="shared" si="10"/>
        <v>29.5</v>
      </c>
      <c r="J382" s="3">
        <v>90</v>
      </c>
      <c r="K382" s="3">
        <v>0</v>
      </c>
      <c r="L382" s="3">
        <v>25</v>
      </c>
      <c r="M382" s="3" t="s">
        <v>253</v>
      </c>
      <c r="N382" s="3">
        <v>75</v>
      </c>
      <c r="O382" s="3">
        <v>75</v>
      </c>
      <c r="P382" s="3" t="s">
        <v>323</v>
      </c>
      <c r="Q382" s="3">
        <v>20</v>
      </c>
      <c r="R382" s="3">
        <v>20</v>
      </c>
      <c r="S382" s="3">
        <v>11</v>
      </c>
      <c r="T382" s="3">
        <v>12</v>
      </c>
      <c r="U382">
        <f t="shared" si="11"/>
        <v>11.5</v>
      </c>
      <c r="V382" s="3" t="s">
        <v>50</v>
      </c>
      <c r="W382" s="3" t="s">
        <v>50</v>
      </c>
      <c r="X382" s="3" t="s">
        <v>50</v>
      </c>
    </row>
    <row r="383" spans="1:24" x14ac:dyDescent="0.35">
      <c r="A383" s="3" t="s">
        <v>19</v>
      </c>
      <c r="B383" s="20">
        <v>2023</v>
      </c>
      <c r="C383" s="3" t="s">
        <v>185</v>
      </c>
      <c r="D383" s="25" t="s">
        <v>50</v>
      </c>
      <c r="E383" s="3">
        <v>6</v>
      </c>
      <c r="F383" s="3">
        <v>8</v>
      </c>
      <c r="G383" s="3">
        <v>8</v>
      </c>
      <c r="H383" s="3">
        <v>7</v>
      </c>
      <c r="I383">
        <f t="shared" si="10"/>
        <v>7.25</v>
      </c>
      <c r="J383" s="3">
        <v>20</v>
      </c>
      <c r="K383" s="3">
        <v>15</v>
      </c>
      <c r="L383" s="3">
        <v>65</v>
      </c>
      <c r="M383" s="3" t="s">
        <v>50</v>
      </c>
      <c r="N383" s="3">
        <v>0</v>
      </c>
      <c r="O383" s="3">
        <v>0</v>
      </c>
      <c r="P383" s="3" t="s">
        <v>321</v>
      </c>
      <c r="Q383" s="3">
        <v>3</v>
      </c>
      <c r="R383" s="3">
        <v>3</v>
      </c>
      <c r="S383" s="3">
        <v>12</v>
      </c>
      <c r="T383" s="3">
        <v>15</v>
      </c>
      <c r="U383">
        <f t="shared" si="11"/>
        <v>13.5</v>
      </c>
      <c r="V383" s="3" t="s">
        <v>50</v>
      </c>
      <c r="W383" s="3" t="s">
        <v>50</v>
      </c>
      <c r="X383" s="3" t="s">
        <v>50</v>
      </c>
    </row>
    <row r="384" spans="1:24" x14ac:dyDescent="0.35">
      <c r="A384" s="3" t="s">
        <v>19</v>
      </c>
      <c r="B384" s="20">
        <v>2023</v>
      </c>
      <c r="C384" s="3" t="s">
        <v>186</v>
      </c>
      <c r="D384" s="25" t="s">
        <v>50</v>
      </c>
      <c r="E384" s="3">
        <v>5</v>
      </c>
      <c r="F384" s="3">
        <v>0</v>
      </c>
      <c r="G384" s="3">
        <v>0</v>
      </c>
      <c r="H384" s="3">
        <v>9</v>
      </c>
      <c r="I384">
        <f t="shared" si="10"/>
        <v>3.5</v>
      </c>
      <c r="J384" s="3">
        <v>40</v>
      </c>
      <c r="K384" s="3">
        <v>75</v>
      </c>
      <c r="L384" s="3">
        <v>20</v>
      </c>
      <c r="M384" s="3" t="s">
        <v>251</v>
      </c>
      <c r="N384" s="3">
        <v>4</v>
      </c>
      <c r="O384" s="3">
        <v>4</v>
      </c>
      <c r="P384" s="3" t="s">
        <v>321</v>
      </c>
      <c r="Q384" s="3">
        <v>8</v>
      </c>
      <c r="R384" s="3">
        <v>8</v>
      </c>
      <c r="S384" s="3">
        <v>4</v>
      </c>
      <c r="T384" s="3">
        <v>5.5</v>
      </c>
      <c r="U384">
        <f t="shared" si="11"/>
        <v>4.75</v>
      </c>
      <c r="V384" s="3" t="s">
        <v>50</v>
      </c>
      <c r="W384" s="3" t="s">
        <v>50</v>
      </c>
      <c r="X384" s="3" t="s">
        <v>50</v>
      </c>
    </row>
    <row r="385" spans="1:24" x14ac:dyDescent="0.35">
      <c r="A385" s="3" t="s">
        <v>19</v>
      </c>
      <c r="B385" s="20">
        <v>2023</v>
      </c>
      <c r="C385" s="3" t="s">
        <v>187</v>
      </c>
      <c r="D385" s="25" t="s">
        <v>50</v>
      </c>
      <c r="E385" s="3">
        <v>25</v>
      </c>
      <c r="F385" s="3">
        <v>17</v>
      </c>
      <c r="G385" s="3">
        <v>32</v>
      </c>
      <c r="H385" s="3">
        <v>20</v>
      </c>
      <c r="I385">
        <f t="shared" si="10"/>
        <v>23.5</v>
      </c>
      <c r="J385" s="3">
        <v>95</v>
      </c>
      <c r="K385" s="3">
        <v>1</v>
      </c>
      <c r="L385" s="3">
        <v>10</v>
      </c>
      <c r="M385" s="3" t="s">
        <v>252</v>
      </c>
      <c r="N385" s="3">
        <v>25</v>
      </c>
      <c r="O385" s="3">
        <v>25</v>
      </c>
      <c r="P385" s="3" t="s">
        <v>320</v>
      </c>
      <c r="Q385" s="3">
        <v>5</v>
      </c>
      <c r="R385" s="3">
        <v>5</v>
      </c>
      <c r="S385" s="3">
        <v>24</v>
      </c>
      <c r="T385" s="3">
        <v>38</v>
      </c>
      <c r="U385">
        <f t="shared" si="11"/>
        <v>31</v>
      </c>
      <c r="V385" s="3" t="s">
        <v>50</v>
      </c>
      <c r="W385" s="3" t="s">
        <v>50</v>
      </c>
      <c r="X385" s="3" t="s">
        <v>50</v>
      </c>
    </row>
    <row r="386" spans="1:24" x14ac:dyDescent="0.35">
      <c r="A386" s="3" t="s">
        <v>19</v>
      </c>
      <c r="B386" s="20">
        <v>2023</v>
      </c>
      <c r="C386" s="3" t="s">
        <v>188</v>
      </c>
      <c r="D386" s="25" t="s">
        <v>50</v>
      </c>
      <c r="E386" s="3">
        <v>21</v>
      </c>
      <c r="F386" s="3">
        <v>28</v>
      </c>
      <c r="G386" s="3">
        <v>21</v>
      </c>
      <c r="H386" s="3">
        <v>18</v>
      </c>
      <c r="I386">
        <f t="shared" si="10"/>
        <v>22</v>
      </c>
      <c r="J386" s="3">
        <v>85</v>
      </c>
      <c r="K386" s="3">
        <v>60</v>
      </c>
      <c r="L386" s="3">
        <v>15</v>
      </c>
      <c r="M386" s="3" t="s">
        <v>261</v>
      </c>
      <c r="N386" s="3" t="s">
        <v>305</v>
      </c>
      <c r="O386" s="3">
        <f>23+2</f>
        <v>25</v>
      </c>
      <c r="P386" s="3" t="s">
        <v>320</v>
      </c>
      <c r="Q386" s="3">
        <v>3</v>
      </c>
      <c r="R386" s="3">
        <v>3</v>
      </c>
      <c r="S386" s="3">
        <v>27</v>
      </c>
      <c r="T386" s="3">
        <v>33.5</v>
      </c>
      <c r="U386">
        <f t="shared" si="11"/>
        <v>30.25</v>
      </c>
      <c r="V386" s="3" t="s">
        <v>50</v>
      </c>
      <c r="W386" s="3" t="s">
        <v>50</v>
      </c>
      <c r="X386" s="3" t="s">
        <v>50</v>
      </c>
    </row>
    <row r="387" spans="1:24" x14ac:dyDescent="0.35">
      <c r="A387" s="3" t="s">
        <v>19</v>
      </c>
      <c r="B387" s="20">
        <v>2023</v>
      </c>
      <c r="C387" s="3" t="s">
        <v>174</v>
      </c>
      <c r="D387" s="25" t="s">
        <v>201</v>
      </c>
      <c r="E387" s="3">
        <v>14</v>
      </c>
      <c r="F387" s="3">
        <v>13</v>
      </c>
      <c r="G387" s="3">
        <v>17</v>
      </c>
      <c r="H387" s="3">
        <v>12</v>
      </c>
      <c r="I387">
        <f t="shared" ref="I387:I450" si="12">IFERROR(AVERAGE(E387:H387), "NA")</f>
        <v>14</v>
      </c>
      <c r="J387" s="3">
        <v>90</v>
      </c>
      <c r="K387" s="3">
        <v>50</v>
      </c>
      <c r="L387" s="3">
        <v>7</v>
      </c>
      <c r="M387" s="3" t="s">
        <v>262</v>
      </c>
      <c r="N387" s="3" t="s">
        <v>306</v>
      </c>
      <c r="O387" s="3">
        <f>6+1+0.1</f>
        <v>7.1</v>
      </c>
      <c r="P387" s="3" t="s">
        <v>50</v>
      </c>
      <c r="Q387" s="3">
        <v>0</v>
      </c>
      <c r="R387" s="3">
        <v>0</v>
      </c>
      <c r="S387" s="3">
        <v>30.5</v>
      </c>
      <c r="T387" s="3">
        <v>17.5</v>
      </c>
      <c r="U387">
        <f t="shared" ref="U387:U450" si="13">IFERROR(AVERAGE(S387:T387), "NA")</f>
        <v>24</v>
      </c>
      <c r="V387" s="3" t="s">
        <v>50</v>
      </c>
      <c r="W387" s="3" t="s">
        <v>50</v>
      </c>
      <c r="X387" s="3" t="s">
        <v>50</v>
      </c>
    </row>
    <row r="388" spans="1:24" x14ac:dyDescent="0.35">
      <c r="A388" s="3" t="s">
        <v>19</v>
      </c>
      <c r="B388" s="20">
        <v>2023</v>
      </c>
      <c r="C388" s="3" t="s">
        <v>189</v>
      </c>
      <c r="D388" s="25" t="s">
        <v>50</v>
      </c>
      <c r="E388" s="3">
        <v>13</v>
      </c>
      <c r="F388" s="3">
        <v>14</v>
      </c>
      <c r="G388" s="3">
        <v>14</v>
      </c>
      <c r="H388" s="3">
        <v>15</v>
      </c>
      <c r="I388">
        <f t="shared" si="12"/>
        <v>14</v>
      </c>
      <c r="J388" s="3">
        <v>80</v>
      </c>
      <c r="K388" s="3">
        <v>10</v>
      </c>
      <c r="L388" s="3">
        <v>18</v>
      </c>
      <c r="M388" s="3" t="s">
        <v>50</v>
      </c>
      <c r="N388" s="3">
        <v>0</v>
      </c>
      <c r="O388" s="3">
        <v>0</v>
      </c>
      <c r="P388" s="3" t="s">
        <v>344</v>
      </c>
      <c r="Q388" s="3" t="s">
        <v>339</v>
      </c>
      <c r="R388" s="3">
        <f>30+1+5</f>
        <v>36</v>
      </c>
      <c r="S388" s="3">
        <v>17</v>
      </c>
      <c r="T388" s="3">
        <v>9</v>
      </c>
      <c r="U388">
        <f t="shared" si="13"/>
        <v>13</v>
      </c>
      <c r="V388" s="3" t="s">
        <v>50</v>
      </c>
      <c r="W388" s="3" t="s">
        <v>50</v>
      </c>
      <c r="X388" s="3" t="s">
        <v>50</v>
      </c>
    </row>
    <row r="389" spans="1:24" x14ac:dyDescent="0.35">
      <c r="A389" s="3" t="s">
        <v>19</v>
      </c>
      <c r="B389" s="20">
        <v>2023</v>
      </c>
      <c r="C389" s="3" t="s">
        <v>190</v>
      </c>
      <c r="D389" s="25" t="s">
        <v>50</v>
      </c>
      <c r="E389" s="3">
        <v>4</v>
      </c>
      <c r="F389" s="3">
        <v>8</v>
      </c>
      <c r="G389" s="3">
        <v>15</v>
      </c>
      <c r="H389" s="3">
        <v>4</v>
      </c>
      <c r="I389">
        <f t="shared" si="12"/>
        <v>7.75</v>
      </c>
      <c r="J389" s="3">
        <v>50</v>
      </c>
      <c r="K389" s="3">
        <v>40</v>
      </c>
      <c r="L389" s="3">
        <v>3</v>
      </c>
      <c r="M389" s="3" t="s">
        <v>254</v>
      </c>
      <c r="N389" s="3">
        <v>22</v>
      </c>
      <c r="O389" s="3">
        <v>22</v>
      </c>
      <c r="P389" s="3" t="s">
        <v>345</v>
      </c>
      <c r="Q389" s="3" t="s">
        <v>328</v>
      </c>
      <c r="R389" s="3">
        <f>1+2</f>
        <v>3</v>
      </c>
      <c r="S389" s="3">
        <v>5</v>
      </c>
      <c r="T389" s="3">
        <v>9</v>
      </c>
      <c r="U389">
        <f t="shared" si="13"/>
        <v>7</v>
      </c>
      <c r="V389" s="3" t="s">
        <v>50</v>
      </c>
      <c r="W389" s="3" t="s">
        <v>50</v>
      </c>
      <c r="X389" s="3" t="s">
        <v>50</v>
      </c>
    </row>
    <row r="390" spans="1:24" x14ac:dyDescent="0.35">
      <c r="A390" s="3" t="s">
        <v>19</v>
      </c>
      <c r="B390" s="20">
        <v>2023</v>
      </c>
      <c r="C390" s="3" t="s">
        <v>191</v>
      </c>
      <c r="D390" s="25" t="s">
        <v>50</v>
      </c>
      <c r="E390" s="3">
        <v>7</v>
      </c>
      <c r="F390" s="3">
        <v>2</v>
      </c>
      <c r="G390" s="3">
        <v>6</v>
      </c>
      <c r="H390" s="3">
        <v>6</v>
      </c>
      <c r="I390">
        <f t="shared" si="12"/>
        <v>5.25</v>
      </c>
      <c r="J390" s="3">
        <v>40</v>
      </c>
      <c r="K390" s="3">
        <v>75</v>
      </c>
      <c r="L390" s="3">
        <v>25</v>
      </c>
      <c r="M390" s="3" t="s">
        <v>296</v>
      </c>
      <c r="N390" s="3" t="s">
        <v>307</v>
      </c>
      <c r="O390" s="3">
        <f>7+4</f>
        <v>11</v>
      </c>
      <c r="P390" s="3" t="s">
        <v>50</v>
      </c>
      <c r="Q390" s="3">
        <v>0</v>
      </c>
      <c r="R390" s="3">
        <v>0</v>
      </c>
      <c r="S390" s="3">
        <v>10</v>
      </c>
      <c r="T390" s="3">
        <v>7</v>
      </c>
      <c r="U390">
        <f t="shared" si="13"/>
        <v>8.5</v>
      </c>
      <c r="V390" s="3" t="s">
        <v>50</v>
      </c>
      <c r="W390" s="3" t="s">
        <v>50</v>
      </c>
      <c r="X390" s="3" t="s">
        <v>50</v>
      </c>
    </row>
    <row r="391" spans="1:24" x14ac:dyDescent="0.35">
      <c r="A391" s="3" t="s">
        <v>19</v>
      </c>
      <c r="B391" s="20">
        <v>2023</v>
      </c>
      <c r="C391" s="3" t="s">
        <v>192</v>
      </c>
      <c r="D391" s="25" t="s">
        <v>50</v>
      </c>
      <c r="E391" s="3">
        <v>10</v>
      </c>
      <c r="F391" s="3">
        <v>20</v>
      </c>
      <c r="G391" s="3">
        <v>24</v>
      </c>
      <c r="H391" s="3">
        <v>19</v>
      </c>
      <c r="I391">
        <f t="shared" si="12"/>
        <v>18.25</v>
      </c>
      <c r="J391" s="3">
        <v>95</v>
      </c>
      <c r="K391" s="3">
        <v>1</v>
      </c>
      <c r="L391" s="3">
        <v>5</v>
      </c>
      <c r="M391" s="3" t="s">
        <v>246</v>
      </c>
      <c r="N391" s="3">
        <v>12</v>
      </c>
      <c r="O391" s="3">
        <v>12</v>
      </c>
      <c r="P391" s="3" t="s">
        <v>343</v>
      </c>
      <c r="Q391" s="3" t="s">
        <v>340</v>
      </c>
      <c r="R391" s="3">
        <f>3+2+3</f>
        <v>8</v>
      </c>
      <c r="S391" s="3">
        <v>25</v>
      </c>
      <c r="T391" s="3">
        <v>23</v>
      </c>
      <c r="U391">
        <f t="shared" si="13"/>
        <v>24</v>
      </c>
      <c r="V391" s="3" t="s">
        <v>50</v>
      </c>
      <c r="W391" s="3" t="s">
        <v>50</v>
      </c>
      <c r="X391" s="3" t="s">
        <v>50</v>
      </c>
    </row>
    <row r="392" spans="1:24" x14ac:dyDescent="0.35">
      <c r="A392" s="3" t="s">
        <v>19</v>
      </c>
      <c r="B392" s="20">
        <v>2023</v>
      </c>
      <c r="C392" s="3" t="s">
        <v>193</v>
      </c>
      <c r="D392" s="25" t="s">
        <v>50</v>
      </c>
      <c r="E392" s="3">
        <v>24</v>
      </c>
      <c r="F392" s="3">
        <v>22</v>
      </c>
      <c r="G392" s="3">
        <v>21</v>
      </c>
      <c r="H392" s="3">
        <v>26</v>
      </c>
      <c r="I392">
        <f t="shared" si="12"/>
        <v>23.25</v>
      </c>
      <c r="J392" s="3">
        <v>90</v>
      </c>
      <c r="K392" s="3">
        <v>1</v>
      </c>
      <c r="L392" s="3">
        <v>7</v>
      </c>
      <c r="M392" s="3" t="s">
        <v>269</v>
      </c>
      <c r="N392" s="3" t="s">
        <v>308</v>
      </c>
      <c r="O392" s="3">
        <f>20+6</f>
        <v>26</v>
      </c>
      <c r="P392" s="3" t="s">
        <v>346</v>
      </c>
      <c r="Q392" s="3" t="s">
        <v>341</v>
      </c>
      <c r="R392" s="3">
        <f>2+2</f>
        <v>4</v>
      </c>
      <c r="S392" s="3">
        <v>16</v>
      </c>
      <c r="T392" s="3">
        <v>15</v>
      </c>
      <c r="U392">
        <f t="shared" si="13"/>
        <v>15.5</v>
      </c>
      <c r="V392" s="3" t="s">
        <v>50</v>
      </c>
      <c r="W392" s="3" t="s">
        <v>50</v>
      </c>
      <c r="X392" s="3" t="s">
        <v>50</v>
      </c>
    </row>
    <row r="393" spans="1:24" x14ac:dyDescent="0.35">
      <c r="A393" s="3" t="s">
        <v>19</v>
      </c>
      <c r="B393" s="20">
        <v>2023</v>
      </c>
      <c r="C393" s="3" t="s">
        <v>194</v>
      </c>
      <c r="D393" s="25" t="s">
        <v>50</v>
      </c>
      <c r="E393" s="3">
        <v>33</v>
      </c>
      <c r="F393" s="3">
        <v>31</v>
      </c>
      <c r="G393" s="3">
        <v>27</v>
      </c>
      <c r="H393" s="3">
        <v>30</v>
      </c>
      <c r="I393">
        <f t="shared" si="12"/>
        <v>30.25</v>
      </c>
      <c r="J393" s="3">
        <v>100</v>
      </c>
      <c r="K393" s="3">
        <v>2</v>
      </c>
      <c r="L393" s="3">
        <v>10</v>
      </c>
      <c r="M393" s="3" t="s">
        <v>246</v>
      </c>
      <c r="N393" s="3">
        <v>30</v>
      </c>
      <c r="O393" s="3">
        <v>30</v>
      </c>
      <c r="P393" s="3" t="s">
        <v>346</v>
      </c>
      <c r="Q393" s="3" t="s">
        <v>312</v>
      </c>
      <c r="R393" s="3">
        <f>3+2</f>
        <v>5</v>
      </c>
      <c r="S393" s="3">
        <v>22.5</v>
      </c>
      <c r="T393" s="3">
        <v>27</v>
      </c>
      <c r="U393">
        <f t="shared" si="13"/>
        <v>24.75</v>
      </c>
      <c r="V393" s="3" t="s">
        <v>50</v>
      </c>
      <c r="W393" s="3" t="s">
        <v>50</v>
      </c>
      <c r="X393" s="3" t="s">
        <v>50</v>
      </c>
    </row>
    <row r="394" spans="1:24" x14ac:dyDescent="0.35">
      <c r="A394" s="3" t="s">
        <v>19</v>
      </c>
      <c r="B394" s="20">
        <v>2023</v>
      </c>
      <c r="C394" s="3" t="s">
        <v>195</v>
      </c>
      <c r="D394" s="25" t="s">
        <v>50</v>
      </c>
      <c r="E394" s="3">
        <v>22</v>
      </c>
      <c r="F394" s="3">
        <v>24</v>
      </c>
      <c r="G394" s="3">
        <v>20</v>
      </c>
      <c r="H394" s="3">
        <v>27</v>
      </c>
      <c r="I394">
        <f t="shared" si="12"/>
        <v>23.25</v>
      </c>
      <c r="J394" s="3">
        <v>100</v>
      </c>
      <c r="K394" s="3">
        <v>5</v>
      </c>
      <c r="L394" s="3">
        <v>15</v>
      </c>
      <c r="M394" s="3" t="s">
        <v>246</v>
      </c>
      <c r="N394" s="3">
        <v>13</v>
      </c>
      <c r="O394" s="3">
        <v>13</v>
      </c>
      <c r="P394" s="3" t="s">
        <v>346</v>
      </c>
      <c r="Q394" s="3" t="s">
        <v>342</v>
      </c>
      <c r="R394" s="3">
        <f>3+6</f>
        <v>9</v>
      </c>
      <c r="S394" s="3">
        <v>29</v>
      </c>
      <c r="T394" s="3">
        <v>28</v>
      </c>
      <c r="U394">
        <f t="shared" si="13"/>
        <v>28.5</v>
      </c>
      <c r="V394" s="3" t="s">
        <v>50</v>
      </c>
      <c r="W394" s="3" t="s">
        <v>50</v>
      </c>
      <c r="X394" s="3" t="s">
        <v>50</v>
      </c>
    </row>
    <row r="395" spans="1:24" x14ac:dyDescent="0.35">
      <c r="A395" s="3" t="s">
        <v>19</v>
      </c>
      <c r="B395" s="20">
        <v>2023</v>
      </c>
      <c r="C395" s="3" t="s">
        <v>196</v>
      </c>
      <c r="D395" s="25" t="s">
        <v>50</v>
      </c>
      <c r="E395" s="3">
        <v>15</v>
      </c>
      <c r="F395" s="3">
        <v>18</v>
      </c>
      <c r="G395" s="3">
        <v>21</v>
      </c>
      <c r="H395" s="3">
        <v>16</v>
      </c>
      <c r="I395">
        <f t="shared" si="12"/>
        <v>17.5</v>
      </c>
      <c r="J395" s="3">
        <v>95</v>
      </c>
      <c r="K395" s="3">
        <v>3</v>
      </c>
      <c r="L395" s="3">
        <v>7</v>
      </c>
      <c r="M395" s="3" t="s">
        <v>272</v>
      </c>
      <c r="N395" s="3" t="s">
        <v>309</v>
      </c>
      <c r="O395" s="3">
        <f>7+5+1</f>
        <v>13</v>
      </c>
      <c r="P395" s="3" t="s">
        <v>292</v>
      </c>
      <c r="Q395" s="3">
        <v>1</v>
      </c>
      <c r="R395" s="3">
        <v>1</v>
      </c>
      <c r="S395" s="3">
        <v>35</v>
      </c>
      <c r="T395" s="3">
        <v>31</v>
      </c>
      <c r="U395">
        <f t="shared" si="13"/>
        <v>33</v>
      </c>
      <c r="V395" s="3" t="s">
        <v>50</v>
      </c>
      <c r="W395" s="3" t="s">
        <v>50</v>
      </c>
      <c r="X395" s="3" t="s">
        <v>50</v>
      </c>
    </row>
    <row r="396" spans="1:24" x14ac:dyDescent="0.35">
      <c r="A396" s="3" t="s">
        <v>19</v>
      </c>
      <c r="B396" s="20">
        <v>2023</v>
      </c>
      <c r="C396" s="3" t="s">
        <v>175</v>
      </c>
      <c r="D396" s="25" t="s">
        <v>202</v>
      </c>
      <c r="E396" s="3">
        <v>15</v>
      </c>
      <c r="F396" s="3">
        <v>17</v>
      </c>
      <c r="G396" s="3">
        <v>25</v>
      </c>
      <c r="H396" s="3">
        <v>16</v>
      </c>
      <c r="I396">
        <f t="shared" si="12"/>
        <v>18.25</v>
      </c>
      <c r="J396" s="3">
        <v>85</v>
      </c>
      <c r="K396" s="3">
        <v>3</v>
      </c>
      <c r="L396" s="3">
        <v>15</v>
      </c>
      <c r="M396" s="3" t="s">
        <v>269</v>
      </c>
      <c r="N396" s="3" t="s">
        <v>310</v>
      </c>
      <c r="O396" s="3">
        <f>3+1</f>
        <v>4</v>
      </c>
      <c r="P396" s="3" t="s">
        <v>320</v>
      </c>
      <c r="Q396" s="3">
        <v>1</v>
      </c>
      <c r="R396" s="3">
        <v>1</v>
      </c>
      <c r="S396" s="3">
        <v>38</v>
      </c>
      <c r="T396" s="3">
        <v>24.5</v>
      </c>
      <c r="U396">
        <f t="shared" si="13"/>
        <v>31.25</v>
      </c>
      <c r="V396" s="3" t="s">
        <v>50</v>
      </c>
      <c r="W396" s="3" t="s">
        <v>50</v>
      </c>
      <c r="X396" s="3" t="s">
        <v>50</v>
      </c>
    </row>
    <row r="397" spans="1:24" x14ac:dyDescent="0.35">
      <c r="A397" s="3" t="s">
        <v>19</v>
      </c>
      <c r="B397" s="20">
        <v>2023</v>
      </c>
      <c r="C397" s="3" t="s">
        <v>176</v>
      </c>
      <c r="D397" s="25" t="s">
        <v>203</v>
      </c>
      <c r="E397" s="3">
        <v>23</v>
      </c>
      <c r="F397" s="3">
        <v>11</v>
      </c>
      <c r="G397" s="3">
        <v>21</v>
      </c>
      <c r="H397" s="3">
        <v>26</v>
      </c>
      <c r="I397">
        <f t="shared" si="12"/>
        <v>20.25</v>
      </c>
      <c r="J397" s="3">
        <v>100</v>
      </c>
      <c r="K397" s="3" t="s">
        <v>50</v>
      </c>
      <c r="L397" s="3" t="s">
        <v>50</v>
      </c>
      <c r="M397" s="3" t="s">
        <v>269</v>
      </c>
      <c r="N397" s="3" t="s">
        <v>311</v>
      </c>
      <c r="O397" s="3">
        <f>4+5</f>
        <v>9</v>
      </c>
      <c r="P397" s="3" t="s">
        <v>317</v>
      </c>
      <c r="Q397" s="3">
        <v>4</v>
      </c>
      <c r="R397" s="3">
        <v>4</v>
      </c>
      <c r="S397" s="3">
        <v>21</v>
      </c>
      <c r="T397" s="3">
        <v>37</v>
      </c>
      <c r="U397">
        <f t="shared" si="13"/>
        <v>29</v>
      </c>
      <c r="V397" s="3" t="s">
        <v>50</v>
      </c>
      <c r="W397" s="3" t="s">
        <v>50</v>
      </c>
      <c r="X397" s="3" t="s">
        <v>50</v>
      </c>
    </row>
    <row r="398" spans="1:24" x14ac:dyDescent="0.35">
      <c r="A398" s="3" t="s">
        <v>19</v>
      </c>
      <c r="B398" s="20">
        <v>2023</v>
      </c>
      <c r="C398" s="3" t="s">
        <v>177</v>
      </c>
      <c r="D398" s="25" t="s">
        <v>204</v>
      </c>
      <c r="E398" s="3">
        <v>13</v>
      </c>
      <c r="F398" s="3">
        <v>12</v>
      </c>
      <c r="G398" s="3">
        <v>29</v>
      </c>
      <c r="H398" s="3">
        <v>17</v>
      </c>
      <c r="I398">
        <f t="shared" si="12"/>
        <v>17.75</v>
      </c>
      <c r="J398" s="3">
        <v>98</v>
      </c>
      <c r="K398" s="3">
        <v>10</v>
      </c>
      <c r="L398" s="3">
        <v>2</v>
      </c>
      <c r="M398" s="3" t="s">
        <v>246</v>
      </c>
      <c r="N398" s="3">
        <v>12</v>
      </c>
      <c r="O398" s="3">
        <v>12</v>
      </c>
      <c r="P398" s="3" t="s">
        <v>50</v>
      </c>
      <c r="Q398" s="3">
        <v>0</v>
      </c>
      <c r="R398" s="3">
        <v>0</v>
      </c>
      <c r="S398" s="3">
        <v>38</v>
      </c>
      <c r="T398" s="3">
        <v>38</v>
      </c>
      <c r="U398">
        <f t="shared" si="13"/>
        <v>38</v>
      </c>
      <c r="V398" s="3" t="s">
        <v>50</v>
      </c>
      <c r="W398" s="3" t="s">
        <v>50</v>
      </c>
      <c r="X398" s="3" t="s">
        <v>50</v>
      </c>
    </row>
    <row r="399" spans="1:24" x14ac:dyDescent="0.35">
      <c r="A399" s="3" t="s">
        <v>19</v>
      </c>
      <c r="B399" s="20">
        <v>2023</v>
      </c>
      <c r="C399" s="3" t="s">
        <v>178</v>
      </c>
      <c r="D399" s="25" t="s">
        <v>205</v>
      </c>
      <c r="E399" s="3">
        <v>28</v>
      </c>
      <c r="F399" s="3">
        <v>19</v>
      </c>
      <c r="G399" s="3">
        <v>21</v>
      </c>
      <c r="H399" s="3">
        <v>22</v>
      </c>
      <c r="I399">
        <f t="shared" si="12"/>
        <v>22.5</v>
      </c>
      <c r="J399" s="3">
        <v>98</v>
      </c>
      <c r="K399" s="3">
        <v>25</v>
      </c>
      <c r="L399" s="3">
        <v>5</v>
      </c>
      <c r="M399" s="3" t="s">
        <v>246</v>
      </c>
      <c r="N399" s="3">
        <v>15</v>
      </c>
      <c r="O399" s="3">
        <v>15</v>
      </c>
      <c r="P399" s="3" t="s">
        <v>320</v>
      </c>
      <c r="Q399" s="3">
        <v>10</v>
      </c>
      <c r="R399" s="3">
        <v>10</v>
      </c>
      <c r="S399" s="3">
        <v>38</v>
      </c>
      <c r="T399" s="3">
        <v>38</v>
      </c>
      <c r="U399">
        <f t="shared" si="13"/>
        <v>38</v>
      </c>
      <c r="V399" s="3" t="s">
        <v>50</v>
      </c>
      <c r="W399" s="3" t="s">
        <v>50</v>
      </c>
      <c r="X399" s="3" t="s">
        <v>50</v>
      </c>
    </row>
    <row r="400" spans="1:24" x14ac:dyDescent="0.35">
      <c r="A400" s="3" t="s">
        <v>19</v>
      </c>
      <c r="B400" s="20">
        <v>2023</v>
      </c>
      <c r="C400" s="3" t="s">
        <v>179</v>
      </c>
      <c r="D400" s="25" t="s">
        <v>206</v>
      </c>
      <c r="E400" s="3">
        <v>12</v>
      </c>
      <c r="F400" s="3">
        <v>17</v>
      </c>
      <c r="G400" s="3">
        <v>17</v>
      </c>
      <c r="H400" s="3">
        <v>19</v>
      </c>
      <c r="I400">
        <f t="shared" si="12"/>
        <v>16.25</v>
      </c>
      <c r="J400" s="3">
        <v>95</v>
      </c>
      <c r="K400" s="3">
        <v>12</v>
      </c>
      <c r="L400" s="3">
        <v>7</v>
      </c>
      <c r="M400" s="3" t="s">
        <v>246</v>
      </c>
      <c r="N400" s="3">
        <v>2</v>
      </c>
      <c r="O400" s="3">
        <v>2</v>
      </c>
      <c r="P400" s="3" t="s">
        <v>320</v>
      </c>
      <c r="Q400" s="3">
        <v>2</v>
      </c>
      <c r="R400" s="3">
        <v>2</v>
      </c>
      <c r="S400" s="3">
        <v>38</v>
      </c>
      <c r="T400" s="3">
        <v>35.5</v>
      </c>
      <c r="U400">
        <f t="shared" si="13"/>
        <v>36.75</v>
      </c>
      <c r="V400" s="3" t="s">
        <v>50</v>
      </c>
      <c r="W400" s="3" t="s">
        <v>50</v>
      </c>
      <c r="X400" s="3" t="s">
        <v>50</v>
      </c>
    </row>
    <row r="401" spans="1:24" x14ac:dyDescent="0.35">
      <c r="A401" s="3" t="s">
        <v>19</v>
      </c>
      <c r="B401" s="20">
        <v>2023</v>
      </c>
      <c r="C401" s="3" t="s">
        <v>180</v>
      </c>
      <c r="D401" s="25" t="s">
        <v>207</v>
      </c>
      <c r="E401" s="3">
        <v>28</v>
      </c>
      <c r="F401" s="3">
        <v>16</v>
      </c>
      <c r="G401" s="3">
        <v>21</v>
      </c>
      <c r="H401" s="3">
        <v>23</v>
      </c>
      <c r="I401">
        <f t="shared" si="12"/>
        <v>22</v>
      </c>
      <c r="J401" s="3">
        <v>94</v>
      </c>
      <c r="K401" s="3">
        <v>4</v>
      </c>
      <c r="L401" s="3">
        <v>9</v>
      </c>
      <c r="M401" s="3" t="s">
        <v>252</v>
      </c>
      <c r="N401" s="3">
        <v>13</v>
      </c>
      <c r="O401" s="3">
        <v>13</v>
      </c>
      <c r="P401" s="3" t="s">
        <v>320</v>
      </c>
      <c r="Q401" s="3">
        <v>9</v>
      </c>
      <c r="R401" s="3">
        <v>9</v>
      </c>
      <c r="S401" s="3">
        <v>38</v>
      </c>
      <c r="T401" s="3">
        <v>38</v>
      </c>
      <c r="U401">
        <f t="shared" si="13"/>
        <v>38</v>
      </c>
      <c r="V401" s="3" t="s">
        <v>50</v>
      </c>
      <c r="W401" s="3" t="s">
        <v>50</v>
      </c>
      <c r="X401" s="3" t="s">
        <v>50</v>
      </c>
    </row>
    <row r="402" spans="1:24" ht="15" customHeight="1" x14ac:dyDescent="0.35">
      <c r="A402" s="3" t="s">
        <v>19</v>
      </c>
      <c r="B402" s="20">
        <v>2023</v>
      </c>
      <c r="C402" s="3" t="s">
        <v>181</v>
      </c>
      <c r="D402" s="25" t="s">
        <v>208</v>
      </c>
      <c r="E402" s="3">
        <v>20</v>
      </c>
      <c r="F402" s="3">
        <v>27</v>
      </c>
      <c r="G402" s="3">
        <v>14</v>
      </c>
      <c r="H402" s="3">
        <v>27</v>
      </c>
      <c r="I402">
        <f t="shared" si="12"/>
        <v>22</v>
      </c>
      <c r="J402" s="3">
        <v>97</v>
      </c>
      <c r="K402" s="3">
        <v>1</v>
      </c>
      <c r="L402" s="3">
        <v>2</v>
      </c>
      <c r="M402" s="3" t="s">
        <v>252</v>
      </c>
      <c r="N402" s="3">
        <v>6</v>
      </c>
      <c r="O402" s="3">
        <v>6</v>
      </c>
      <c r="P402" s="3" t="s">
        <v>320</v>
      </c>
      <c r="Q402" s="3">
        <v>24</v>
      </c>
      <c r="R402" s="3">
        <v>24</v>
      </c>
      <c r="S402" s="3">
        <v>38</v>
      </c>
      <c r="T402" s="3">
        <v>29</v>
      </c>
      <c r="U402">
        <f t="shared" si="13"/>
        <v>33.5</v>
      </c>
      <c r="V402" s="3" t="s">
        <v>50</v>
      </c>
      <c r="W402" s="3" t="s">
        <v>50</v>
      </c>
      <c r="X402" s="3" t="s">
        <v>50</v>
      </c>
    </row>
    <row r="403" spans="1:24" x14ac:dyDescent="0.35">
      <c r="A403" s="3" t="s">
        <v>19</v>
      </c>
      <c r="B403" s="20">
        <v>2024</v>
      </c>
      <c r="C403" s="3" t="s">
        <v>170</v>
      </c>
      <c r="D403" s="25" t="s">
        <v>197</v>
      </c>
      <c r="E403" s="3">
        <v>9</v>
      </c>
      <c r="F403" s="3">
        <v>17</v>
      </c>
      <c r="G403" s="3">
        <v>9</v>
      </c>
      <c r="H403" s="3">
        <v>19</v>
      </c>
      <c r="I403">
        <f t="shared" si="12"/>
        <v>13.5</v>
      </c>
      <c r="J403" s="3">
        <v>85</v>
      </c>
      <c r="K403" s="3">
        <v>45</v>
      </c>
      <c r="L403" s="3">
        <v>5</v>
      </c>
      <c r="M403" t="s">
        <v>50</v>
      </c>
      <c r="N403" t="s">
        <v>50</v>
      </c>
      <c r="O403" t="s">
        <v>50</v>
      </c>
      <c r="P403" t="s">
        <v>50</v>
      </c>
      <c r="Q403" t="s">
        <v>50</v>
      </c>
      <c r="R403" t="s">
        <v>50</v>
      </c>
      <c r="S403" t="s">
        <v>50</v>
      </c>
      <c r="T403" t="s">
        <v>50</v>
      </c>
      <c r="U403" t="str">
        <f t="shared" si="13"/>
        <v>NA</v>
      </c>
      <c r="V403" s="3" t="s">
        <v>50</v>
      </c>
      <c r="W403" s="3" t="s">
        <v>50</v>
      </c>
      <c r="X403" s="3" t="s">
        <v>50</v>
      </c>
    </row>
    <row r="404" spans="1:24" x14ac:dyDescent="0.35">
      <c r="A404" s="3" t="s">
        <v>19</v>
      </c>
      <c r="B404" s="20">
        <v>2024</v>
      </c>
      <c r="C404" s="3" t="s">
        <v>171</v>
      </c>
      <c r="D404" s="25" t="s">
        <v>198</v>
      </c>
      <c r="E404" s="3">
        <v>29</v>
      </c>
      <c r="F404" s="3">
        <v>25</v>
      </c>
      <c r="G404" s="3">
        <v>21</v>
      </c>
      <c r="H404" s="3">
        <v>23</v>
      </c>
      <c r="I404">
        <f t="shared" si="12"/>
        <v>24.5</v>
      </c>
      <c r="J404" s="3">
        <v>100</v>
      </c>
      <c r="K404" s="3">
        <v>1</v>
      </c>
      <c r="L404" s="3">
        <v>0</v>
      </c>
      <c r="M404" t="s">
        <v>50</v>
      </c>
      <c r="N404" t="s">
        <v>50</v>
      </c>
      <c r="O404" t="s">
        <v>50</v>
      </c>
      <c r="P404" t="s">
        <v>50</v>
      </c>
      <c r="Q404" t="s">
        <v>50</v>
      </c>
      <c r="R404" t="s">
        <v>50</v>
      </c>
      <c r="S404" t="s">
        <v>50</v>
      </c>
      <c r="T404" t="s">
        <v>50</v>
      </c>
      <c r="U404" t="str">
        <f t="shared" si="13"/>
        <v>NA</v>
      </c>
      <c r="V404" s="3" t="s">
        <v>50</v>
      </c>
      <c r="W404" s="3" t="s">
        <v>50</v>
      </c>
      <c r="X404" s="3" t="s">
        <v>50</v>
      </c>
    </row>
    <row r="405" spans="1:24" x14ac:dyDescent="0.35">
      <c r="A405" s="3" t="s">
        <v>19</v>
      </c>
      <c r="B405" s="20">
        <v>2024</v>
      </c>
      <c r="C405" s="3" t="s">
        <v>172</v>
      </c>
      <c r="D405" s="25" t="s">
        <v>199</v>
      </c>
      <c r="E405" s="3">
        <v>12</v>
      </c>
      <c r="F405" s="3">
        <v>13</v>
      </c>
      <c r="G405" s="3">
        <v>16</v>
      </c>
      <c r="H405" s="3">
        <v>27</v>
      </c>
      <c r="I405">
        <f t="shared" si="12"/>
        <v>17</v>
      </c>
      <c r="J405" s="3">
        <v>95</v>
      </c>
      <c r="K405" s="3">
        <v>1</v>
      </c>
      <c r="L405" s="3">
        <v>5</v>
      </c>
      <c r="M405" t="s">
        <v>50</v>
      </c>
      <c r="N405" t="s">
        <v>50</v>
      </c>
      <c r="O405" t="s">
        <v>50</v>
      </c>
      <c r="P405" t="s">
        <v>50</v>
      </c>
      <c r="Q405" t="s">
        <v>50</v>
      </c>
      <c r="R405" t="s">
        <v>50</v>
      </c>
      <c r="S405" t="s">
        <v>50</v>
      </c>
      <c r="T405" t="s">
        <v>50</v>
      </c>
      <c r="U405" t="str">
        <f t="shared" si="13"/>
        <v>NA</v>
      </c>
      <c r="V405" s="3" t="s">
        <v>50</v>
      </c>
      <c r="W405" s="3" t="s">
        <v>50</v>
      </c>
      <c r="X405" s="3" t="s">
        <v>50</v>
      </c>
    </row>
    <row r="406" spans="1:24" x14ac:dyDescent="0.35">
      <c r="A406" s="3" t="s">
        <v>19</v>
      </c>
      <c r="B406" s="20">
        <v>2024</v>
      </c>
      <c r="C406" s="3" t="s">
        <v>173</v>
      </c>
      <c r="D406" s="25" t="s">
        <v>200</v>
      </c>
      <c r="E406" s="3">
        <v>30</v>
      </c>
      <c r="F406" s="3">
        <v>17</v>
      </c>
      <c r="G406" s="3">
        <v>18</v>
      </c>
      <c r="H406" s="3">
        <v>21</v>
      </c>
      <c r="I406">
        <f t="shared" si="12"/>
        <v>21.5</v>
      </c>
      <c r="J406" s="3">
        <v>100</v>
      </c>
      <c r="K406" s="3">
        <v>0</v>
      </c>
      <c r="L406" s="3">
        <v>25</v>
      </c>
      <c r="M406" t="s">
        <v>50</v>
      </c>
      <c r="N406" t="s">
        <v>50</v>
      </c>
      <c r="O406" t="s">
        <v>50</v>
      </c>
      <c r="P406" t="s">
        <v>50</v>
      </c>
      <c r="Q406" t="s">
        <v>50</v>
      </c>
      <c r="R406" t="s">
        <v>50</v>
      </c>
      <c r="S406" t="s">
        <v>50</v>
      </c>
      <c r="T406" t="s">
        <v>50</v>
      </c>
      <c r="U406" t="str">
        <f t="shared" si="13"/>
        <v>NA</v>
      </c>
      <c r="V406" s="3" t="s">
        <v>50</v>
      </c>
      <c r="W406" s="3" t="s">
        <v>50</v>
      </c>
      <c r="X406" s="3" t="s">
        <v>50</v>
      </c>
    </row>
    <row r="407" spans="1:24" x14ac:dyDescent="0.35">
      <c r="A407" s="3" t="s">
        <v>19</v>
      </c>
      <c r="B407" s="20">
        <v>2024</v>
      </c>
      <c r="C407" s="3" t="s">
        <v>182</v>
      </c>
      <c r="D407" s="25" t="s">
        <v>50</v>
      </c>
      <c r="E407" s="3">
        <v>13</v>
      </c>
      <c r="F407" s="3">
        <v>18</v>
      </c>
      <c r="G407" s="3">
        <v>15</v>
      </c>
      <c r="H407" s="3">
        <v>18</v>
      </c>
      <c r="I407">
        <f t="shared" si="12"/>
        <v>16</v>
      </c>
      <c r="J407" s="3">
        <v>95</v>
      </c>
      <c r="K407" s="3">
        <v>5</v>
      </c>
      <c r="L407" s="3">
        <v>1</v>
      </c>
      <c r="M407" t="s">
        <v>50</v>
      </c>
      <c r="N407" t="s">
        <v>50</v>
      </c>
      <c r="O407" t="s">
        <v>50</v>
      </c>
      <c r="P407" t="s">
        <v>50</v>
      </c>
      <c r="Q407" t="s">
        <v>50</v>
      </c>
      <c r="R407" t="s">
        <v>50</v>
      </c>
      <c r="S407" t="s">
        <v>50</v>
      </c>
      <c r="T407" t="s">
        <v>50</v>
      </c>
      <c r="U407" t="str">
        <f t="shared" si="13"/>
        <v>NA</v>
      </c>
      <c r="V407" s="3" t="s">
        <v>50</v>
      </c>
      <c r="W407" s="3" t="s">
        <v>50</v>
      </c>
      <c r="X407" s="3" t="s">
        <v>50</v>
      </c>
    </row>
    <row r="408" spans="1:24" x14ac:dyDescent="0.35">
      <c r="A408" s="3" t="s">
        <v>19</v>
      </c>
      <c r="B408" s="20">
        <v>2024</v>
      </c>
      <c r="C408" s="3" t="s">
        <v>183</v>
      </c>
      <c r="D408" s="25" t="s">
        <v>50</v>
      </c>
      <c r="E408" s="3">
        <v>19</v>
      </c>
      <c r="F408" s="3">
        <v>25</v>
      </c>
      <c r="G408" s="3">
        <v>33</v>
      </c>
      <c r="H408" s="3">
        <v>26</v>
      </c>
      <c r="I408">
        <f t="shared" si="12"/>
        <v>25.75</v>
      </c>
      <c r="J408" s="3">
        <v>98</v>
      </c>
      <c r="K408" s="3">
        <v>1</v>
      </c>
      <c r="L408" s="3">
        <v>2</v>
      </c>
      <c r="M408" t="s">
        <v>50</v>
      </c>
      <c r="N408" t="s">
        <v>50</v>
      </c>
      <c r="O408" t="s">
        <v>50</v>
      </c>
      <c r="P408" t="s">
        <v>50</v>
      </c>
      <c r="Q408" t="s">
        <v>50</v>
      </c>
      <c r="R408" t="s">
        <v>50</v>
      </c>
      <c r="S408" t="s">
        <v>50</v>
      </c>
      <c r="T408" t="s">
        <v>50</v>
      </c>
      <c r="U408" t="str">
        <f t="shared" si="13"/>
        <v>NA</v>
      </c>
      <c r="V408" s="3" t="s">
        <v>50</v>
      </c>
      <c r="W408" s="3" t="s">
        <v>50</v>
      </c>
      <c r="X408" s="3" t="s">
        <v>50</v>
      </c>
    </row>
    <row r="409" spans="1:24" x14ac:dyDescent="0.35">
      <c r="A409" s="3" t="s">
        <v>19</v>
      </c>
      <c r="B409" s="20">
        <v>2024</v>
      </c>
      <c r="C409" s="3" t="s">
        <v>184</v>
      </c>
      <c r="D409" s="25" t="s">
        <v>50</v>
      </c>
      <c r="E409" s="3">
        <v>31</v>
      </c>
      <c r="F409" s="3">
        <v>30</v>
      </c>
      <c r="G409" s="3">
        <v>21</v>
      </c>
      <c r="H409" s="3">
        <v>15</v>
      </c>
      <c r="I409">
        <f t="shared" si="12"/>
        <v>24.25</v>
      </c>
      <c r="J409" s="3">
        <v>96</v>
      </c>
      <c r="K409" s="3">
        <v>1</v>
      </c>
      <c r="L409" s="3">
        <v>4</v>
      </c>
      <c r="M409" t="s">
        <v>50</v>
      </c>
      <c r="N409" t="s">
        <v>50</v>
      </c>
      <c r="O409" t="s">
        <v>50</v>
      </c>
      <c r="P409" t="s">
        <v>50</v>
      </c>
      <c r="Q409" t="s">
        <v>50</v>
      </c>
      <c r="R409" t="s">
        <v>50</v>
      </c>
      <c r="S409" t="s">
        <v>50</v>
      </c>
      <c r="T409" t="s">
        <v>50</v>
      </c>
      <c r="U409" t="str">
        <f t="shared" si="13"/>
        <v>NA</v>
      </c>
      <c r="V409" s="3" t="s">
        <v>50</v>
      </c>
      <c r="W409" s="3" t="s">
        <v>50</v>
      </c>
      <c r="X409" s="3" t="s">
        <v>50</v>
      </c>
    </row>
    <row r="410" spans="1:24" x14ac:dyDescent="0.35">
      <c r="A410" s="3" t="s">
        <v>19</v>
      </c>
      <c r="B410" s="20">
        <v>2024</v>
      </c>
      <c r="C410" s="3" t="s">
        <v>185</v>
      </c>
      <c r="D410" s="25" t="s">
        <v>50</v>
      </c>
      <c r="E410" s="3">
        <v>2</v>
      </c>
      <c r="F410" s="3">
        <v>4</v>
      </c>
      <c r="G410" s="3">
        <v>5</v>
      </c>
      <c r="H410" s="3">
        <v>6</v>
      </c>
      <c r="I410">
        <f t="shared" si="12"/>
        <v>4.25</v>
      </c>
      <c r="J410" s="3">
        <v>38</v>
      </c>
      <c r="K410" s="3">
        <v>15</v>
      </c>
      <c r="L410" s="3">
        <v>50</v>
      </c>
      <c r="M410" t="s">
        <v>50</v>
      </c>
      <c r="N410" t="s">
        <v>50</v>
      </c>
      <c r="O410" t="s">
        <v>50</v>
      </c>
      <c r="P410" t="s">
        <v>50</v>
      </c>
      <c r="Q410" t="s">
        <v>50</v>
      </c>
      <c r="R410" t="s">
        <v>50</v>
      </c>
      <c r="S410" t="s">
        <v>50</v>
      </c>
      <c r="T410" t="s">
        <v>50</v>
      </c>
      <c r="U410" t="str">
        <f t="shared" si="13"/>
        <v>NA</v>
      </c>
      <c r="V410" s="3" t="s">
        <v>50</v>
      </c>
      <c r="W410" s="3" t="s">
        <v>50</v>
      </c>
      <c r="X410" s="3" t="s">
        <v>50</v>
      </c>
    </row>
    <row r="411" spans="1:24" x14ac:dyDescent="0.35">
      <c r="A411" s="3" t="s">
        <v>19</v>
      </c>
      <c r="B411" s="20">
        <v>2024</v>
      </c>
      <c r="C411" s="3" t="s">
        <v>186</v>
      </c>
      <c r="D411" s="25" t="s">
        <v>50</v>
      </c>
      <c r="E411" s="3">
        <v>4</v>
      </c>
      <c r="F411" s="3">
        <v>3</v>
      </c>
      <c r="G411" s="3">
        <v>7</v>
      </c>
      <c r="H411" s="3">
        <v>4</v>
      </c>
      <c r="I411">
        <f t="shared" si="12"/>
        <v>4.5</v>
      </c>
      <c r="J411" s="3">
        <v>50</v>
      </c>
      <c r="K411" s="3">
        <v>60</v>
      </c>
      <c r="L411" s="3">
        <v>20</v>
      </c>
      <c r="M411" t="s">
        <v>50</v>
      </c>
      <c r="N411" t="s">
        <v>50</v>
      </c>
      <c r="O411" t="s">
        <v>50</v>
      </c>
      <c r="P411" t="s">
        <v>50</v>
      </c>
      <c r="Q411" t="s">
        <v>50</v>
      </c>
      <c r="R411" t="s">
        <v>50</v>
      </c>
      <c r="S411" t="s">
        <v>50</v>
      </c>
      <c r="T411" t="s">
        <v>50</v>
      </c>
      <c r="U411" t="str">
        <f t="shared" si="13"/>
        <v>NA</v>
      </c>
      <c r="V411" s="3" t="s">
        <v>50</v>
      </c>
      <c r="W411" s="3" t="s">
        <v>50</v>
      </c>
      <c r="X411" s="3" t="s">
        <v>50</v>
      </c>
    </row>
    <row r="412" spans="1:24" x14ac:dyDescent="0.35">
      <c r="A412" s="3" t="s">
        <v>19</v>
      </c>
      <c r="B412" s="20">
        <v>2024</v>
      </c>
      <c r="C412" s="3" t="s">
        <v>187</v>
      </c>
      <c r="D412" s="25" t="s">
        <v>50</v>
      </c>
      <c r="E412" s="3">
        <v>12</v>
      </c>
      <c r="F412" s="3">
        <v>16</v>
      </c>
      <c r="G412" s="3">
        <v>18</v>
      </c>
      <c r="H412" s="3">
        <v>14</v>
      </c>
      <c r="I412">
        <f t="shared" si="12"/>
        <v>15</v>
      </c>
      <c r="J412" s="3">
        <v>80</v>
      </c>
      <c r="K412" s="3">
        <v>5</v>
      </c>
      <c r="L412" s="3">
        <v>15</v>
      </c>
      <c r="M412" t="s">
        <v>50</v>
      </c>
      <c r="N412" t="s">
        <v>50</v>
      </c>
      <c r="O412" t="s">
        <v>50</v>
      </c>
      <c r="P412" t="s">
        <v>50</v>
      </c>
      <c r="Q412" t="s">
        <v>50</v>
      </c>
      <c r="R412" t="s">
        <v>50</v>
      </c>
      <c r="S412" t="s">
        <v>50</v>
      </c>
      <c r="T412" t="s">
        <v>50</v>
      </c>
      <c r="U412" t="str">
        <f t="shared" si="13"/>
        <v>NA</v>
      </c>
      <c r="V412" s="3" t="s">
        <v>50</v>
      </c>
      <c r="W412" s="3" t="s">
        <v>50</v>
      </c>
      <c r="X412" s="3" t="s">
        <v>50</v>
      </c>
    </row>
    <row r="413" spans="1:24" x14ac:dyDescent="0.35">
      <c r="A413" s="3" t="s">
        <v>19</v>
      </c>
      <c r="B413" s="20">
        <v>2024</v>
      </c>
      <c r="C413" s="3" t="s">
        <v>188</v>
      </c>
      <c r="D413" s="25" t="s">
        <v>50</v>
      </c>
      <c r="E413" s="3">
        <v>20</v>
      </c>
      <c r="F413" s="3">
        <v>24</v>
      </c>
      <c r="G413" s="3">
        <v>23</v>
      </c>
      <c r="H413" s="3">
        <v>12</v>
      </c>
      <c r="I413">
        <f t="shared" si="12"/>
        <v>19.75</v>
      </c>
      <c r="J413" s="3">
        <v>90</v>
      </c>
      <c r="K413" s="3">
        <v>15</v>
      </c>
      <c r="L413" s="3">
        <v>10</v>
      </c>
      <c r="M413" t="s">
        <v>50</v>
      </c>
      <c r="N413" t="s">
        <v>50</v>
      </c>
      <c r="O413" t="s">
        <v>50</v>
      </c>
      <c r="P413" t="s">
        <v>50</v>
      </c>
      <c r="Q413" t="s">
        <v>50</v>
      </c>
      <c r="R413" t="s">
        <v>50</v>
      </c>
      <c r="S413" t="s">
        <v>50</v>
      </c>
      <c r="T413" t="s">
        <v>50</v>
      </c>
      <c r="U413" t="str">
        <f t="shared" si="13"/>
        <v>NA</v>
      </c>
      <c r="V413" s="3" t="s">
        <v>50</v>
      </c>
      <c r="W413" s="3" t="s">
        <v>50</v>
      </c>
      <c r="X413" s="3" t="s">
        <v>50</v>
      </c>
    </row>
    <row r="414" spans="1:24" x14ac:dyDescent="0.35">
      <c r="A414" s="3" t="s">
        <v>19</v>
      </c>
      <c r="B414" s="20">
        <v>2024</v>
      </c>
      <c r="C414" s="3" t="s">
        <v>174</v>
      </c>
      <c r="D414" s="25" t="s">
        <v>201</v>
      </c>
      <c r="E414" s="3">
        <v>19</v>
      </c>
      <c r="F414" s="3">
        <v>18</v>
      </c>
      <c r="G414" s="3">
        <v>19</v>
      </c>
      <c r="H414" s="3">
        <v>21</v>
      </c>
      <c r="I414">
        <f t="shared" si="12"/>
        <v>19.25</v>
      </c>
      <c r="J414" s="3">
        <v>95</v>
      </c>
      <c r="K414" s="3">
        <v>50</v>
      </c>
      <c r="L414" s="3">
        <v>4</v>
      </c>
      <c r="M414" t="s">
        <v>50</v>
      </c>
      <c r="N414" t="s">
        <v>50</v>
      </c>
      <c r="O414" t="s">
        <v>50</v>
      </c>
      <c r="P414" t="s">
        <v>50</v>
      </c>
      <c r="Q414" t="s">
        <v>50</v>
      </c>
      <c r="R414" t="s">
        <v>50</v>
      </c>
      <c r="S414" t="s">
        <v>50</v>
      </c>
      <c r="T414" t="s">
        <v>50</v>
      </c>
      <c r="U414" t="str">
        <f t="shared" si="13"/>
        <v>NA</v>
      </c>
      <c r="V414" s="3" t="s">
        <v>50</v>
      </c>
      <c r="W414" s="3" t="s">
        <v>50</v>
      </c>
      <c r="X414" s="3" t="s">
        <v>50</v>
      </c>
    </row>
    <row r="415" spans="1:24" x14ac:dyDescent="0.35">
      <c r="A415" s="3" t="s">
        <v>19</v>
      </c>
      <c r="B415" s="20">
        <v>2024</v>
      </c>
      <c r="C415" s="3" t="s">
        <v>189</v>
      </c>
      <c r="D415" s="25" t="s">
        <v>50</v>
      </c>
      <c r="E415" s="3">
        <v>15</v>
      </c>
      <c r="F415" s="3">
        <v>15</v>
      </c>
      <c r="G415" s="3">
        <v>14</v>
      </c>
      <c r="H415" s="3">
        <v>12</v>
      </c>
      <c r="I415">
        <f t="shared" si="12"/>
        <v>14</v>
      </c>
      <c r="J415" s="3">
        <v>82</v>
      </c>
      <c r="K415" s="3">
        <v>6</v>
      </c>
      <c r="L415" s="3">
        <v>16</v>
      </c>
      <c r="M415" t="s">
        <v>50</v>
      </c>
      <c r="N415" t="s">
        <v>50</v>
      </c>
      <c r="O415" t="s">
        <v>50</v>
      </c>
      <c r="P415" t="s">
        <v>50</v>
      </c>
      <c r="Q415" t="s">
        <v>50</v>
      </c>
      <c r="R415" t="s">
        <v>50</v>
      </c>
      <c r="S415" t="s">
        <v>50</v>
      </c>
      <c r="T415" t="s">
        <v>50</v>
      </c>
      <c r="U415" t="str">
        <f t="shared" si="13"/>
        <v>NA</v>
      </c>
      <c r="V415" s="3" t="s">
        <v>50</v>
      </c>
      <c r="W415" s="3" t="s">
        <v>50</v>
      </c>
      <c r="X415" s="3" t="s">
        <v>50</v>
      </c>
    </row>
    <row r="416" spans="1:24" x14ac:dyDescent="0.35">
      <c r="A416" s="3" t="s">
        <v>19</v>
      </c>
      <c r="B416" s="20">
        <v>2024</v>
      </c>
      <c r="C416" s="3" t="s">
        <v>190</v>
      </c>
      <c r="D416" s="25" t="s">
        <v>50</v>
      </c>
      <c r="E416" s="3">
        <v>2</v>
      </c>
      <c r="F416" s="3">
        <v>4</v>
      </c>
      <c r="G416" s="3">
        <v>9</v>
      </c>
      <c r="H416" s="3">
        <v>10</v>
      </c>
      <c r="I416">
        <f t="shared" si="12"/>
        <v>6.25</v>
      </c>
      <c r="J416" s="3">
        <v>60</v>
      </c>
      <c r="K416" s="3">
        <v>50</v>
      </c>
      <c r="L416" s="3">
        <v>5</v>
      </c>
      <c r="M416" t="s">
        <v>50</v>
      </c>
      <c r="N416" t="s">
        <v>50</v>
      </c>
      <c r="O416" t="s">
        <v>50</v>
      </c>
      <c r="P416" t="s">
        <v>50</v>
      </c>
      <c r="Q416" t="s">
        <v>50</v>
      </c>
      <c r="R416" t="s">
        <v>50</v>
      </c>
      <c r="S416" t="s">
        <v>50</v>
      </c>
      <c r="T416" t="s">
        <v>50</v>
      </c>
      <c r="U416" t="str">
        <f t="shared" si="13"/>
        <v>NA</v>
      </c>
      <c r="V416" s="3" t="s">
        <v>50</v>
      </c>
      <c r="W416" s="3" t="s">
        <v>50</v>
      </c>
      <c r="X416" s="3" t="s">
        <v>50</v>
      </c>
    </row>
    <row r="417" spans="1:24" x14ac:dyDescent="0.35">
      <c r="A417" s="3" t="s">
        <v>19</v>
      </c>
      <c r="B417" s="20">
        <v>2024</v>
      </c>
      <c r="C417" s="3" t="s">
        <v>191</v>
      </c>
      <c r="D417" s="25" t="s">
        <v>50</v>
      </c>
      <c r="E417" s="3">
        <v>4</v>
      </c>
      <c r="F417" s="3">
        <v>6</v>
      </c>
      <c r="G417" s="3">
        <v>9</v>
      </c>
      <c r="H417" s="3">
        <v>8</v>
      </c>
      <c r="I417">
        <f t="shared" si="12"/>
        <v>6.75</v>
      </c>
      <c r="J417" s="3">
        <v>75</v>
      </c>
      <c r="K417" s="3">
        <v>25</v>
      </c>
      <c r="L417" s="3">
        <v>4</v>
      </c>
      <c r="M417" t="s">
        <v>50</v>
      </c>
      <c r="N417" t="s">
        <v>50</v>
      </c>
      <c r="O417" t="s">
        <v>50</v>
      </c>
      <c r="P417" t="s">
        <v>50</v>
      </c>
      <c r="Q417" t="s">
        <v>50</v>
      </c>
      <c r="R417" t="s">
        <v>50</v>
      </c>
      <c r="S417" t="s">
        <v>50</v>
      </c>
      <c r="T417" t="s">
        <v>50</v>
      </c>
      <c r="U417" t="str">
        <f t="shared" si="13"/>
        <v>NA</v>
      </c>
      <c r="V417" s="3" t="s">
        <v>50</v>
      </c>
      <c r="W417" s="3" t="s">
        <v>50</v>
      </c>
      <c r="X417" s="3" t="s">
        <v>50</v>
      </c>
    </row>
    <row r="418" spans="1:24" x14ac:dyDescent="0.35">
      <c r="A418" s="3" t="s">
        <v>19</v>
      </c>
      <c r="B418" s="20">
        <v>2024</v>
      </c>
      <c r="C418" s="3" t="s">
        <v>192</v>
      </c>
      <c r="D418" s="25" t="s">
        <v>50</v>
      </c>
      <c r="E418" s="3">
        <v>25</v>
      </c>
      <c r="F418" s="3">
        <v>14</v>
      </c>
      <c r="G418" s="3">
        <v>26</v>
      </c>
      <c r="H418" s="3">
        <v>20</v>
      </c>
      <c r="I418">
        <f t="shared" si="12"/>
        <v>21.25</v>
      </c>
      <c r="J418" s="3">
        <v>99</v>
      </c>
      <c r="K418" s="3">
        <v>1</v>
      </c>
      <c r="L418" s="3">
        <v>1</v>
      </c>
      <c r="M418" t="s">
        <v>50</v>
      </c>
      <c r="N418" t="s">
        <v>50</v>
      </c>
      <c r="O418" t="s">
        <v>50</v>
      </c>
      <c r="P418" t="s">
        <v>50</v>
      </c>
      <c r="Q418" t="s">
        <v>50</v>
      </c>
      <c r="R418" t="s">
        <v>50</v>
      </c>
      <c r="S418" t="s">
        <v>50</v>
      </c>
      <c r="T418" t="s">
        <v>50</v>
      </c>
      <c r="U418" t="str">
        <f t="shared" si="13"/>
        <v>NA</v>
      </c>
      <c r="V418" s="3" t="s">
        <v>50</v>
      </c>
      <c r="W418" s="3" t="s">
        <v>50</v>
      </c>
      <c r="X418" s="3" t="s">
        <v>50</v>
      </c>
    </row>
    <row r="419" spans="1:24" x14ac:dyDescent="0.35">
      <c r="A419" s="3" t="s">
        <v>19</v>
      </c>
      <c r="B419" s="20">
        <v>2024</v>
      </c>
      <c r="C419" s="3" t="s">
        <v>193</v>
      </c>
      <c r="D419" s="25" t="s">
        <v>50</v>
      </c>
      <c r="E419" s="3">
        <v>34</v>
      </c>
      <c r="F419" s="3">
        <v>35</v>
      </c>
      <c r="G419" s="3">
        <v>28</v>
      </c>
      <c r="H419" s="3">
        <v>27</v>
      </c>
      <c r="I419">
        <f t="shared" si="12"/>
        <v>31</v>
      </c>
      <c r="J419" s="3">
        <v>95</v>
      </c>
      <c r="K419" s="3">
        <v>1</v>
      </c>
      <c r="L419" s="3">
        <v>2</v>
      </c>
      <c r="M419" t="s">
        <v>50</v>
      </c>
      <c r="N419" t="s">
        <v>50</v>
      </c>
      <c r="O419" t="s">
        <v>50</v>
      </c>
      <c r="P419" t="s">
        <v>50</v>
      </c>
      <c r="Q419" t="s">
        <v>50</v>
      </c>
      <c r="R419" t="s">
        <v>50</v>
      </c>
      <c r="S419" t="s">
        <v>50</v>
      </c>
      <c r="T419" t="s">
        <v>50</v>
      </c>
      <c r="U419" t="str">
        <f t="shared" si="13"/>
        <v>NA</v>
      </c>
      <c r="V419" s="3" t="s">
        <v>50</v>
      </c>
      <c r="W419" s="3" t="s">
        <v>50</v>
      </c>
      <c r="X419" s="3" t="s">
        <v>50</v>
      </c>
    </row>
    <row r="420" spans="1:24" x14ac:dyDescent="0.35">
      <c r="A420" s="3" t="s">
        <v>19</v>
      </c>
      <c r="B420" s="20">
        <v>2024</v>
      </c>
      <c r="C420" s="3" t="s">
        <v>194</v>
      </c>
      <c r="D420" s="25" t="s">
        <v>50</v>
      </c>
      <c r="E420" s="3">
        <v>26</v>
      </c>
      <c r="F420" s="3">
        <v>48</v>
      </c>
      <c r="G420" s="3">
        <v>47</v>
      </c>
      <c r="H420" s="3">
        <v>36</v>
      </c>
      <c r="I420">
        <f t="shared" si="12"/>
        <v>39.25</v>
      </c>
      <c r="J420" s="3">
        <v>98</v>
      </c>
      <c r="K420" s="3">
        <v>1</v>
      </c>
      <c r="L420" s="3">
        <v>2</v>
      </c>
      <c r="M420" t="s">
        <v>50</v>
      </c>
      <c r="N420" t="s">
        <v>50</v>
      </c>
      <c r="O420" t="s">
        <v>50</v>
      </c>
      <c r="P420" t="s">
        <v>50</v>
      </c>
      <c r="Q420" t="s">
        <v>50</v>
      </c>
      <c r="R420" t="s">
        <v>50</v>
      </c>
      <c r="S420" t="s">
        <v>50</v>
      </c>
      <c r="T420" t="s">
        <v>50</v>
      </c>
      <c r="U420" t="str">
        <f t="shared" si="13"/>
        <v>NA</v>
      </c>
      <c r="V420" s="3" t="s">
        <v>50</v>
      </c>
      <c r="W420" s="3" t="s">
        <v>50</v>
      </c>
      <c r="X420" s="3" t="s">
        <v>50</v>
      </c>
    </row>
    <row r="421" spans="1:24" x14ac:dyDescent="0.35">
      <c r="A421" s="3" t="s">
        <v>19</v>
      </c>
      <c r="B421" s="20">
        <v>2024</v>
      </c>
      <c r="C421" s="3" t="s">
        <v>195</v>
      </c>
      <c r="D421" s="25" t="s">
        <v>50</v>
      </c>
      <c r="E421" s="3">
        <v>27</v>
      </c>
      <c r="F421" s="3">
        <v>25</v>
      </c>
      <c r="G421" s="3">
        <v>21</v>
      </c>
      <c r="H421" s="3">
        <v>22</v>
      </c>
      <c r="I421">
        <f t="shared" si="12"/>
        <v>23.75</v>
      </c>
      <c r="J421" s="3">
        <v>97</v>
      </c>
      <c r="K421" s="3">
        <v>1</v>
      </c>
      <c r="L421" s="3">
        <v>3</v>
      </c>
      <c r="M421" t="s">
        <v>50</v>
      </c>
      <c r="N421" t="s">
        <v>50</v>
      </c>
      <c r="O421" t="s">
        <v>50</v>
      </c>
      <c r="P421" t="s">
        <v>50</v>
      </c>
      <c r="Q421" t="s">
        <v>50</v>
      </c>
      <c r="R421" t="s">
        <v>50</v>
      </c>
      <c r="S421" t="s">
        <v>50</v>
      </c>
      <c r="T421" t="s">
        <v>50</v>
      </c>
      <c r="U421" t="str">
        <f t="shared" si="13"/>
        <v>NA</v>
      </c>
      <c r="V421" s="3" t="s">
        <v>50</v>
      </c>
      <c r="W421" s="3" t="s">
        <v>50</v>
      </c>
      <c r="X421" s="3" t="s">
        <v>50</v>
      </c>
    </row>
    <row r="422" spans="1:24" x14ac:dyDescent="0.35">
      <c r="A422" s="3" t="s">
        <v>19</v>
      </c>
      <c r="B422" s="20">
        <v>2024</v>
      </c>
      <c r="C422" s="3" t="s">
        <v>196</v>
      </c>
      <c r="D422" s="25" t="s">
        <v>50</v>
      </c>
      <c r="E422" s="3">
        <v>8</v>
      </c>
      <c r="F422" s="3">
        <v>17</v>
      </c>
      <c r="G422" s="3">
        <v>16</v>
      </c>
      <c r="H422" s="3">
        <v>11</v>
      </c>
      <c r="I422">
        <f t="shared" si="12"/>
        <v>13</v>
      </c>
      <c r="J422" s="3">
        <v>90</v>
      </c>
      <c r="K422" s="3">
        <v>5</v>
      </c>
      <c r="L422" s="3">
        <v>10</v>
      </c>
      <c r="M422" t="s">
        <v>50</v>
      </c>
      <c r="N422" t="s">
        <v>50</v>
      </c>
      <c r="O422" t="s">
        <v>50</v>
      </c>
      <c r="P422" t="s">
        <v>50</v>
      </c>
      <c r="Q422" t="s">
        <v>50</v>
      </c>
      <c r="R422" t="s">
        <v>50</v>
      </c>
      <c r="S422" t="s">
        <v>50</v>
      </c>
      <c r="T422" t="s">
        <v>50</v>
      </c>
      <c r="U422" t="str">
        <f t="shared" si="13"/>
        <v>NA</v>
      </c>
      <c r="V422" s="3" t="s">
        <v>50</v>
      </c>
      <c r="W422" s="3" t="s">
        <v>50</v>
      </c>
      <c r="X422" s="3" t="s">
        <v>50</v>
      </c>
    </row>
    <row r="423" spans="1:24" x14ac:dyDescent="0.35">
      <c r="A423" s="3" t="s">
        <v>19</v>
      </c>
      <c r="B423" s="20">
        <v>2024</v>
      </c>
      <c r="C423" s="3" t="s">
        <v>175</v>
      </c>
      <c r="D423" s="25" t="s">
        <v>202</v>
      </c>
      <c r="E423" s="3">
        <v>12</v>
      </c>
      <c r="F423" s="3">
        <v>17</v>
      </c>
      <c r="G423" s="3">
        <v>12</v>
      </c>
      <c r="H423" s="3">
        <v>12</v>
      </c>
      <c r="I423">
        <f t="shared" si="12"/>
        <v>13.25</v>
      </c>
      <c r="J423" s="3">
        <v>90</v>
      </c>
      <c r="K423" s="3">
        <v>40</v>
      </c>
      <c r="L423" s="3">
        <v>10</v>
      </c>
      <c r="M423" t="s">
        <v>50</v>
      </c>
      <c r="N423" t="s">
        <v>50</v>
      </c>
      <c r="O423" t="s">
        <v>50</v>
      </c>
      <c r="P423" t="s">
        <v>50</v>
      </c>
      <c r="Q423" t="s">
        <v>50</v>
      </c>
      <c r="R423" t="s">
        <v>50</v>
      </c>
      <c r="S423" t="s">
        <v>50</v>
      </c>
      <c r="T423" t="s">
        <v>50</v>
      </c>
      <c r="U423" t="str">
        <f t="shared" si="13"/>
        <v>NA</v>
      </c>
      <c r="V423" s="3" t="s">
        <v>50</v>
      </c>
      <c r="W423" s="3" t="s">
        <v>50</v>
      </c>
      <c r="X423" s="3" t="s">
        <v>50</v>
      </c>
    </row>
    <row r="424" spans="1:24" x14ac:dyDescent="0.35">
      <c r="A424" s="3" t="s">
        <v>19</v>
      </c>
      <c r="B424" s="20">
        <v>2024</v>
      </c>
      <c r="C424" s="3" t="s">
        <v>176</v>
      </c>
      <c r="D424" s="25" t="s">
        <v>203</v>
      </c>
      <c r="E424" s="3">
        <v>15</v>
      </c>
      <c r="F424" s="3">
        <v>24</v>
      </c>
      <c r="G424" s="3">
        <v>11</v>
      </c>
      <c r="H424" s="3">
        <v>20</v>
      </c>
      <c r="I424">
        <f t="shared" si="12"/>
        <v>17.5</v>
      </c>
      <c r="J424" s="3">
        <v>90</v>
      </c>
      <c r="K424" s="3">
        <v>0</v>
      </c>
      <c r="L424" s="3">
        <v>8</v>
      </c>
      <c r="M424" t="s">
        <v>50</v>
      </c>
      <c r="N424" t="s">
        <v>50</v>
      </c>
      <c r="O424" t="s">
        <v>50</v>
      </c>
      <c r="P424" t="s">
        <v>50</v>
      </c>
      <c r="Q424" t="s">
        <v>50</v>
      </c>
      <c r="R424" t="s">
        <v>50</v>
      </c>
      <c r="S424" t="s">
        <v>50</v>
      </c>
      <c r="T424" t="s">
        <v>50</v>
      </c>
      <c r="U424" t="str">
        <f t="shared" si="13"/>
        <v>NA</v>
      </c>
      <c r="V424" s="3" t="s">
        <v>50</v>
      </c>
      <c r="W424" s="3" t="s">
        <v>50</v>
      </c>
      <c r="X424" s="3" t="s">
        <v>50</v>
      </c>
    </row>
    <row r="425" spans="1:24" x14ac:dyDescent="0.35">
      <c r="A425" s="3" t="s">
        <v>19</v>
      </c>
      <c r="B425" s="20">
        <v>2024</v>
      </c>
      <c r="C425" s="3" t="s">
        <v>177</v>
      </c>
      <c r="D425" s="25" t="s">
        <v>204</v>
      </c>
      <c r="E425" s="3">
        <v>16</v>
      </c>
      <c r="F425" s="3">
        <v>18</v>
      </c>
      <c r="G425" s="3">
        <v>27</v>
      </c>
      <c r="H425" s="3">
        <v>39</v>
      </c>
      <c r="I425">
        <f t="shared" si="12"/>
        <v>25</v>
      </c>
      <c r="J425" s="3">
        <v>95</v>
      </c>
      <c r="K425" s="3">
        <v>40</v>
      </c>
      <c r="L425" s="3">
        <v>3</v>
      </c>
      <c r="M425" t="s">
        <v>50</v>
      </c>
      <c r="N425" t="s">
        <v>50</v>
      </c>
      <c r="O425" t="s">
        <v>50</v>
      </c>
      <c r="P425" t="s">
        <v>50</v>
      </c>
      <c r="Q425" t="s">
        <v>50</v>
      </c>
      <c r="R425" t="s">
        <v>50</v>
      </c>
      <c r="S425" t="s">
        <v>50</v>
      </c>
      <c r="T425" t="s">
        <v>50</v>
      </c>
      <c r="U425" t="str">
        <f t="shared" si="13"/>
        <v>NA</v>
      </c>
      <c r="V425" s="3" t="s">
        <v>50</v>
      </c>
      <c r="W425" s="3" t="s">
        <v>50</v>
      </c>
      <c r="X425" s="3" t="s">
        <v>50</v>
      </c>
    </row>
    <row r="426" spans="1:24" x14ac:dyDescent="0.35">
      <c r="A426" s="3" t="s">
        <v>19</v>
      </c>
      <c r="B426" s="20">
        <v>2024</v>
      </c>
      <c r="C426" s="3" t="s">
        <v>178</v>
      </c>
      <c r="D426" s="25" t="s">
        <v>205</v>
      </c>
      <c r="E426" s="3">
        <v>8</v>
      </c>
      <c r="F426" s="3">
        <v>21</v>
      </c>
      <c r="G426" s="3">
        <v>21</v>
      </c>
      <c r="H426" s="3">
        <v>17</v>
      </c>
      <c r="I426">
        <f t="shared" si="12"/>
        <v>16.75</v>
      </c>
      <c r="J426" s="3">
        <v>95</v>
      </c>
      <c r="K426" s="3">
        <v>25</v>
      </c>
      <c r="L426" s="3">
        <v>1</v>
      </c>
      <c r="M426" t="s">
        <v>50</v>
      </c>
      <c r="N426" t="s">
        <v>50</v>
      </c>
      <c r="O426" t="s">
        <v>50</v>
      </c>
      <c r="P426" t="s">
        <v>50</v>
      </c>
      <c r="Q426" t="s">
        <v>50</v>
      </c>
      <c r="R426" t="s">
        <v>50</v>
      </c>
      <c r="S426" t="s">
        <v>50</v>
      </c>
      <c r="T426" t="s">
        <v>50</v>
      </c>
      <c r="U426" t="str">
        <f t="shared" si="13"/>
        <v>NA</v>
      </c>
      <c r="V426" s="3" t="s">
        <v>50</v>
      </c>
      <c r="W426" s="3" t="s">
        <v>50</v>
      </c>
      <c r="X426" s="3" t="s">
        <v>50</v>
      </c>
    </row>
    <row r="427" spans="1:24" x14ac:dyDescent="0.35">
      <c r="A427" s="3" t="s">
        <v>19</v>
      </c>
      <c r="B427" s="20">
        <v>2024</v>
      </c>
      <c r="C427" s="3" t="s">
        <v>179</v>
      </c>
      <c r="D427" s="25" t="s">
        <v>206</v>
      </c>
      <c r="E427" s="3">
        <v>11</v>
      </c>
      <c r="F427" s="3">
        <v>14</v>
      </c>
      <c r="G427" s="3">
        <v>13</v>
      </c>
      <c r="H427" s="3">
        <v>10</v>
      </c>
      <c r="I427">
        <f t="shared" si="12"/>
        <v>12</v>
      </c>
      <c r="J427" s="3">
        <v>90</v>
      </c>
      <c r="K427" s="3">
        <v>15</v>
      </c>
      <c r="L427" s="3">
        <v>2</v>
      </c>
      <c r="M427" t="s">
        <v>50</v>
      </c>
      <c r="N427" t="s">
        <v>50</v>
      </c>
      <c r="O427" t="s">
        <v>50</v>
      </c>
      <c r="P427" t="s">
        <v>50</v>
      </c>
      <c r="Q427" t="s">
        <v>50</v>
      </c>
      <c r="R427" t="s">
        <v>50</v>
      </c>
      <c r="S427" t="s">
        <v>50</v>
      </c>
      <c r="T427" t="s">
        <v>50</v>
      </c>
      <c r="U427" t="str">
        <f t="shared" si="13"/>
        <v>NA</v>
      </c>
      <c r="V427" s="3" t="s">
        <v>50</v>
      </c>
      <c r="W427" s="3" t="s">
        <v>50</v>
      </c>
      <c r="X427" s="3" t="s">
        <v>50</v>
      </c>
    </row>
    <row r="428" spans="1:24" x14ac:dyDescent="0.35">
      <c r="A428" s="3" t="s">
        <v>19</v>
      </c>
      <c r="B428" s="20">
        <v>2024</v>
      </c>
      <c r="C428" s="3" t="s">
        <v>180</v>
      </c>
      <c r="D428" s="25" t="s">
        <v>207</v>
      </c>
      <c r="E428" s="3">
        <v>17</v>
      </c>
      <c r="F428" s="3">
        <v>18</v>
      </c>
      <c r="G428" s="3">
        <v>15</v>
      </c>
      <c r="H428" s="3">
        <v>15</v>
      </c>
      <c r="I428">
        <f t="shared" si="12"/>
        <v>16.25</v>
      </c>
      <c r="J428" s="3">
        <v>99</v>
      </c>
      <c r="K428" s="3">
        <v>5</v>
      </c>
      <c r="L428" s="3">
        <v>1</v>
      </c>
      <c r="M428" t="s">
        <v>50</v>
      </c>
      <c r="N428" t="s">
        <v>50</v>
      </c>
      <c r="O428" t="s">
        <v>50</v>
      </c>
      <c r="P428" t="s">
        <v>50</v>
      </c>
      <c r="Q428" t="s">
        <v>50</v>
      </c>
      <c r="R428" t="s">
        <v>50</v>
      </c>
      <c r="S428" t="s">
        <v>50</v>
      </c>
      <c r="T428" t="s">
        <v>50</v>
      </c>
      <c r="U428" t="str">
        <f t="shared" si="13"/>
        <v>NA</v>
      </c>
      <c r="V428" s="3" t="s">
        <v>50</v>
      </c>
      <c r="W428" s="3" t="s">
        <v>50</v>
      </c>
      <c r="X428" s="3" t="s">
        <v>50</v>
      </c>
    </row>
    <row r="429" spans="1:24" x14ac:dyDescent="0.35">
      <c r="A429" s="3" t="s">
        <v>19</v>
      </c>
      <c r="B429" s="20">
        <v>2024</v>
      </c>
      <c r="C429" s="3" t="s">
        <v>181</v>
      </c>
      <c r="D429" s="25" t="s">
        <v>208</v>
      </c>
      <c r="E429" s="3">
        <v>18</v>
      </c>
      <c r="F429" s="3">
        <v>20</v>
      </c>
      <c r="G429" s="3">
        <v>15</v>
      </c>
      <c r="H429" s="3">
        <v>16</v>
      </c>
      <c r="I429">
        <f t="shared" si="12"/>
        <v>17.25</v>
      </c>
      <c r="J429" s="3">
        <v>92</v>
      </c>
      <c r="K429" s="3">
        <v>2</v>
      </c>
      <c r="L429" s="3">
        <v>1</v>
      </c>
      <c r="M429" t="s">
        <v>50</v>
      </c>
      <c r="N429" t="s">
        <v>50</v>
      </c>
      <c r="O429" t="s">
        <v>50</v>
      </c>
      <c r="P429" t="s">
        <v>50</v>
      </c>
      <c r="Q429" t="s">
        <v>50</v>
      </c>
      <c r="R429" t="s">
        <v>50</v>
      </c>
      <c r="S429" t="s">
        <v>50</v>
      </c>
      <c r="T429" t="s">
        <v>50</v>
      </c>
      <c r="U429" t="str">
        <f t="shared" si="13"/>
        <v>NA</v>
      </c>
      <c r="V429" s="3" t="s">
        <v>50</v>
      </c>
      <c r="W429" s="3" t="s">
        <v>50</v>
      </c>
      <c r="X429" s="3" t="s">
        <v>50</v>
      </c>
    </row>
    <row r="430" spans="1:24" x14ac:dyDescent="0.35">
      <c r="A430" s="26" t="s">
        <v>18</v>
      </c>
      <c r="B430" s="25">
        <v>2014</v>
      </c>
      <c r="C430" s="3" t="s">
        <v>218</v>
      </c>
      <c r="D430" s="3" t="s">
        <v>218</v>
      </c>
      <c r="E430" s="3" t="s">
        <v>50</v>
      </c>
      <c r="F430" s="3" t="s">
        <v>50</v>
      </c>
      <c r="G430" s="3" t="s">
        <v>50</v>
      </c>
      <c r="H430" s="3" t="s">
        <v>50</v>
      </c>
      <c r="I430" t="str">
        <f t="shared" si="12"/>
        <v>NA</v>
      </c>
      <c r="J430" s="3">
        <v>80</v>
      </c>
      <c r="K430" t="s">
        <v>50</v>
      </c>
      <c r="L430" t="s">
        <v>50</v>
      </c>
      <c r="M430" t="s">
        <v>50</v>
      </c>
      <c r="N430" t="s">
        <v>50</v>
      </c>
      <c r="O430" t="s">
        <v>50</v>
      </c>
      <c r="P430" t="s">
        <v>50</v>
      </c>
      <c r="Q430" t="s">
        <v>50</v>
      </c>
      <c r="R430" t="s">
        <v>50</v>
      </c>
      <c r="S430" t="s">
        <v>50</v>
      </c>
      <c r="T430" t="s">
        <v>50</v>
      </c>
      <c r="U430" t="str">
        <f t="shared" si="13"/>
        <v>NA</v>
      </c>
      <c r="V430" s="3">
        <v>18.5</v>
      </c>
      <c r="W430" s="25">
        <v>1.0833333333333333</v>
      </c>
      <c r="X430" s="26">
        <v>491.83333333333331</v>
      </c>
    </row>
    <row r="431" spans="1:24" x14ac:dyDescent="0.35">
      <c r="A431" s="26" t="s">
        <v>18</v>
      </c>
      <c r="B431" s="25">
        <v>2014</v>
      </c>
      <c r="C431" s="3" t="s">
        <v>219</v>
      </c>
      <c r="D431" s="3" t="s">
        <v>219</v>
      </c>
      <c r="E431" s="3" t="s">
        <v>50</v>
      </c>
      <c r="F431" s="3" t="s">
        <v>50</v>
      </c>
      <c r="G431" s="3" t="s">
        <v>50</v>
      </c>
      <c r="H431" s="3" t="s">
        <v>50</v>
      </c>
      <c r="I431" t="str">
        <f t="shared" si="12"/>
        <v>NA</v>
      </c>
      <c r="J431" s="3">
        <v>96</v>
      </c>
      <c r="K431" t="s">
        <v>50</v>
      </c>
      <c r="L431" t="s">
        <v>50</v>
      </c>
      <c r="M431" t="s">
        <v>50</v>
      </c>
      <c r="N431" t="s">
        <v>50</v>
      </c>
      <c r="O431" t="s">
        <v>50</v>
      </c>
      <c r="P431" t="s">
        <v>50</v>
      </c>
      <c r="Q431" t="s">
        <v>50</v>
      </c>
      <c r="R431" t="s">
        <v>50</v>
      </c>
      <c r="S431" t="s">
        <v>50</v>
      </c>
      <c r="T431" t="s">
        <v>50</v>
      </c>
      <c r="U431" t="str">
        <f t="shared" si="13"/>
        <v>NA</v>
      </c>
      <c r="V431" s="3">
        <v>14.7</v>
      </c>
      <c r="W431" s="25">
        <v>0.61904761904761907</v>
      </c>
      <c r="X431" s="26">
        <v>342.76190476190476</v>
      </c>
    </row>
    <row r="432" spans="1:24" x14ac:dyDescent="0.35">
      <c r="A432" s="26" t="s">
        <v>18</v>
      </c>
      <c r="B432" s="25">
        <v>2014</v>
      </c>
      <c r="C432" s="3" t="s">
        <v>220</v>
      </c>
      <c r="D432" s="3" t="s">
        <v>220</v>
      </c>
      <c r="E432" s="3" t="s">
        <v>50</v>
      </c>
      <c r="F432" s="3" t="s">
        <v>50</v>
      </c>
      <c r="G432" s="3" t="s">
        <v>50</v>
      </c>
      <c r="H432" s="3" t="s">
        <v>50</v>
      </c>
      <c r="I432" t="str">
        <f t="shared" si="12"/>
        <v>NA</v>
      </c>
      <c r="J432" s="3">
        <v>85</v>
      </c>
      <c r="K432" t="s">
        <v>50</v>
      </c>
      <c r="L432" t="s">
        <v>50</v>
      </c>
      <c r="M432" t="s">
        <v>50</v>
      </c>
      <c r="N432" t="s">
        <v>50</v>
      </c>
      <c r="O432" t="s">
        <v>50</v>
      </c>
      <c r="P432" t="s">
        <v>50</v>
      </c>
      <c r="Q432" t="s">
        <v>50</v>
      </c>
      <c r="R432" t="s">
        <v>50</v>
      </c>
      <c r="S432" t="s">
        <v>50</v>
      </c>
      <c r="T432" t="s">
        <v>50</v>
      </c>
      <c r="U432" t="str">
        <f t="shared" si="13"/>
        <v>NA</v>
      </c>
      <c r="V432" s="3">
        <v>7.7</v>
      </c>
      <c r="W432" s="25">
        <v>6.25E-2</v>
      </c>
      <c r="X432" s="26">
        <v>576.5625</v>
      </c>
    </row>
    <row r="433" spans="1:24" x14ac:dyDescent="0.35">
      <c r="A433" s="26" t="s">
        <v>18</v>
      </c>
      <c r="B433" s="25">
        <v>2014</v>
      </c>
      <c r="C433" s="3" t="s">
        <v>221</v>
      </c>
      <c r="D433" s="3" t="s">
        <v>221</v>
      </c>
      <c r="E433" s="3" t="s">
        <v>50</v>
      </c>
      <c r="F433" s="3" t="s">
        <v>50</v>
      </c>
      <c r="G433" s="3" t="s">
        <v>50</v>
      </c>
      <c r="H433" s="3" t="s">
        <v>50</v>
      </c>
      <c r="I433" t="str">
        <f t="shared" si="12"/>
        <v>NA</v>
      </c>
      <c r="J433" s="3">
        <v>95</v>
      </c>
      <c r="K433" t="s">
        <v>50</v>
      </c>
      <c r="L433" t="s">
        <v>50</v>
      </c>
      <c r="M433" t="s">
        <v>50</v>
      </c>
      <c r="N433" t="s">
        <v>50</v>
      </c>
      <c r="O433" t="s">
        <v>50</v>
      </c>
      <c r="P433" t="s">
        <v>50</v>
      </c>
      <c r="Q433" t="s">
        <v>50</v>
      </c>
      <c r="R433" t="s">
        <v>50</v>
      </c>
      <c r="S433" t="s">
        <v>50</v>
      </c>
      <c r="T433" t="s">
        <v>50</v>
      </c>
      <c r="U433" t="str">
        <f t="shared" si="13"/>
        <v>NA</v>
      </c>
      <c r="V433" s="3">
        <v>12.9</v>
      </c>
      <c r="W433" s="25">
        <v>0.5714285714285714</v>
      </c>
      <c r="X433" s="26">
        <v>99.07692307692308</v>
      </c>
    </row>
    <row r="434" spans="1:24" x14ac:dyDescent="0.35">
      <c r="A434" s="26" t="s">
        <v>18</v>
      </c>
      <c r="B434" s="25">
        <v>2014</v>
      </c>
      <c r="C434" s="3" t="s">
        <v>222</v>
      </c>
      <c r="D434" s="3" t="s">
        <v>222</v>
      </c>
      <c r="E434" s="3" t="s">
        <v>50</v>
      </c>
      <c r="F434" s="3" t="s">
        <v>50</v>
      </c>
      <c r="G434" s="3" t="s">
        <v>50</v>
      </c>
      <c r="H434" s="3" t="s">
        <v>50</v>
      </c>
      <c r="I434" t="str">
        <f t="shared" si="12"/>
        <v>NA</v>
      </c>
      <c r="J434" s="3">
        <v>97</v>
      </c>
      <c r="K434" t="s">
        <v>50</v>
      </c>
      <c r="L434" t="s">
        <v>50</v>
      </c>
      <c r="M434" t="s">
        <v>50</v>
      </c>
      <c r="N434" t="s">
        <v>50</v>
      </c>
      <c r="O434" t="s">
        <v>50</v>
      </c>
      <c r="P434" t="s">
        <v>50</v>
      </c>
      <c r="Q434" t="s">
        <v>50</v>
      </c>
      <c r="R434" t="s">
        <v>50</v>
      </c>
      <c r="S434" t="s">
        <v>50</v>
      </c>
      <c r="T434" t="s">
        <v>50</v>
      </c>
      <c r="U434" t="str">
        <f t="shared" si="13"/>
        <v>NA</v>
      </c>
      <c r="V434" s="3">
        <v>11.7</v>
      </c>
      <c r="W434" s="25">
        <v>1</v>
      </c>
      <c r="X434" s="26">
        <v>278.57407407407408</v>
      </c>
    </row>
    <row r="435" spans="1:24" x14ac:dyDescent="0.35">
      <c r="A435" s="26" t="s">
        <v>18</v>
      </c>
      <c r="B435" s="25">
        <v>2014</v>
      </c>
      <c r="C435" s="3" t="s">
        <v>223</v>
      </c>
      <c r="D435" s="3" t="s">
        <v>223</v>
      </c>
      <c r="E435" s="3" t="s">
        <v>50</v>
      </c>
      <c r="F435" s="3" t="s">
        <v>50</v>
      </c>
      <c r="G435" s="3" t="s">
        <v>50</v>
      </c>
      <c r="H435" s="3" t="s">
        <v>50</v>
      </c>
      <c r="I435" t="str">
        <f t="shared" si="12"/>
        <v>NA</v>
      </c>
      <c r="J435" s="3">
        <v>97</v>
      </c>
      <c r="K435" t="s">
        <v>50</v>
      </c>
      <c r="L435" t="s">
        <v>50</v>
      </c>
      <c r="M435" t="s">
        <v>50</v>
      </c>
      <c r="N435" t="s">
        <v>50</v>
      </c>
      <c r="O435" t="s">
        <v>50</v>
      </c>
      <c r="P435" t="s">
        <v>50</v>
      </c>
      <c r="Q435" t="s">
        <v>50</v>
      </c>
      <c r="R435" t="s">
        <v>50</v>
      </c>
      <c r="S435" t="s">
        <v>50</v>
      </c>
      <c r="T435" t="s">
        <v>50</v>
      </c>
      <c r="U435" t="str">
        <f t="shared" si="13"/>
        <v>NA</v>
      </c>
      <c r="V435" s="3">
        <v>38.6</v>
      </c>
      <c r="W435" s="25">
        <v>1.0476190476190477</v>
      </c>
      <c r="X435" s="26">
        <v>486.66666666666669</v>
      </c>
    </row>
    <row r="436" spans="1:24" x14ac:dyDescent="0.35">
      <c r="A436" s="26" t="s">
        <v>18</v>
      </c>
      <c r="B436" s="25">
        <v>2014</v>
      </c>
      <c r="C436" s="3" t="s">
        <v>224</v>
      </c>
      <c r="D436" s="3" t="s">
        <v>224</v>
      </c>
      <c r="E436" s="3" t="s">
        <v>50</v>
      </c>
      <c r="F436" s="3" t="s">
        <v>50</v>
      </c>
      <c r="G436" s="3" t="s">
        <v>50</v>
      </c>
      <c r="H436" s="3" t="s">
        <v>50</v>
      </c>
      <c r="I436" t="str">
        <f t="shared" si="12"/>
        <v>NA</v>
      </c>
      <c r="J436" s="3">
        <v>97</v>
      </c>
      <c r="K436" t="s">
        <v>50</v>
      </c>
      <c r="L436" t="s">
        <v>50</v>
      </c>
      <c r="M436" t="s">
        <v>50</v>
      </c>
      <c r="N436" t="s">
        <v>50</v>
      </c>
      <c r="O436" t="s">
        <v>50</v>
      </c>
      <c r="P436" t="s">
        <v>50</v>
      </c>
      <c r="Q436" t="s">
        <v>50</v>
      </c>
      <c r="R436" t="s">
        <v>50</v>
      </c>
      <c r="S436" t="s">
        <v>50</v>
      </c>
      <c r="T436" t="s">
        <v>50</v>
      </c>
      <c r="U436" t="str">
        <f t="shared" si="13"/>
        <v>NA</v>
      </c>
      <c r="V436" s="3">
        <v>18</v>
      </c>
      <c r="W436" s="25">
        <v>1</v>
      </c>
      <c r="X436" s="26">
        <v>1081.5</v>
      </c>
    </row>
    <row r="437" spans="1:24" x14ac:dyDescent="0.35">
      <c r="A437" s="26" t="s">
        <v>18</v>
      </c>
      <c r="B437" s="25">
        <v>2014</v>
      </c>
      <c r="C437" s="3" t="s">
        <v>225</v>
      </c>
      <c r="D437" s="3" t="s">
        <v>225</v>
      </c>
      <c r="E437" s="3" t="s">
        <v>50</v>
      </c>
      <c r="F437" s="3" t="s">
        <v>50</v>
      </c>
      <c r="G437" s="3" t="s">
        <v>50</v>
      </c>
      <c r="H437" s="3" t="s">
        <v>50</v>
      </c>
      <c r="I437" t="str">
        <f t="shared" si="12"/>
        <v>NA</v>
      </c>
      <c r="J437" s="3">
        <v>90</v>
      </c>
      <c r="K437" t="s">
        <v>50</v>
      </c>
      <c r="L437" t="s">
        <v>50</v>
      </c>
      <c r="M437" t="s">
        <v>50</v>
      </c>
      <c r="N437" t="s">
        <v>50</v>
      </c>
      <c r="O437" t="s">
        <v>50</v>
      </c>
      <c r="P437" t="s">
        <v>50</v>
      </c>
      <c r="Q437" t="s">
        <v>50</v>
      </c>
      <c r="R437" t="s">
        <v>50</v>
      </c>
      <c r="S437" t="s">
        <v>50</v>
      </c>
      <c r="T437" t="s">
        <v>50</v>
      </c>
      <c r="U437" t="str">
        <f t="shared" si="13"/>
        <v>NA</v>
      </c>
      <c r="V437" s="3">
        <v>7.1</v>
      </c>
      <c r="W437" s="25">
        <v>0.625</v>
      </c>
      <c r="X437" s="26">
        <v>368.125</v>
      </c>
    </row>
    <row r="438" spans="1:24" x14ac:dyDescent="0.35">
      <c r="A438" s="26" t="s">
        <v>18</v>
      </c>
      <c r="B438" s="25">
        <v>2014</v>
      </c>
      <c r="C438" s="3" t="s">
        <v>226</v>
      </c>
      <c r="D438" s="3" t="s">
        <v>226</v>
      </c>
      <c r="E438" s="3" t="s">
        <v>50</v>
      </c>
      <c r="F438" s="3" t="s">
        <v>50</v>
      </c>
      <c r="G438" s="3" t="s">
        <v>50</v>
      </c>
      <c r="H438" s="3" t="s">
        <v>50</v>
      </c>
      <c r="I438" t="str">
        <f t="shared" si="12"/>
        <v>NA</v>
      </c>
      <c r="J438" s="3">
        <v>95</v>
      </c>
      <c r="K438" t="s">
        <v>50</v>
      </c>
      <c r="L438" t="s">
        <v>50</v>
      </c>
      <c r="M438" t="s">
        <v>50</v>
      </c>
      <c r="N438" t="s">
        <v>50</v>
      </c>
      <c r="O438" t="s">
        <v>50</v>
      </c>
      <c r="P438" t="s">
        <v>50</v>
      </c>
      <c r="Q438" t="s">
        <v>50</v>
      </c>
      <c r="R438" t="s">
        <v>50</v>
      </c>
      <c r="S438" t="s">
        <v>50</v>
      </c>
      <c r="T438" t="s">
        <v>50</v>
      </c>
      <c r="U438" t="str">
        <f t="shared" si="13"/>
        <v>NA</v>
      </c>
      <c r="V438" s="3">
        <v>25.7</v>
      </c>
      <c r="W438" s="25">
        <v>1.25</v>
      </c>
      <c r="X438" s="26">
        <v>411.83333333333331</v>
      </c>
    </row>
    <row r="439" spans="1:24" x14ac:dyDescent="0.35">
      <c r="A439" s="26" t="s">
        <v>18</v>
      </c>
      <c r="B439" s="25">
        <v>2014</v>
      </c>
      <c r="C439" s="3" t="s">
        <v>227</v>
      </c>
      <c r="D439" s="3" t="s">
        <v>227</v>
      </c>
      <c r="E439" s="3" t="s">
        <v>50</v>
      </c>
      <c r="F439" s="3" t="s">
        <v>50</v>
      </c>
      <c r="G439" s="3" t="s">
        <v>50</v>
      </c>
      <c r="H439" s="3" t="s">
        <v>50</v>
      </c>
      <c r="I439" t="str">
        <f t="shared" si="12"/>
        <v>NA</v>
      </c>
      <c r="J439" s="3">
        <v>90</v>
      </c>
      <c r="K439" t="s">
        <v>50</v>
      </c>
      <c r="L439" t="s">
        <v>50</v>
      </c>
      <c r="M439" t="s">
        <v>50</v>
      </c>
      <c r="N439" t="s">
        <v>50</v>
      </c>
      <c r="O439" t="s">
        <v>50</v>
      </c>
      <c r="P439" t="s">
        <v>50</v>
      </c>
      <c r="Q439" t="s">
        <v>50</v>
      </c>
      <c r="R439" t="s">
        <v>50</v>
      </c>
      <c r="S439" t="s">
        <v>50</v>
      </c>
      <c r="T439" t="s">
        <v>50</v>
      </c>
      <c r="U439" t="str">
        <f t="shared" si="13"/>
        <v>NA</v>
      </c>
      <c r="V439" s="3">
        <v>2.9</v>
      </c>
      <c r="W439" s="25" t="s">
        <v>50</v>
      </c>
      <c r="X439" s="26">
        <v>544</v>
      </c>
    </row>
    <row r="440" spans="1:24" x14ac:dyDescent="0.35">
      <c r="A440" s="26" t="s">
        <v>18</v>
      </c>
      <c r="B440" s="25">
        <v>2015</v>
      </c>
      <c r="C440" s="3" t="s">
        <v>218</v>
      </c>
      <c r="D440" s="3" t="s">
        <v>218</v>
      </c>
      <c r="E440" s="3" t="s">
        <v>50</v>
      </c>
      <c r="F440" s="3" t="s">
        <v>50</v>
      </c>
      <c r="G440" s="3" t="s">
        <v>50</v>
      </c>
      <c r="H440" s="3" t="s">
        <v>50</v>
      </c>
      <c r="I440" t="str">
        <f t="shared" si="12"/>
        <v>NA</v>
      </c>
      <c r="J440" s="3" t="s">
        <v>50</v>
      </c>
      <c r="K440" t="s">
        <v>50</v>
      </c>
      <c r="L440" t="s">
        <v>50</v>
      </c>
      <c r="M440" t="s">
        <v>50</v>
      </c>
      <c r="N440" t="s">
        <v>50</v>
      </c>
      <c r="O440" t="s">
        <v>50</v>
      </c>
      <c r="P440" t="s">
        <v>50</v>
      </c>
      <c r="Q440" t="s">
        <v>50</v>
      </c>
      <c r="R440" t="s">
        <v>50</v>
      </c>
      <c r="S440" t="s">
        <v>50</v>
      </c>
      <c r="T440" t="s">
        <v>50</v>
      </c>
      <c r="U440" t="str">
        <f t="shared" si="13"/>
        <v>NA</v>
      </c>
      <c r="V440" s="3" t="s">
        <v>50</v>
      </c>
      <c r="W440" s="25">
        <v>0.92307692307692313</v>
      </c>
      <c r="X440" s="26">
        <v>536.07692307692309</v>
      </c>
    </row>
    <row r="441" spans="1:24" x14ac:dyDescent="0.35">
      <c r="A441" s="26" t="s">
        <v>18</v>
      </c>
      <c r="B441" s="25">
        <v>2015</v>
      </c>
      <c r="C441" s="3" t="s">
        <v>219</v>
      </c>
      <c r="D441" s="3" t="s">
        <v>219</v>
      </c>
      <c r="E441" s="3" t="s">
        <v>50</v>
      </c>
      <c r="F441" s="3" t="s">
        <v>50</v>
      </c>
      <c r="G441" s="3" t="s">
        <v>50</v>
      </c>
      <c r="H441" s="3" t="s">
        <v>50</v>
      </c>
      <c r="I441" t="str">
        <f t="shared" si="12"/>
        <v>NA</v>
      </c>
      <c r="J441" s="3" t="s">
        <v>50</v>
      </c>
      <c r="K441" t="s">
        <v>50</v>
      </c>
      <c r="L441" t="s">
        <v>50</v>
      </c>
      <c r="M441" t="s">
        <v>50</v>
      </c>
      <c r="N441" t="s">
        <v>50</v>
      </c>
      <c r="O441" t="s">
        <v>50</v>
      </c>
      <c r="P441" t="s">
        <v>50</v>
      </c>
      <c r="Q441" t="s">
        <v>50</v>
      </c>
      <c r="R441" t="s">
        <v>50</v>
      </c>
      <c r="S441" t="s">
        <v>50</v>
      </c>
      <c r="T441" t="s">
        <v>50</v>
      </c>
      <c r="U441" t="str">
        <f t="shared" si="13"/>
        <v>NA</v>
      </c>
      <c r="V441" s="3" t="s">
        <v>50</v>
      </c>
      <c r="W441" s="25">
        <v>0.92307692307692313</v>
      </c>
      <c r="X441" s="26">
        <v>210.30769230769232</v>
      </c>
    </row>
    <row r="442" spans="1:24" x14ac:dyDescent="0.35">
      <c r="A442" s="26" t="s">
        <v>18</v>
      </c>
      <c r="B442" s="25">
        <v>2015</v>
      </c>
      <c r="C442" s="3" t="s">
        <v>220</v>
      </c>
      <c r="D442" s="3" t="s">
        <v>220</v>
      </c>
      <c r="E442" s="3" t="s">
        <v>50</v>
      </c>
      <c r="F442" s="3" t="s">
        <v>50</v>
      </c>
      <c r="G442" s="3" t="s">
        <v>50</v>
      </c>
      <c r="H442" s="3" t="s">
        <v>50</v>
      </c>
      <c r="I442" t="str">
        <f t="shared" si="12"/>
        <v>NA</v>
      </c>
      <c r="J442" s="3" t="s">
        <v>50</v>
      </c>
      <c r="K442" t="s">
        <v>50</v>
      </c>
      <c r="L442" t="s">
        <v>50</v>
      </c>
      <c r="M442" t="s">
        <v>50</v>
      </c>
      <c r="N442" t="s">
        <v>50</v>
      </c>
      <c r="O442" t="s">
        <v>50</v>
      </c>
      <c r="P442" t="s">
        <v>50</v>
      </c>
      <c r="Q442" t="s">
        <v>50</v>
      </c>
      <c r="R442" t="s">
        <v>50</v>
      </c>
      <c r="S442" t="s">
        <v>50</v>
      </c>
      <c r="T442" t="s">
        <v>50</v>
      </c>
      <c r="U442" t="str">
        <f t="shared" si="13"/>
        <v>NA</v>
      </c>
      <c r="V442" s="3" t="s">
        <v>50</v>
      </c>
      <c r="W442" s="25" t="s">
        <v>50</v>
      </c>
      <c r="X442" s="26">
        <v>96</v>
      </c>
    </row>
    <row r="443" spans="1:24" x14ac:dyDescent="0.35">
      <c r="A443" s="26" t="s">
        <v>18</v>
      </c>
      <c r="B443" s="25">
        <v>2015</v>
      </c>
      <c r="C443" s="3" t="s">
        <v>221</v>
      </c>
      <c r="D443" s="3" t="s">
        <v>221</v>
      </c>
      <c r="E443" s="3" t="s">
        <v>50</v>
      </c>
      <c r="F443" s="3" t="s">
        <v>50</v>
      </c>
      <c r="G443" s="3" t="s">
        <v>50</v>
      </c>
      <c r="H443" s="3" t="s">
        <v>50</v>
      </c>
      <c r="I443" t="str">
        <f t="shared" si="12"/>
        <v>NA</v>
      </c>
      <c r="J443" s="3" t="s">
        <v>50</v>
      </c>
      <c r="K443" t="s">
        <v>50</v>
      </c>
      <c r="L443" t="s">
        <v>50</v>
      </c>
      <c r="M443" t="s">
        <v>50</v>
      </c>
      <c r="N443" t="s">
        <v>50</v>
      </c>
      <c r="O443" t="s">
        <v>50</v>
      </c>
      <c r="P443" t="s">
        <v>50</v>
      </c>
      <c r="Q443" t="s">
        <v>50</v>
      </c>
      <c r="R443" t="s">
        <v>50</v>
      </c>
      <c r="S443" t="s">
        <v>50</v>
      </c>
      <c r="T443" t="s">
        <v>50</v>
      </c>
      <c r="U443" t="str">
        <f t="shared" si="13"/>
        <v>NA</v>
      </c>
      <c r="V443" s="3" t="s">
        <v>50</v>
      </c>
      <c r="W443" s="25">
        <v>0.53846153846153844</v>
      </c>
      <c r="X443" s="26" t="s">
        <v>50</v>
      </c>
    </row>
    <row r="444" spans="1:24" x14ac:dyDescent="0.35">
      <c r="A444" s="26" t="s">
        <v>18</v>
      </c>
      <c r="B444" s="25">
        <v>2015</v>
      </c>
      <c r="C444" s="3" t="s">
        <v>222</v>
      </c>
      <c r="D444" s="3" t="s">
        <v>222</v>
      </c>
      <c r="E444" s="3" t="s">
        <v>50</v>
      </c>
      <c r="F444" s="3" t="s">
        <v>50</v>
      </c>
      <c r="G444" s="3" t="s">
        <v>50</v>
      </c>
      <c r="H444" s="3" t="s">
        <v>50</v>
      </c>
      <c r="I444" t="str">
        <f t="shared" si="12"/>
        <v>NA</v>
      </c>
      <c r="J444" s="3" t="s">
        <v>50</v>
      </c>
      <c r="K444" t="s">
        <v>50</v>
      </c>
      <c r="L444" t="s">
        <v>50</v>
      </c>
      <c r="M444" t="s">
        <v>50</v>
      </c>
      <c r="N444" t="s">
        <v>50</v>
      </c>
      <c r="O444" t="s">
        <v>50</v>
      </c>
      <c r="P444" t="s">
        <v>50</v>
      </c>
      <c r="Q444" t="s">
        <v>50</v>
      </c>
      <c r="R444" t="s">
        <v>50</v>
      </c>
      <c r="S444" t="s">
        <v>50</v>
      </c>
      <c r="T444" t="s">
        <v>50</v>
      </c>
      <c r="U444" t="str">
        <f t="shared" si="13"/>
        <v>NA</v>
      </c>
      <c r="V444" s="3" t="s">
        <v>50</v>
      </c>
      <c r="W444" s="25">
        <v>0.61111111111111116</v>
      </c>
      <c r="X444" s="26">
        <v>239.77777777777777</v>
      </c>
    </row>
    <row r="445" spans="1:24" x14ac:dyDescent="0.35">
      <c r="A445" s="26" t="s">
        <v>18</v>
      </c>
      <c r="B445" s="25">
        <v>2015</v>
      </c>
      <c r="C445" s="3" t="s">
        <v>223</v>
      </c>
      <c r="D445" s="3" t="s">
        <v>223</v>
      </c>
      <c r="E445" s="3" t="s">
        <v>50</v>
      </c>
      <c r="F445" s="3" t="s">
        <v>50</v>
      </c>
      <c r="G445" s="3" t="s">
        <v>50</v>
      </c>
      <c r="H445" s="3" t="s">
        <v>50</v>
      </c>
      <c r="I445" t="str">
        <f t="shared" si="12"/>
        <v>NA</v>
      </c>
      <c r="J445" s="3" t="s">
        <v>50</v>
      </c>
      <c r="K445" t="s">
        <v>50</v>
      </c>
      <c r="L445" t="s">
        <v>50</v>
      </c>
      <c r="M445" t="s">
        <v>50</v>
      </c>
      <c r="N445" t="s">
        <v>50</v>
      </c>
      <c r="O445" t="s">
        <v>50</v>
      </c>
      <c r="P445" t="s">
        <v>50</v>
      </c>
      <c r="Q445" t="s">
        <v>50</v>
      </c>
      <c r="R445" t="s">
        <v>50</v>
      </c>
      <c r="S445" t="s">
        <v>50</v>
      </c>
      <c r="T445" t="s">
        <v>50</v>
      </c>
      <c r="U445" t="str">
        <f t="shared" si="13"/>
        <v>NA</v>
      </c>
      <c r="V445" s="3" t="s">
        <v>50</v>
      </c>
      <c r="W445" s="25">
        <v>1.0909090909090908</v>
      </c>
      <c r="X445" s="26">
        <v>574.4545454545455</v>
      </c>
    </row>
    <row r="446" spans="1:24" x14ac:dyDescent="0.35">
      <c r="A446" s="26" t="s">
        <v>18</v>
      </c>
      <c r="B446" s="25">
        <v>2015</v>
      </c>
      <c r="C446" s="3" t="s">
        <v>224</v>
      </c>
      <c r="D446" s="3" t="s">
        <v>224</v>
      </c>
      <c r="E446" s="3" t="s">
        <v>50</v>
      </c>
      <c r="F446" s="3" t="s">
        <v>50</v>
      </c>
      <c r="G446" s="3" t="s">
        <v>50</v>
      </c>
      <c r="H446" s="3" t="s">
        <v>50</v>
      </c>
      <c r="I446" t="str">
        <f t="shared" si="12"/>
        <v>NA</v>
      </c>
      <c r="J446" s="3" t="s">
        <v>50</v>
      </c>
      <c r="K446" t="s">
        <v>50</v>
      </c>
      <c r="L446" t="s">
        <v>50</v>
      </c>
      <c r="M446" t="s">
        <v>50</v>
      </c>
      <c r="N446" t="s">
        <v>50</v>
      </c>
      <c r="O446" t="s">
        <v>50</v>
      </c>
      <c r="P446" t="s">
        <v>50</v>
      </c>
      <c r="Q446" t="s">
        <v>50</v>
      </c>
      <c r="R446" t="s">
        <v>50</v>
      </c>
      <c r="S446" t="s">
        <v>50</v>
      </c>
      <c r="T446" t="s">
        <v>50</v>
      </c>
      <c r="U446" t="str">
        <f t="shared" si="13"/>
        <v>NA</v>
      </c>
      <c r="V446" s="3" t="s">
        <v>50</v>
      </c>
      <c r="W446" s="25">
        <v>5.5</v>
      </c>
      <c r="X446" s="26">
        <v>806</v>
      </c>
    </row>
    <row r="447" spans="1:24" x14ac:dyDescent="0.35">
      <c r="A447" s="26" t="s">
        <v>18</v>
      </c>
      <c r="B447" s="25">
        <v>2015</v>
      </c>
      <c r="C447" s="3" t="s">
        <v>225</v>
      </c>
      <c r="D447" s="3" t="s">
        <v>225</v>
      </c>
      <c r="E447" s="3" t="s">
        <v>50</v>
      </c>
      <c r="F447" s="3" t="s">
        <v>50</v>
      </c>
      <c r="G447" s="3" t="s">
        <v>50</v>
      </c>
      <c r="H447" s="3" t="s">
        <v>50</v>
      </c>
      <c r="I447" t="str">
        <f t="shared" si="12"/>
        <v>NA</v>
      </c>
      <c r="J447" s="3" t="s">
        <v>50</v>
      </c>
      <c r="K447" t="s">
        <v>50</v>
      </c>
      <c r="L447" t="s">
        <v>50</v>
      </c>
      <c r="M447" t="s">
        <v>50</v>
      </c>
      <c r="N447" t="s">
        <v>50</v>
      </c>
      <c r="O447" t="s">
        <v>50</v>
      </c>
      <c r="P447" t="s">
        <v>50</v>
      </c>
      <c r="Q447" t="s">
        <v>50</v>
      </c>
      <c r="R447" t="s">
        <v>50</v>
      </c>
      <c r="S447" t="s">
        <v>50</v>
      </c>
      <c r="T447" t="s">
        <v>50</v>
      </c>
      <c r="U447" t="str">
        <f t="shared" si="13"/>
        <v>NA</v>
      </c>
      <c r="V447" s="3" t="s">
        <v>50</v>
      </c>
      <c r="W447" s="25">
        <v>1.4</v>
      </c>
      <c r="X447" s="26">
        <v>224.8</v>
      </c>
    </row>
    <row r="448" spans="1:24" x14ac:dyDescent="0.35">
      <c r="A448" s="26" t="s">
        <v>18</v>
      </c>
      <c r="B448" s="25">
        <v>2015</v>
      </c>
      <c r="C448" s="3" t="s">
        <v>226</v>
      </c>
      <c r="D448" s="3" t="s">
        <v>226</v>
      </c>
      <c r="E448" s="3" t="s">
        <v>50</v>
      </c>
      <c r="F448" s="3" t="s">
        <v>50</v>
      </c>
      <c r="G448" s="3" t="s">
        <v>50</v>
      </c>
      <c r="H448" s="3" t="s">
        <v>50</v>
      </c>
      <c r="I448" t="str">
        <f t="shared" si="12"/>
        <v>NA</v>
      </c>
      <c r="J448" s="3" t="s">
        <v>50</v>
      </c>
      <c r="K448" t="s">
        <v>50</v>
      </c>
      <c r="L448" t="s">
        <v>50</v>
      </c>
      <c r="M448" t="s">
        <v>50</v>
      </c>
      <c r="N448" t="s">
        <v>50</v>
      </c>
      <c r="O448" t="s">
        <v>50</v>
      </c>
      <c r="P448" t="s">
        <v>50</v>
      </c>
      <c r="Q448" t="s">
        <v>50</v>
      </c>
      <c r="R448" t="s">
        <v>50</v>
      </c>
      <c r="S448" t="s">
        <v>50</v>
      </c>
      <c r="T448" t="s">
        <v>50</v>
      </c>
      <c r="U448" t="str">
        <f t="shared" si="13"/>
        <v>NA</v>
      </c>
      <c r="V448" s="3" t="s">
        <v>50</v>
      </c>
      <c r="W448" s="25">
        <v>0.73333333333333328</v>
      </c>
      <c r="X448" s="26">
        <v>360.06666666666666</v>
      </c>
    </row>
    <row r="449" spans="1:24" x14ac:dyDescent="0.35">
      <c r="A449" s="26" t="s">
        <v>18</v>
      </c>
      <c r="B449" s="25">
        <v>2015</v>
      </c>
      <c r="C449" s="3" t="s">
        <v>227</v>
      </c>
      <c r="D449" s="3" t="s">
        <v>227</v>
      </c>
      <c r="E449" s="3" t="s">
        <v>50</v>
      </c>
      <c r="F449" s="3" t="s">
        <v>50</v>
      </c>
      <c r="G449" s="3" t="s">
        <v>50</v>
      </c>
      <c r="H449" s="3" t="s">
        <v>50</v>
      </c>
      <c r="I449" t="str">
        <f t="shared" si="12"/>
        <v>NA</v>
      </c>
      <c r="J449" s="3" t="s">
        <v>50</v>
      </c>
      <c r="K449" t="s">
        <v>50</v>
      </c>
      <c r="L449" t="s">
        <v>50</v>
      </c>
      <c r="M449" t="s">
        <v>50</v>
      </c>
      <c r="N449" t="s">
        <v>50</v>
      </c>
      <c r="O449" t="s">
        <v>50</v>
      </c>
      <c r="P449" t="s">
        <v>50</v>
      </c>
      <c r="Q449" t="s">
        <v>50</v>
      </c>
      <c r="R449" t="s">
        <v>50</v>
      </c>
      <c r="S449" t="s">
        <v>50</v>
      </c>
      <c r="T449" t="s">
        <v>50</v>
      </c>
      <c r="U449" t="str">
        <f t="shared" si="13"/>
        <v>NA</v>
      </c>
      <c r="V449" s="3" t="s">
        <v>50</v>
      </c>
      <c r="W449" s="25" t="s">
        <v>50</v>
      </c>
      <c r="X449" s="26" t="s">
        <v>50</v>
      </c>
    </row>
    <row r="450" spans="1:24" x14ac:dyDescent="0.35">
      <c r="A450" s="26" t="s">
        <v>18</v>
      </c>
      <c r="B450" s="25">
        <v>2016</v>
      </c>
      <c r="C450" s="3" t="s">
        <v>218</v>
      </c>
      <c r="D450" s="3" t="s">
        <v>218</v>
      </c>
      <c r="E450" s="3" t="s">
        <v>50</v>
      </c>
      <c r="F450" s="3" t="s">
        <v>50</v>
      </c>
      <c r="G450" s="3" t="s">
        <v>50</v>
      </c>
      <c r="H450" s="3" t="s">
        <v>50</v>
      </c>
      <c r="I450" t="str">
        <f t="shared" si="12"/>
        <v>NA</v>
      </c>
      <c r="J450" s="3">
        <v>70</v>
      </c>
      <c r="K450" t="s">
        <v>50</v>
      </c>
      <c r="L450" t="s">
        <v>50</v>
      </c>
      <c r="M450" t="s">
        <v>50</v>
      </c>
      <c r="N450" t="s">
        <v>50</v>
      </c>
      <c r="O450" t="s">
        <v>50</v>
      </c>
      <c r="P450" t="s">
        <v>50</v>
      </c>
      <c r="Q450" t="s">
        <v>50</v>
      </c>
      <c r="R450" t="s">
        <v>50</v>
      </c>
      <c r="S450" t="s">
        <v>50</v>
      </c>
      <c r="T450" t="s">
        <v>50</v>
      </c>
      <c r="U450" t="str">
        <f t="shared" si="13"/>
        <v>NA</v>
      </c>
      <c r="V450" s="3">
        <v>47.317500000000003</v>
      </c>
      <c r="W450" s="25">
        <v>1.25</v>
      </c>
      <c r="X450" s="26">
        <v>678.91669999999999</v>
      </c>
    </row>
    <row r="451" spans="1:24" x14ac:dyDescent="0.35">
      <c r="A451" s="26" t="s">
        <v>18</v>
      </c>
      <c r="B451" s="25">
        <v>2016</v>
      </c>
      <c r="C451" s="3" t="s">
        <v>219</v>
      </c>
      <c r="D451" s="3" t="s">
        <v>219</v>
      </c>
      <c r="E451" s="3" t="s">
        <v>50</v>
      </c>
      <c r="F451" s="3" t="s">
        <v>50</v>
      </c>
      <c r="G451" s="3" t="s">
        <v>50</v>
      </c>
      <c r="H451" s="3" t="s">
        <v>50</v>
      </c>
      <c r="I451" t="str">
        <f t="shared" ref="I451:I514" si="14">IFERROR(AVERAGE(E451:H451), "NA")</f>
        <v>NA</v>
      </c>
      <c r="J451" s="3">
        <v>70</v>
      </c>
      <c r="K451" t="s">
        <v>50</v>
      </c>
      <c r="L451" t="s">
        <v>50</v>
      </c>
      <c r="M451" t="s">
        <v>50</v>
      </c>
      <c r="N451" t="s">
        <v>50</v>
      </c>
      <c r="O451" t="s">
        <v>50</v>
      </c>
      <c r="P451" t="s">
        <v>50</v>
      </c>
      <c r="Q451" t="s">
        <v>50</v>
      </c>
      <c r="R451" t="s">
        <v>50</v>
      </c>
      <c r="S451" t="s">
        <v>50</v>
      </c>
      <c r="T451" t="s">
        <v>50</v>
      </c>
      <c r="U451" t="str">
        <f t="shared" ref="U451:U514" si="15">IFERROR(AVERAGE(S451:T451), "NA")</f>
        <v>NA</v>
      </c>
      <c r="V451" s="3">
        <v>28.45</v>
      </c>
      <c r="W451" s="25">
        <v>0.66666666666666663</v>
      </c>
      <c r="X451" s="26">
        <v>282.41669999999999</v>
      </c>
    </row>
    <row r="452" spans="1:24" x14ac:dyDescent="0.35">
      <c r="A452" s="26" t="s">
        <v>18</v>
      </c>
      <c r="B452" s="25">
        <v>2016</v>
      </c>
      <c r="C452" s="3" t="s">
        <v>220</v>
      </c>
      <c r="D452" s="3" t="s">
        <v>220</v>
      </c>
      <c r="E452" s="3" t="s">
        <v>50</v>
      </c>
      <c r="F452" s="3" t="s">
        <v>50</v>
      </c>
      <c r="G452" s="3" t="s">
        <v>50</v>
      </c>
      <c r="H452" s="3" t="s">
        <v>50</v>
      </c>
      <c r="I452" t="str">
        <f t="shared" si="14"/>
        <v>NA</v>
      </c>
      <c r="J452" s="3">
        <v>60</v>
      </c>
      <c r="K452" t="s">
        <v>50</v>
      </c>
      <c r="L452" t="s">
        <v>50</v>
      </c>
      <c r="M452" t="s">
        <v>50</v>
      </c>
      <c r="N452" t="s">
        <v>50</v>
      </c>
      <c r="O452" t="s">
        <v>50</v>
      </c>
      <c r="P452" t="s">
        <v>50</v>
      </c>
      <c r="Q452" t="s">
        <v>50</v>
      </c>
      <c r="R452" t="s">
        <v>50</v>
      </c>
      <c r="S452" t="s">
        <v>50</v>
      </c>
      <c r="T452" t="s">
        <v>50</v>
      </c>
      <c r="U452" t="str">
        <f t="shared" si="15"/>
        <v>NA</v>
      </c>
      <c r="V452" s="3">
        <v>35.1</v>
      </c>
      <c r="W452" s="25" t="s">
        <v>50</v>
      </c>
      <c r="X452" s="26" t="s">
        <v>50</v>
      </c>
    </row>
    <row r="453" spans="1:24" x14ac:dyDescent="0.35">
      <c r="A453" s="26" t="s">
        <v>18</v>
      </c>
      <c r="B453" s="25">
        <v>2016</v>
      </c>
      <c r="C453" s="3" t="s">
        <v>221</v>
      </c>
      <c r="D453" s="3" t="s">
        <v>221</v>
      </c>
      <c r="E453" s="3" t="s">
        <v>50</v>
      </c>
      <c r="F453" s="3" t="s">
        <v>50</v>
      </c>
      <c r="G453" s="3" t="s">
        <v>50</v>
      </c>
      <c r="H453" s="3" t="s">
        <v>50</v>
      </c>
      <c r="I453" t="str">
        <f t="shared" si="14"/>
        <v>NA</v>
      </c>
      <c r="J453" s="3">
        <v>100</v>
      </c>
      <c r="K453" t="s">
        <v>50</v>
      </c>
      <c r="L453" t="s">
        <v>50</v>
      </c>
      <c r="M453" t="s">
        <v>50</v>
      </c>
      <c r="N453" t="s">
        <v>50</v>
      </c>
      <c r="O453" t="s">
        <v>50</v>
      </c>
      <c r="P453" t="s">
        <v>50</v>
      </c>
      <c r="Q453" t="s">
        <v>50</v>
      </c>
      <c r="R453" t="s">
        <v>50</v>
      </c>
      <c r="S453" t="s">
        <v>50</v>
      </c>
      <c r="T453" t="s">
        <v>50</v>
      </c>
      <c r="U453" t="str">
        <f t="shared" si="15"/>
        <v>NA</v>
      </c>
      <c r="V453" s="3">
        <v>37.375</v>
      </c>
      <c r="W453" s="25">
        <v>0.8214285714285714</v>
      </c>
      <c r="X453" s="26">
        <v>218.67859999999999</v>
      </c>
    </row>
    <row r="454" spans="1:24" x14ac:dyDescent="0.35">
      <c r="A454" s="26" t="s">
        <v>18</v>
      </c>
      <c r="B454" s="25">
        <v>2016</v>
      </c>
      <c r="C454" s="3" t="s">
        <v>222</v>
      </c>
      <c r="D454" s="3" t="s">
        <v>222</v>
      </c>
      <c r="E454" s="3" t="s">
        <v>50</v>
      </c>
      <c r="F454" s="3" t="s">
        <v>50</v>
      </c>
      <c r="G454" s="3" t="s">
        <v>50</v>
      </c>
      <c r="H454" s="3" t="s">
        <v>50</v>
      </c>
      <c r="I454" t="str">
        <f t="shared" si="14"/>
        <v>NA</v>
      </c>
      <c r="J454" s="3">
        <v>90</v>
      </c>
      <c r="K454" t="s">
        <v>50</v>
      </c>
      <c r="L454" t="s">
        <v>50</v>
      </c>
      <c r="M454" t="s">
        <v>50</v>
      </c>
      <c r="N454" t="s">
        <v>50</v>
      </c>
      <c r="O454" t="s">
        <v>50</v>
      </c>
      <c r="P454" t="s">
        <v>50</v>
      </c>
      <c r="Q454" t="s">
        <v>50</v>
      </c>
      <c r="R454" t="s">
        <v>50</v>
      </c>
      <c r="S454" t="s">
        <v>50</v>
      </c>
      <c r="T454" t="s">
        <v>50</v>
      </c>
      <c r="U454" t="str">
        <f t="shared" si="15"/>
        <v>NA</v>
      </c>
      <c r="V454" s="3">
        <v>26.675000000000001</v>
      </c>
      <c r="W454" s="25">
        <v>1.1818181818181819</v>
      </c>
      <c r="X454" s="26">
        <v>259.36360000000002</v>
      </c>
    </row>
    <row r="455" spans="1:24" x14ac:dyDescent="0.35">
      <c r="A455" s="26" t="s">
        <v>18</v>
      </c>
      <c r="B455" s="25">
        <v>2016</v>
      </c>
      <c r="C455" s="3" t="s">
        <v>223</v>
      </c>
      <c r="D455" s="3" t="s">
        <v>223</v>
      </c>
      <c r="E455" s="3" t="s">
        <v>50</v>
      </c>
      <c r="F455" s="3" t="s">
        <v>50</v>
      </c>
      <c r="G455" s="3" t="s">
        <v>50</v>
      </c>
      <c r="H455" s="3" t="s">
        <v>50</v>
      </c>
      <c r="I455" t="str">
        <f t="shared" si="14"/>
        <v>NA</v>
      </c>
      <c r="J455" s="3">
        <v>100</v>
      </c>
      <c r="K455" t="s">
        <v>50</v>
      </c>
      <c r="L455" t="s">
        <v>50</v>
      </c>
      <c r="M455" t="s">
        <v>50</v>
      </c>
      <c r="N455" t="s">
        <v>50</v>
      </c>
      <c r="O455" t="s">
        <v>50</v>
      </c>
      <c r="P455" t="s">
        <v>50</v>
      </c>
      <c r="Q455" t="s">
        <v>50</v>
      </c>
      <c r="R455" t="s">
        <v>50</v>
      </c>
      <c r="S455" t="s">
        <v>50</v>
      </c>
      <c r="T455" t="s">
        <v>50</v>
      </c>
      <c r="U455" t="str">
        <f t="shared" si="15"/>
        <v>NA</v>
      </c>
      <c r="V455" s="3">
        <v>54.075000000000003</v>
      </c>
      <c r="W455" s="25">
        <v>1</v>
      </c>
      <c r="X455" s="26">
        <v>556.16669999999999</v>
      </c>
    </row>
    <row r="456" spans="1:24" x14ac:dyDescent="0.35">
      <c r="A456" s="26" t="s">
        <v>18</v>
      </c>
      <c r="B456" s="25">
        <v>2016</v>
      </c>
      <c r="C456" s="3" t="s">
        <v>224</v>
      </c>
      <c r="D456" s="3" t="s">
        <v>224</v>
      </c>
      <c r="E456" s="3" t="s">
        <v>50</v>
      </c>
      <c r="F456" s="3" t="s">
        <v>50</v>
      </c>
      <c r="G456" s="3" t="s">
        <v>50</v>
      </c>
      <c r="H456" s="3" t="s">
        <v>50</v>
      </c>
      <c r="I456" t="str">
        <f t="shared" si="14"/>
        <v>NA</v>
      </c>
      <c r="J456" s="3">
        <v>90</v>
      </c>
      <c r="K456" t="s">
        <v>50</v>
      </c>
      <c r="L456" t="s">
        <v>50</v>
      </c>
      <c r="M456" t="s">
        <v>50</v>
      </c>
      <c r="N456" t="s">
        <v>50</v>
      </c>
      <c r="O456" t="s">
        <v>50</v>
      </c>
      <c r="P456" t="s">
        <v>50</v>
      </c>
      <c r="Q456" t="s">
        <v>50</v>
      </c>
      <c r="R456" t="s">
        <v>50</v>
      </c>
      <c r="S456" t="s">
        <v>50</v>
      </c>
      <c r="T456" t="s">
        <v>50</v>
      </c>
      <c r="U456" t="str">
        <f t="shared" si="15"/>
        <v>NA</v>
      </c>
      <c r="V456" s="3">
        <v>54.024999999999999</v>
      </c>
      <c r="W456" s="25">
        <v>0.63636363636363635</v>
      </c>
      <c r="X456" s="26">
        <v>580.54545450000001</v>
      </c>
    </row>
    <row r="457" spans="1:24" x14ac:dyDescent="0.35">
      <c r="A457" s="26" t="s">
        <v>18</v>
      </c>
      <c r="B457" s="25">
        <v>2016</v>
      </c>
      <c r="C457" s="3" t="s">
        <v>225</v>
      </c>
      <c r="D457" s="3" t="s">
        <v>225</v>
      </c>
      <c r="E457" s="3" t="s">
        <v>50</v>
      </c>
      <c r="F457" s="3" t="s">
        <v>50</v>
      </c>
      <c r="G457" s="3" t="s">
        <v>50</v>
      </c>
      <c r="H457" s="3" t="s">
        <v>50</v>
      </c>
      <c r="I457" t="str">
        <f t="shared" si="14"/>
        <v>NA</v>
      </c>
      <c r="J457" s="3">
        <v>55</v>
      </c>
      <c r="K457" t="s">
        <v>50</v>
      </c>
      <c r="L457" t="s">
        <v>50</v>
      </c>
      <c r="M457" t="s">
        <v>50</v>
      </c>
      <c r="N457" t="s">
        <v>50</v>
      </c>
      <c r="O457" t="s">
        <v>50</v>
      </c>
      <c r="P457" t="s">
        <v>50</v>
      </c>
      <c r="Q457" t="s">
        <v>50</v>
      </c>
      <c r="R457" t="s">
        <v>50</v>
      </c>
      <c r="S457" t="s">
        <v>50</v>
      </c>
      <c r="T457" t="s">
        <v>50</v>
      </c>
      <c r="U457" t="str">
        <f t="shared" si="15"/>
        <v>NA</v>
      </c>
      <c r="V457" s="3">
        <v>7.45</v>
      </c>
      <c r="W457" s="25">
        <v>0.14285714285714285</v>
      </c>
      <c r="X457" s="26">
        <v>182.28569999999999</v>
      </c>
    </row>
    <row r="458" spans="1:24" x14ac:dyDescent="0.35">
      <c r="A458" s="26" t="s">
        <v>18</v>
      </c>
      <c r="B458" s="25">
        <v>2016</v>
      </c>
      <c r="C458" s="3" t="s">
        <v>226</v>
      </c>
      <c r="D458" s="3" t="s">
        <v>226</v>
      </c>
      <c r="E458" s="3" t="s">
        <v>50</v>
      </c>
      <c r="F458" s="3" t="s">
        <v>50</v>
      </c>
      <c r="G458" s="3" t="s">
        <v>50</v>
      </c>
      <c r="H458" s="3" t="s">
        <v>50</v>
      </c>
      <c r="I458" t="str">
        <f t="shared" si="14"/>
        <v>NA</v>
      </c>
      <c r="J458" s="3">
        <v>95</v>
      </c>
      <c r="K458" t="s">
        <v>50</v>
      </c>
      <c r="L458" t="s">
        <v>50</v>
      </c>
      <c r="M458" t="s">
        <v>50</v>
      </c>
      <c r="N458" t="s">
        <v>50</v>
      </c>
      <c r="O458" t="s">
        <v>50</v>
      </c>
      <c r="P458" t="s">
        <v>50</v>
      </c>
      <c r="Q458" t="s">
        <v>50</v>
      </c>
      <c r="R458" t="s">
        <v>50</v>
      </c>
      <c r="S458" t="s">
        <v>50</v>
      </c>
      <c r="T458" t="s">
        <v>50</v>
      </c>
      <c r="U458" t="str">
        <f t="shared" si="15"/>
        <v>NA</v>
      </c>
      <c r="V458" s="3">
        <v>34.299999999999997</v>
      </c>
      <c r="W458" s="25">
        <v>0.59090909090909094</v>
      </c>
      <c r="X458" s="26">
        <v>459.27269999999999</v>
      </c>
    </row>
    <row r="459" spans="1:24" x14ac:dyDescent="0.35">
      <c r="A459" s="26" t="s">
        <v>18</v>
      </c>
      <c r="B459" s="25">
        <v>2016</v>
      </c>
      <c r="C459" s="3" t="s">
        <v>227</v>
      </c>
      <c r="D459" s="3" t="s">
        <v>227</v>
      </c>
      <c r="E459" s="3" t="s">
        <v>50</v>
      </c>
      <c r="F459" s="3" t="s">
        <v>50</v>
      </c>
      <c r="G459" s="3" t="s">
        <v>50</v>
      </c>
      <c r="H459" s="3" t="s">
        <v>50</v>
      </c>
      <c r="I459" t="str">
        <f t="shared" si="14"/>
        <v>NA</v>
      </c>
      <c r="J459" s="3">
        <v>50</v>
      </c>
      <c r="K459" t="s">
        <v>50</v>
      </c>
      <c r="L459" t="s">
        <v>50</v>
      </c>
      <c r="M459" t="s">
        <v>50</v>
      </c>
      <c r="N459" t="s">
        <v>50</v>
      </c>
      <c r="O459" t="s">
        <v>50</v>
      </c>
      <c r="P459" t="s">
        <v>50</v>
      </c>
      <c r="Q459" t="s">
        <v>50</v>
      </c>
      <c r="R459" t="s">
        <v>50</v>
      </c>
      <c r="S459" t="s">
        <v>50</v>
      </c>
      <c r="T459" t="s">
        <v>50</v>
      </c>
      <c r="U459" t="str">
        <f t="shared" si="15"/>
        <v>NA</v>
      </c>
      <c r="V459" s="3">
        <v>15.525</v>
      </c>
      <c r="W459" s="25" t="s">
        <v>50</v>
      </c>
      <c r="X459" s="26" t="s">
        <v>50</v>
      </c>
    </row>
    <row r="460" spans="1:24" x14ac:dyDescent="0.35">
      <c r="A460" s="26" t="s">
        <v>18</v>
      </c>
      <c r="B460" s="25">
        <v>2017</v>
      </c>
      <c r="C460" s="3" t="s">
        <v>218</v>
      </c>
      <c r="D460" s="3" t="s">
        <v>218</v>
      </c>
      <c r="E460" s="3" t="s">
        <v>50</v>
      </c>
      <c r="F460" s="3" t="s">
        <v>50</v>
      </c>
      <c r="G460" s="3" t="s">
        <v>50</v>
      </c>
      <c r="H460" s="3" t="s">
        <v>50</v>
      </c>
      <c r="I460" t="str">
        <f t="shared" si="14"/>
        <v>NA</v>
      </c>
      <c r="J460" s="3">
        <v>80</v>
      </c>
      <c r="K460" t="s">
        <v>50</v>
      </c>
      <c r="L460" t="s">
        <v>50</v>
      </c>
      <c r="M460" t="s">
        <v>50</v>
      </c>
      <c r="N460" t="s">
        <v>50</v>
      </c>
      <c r="O460" t="s">
        <v>50</v>
      </c>
      <c r="P460" t="s">
        <v>50</v>
      </c>
      <c r="Q460" t="s">
        <v>50</v>
      </c>
      <c r="R460" t="s">
        <v>50</v>
      </c>
      <c r="S460" t="s">
        <v>50</v>
      </c>
      <c r="T460" t="s">
        <v>50</v>
      </c>
      <c r="U460" t="str">
        <f t="shared" si="15"/>
        <v>NA</v>
      </c>
      <c r="V460" s="3">
        <v>31.824999999999999</v>
      </c>
      <c r="W460" s="25">
        <v>0.6</v>
      </c>
      <c r="X460" s="27">
        <v>508.4</v>
      </c>
    </row>
    <row r="461" spans="1:24" x14ac:dyDescent="0.35">
      <c r="A461" s="26" t="s">
        <v>18</v>
      </c>
      <c r="B461" s="25">
        <v>2017</v>
      </c>
      <c r="C461" s="3" t="s">
        <v>219</v>
      </c>
      <c r="D461" s="3" t="s">
        <v>219</v>
      </c>
      <c r="E461" s="3" t="s">
        <v>50</v>
      </c>
      <c r="F461" s="3" t="s">
        <v>50</v>
      </c>
      <c r="G461" s="3" t="s">
        <v>50</v>
      </c>
      <c r="H461" s="3" t="s">
        <v>50</v>
      </c>
      <c r="I461" t="str">
        <f t="shared" si="14"/>
        <v>NA</v>
      </c>
      <c r="J461" s="3">
        <v>80</v>
      </c>
      <c r="K461" t="s">
        <v>50</v>
      </c>
      <c r="L461" t="s">
        <v>50</v>
      </c>
      <c r="M461" t="s">
        <v>50</v>
      </c>
      <c r="N461" t="s">
        <v>50</v>
      </c>
      <c r="O461" t="s">
        <v>50</v>
      </c>
      <c r="P461" t="s">
        <v>50</v>
      </c>
      <c r="Q461" t="s">
        <v>50</v>
      </c>
      <c r="R461" t="s">
        <v>50</v>
      </c>
      <c r="S461" t="s">
        <v>50</v>
      </c>
      <c r="T461" t="s">
        <v>50</v>
      </c>
      <c r="U461" t="str">
        <f t="shared" si="15"/>
        <v>NA</v>
      </c>
      <c r="V461" s="3">
        <v>8.75</v>
      </c>
      <c r="W461" s="25" t="s">
        <v>50</v>
      </c>
      <c r="X461" s="28">
        <v>261.5</v>
      </c>
    </row>
    <row r="462" spans="1:24" x14ac:dyDescent="0.35">
      <c r="A462" s="26" t="s">
        <v>18</v>
      </c>
      <c r="B462" s="25">
        <v>2017</v>
      </c>
      <c r="C462" s="3" t="s">
        <v>220</v>
      </c>
      <c r="D462" s="3" t="s">
        <v>220</v>
      </c>
      <c r="E462" s="3" t="s">
        <v>50</v>
      </c>
      <c r="F462" s="3" t="s">
        <v>50</v>
      </c>
      <c r="G462" s="3" t="s">
        <v>50</v>
      </c>
      <c r="H462" s="3" t="s">
        <v>50</v>
      </c>
      <c r="I462" t="str">
        <f t="shared" si="14"/>
        <v>NA</v>
      </c>
      <c r="J462" s="3">
        <v>60</v>
      </c>
      <c r="K462" t="s">
        <v>50</v>
      </c>
      <c r="L462" t="s">
        <v>50</v>
      </c>
      <c r="M462" t="s">
        <v>50</v>
      </c>
      <c r="N462" t="s">
        <v>50</v>
      </c>
      <c r="O462" t="s">
        <v>50</v>
      </c>
      <c r="P462" t="s">
        <v>50</v>
      </c>
      <c r="Q462" t="s">
        <v>50</v>
      </c>
      <c r="R462" t="s">
        <v>50</v>
      </c>
      <c r="S462" t="s">
        <v>50</v>
      </c>
      <c r="T462" t="s">
        <v>50</v>
      </c>
      <c r="U462" t="str">
        <f t="shared" si="15"/>
        <v>NA</v>
      </c>
      <c r="V462" s="3">
        <v>9.65</v>
      </c>
      <c r="W462" s="25" t="s">
        <v>50</v>
      </c>
      <c r="X462" s="26" t="s">
        <v>50</v>
      </c>
    </row>
    <row r="463" spans="1:24" x14ac:dyDescent="0.35">
      <c r="A463" s="26" t="s">
        <v>18</v>
      </c>
      <c r="B463" s="25">
        <v>2017</v>
      </c>
      <c r="C463" s="3" t="s">
        <v>221</v>
      </c>
      <c r="D463" s="3" t="s">
        <v>221</v>
      </c>
      <c r="E463" s="3" t="s">
        <v>50</v>
      </c>
      <c r="F463" s="3" t="s">
        <v>50</v>
      </c>
      <c r="G463" s="3" t="s">
        <v>50</v>
      </c>
      <c r="H463" s="3" t="s">
        <v>50</v>
      </c>
      <c r="I463" t="str">
        <f t="shared" si="14"/>
        <v>NA</v>
      </c>
      <c r="J463" s="3">
        <v>80</v>
      </c>
      <c r="K463" t="s">
        <v>50</v>
      </c>
      <c r="L463" t="s">
        <v>50</v>
      </c>
      <c r="M463" t="s">
        <v>50</v>
      </c>
      <c r="N463" t="s">
        <v>50</v>
      </c>
      <c r="O463" t="s">
        <v>50</v>
      </c>
      <c r="P463" t="s">
        <v>50</v>
      </c>
      <c r="Q463" t="s">
        <v>50</v>
      </c>
      <c r="R463" t="s">
        <v>50</v>
      </c>
      <c r="S463" t="s">
        <v>50</v>
      </c>
      <c r="T463" t="s">
        <v>50</v>
      </c>
      <c r="U463" t="str">
        <f t="shared" si="15"/>
        <v>NA</v>
      </c>
      <c r="V463" s="3">
        <v>18.149999999999999</v>
      </c>
      <c r="W463" s="25">
        <v>8.9673913043478257E-2</v>
      </c>
      <c r="X463" s="26">
        <v>201.92</v>
      </c>
    </row>
    <row r="464" spans="1:24" x14ac:dyDescent="0.35">
      <c r="A464" s="26" t="s">
        <v>18</v>
      </c>
      <c r="B464" s="25">
        <v>2017</v>
      </c>
      <c r="C464" s="3" t="s">
        <v>222</v>
      </c>
      <c r="D464" s="3" t="s">
        <v>222</v>
      </c>
      <c r="E464" s="3" t="s">
        <v>50</v>
      </c>
      <c r="F464" s="3" t="s">
        <v>50</v>
      </c>
      <c r="G464" s="3" t="s">
        <v>50</v>
      </c>
      <c r="H464" s="3" t="s">
        <v>50</v>
      </c>
      <c r="I464" t="str">
        <f t="shared" si="14"/>
        <v>NA</v>
      </c>
      <c r="J464" s="3">
        <v>85</v>
      </c>
      <c r="K464" t="s">
        <v>50</v>
      </c>
      <c r="L464" t="s">
        <v>50</v>
      </c>
      <c r="M464" t="s">
        <v>50</v>
      </c>
      <c r="N464" t="s">
        <v>50</v>
      </c>
      <c r="O464" t="s">
        <v>50</v>
      </c>
      <c r="P464" t="s">
        <v>50</v>
      </c>
      <c r="Q464" t="s">
        <v>50</v>
      </c>
      <c r="R464" t="s">
        <v>50</v>
      </c>
      <c r="S464" t="s">
        <v>50</v>
      </c>
      <c r="T464" t="s">
        <v>50</v>
      </c>
      <c r="U464" t="str">
        <f t="shared" si="15"/>
        <v>NA</v>
      </c>
      <c r="V464" s="3">
        <v>8.4499999999999993</v>
      </c>
      <c r="W464" s="25">
        <v>0.26923076923076922</v>
      </c>
      <c r="X464" s="26">
        <v>280.82051282051282</v>
      </c>
    </row>
    <row r="465" spans="1:24" x14ac:dyDescent="0.35">
      <c r="A465" s="26" t="s">
        <v>18</v>
      </c>
      <c r="B465" s="25">
        <v>2017</v>
      </c>
      <c r="C465" s="3" t="s">
        <v>223</v>
      </c>
      <c r="D465" s="3" t="s">
        <v>223</v>
      </c>
      <c r="E465" s="3" t="s">
        <v>50</v>
      </c>
      <c r="F465" s="3" t="s">
        <v>50</v>
      </c>
      <c r="G465" s="3" t="s">
        <v>50</v>
      </c>
      <c r="H465" s="3" t="s">
        <v>50</v>
      </c>
      <c r="I465" t="str">
        <f t="shared" si="14"/>
        <v>NA</v>
      </c>
      <c r="J465" s="3">
        <v>100</v>
      </c>
      <c r="K465" t="s">
        <v>50</v>
      </c>
      <c r="L465" t="s">
        <v>50</v>
      </c>
      <c r="M465" t="s">
        <v>50</v>
      </c>
      <c r="N465" t="s">
        <v>50</v>
      </c>
      <c r="O465" t="s">
        <v>50</v>
      </c>
      <c r="P465" t="s">
        <v>50</v>
      </c>
      <c r="Q465" t="s">
        <v>50</v>
      </c>
      <c r="R465" t="s">
        <v>50</v>
      </c>
      <c r="S465" t="s">
        <v>50</v>
      </c>
      <c r="T465" t="s">
        <v>50</v>
      </c>
      <c r="U465" t="str">
        <f t="shared" si="15"/>
        <v>NA</v>
      </c>
      <c r="V465" s="3">
        <v>14.125</v>
      </c>
      <c r="W465" s="25">
        <v>0.33333333333333331</v>
      </c>
      <c r="X465" s="26">
        <v>670.375</v>
      </c>
    </row>
    <row r="466" spans="1:24" x14ac:dyDescent="0.35">
      <c r="A466" s="26" t="s">
        <v>18</v>
      </c>
      <c r="B466" s="25">
        <v>2017</v>
      </c>
      <c r="C466" s="3" t="s">
        <v>224</v>
      </c>
      <c r="D466" s="3" t="s">
        <v>224</v>
      </c>
      <c r="E466" s="3" t="s">
        <v>50</v>
      </c>
      <c r="F466" s="3" t="s">
        <v>50</v>
      </c>
      <c r="G466" s="3" t="s">
        <v>50</v>
      </c>
      <c r="H466" s="3" t="s">
        <v>50</v>
      </c>
      <c r="I466" t="str">
        <f t="shared" si="14"/>
        <v>NA</v>
      </c>
      <c r="J466" s="3">
        <v>95</v>
      </c>
      <c r="K466" t="s">
        <v>50</v>
      </c>
      <c r="L466" t="s">
        <v>50</v>
      </c>
      <c r="M466" t="s">
        <v>50</v>
      </c>
      <c r="N466" t="s">
        <v>50</v>
      </c>
      <c r="O466" t="s">
        <v>50</v>
      </c>
      <c r="P466" t="s">
        <v>50</v>
      </c>
      <c r="Q466" t="s">
        <v>50</v>
      </c>
      <c r="R466" t="s">
        <v>50</v>
      </c>
      <c r="S466" t="s">
        <v>50</v>
      </c>
      <c r="T466" t="s">
        <v>50</v>
      </c>
      <c r="U466" t="str">
        <f t="shared" si="15"/>
        <v>NA</v>
      </c>
      <c r="V466" s="3">
        <v>18.5</v>
      </c>
      <c r="W466" s="25" t="s">
        <v>50</v>
      </c>
      <c r="X466" s="26">
        <v>526.28571428571433</v>
      </c>
    </row>
    <row r="467" spans="1:24" x14ac:dyDescent="0.35">
      <c r="A467" s="26" t="s">
        <v>18</v>
      </c>
      <c r="B467" s="25">
        <v>2017</v>
      </c>
      <c r="C467" s="3" t="s">
        <v>225</v>
      </c>
      <c r="D467" s="3" t="s">
        <v>225</v>
      </c>
      <c r="E467" s="3" t="s">
        <v>50</v>
      </c>
      <c r="F467" s="3" t="s">
        <v>50</v>
      </c>
      <c r="G467" s="3" t="s">
        <v>50</v>
      </c>
      <c r="H467" s="3" t="s">
        <v>50</v>
      </c>
      <c r="I467" t="str">
        <f t="shared" si="14"/>
        <v>NA</v>
      </c>
      <c r="J467" s="3">
        <v>60</v>
      </c>
      <c r="K467" t="s">
        <v>50</v>
      </c>
      <c r="L467" t="s">
        <v>50</v>
      </c>
      <c r="M467" t="s">
        <v>50</v>
      </c>
      <c r="N467" t="s">
        <v>50</v>
      </c>
      <c r="O467" t="s">
        <v>50</v>
      </c>
      <c r="P467" t="s">
        <v>50</v>
      </c>
      <c r="Q467" t="s">
        <v>50</v>
      </c>
      <c r="R467" t="s">
        <v>50</v>
      </c>
      <c r="S467" t="s">
        <v>50</v>
      </c>
      <c r="T467" t="s">
        <v>50</v>
      </c>
      <c r="U467" t="str">
        <f t="shared" si="15"/>
        <v>NA</v>
      </c>
      <c r="V467" s="3">
        <v>0.45</v>
      </c>
      <c r="W467" s="25" t="s">
        <v>50</v>
      </c>
      <c r="X467" s="26">
        <v>280</v>
      </c>
    </row>
    <row r="468" spans="1:24" x14ac:dyDescent="0.35">
      <c r="A468" s="26" t="s">
        <v>18</v>
      </c>
      <c r="B468" s="25">
        <v>2017</v>
      </c>
      <c r="C468" s="3" t="s">
        <v>226</v>
      </c>
      <c r="D468" s="3" t="s">
        <v>226</v>
      </c>
      <c r="E468" s="3" t="s">
        <v>50</v>
      </c>
      <c r="F468" s="3" t="s">
        <v>50</v>
      </c>
      <c r="G468" s="3" t="s">
        <v>50</v>
      </c>
      <c r="H468" s="3" t="s">
        <v>50</v>
      </c>
      <c r="I468" t="str">
        <f t="shared" si="14"/>
        <v>NA</v>
      </c>
      <c r="J468" s="3">
        <v>95</v>
      </c>
      <c r="K468" t="s">
        <v>50</v>
      </c>
      <c r="L468" t="s">
        <v>50</v>
      </c>
      <c r="M468" t="s">
        <v>50</v>
      </c>
      <c r="N468" t="s">
        <v>50</v>
      </c>
      <c r="O468" t="s">
        <v>50</v>
      </c>
      <c r="P468" t="s">
        <v>50</v>
      </c>
      <c r="Q468" t="s">
        <v>50</v>
      </c>
      <c r="R468" t="s">
        <v>50</v>
      </c>
      <c r="S468" t="s">
        <v>50</v>
      </c>
      <c r="T468" t="s">
        <v>50</v>
      </c>
      <c r="U468" t="str">
        <f t="shared" si="15"/>
        <v>NA</v>
      </c>
      <c r="V468" s="3">
        <v>8.0749999999999993</v>
      </c>
      <c r="W468" s="25">
        <v>0.46153846153846156</v>
      </c>
      <c r="X468" s="26">
        <v>354.53846153846155</v>
      </c>
    </row>
    <row r="469" spans="1:24" x14ac:dyDescent="0.35">
      <c r="A469" s="26" t="s">
        <v>18</v>
      </c>
      <c r="B469" s="25">
        <v>2017</v>
      </c>
      <c r="C469" s="3" t="s">
        <v>227</v>
      </c>
      <c r="D469" s="3" t="s">
        <v>227</v>
      </c>
      <c r="E469" s="3" t="s">
        <v>50</v>
      </c>
      <c r="F469" s="3" t="s">
        <v>50</v>
      </c>
      <c r="G469" s="3" t="s">
        <v>50</v>
      </c>
      <c r="H469" s="3" t="s">
        <v>50</v>
      </c>
      <c r="I469" t="str">
        <f t="shared" si="14"/>
        <v>NA</v>
      </c>
      <c r="J469" s="3">
        <v>50</v>
      </c>
      <c r="K469" t="s">
        <v>50</v>
      </c>
      <c r="L469" t="s">
        <v>50</v>
      </c>
      <c r="M469" t="s">
        <v>50</v>
      </c>
      <c r="N469" t="s">
        <v>50</v>
      </c>
      <c r="O469" t="s">
        <v>50</v>
      </c>
      <c r="P469" t="s">
        <v>50</v>
      </c>
      <c r="Q469" t="s">
        <v>50</v>
      </c>
      <c r="R469" t="s">
        <v>50</v>
      </c>
      <c r="S469" t="s">
        <v>50</v>
      </c>
      <c r="T469" t="s">
        <v>50</v>
      </c>
      <c r="U469" t="str">
        <f t="shared" si="15"/>
        <v>NA</v>
      </c>
      <c r="V469" s="3">
        <v>2.1749999999999998</v>
      </c>
      <c r="W469" s="25" t="s">
        <v>50</v>
      </c>
      <c r="X469" s="26" t="s">
        <v>50</v>
      </c>
    </row>
    <row r="470" spans="1:24" x14ac:dyDescent="0.35">
      <c r="A470" s="26" t="s">
        <v>18</v>
      </c>
      <c r="B470" s="25">
        <v>2018</v>
      </c>
      <c r="C470" s="3" t="s">
        <v>218</v>
      </c>
      <c r="D470" s="3" t="s">
        <v>218</v>
      </c>
      <c r="E470" s="3" t="s">
        <v>50</v>
      </c>
      <c r="F470" s="3" t="s">
        <v>50</v>
      </c>
      <c r="G470" s="3" t="s">
        <v>50</v>
      </c>
      <c r="H470" s="3" t="s">
        <v>50</v>
      </c>
      <c r="I470" t="str">
        <f t="shared" si="14"/>
        <v>NA</v>
      </c>
      <c r="J470" s="3" t="s">
        <v>50</v>
      </c>
      <c r="K470" t="s">
        <v>50</v>
      </c>
      <c r="L470" t="s">
        <v>50</v>
      </c>
      <c r="M470" t="s">
        <v>50</v>
      </c>
      <c r="N470" t="s">
        <v>50</v>
      </c>
      <c r="O470" t="s">
        <v>50</v>
      </c>
      <c r="P470" t="s">
        <v>50</v>
      </c>
      <c r="Q470" t="s">
        <v>50</v>
      </c>
      <c r="R470" t="s">
        <v>50</v>
      </c>
      <c r="S470" t="s">
        <v>50</v>
      </c>
      <c r="T470" t="s">
        <v>50</v>
      </c>
      <c r="U470" t="str">
        <f t="shared" si="15"/>
        <v>NA</v>
      </c>
      <c r="V470" s="3" t="s">
        <v>50</v>
      </c>
      <c r="W470" s="25" t="s">
        <v>50</v>
      </c>
      <c r="X470" s="3" t="s">
        <v>50</v>
      </c>
    </row>
    <row r="471" spans="1:24" x14ac:dyDescent="0.35">
      <c r="A471" s="26" t="s">
        <v>18</v>
      </c>
      <c r="B471" s="25">
        <v>2018</v>
      </c>
      <c r="C471" s="3" t="s">
        <v>219</v>
      </c>
      <c r="D471" s="3" t="s">
        <v>219</v>
      </c>
      <c r="E471" s="3" t="s">
        <v>50</v>
      </c>
      <c r="F471" s="3" t="s">
        <v>50</v>
      </c>
      <c r="G471" s="3" t="s">
        <v>50</v>
      </c>
      <c r="H471" s="3" t="s">
        <v>50</v>
      </c>
      <c r="I471" t="str">
        <f t="shared" si="14"/>
        <v>NA</v>
      </c>
      <c r="J471" s="3" t="s">
        <v>50</v>
      </c>
      <c r="K471" t="s">
        <v>50</v>
      </c>
      <c r="L471" t="s">
        <v>50</v>
      </c>
      <c r="M471" t="s">
        <v>50</v>
      </c>
      <c r="N471" t="s">
        <v>50</v>
      </c>
      <c r="O471" t="s">
        <v>50</v>
      </c>
      <c r="P471" t="s">
        <v>50</v>
      </c>
      <c r="Q471" t="s">
        <v>50</v>
      </c>
      <c r="R471" t="s">
        <v>50</v>
      </c>
      <c r="S471" t="s">
        <v>50</v>
      </c>
      <c r="T471" t="s">
        <v>50</v>
      </c>
      <c r="U471" t="str">
        <f t="shared" si="15"/>
        <v>NA</v>
      </c>
      <c r="V471" s="3" t="s">
        <v>50</v>
      </c>
      <c r="W471" s="25" t="s">
        <v>50</v>
      </c>
      <c r="X471" s="3" t="s">
        <v>50</v>
      </c>
    </row>
    <row r="472" spans="1:24" x14ac:dyDescent="0.35">
      <c r="A472" s="26" t="s">
        <v>18</v>
      </c>
      <c r="B472" s="25">
        <v>2018</v>
      </c>
      <c r="C472" s="3" t="s">
        <v>220</v>
      </c>
      <c r="D472" s="3" t="s">
        <v>220</v>
      </c>
      <c r="E472" s="3" t="s">
        <v>50</v>
      </c>
      <c r="F472" s="3" t="s">
        <v>50</v>
      </c>
      <c r="G472" s="3" t="s">
        <v>50</v>
      </c>
      <c r="H472" s="3" t="s">
        <v>50</v>
      </c>
      <c r="I472" t="str">
        <f t="shared" si="14"/>
        <v>NA</v>
      </c>
      <c r="J472" s="3" t="s">
        <v>50</v>
      </c>
      <c r="K472" t="s">
        <v>50</v>
      </c>
      <c r="L472" t="s">
        <v>50</v>
      </c>
      <c r="M472" t="s">
        <v>50</v>
      </c>
      <c r="N472" t="s">
        <v>50</v>
      </c>
      <c r="O472" t="s">
        <v>50</v>
      </c>
      <c r="P472" t="s">
        <v>50</v>
      </c>
      <c r="Q472" t="s">
        <v>50</v>
      </c>
      <c r="R472" t="s">
        <v>50</v>
      </c>
      <c r="S472" t="s">
        <v>50</v>
      </c>
      <c r="T472" t="s">
        <v>50</v>
      </c>
      <c r="U472" t="str">
        <f t="shared" si="15"/>
        <v>NA</v>
      </c>
      <c r="V472" s="3" t="s">
        <v>50</v>
      </c>
      <c r="W472" s="25" t="s">
        <v>50</v>
      </c>
      <c r="X472" s="3" t="s">
        <v>50</v>
      </c>
    </row>
    <row r="473" spans="1:24" x14ac:dyDescent="0.35">
      <c r="A473" s="26" t="s">
        <v>18</v>
      </c>
      <c r="B473" s="25">
        <v>2018</v>
      </c>
      <c r="C473" s="3" t="s">
        <v>221</v>
      </c>
      <c r="D473" s="3" t="s">
        <v>221</v>
      </c>
      <c r="E473" s="3" t="s">
        <v>50</v>
      </c>
      <c r="F473" s="3" t="s">
        <v>50</v>
      </c>
      <c r="G473" s="3" t="s">
        <v>50</v>
      </c>
      <c r="H473" s="3" t="s">
        <v>50</v>
      </c>
      <c r="I473" t="str">
        <f t="shared" si="14"/>
        <v>NA</v>
      </c>
      <c r="J473" s="3" t="s">
        <v>50</v>
      </c>
      <c r="K473" t="s">
        <v>50</v>
      </c>
      <c r="L473" t="s">
        <v>50</v>
      </c>
      <c r="M473" t="s">
        <v>50</v>
      </c>
      <c r="N473" t="s">
        <v>50</v>
      </c>
      <c r="O473" t="s">
        <v>50</v>
      </c>
      <c r="P473" t="s">
        <v>50</v>
      </c>
      <c r="Q473" t="s">
        <v>50</v>
      </c>
      <c r="R473" t="s">
        <v>50</v>
      </c>
      <c r="S473" t="s">
        <v>50</v>
      </c>
      <c r="T473" t="s">
        <v>50</v>
      </c>
      <c r="U473" t="str">
        <f t="shared" si="15"/>
        <v>NA</v>
      </c>
      <c r="V473" s="3" t="s">
        <v>50</v>
      </c>
      <c r="W473" s="25" t="s">
        <v>50</v>
      </c>
      <c r="X473" s="3" t="s">
        <v>50</v>
      </c>
    </row>
    <row r="474" spans="1:24" x14ac:dyDescent="0.35">
      <c r="A474" s="26" t="s">
        <v>18</v>
      </c>
      <c r="B474" s="25">
        <v>2018</v>
      </c>
      <c r="C474" s="3" t="s">
        <v>222</v>
      </c>
      <c r="D474" s="3" t="s">
        <v>222</v>
      </c>
      <c r="E474" s="3" t="s">
        <v>50</v>
      </c>
      <c r="F474" s="3" t="s">
        <v>50</v>
      </c>
      <c r="G474" s="3" t="s">
        <v>50</v>
      </c>
      <c r="H474" s="3" t="s">
        <v>50</v>
      </c>
      <c r="I474" t="str">
        <f t="shared" si="14"/>
        <v>NA</v>
      </c>
      <c r="J474" s="3" t="s">
        <v>50</v>
      </c>
      <c r="K474" t="s">
        <v>50</v>
      </c>
      <c r="L474" t="s">
        <v>50</v>
      </c>
      <c r="M474" t="s">
        <v>50</v>
      </c>
      <c r="N474" t="s">
        <v>50</v>
      </c>
      <c r="O474" t="s">
        <v>50</v>
      </c>
      <c r="P474" t="s">
        <v>50</v>
      </c>
      <c r="Q474" t="s">
        <v>50</v>
      </c>
      <c r="R474" t="s">
        <v>50</v>
      </c>
      <c r="S474" t="s">
        <v>50</v>
      </c>
      <c r="T474" t="s">
        <v>50</v>
      </c>
      <c r="U474" t="str">
        <f t="shared" si="15"/>
        <v>NA</v>
      </c>
      <c r="V474" s="3" t="s">
        <v>50</v>
      </c>
      <c r="W474" s="25" t="s">
        <v>50</v>
      </c>
      <c r="X474" s="3" t="s">
        <v>50</v>
      </c>
    </row>
    <row r="475" spans="1:24" x14ac:dyDescent="0.35">
      <c r="A475" s="26" t="s">
        <v>18</v>
      </c>
      <c r="B475" s="25">
        <v>2018</v>
      </c>
      <c r="C475" s="3" t="s">
        <v>223</v>
      </c>
      <c r="D475" s="3" t="s">
        <v>223</v>
      </c>
      <c r="E475" s="3" t="s">
        <v>50</v>
      </c>
      <c r="F475" s="3" t="s">
        <v>50</v>
      </c>
      <c r="G475" s="3" t="s">
        <v>50</v>
      </c>
      <c r="H475" s="3" t="s">
        <v>50</v>
      </c>
      <c r="I475" t="str">
        <f t="shared" si="14"/>
        <v>NA</v>
      </c>
      <c r="J475" s="3" t="s">
        <v>50</v>
      </c>
      <c r="K475" t="s">
        <v>50</v>
      </c>
      <c r="L475" t="s">
        <v>50</v>
      </c>
      <c r="M475" t="s">
        <v>50</v>
      </c>
      <c r="N475" t="s">
        <v>50</v>
      </c>
      <c r="O475" t="s">
        <v>50</v>
      </c>
      <c r="P475" t="s">
        <v>50</v>
      </c>
      <c r="Q475" t="s">
        <v>50</v>
      </c>
      <c r="R475" t="s">
        <v>50</v>
      </c>
      <c r="S475" t="s">
        <v>50</v>
      </c>
      <c r="T475" t="s">
        <v>50</v>
      </c>
      <c r="U475" t="str">
        <f t="shared" si="15"/>
        <v>NA</v>
      </c>
      <c r="V475" s="3" t="s">
        <v>50</v>
      </c>
      <c r="W475" s="25" t="s">
        <v>50</v>
      </c>
      <c r="X475" s="3" t="s">
        <v>50</v>
      </c>
    </row>
    <row r="476" spans="1:24" x14ac:dyDescent="0.35">
      <c r="A476" s="26" t="s">
        <v>18</v>
      </c>
      <c r="B476" s="25">
        <v>2018</v>
      </c>
      <c r="C476" s="3" t="s">
        <v>224</v>
      </c>
      <c r="D476" s="3" t="s">
        <v>224</v>
      </c>
      <c r="E476" s="3" t="s">
        <v>50</v>
      </c>
      <c r="F476" s="3" t="s">
        <v>50</v>
      </c>
      <c r="G476" s="3" t="s">
        <v>50</v>
      </c>
      <c r="H476" s="3" t="s">
        <v>50</v>
      </c>
      <c r="I476" t="str">
        <f t="shared" si="14"/>
        <v>NA</v>
      </c>
      <c r="J476" s="3" t="s">
        <v>50</v>
      </c>
      <c r="K476" t="s">
        <v>50</v>
      </c>
      <c r="L476" t="s">
        <v>50</v>
      </c>
      <c r="M476" t="s">
        <v>50</v>
      </c>
      <c r="N476" t="s">
        <v>50</v>
      </c>
      <c r="O476" t="s">
        <v>50</v>
      </c>
      <c r="P476" t="s">
        <v>50</v>
      </c>
      <c r="Q476" t="s">
        <v>50</v>
      </c>
      <c r="R476" t="s">
        <v>50</v>
      </c>
      <c r="S476" t="s">
        <v>50</v>
      </c>
      <c r="T476" t="s">
        <v>50</v>
      </c>
      <c r="U476" t="str">
        <f t="shared" si="15"/>
        <v>NA</v>
      </c>
      <c r="V476" s="3" t="s">
        <v>50</v>
      </c>
      <c r="W476" s="25" t="s">
        <v>50</v>
      </c>
      <c r="X476" s="3" t="s">
        <v>50</v>
      </c>
    </row>
    <row r="477" spans="1:24" x14ac:dyDescent="0.35">
      <c r="A477" s="26" t="s">
        <v>18</v>
      </c>
      <c r="B477" s="25">
        <v>2018</v>
      </c>
      <c r="C477" s="3" t="s">
        <v>225</v>
      </c>
      <c r="D477" s="3" t="s">
        <v>225</v>
      </c>
      <c r="E477" s="3" t="s">
        <v>50</v>
      </c>
      <c r="F477" s="3" t="s">
        <v>50</v>
      </c>
      <c r="G477" s="3" t="s">
        <v>50</v>
      </c>
      <c r="H477" s="3" t="s">
        <v>50</v>
      </c>
      <c r="I477" t="str">
        <f t="shared" si="14"/>
        <v>NA</v>
      </c>
      <c r="J477" s="3" t="s">
        <v>50</v>
      </c>
      <c r="K477" t="s">
        <v>50</v>
      </c>
      <c r="L477" t="s">
        <v>50</v>
      </c>
      <c r="M477" t="s">
        <v>50</v>
      </c>
      <c r="N477" t="s">
        <v>50</v>
      </c>
      <c r="O477" t="s">
        <v>50</v>
      </c>
      <c r="P477" t="s">
        <v>50</v>
      </c>
      <c r="Q477" t="s">
        <v>50</v>
      </c>
      <c r="R477" t="s">
        <v>50</v>
      </c>
      <c r="S477" t="s">
        <v>50</v>
      </c>
      <c r="T477" t="s">
        <v>50</v>
      </c>
      <c r="U477" t="str">
        <f t="shared" si="15"/>
        <v>NA</v>
      </c>
      <c r="V477" s="3" t="s">
        <v>50</v>
      </c>
      <c r="W477" s="25" t="s">
        <v>50</v>
      </c>
      <c r="X477" s="3" t="s">
        <v>50</v>
      </c>
    </row>
    <row r="478" spans="1:24" x14ac:dyDescent="0.35">
      <c r="A478" s="26" t="s">
        <v>18</v>
      </c>
      <c r="B478" s="25">
        <v>2018</v>
      </c>
      <c r="C478" s="3" t="s">
        <v>226</v>
      </c>
      <c r="D478" s="3" t="s">
        <v>226</v>
      </c>
      <c r="E478" s="3" t="s">
        <v>50</v>
      </c>
      <c r="F478" s="3" t="s">
        <v>50</v>
      </c>
      <c r="G478" s="3" t="s">
        <v>50</v>
      </c>
      <c r="H478" s="3" t="s">
        <v>50</v>
      </c>
      <c r="I478" t="str">
        <f t="shared" si="14"/>
        <v>NA</v>
      </c>
      <c r="J478" s="3" t="s">
        <v>50</v>
      </c>
      <c r="K478" t="s">
        <v>50</v>
      </c>
      <c r="L478" t="s">
        <v>50</v>
      </c>
      <c r="M478" t="s">
        <v>50</v>
      </c>
      <c r="N478" t="s">
        <v>50</v>
      </c>
      <c r="O478" t="s">
        <v>50</v>
      </c>
      <c r="P478" t="s">
        <v>50</v>
      </c>
      <c r="Q478" t="s">
        <v>50</v>
      </c>
      <c r="R478" t="s">
        <v>50</v>
      </c>
      <c r="S478" t="s">
        <v>50</v>
      </c>
      <c r="T478" t="s">
        <v>50</v>
      </c>
      <c r="U478" t="str">
        <f t="shared" si="15"/>
        <v>NA</v>
      </c>
      <c r="V478" s="3" t="s">
        <v>50</v>
      </c>
      <c r="W478" s="25" t="s">
        <v>50</v>
      </c>
      <c r="X478" s="3" t="s">
        <v>50</v>
      </c>
    </row>
    <row r="479" spans="1:24" x14ac:dyDescent="0.35">
      <c r="A479" s="26" t="s">
        <v>18</v>
      </c>
      <c r="B479" s="25">
        <v>2018</v>
      </c>
      <c r="C479" s="3" t="s">
        <v>227</v>
      </c>
      <c r="D479" s="3" t="s">
        <v>227</v>
      </c>
      <c r="E479" s="3" t="s">
        <v>50</v>
      </c>
      <c r="F479" s="3" t="s">
        <v>50</v>
      </c>
      <c r="G479" s="3" t="s">
        <v>50</v>
      </c>
      <c r="H479" s="3" t="s">
        <v>50</v>
      </c>
      <c r="I479" t="str">
        <f t="shared" si="14"/>
        <v>NA</v>
      </c>
      <c r="J479" s="3" t="s">
        <v>50</v>
      </c>
      <c r="K479" t="s">
        <v>50</v>
      </c>
      <c r="L479" t="s">
        <v>50</v>
      </c>
      <c r="M479" t="s">
        <v>50</v>
      </c>
      <c r="N479" t="s">
        <v>50</v>
      </c>
      <c r="O479" t="s">
        <v>50</v>
      </c>
      <c r="P479" t="s">
        <v>50</v>
      </c>
      <c r="Q479" t="s">
        <v>50</v>
      </c>
      <c r="R479" t="s">
        <v>50</v>
      </c>
      <c r="S479" t="s">
        <v>50</v>
      </c>
      <c r="T479" t="s">
        <v>50</v>
      </c>
      <c r="U479" t="str">
        <f t="shared" si="15"/>
        <v>NA</v>
      </c>
      <c r="V479" s="3" t="s">
        <v>50</v>
      </c>
      <c r="W479" s="25" t="s">
        <v>50</v>
      </c>
      <c r="X479" s="3" t="s">
        <v>50</v>
      </c>
    </row>
    <row r="480" spans="1:24" x14ac:dyDescent="0.35">
      <c r="A480" s="26" t="s">
        <v>18</v>
      </c>
      <c r="B480" s="25">
        <v>2019</v>
      </c>
      <c r="C480" s="3" t="s">
        <v>218</v>
      </c>
      <c r="D480" s="3" t="s">
        <v>218</v>
      </c>
      <c r="E480" s="3" t="s">
        <v>50</v>
      </c>
      <c r="F480" s="3" t="s">
        <v>50</v>
      </c>
      <c r="G480" s="3" t="s">
        <v>50</v>
      </c>
      <c r="H480" s="3" t="s">
        <v>50</v>
      </c>
      <c r="I480" t="str">
        <f t="shared" si="14"/>
        <v>NA</v>
      </c>
      <c r="J480" s="3">
        <v>50</v>
      </c>
      <c r="K480" s="3">
        <v>5</v>
      </c>
      <c r="L480" t="s">
        <v>50</v>
      </c>
      <c r="M480" t="s">
        <v>50</v>
      </c>
      <c r="N480" t="s">
        <v>50</v>
      </c>
      <c r="O480" t="s">
        <v>50</v>
      </c>
      <c r="P480" t="s">
        <v>50</v>
      </c>
      <c r="Q480" t="s">
        <v>50</v>
      </c>
      <c r="R480" t="s">
        <v>50</v>
      </c>
      <c r="S480" t="s">
        <v>50</v>
      </c>
      <c r="T480" t="s">
        <v>50</v>
      </c>
      <c r="U480" t="str">
        <f t="shared" si="15"/>
        <v>NA</v>
      </c>
      <c r="V480" s="3" t="s">
        <v>50</v>
      </c>
      <c r="W480" s="25" t="s">
        <v>50</v>
      </c>
      <c r="X480" s="3" t="s">
        <v>50</v>
      </c>
    </row>
    <row r="481" spans="1:24" x14ac:dyDescent="0.35">
      <c r="A481" s="26" t="s">
        <v>18</v>
      </c>
      <c r="B481" s="25">
        <v>2019</v>
      </c>
      <c r="C481" s="3" t="s">
        <v>219</v>
      </c>
      <c r="D481" s="3" t="s">
        <v>219</v>
      </c>
      <c r="E481" s="3" t="s">
        <v>50</v>
      </c>
      <c r="F481" s="3" t="s">
        <v>50</v>
      </c>
      <c r="G481" s="3" t="s">
        <v>50</v>
      </c>
      <c r="H481" s="3" t="s">
        <v>50</v>
      </c>
      <c r="I481" t="str">
        <f t="shared" si="14"/>
        <v>NA</v>
      </c>
      <c r="J481" s="3">
        <v>55</v>
      </c>
      <c r="K481" s="3">
        <v>55</v>
      </c>
      <c r="L481" t="s">
        <v>50</v>
      </c>
      <c r="M481" t="s">
        <v>50</v>
      </c>
      <c r="N481" t="s">
        <v>50</v>
      </c>
      <c r="O481" t="s">
        <v>50</v>
      </c>
      <c r="P481" t="s">
        <v>50</v>
      </c>
      <c r="Q481" t="s">
        <v>50</v>
      </c>
      <c r="R481" t="s">
        <v>50</v>
      </c>
      <c r="S481" t="s">
        <v>50</v>
      </c>
      <c r="T481" t="s">
        <v>50</v>
      </c>
      <c r="U481" t="str">
        <f t="shared" si="15"/>
        <v>NA</v>
      </c>
      <c r="V481" s="3" t="s">
        <v>50</v>
      </c>
      <c r="W481" s="25" t="s">
        <v>50</v>
      </c>
      <c r="X481" s="3" t="s">
        <v>50</v>
      </c>
    </row>
    <row r="482" spans="1:24" x14ac:dyDescent="0.35">
      <c r="A482" s="26" t="s">
        <v>18</v>
      </c>
      <c r="B482" s="25">
        <v>2019</v>
      </c>
      <c r="C482" s="3" t="s">
        <v>220</v>
      </c>
      <c r="D482" s="3" t="s">
        <v>220</v>
      </c>
      <c r="E482" s="3" t="s">
        <v>50</v>
      </c>
      <c r="F482" s="3" t="s">
        <v>50</v>
      </c>
      <c r="G482" s="3" t="s">
        <v>50</v>
      </c>
      <c r="H482" s="3" t="s">
        <v>50</v>
      </c>
      <c r="I482" t="str">
        <f t="shared" si="14"/>
        <v>NA</v>
      </c>
      <c r="J482" s="3">
        <v>25</v>
      </c>
      <c r="K482" s="3">
        <v>25</v>
      </c>
      <c r="L482" t="s">
        <v>50</v>
      </c>
      <c r="M482" t="s">
        <v>50</v>
      </c>
      <c r="N482" t="s">
        <v>50</v>
      </c>
      <c r="O482" t="s">
        <v>50</v>
      </c>
      <c r="P482" t="s">
        <v>50</v>
      </c>
      <c r="Q482" t="s">
        <v>50</v>
      </c>
      <c r="R482" t="s">
        <v>50</v>
      </c>
      <c r="S482" t="s">
        <v>50</v>
      </c>
      <c r="T482" t="s">
        <v>50</v>
      </c>
      <c r="U482" t="str">
        <f t="shared" si="15"/>
        <v>NA</v>
      </c>
      <c r="V482" s="3" t="s">
        <v>50</v>
      </c>
      <c r="W482" s="25" t="s">
        <v>50</v>
      </c>
      <c r="X482" s="3" t="s">
        <v>50</v>
      </c>
    </row>
    <row r="483" spans="1:24" x14ac:dyDescent="0.35">
      <c r="A483" s="26" t="s">
        <v>18</v>
      </c>
      <c r="B483" s="25">
        <v>2019</v>
      </c>
      <c r="C483" s="3" t="s">
        <v>221</v>
      </c>
      <c r="D483" s="3" t="s">
        <v>221</v>
      </c>
      <c r="E483" s="3" t="s">
        <v>50</v>
      </c>
      <c r="F483" s="3" t="s">
        <v>50</v>
      </c>
      <c r="G483" s="3" t="s">
        <v>50</v>
      </c>
      <c r="H483" s="3" t="s">
        <v>50</v>
      </c>
      <c r="I483" t="str">
        <f t="shared" si="14"/>
        <v>NA</v>
      </c>
      <c r="J483" s="3">
        <v>60</v>
      </c>
      <c r="K483" s="3">
        <v>40</v>
      </c>
      <c r="L483" t="s">
        <v>50</v>
      </c>
      <c r="M483" t="s">
        <v>50</v>
      </c>
      <c r="N483" t="s">
        <v>50</v>
      </c>
      <c r="O483" t="s">
        <v>50</v>
      </c>
      <c r="P483" t="s">
        <v>50</v>
      </c>
      <c r="Q483" t="s">
        <v>50</v>
      </c>
      <c r="R483" t="s">
        <v>50</v>
      </c>
      <c r="S483" t="s">
        <v>50</v>
      </c>
      <c r="T483" t="s">
        <v>50</v>
      </c>
      <c r="U483" t="str">
        <f t="shared" si="15"/>
        <v>NA</v>
      </c>
      <c r="V483" s="3" t="s">
        <v>50</v>
      </c>
      <c r="W483" s="25">
        <v>1.4848484848484849</v>
      </c>
      <c r="X483" s="3" t="s">
        <v>50</v>
      </c>
    </row>
    <row r="484" spans="1:24" x14ac:dyDescent="0.35">
      <c r="A484" s="26" t="s">
        <v>18</v>
      </c>
      <c r="B484" s="25">
        <v>2019</v>
      </c>
      <c r="C484" s="3" t="s">
        <v>222</v>
      </c>
      <c r="D484" s="3" t="s">
        <v>222</v>
      </c>
      <c r="E484" s="3" t="s">
        <v>50</v>
      </c>
      <c r="F484" s="3" t="s">
        <v>50</v>
      </c>
      <c r="G484" s="3" t="s">
        <v>50</v>
      </c>
      <c r="H484" s="3" t="s">
        <v>50</v>
      </c>
      <c r="I484" t="str">
        <f t="shared" si="14"/>
        <v>NA</v>
      </c>
      <c r="J484" s="3">
        <v>50</v>
      </c>
      <c r="K484" s="3">
        <v>30</v>
      </c>
      <c r="L484" t="s">
        <v>50</v>
      </c>
      <c r="M484" t="s">
        <v>50</v>
      </c>
      <c r="N484" t="s">
        <v>50</v>
      </c>
      <c r="O484" t="s">
        <v>50</v>
      </c>
      <c r="P484" t="s">
        <v>50</v>
      </c>
      <c r="Q484" t="s">
        <v>50</v>
      </c>
      <c r="R484" t="s">
        <v>50</v>
      </c>
      <c r="S484" t="s">
        <v>50</v>
      </c>
      <c r="T484" t="s">
        <v>50</v>
      </c>
      <c r="U484" t="str">
        <f t="shared" si="15"/>
        <v>NA</v>
      </c>
      <c r="V484" s="3" t="s">
        <v>50</v>
      </c>
      <c r="W484" s="25">
        <v>9.5238095238095233E-2</v>
      </c>
      <c r="X484" s="3" t="s">
        <v>50</v>
      </c>
    </row>
    <row r="485" spans="1:24" x14ac:dyDescent="0.35">
      <c r="A485" s="26" t="s">
        <v>18</v>
      </c>
      <c r="B485" s="25">
        <v>2019</v>
      </c>
      <c r="C485" s="3" t="s">
        <v>223</v>
      </c>
      <c r="D485" s="3" t="s">
        <v>223</v>
      </c>
      <c r="E485" s="3" t="s">
        <v>50</v>
      </c>
      <c r="F485" s="3" t="s">
        <v>50</v>
      </c>
      <c r="G485" s="3" t="s">
        <v>50</v>
      </c>
      <c r="H485" s="3" t="s">
        <v>50</v>
      </c>
      <c r="I485" t="str">
        <f t="shared" si="14"/>
        <v>NA</v>
      </c>
      <c r="J485" s="3">
        <v>90</v>
      </c>
      <c r="K485" s="3">
        <v>5</v>
      </c>
      <c r="L485" t="s">
        <v>50</v>
      </c>
      <c r="M485" t="s">
        <v>50</v>
      </c>
      <c r="N485" t="s">
        <v>50</v>
      </c>
      <c r="O485" t="s">
        <v>50</v>
      </c>
      <c r="P485" t="s">
        <v>50</v>
      </c>
      <c r="Q485" t="s">
        <v>50</v>
      </c>
      <c r="R485" t="s">
        <v>50</v>
      </c>
      <c r="S485" t="s">
        <v>50</v>
      </c>
      <c r="T485" t="s">
        <v>50</v>
      </c>
      <c r="U485" t="str">
        <f t="shared" si="15"/>
        <v>NA</v>
      </c>
      <c r="V485" s="3" t="s">
        <v>50</v>
      </c>
      <c r="W485" s="25" t="s">
        <v>50</v>
      </c>
      <c r="X485" s="3" t="s">
        <v>50</v>
      </c>
    </row>
    <row r="486" spans="1:24" x14ac:dyDescent="0.35">
      <c r="A486" s="26" t="s">
        <v>18</v>
      </c>
      <c r="B486" s="25">
        <v>2019</v>
      </c>
      <c r="C486" s="3" t="s">
        <v>224</v>
      </c>
      <c r="D486" s="3" t="s">
        <v>224</v>
      </c>
      <c r="E486" s="3" t="s">
        <v>50</v>
      </c>
      <c r="F486" s="3" t="s">
        <v>50</v>
      </c>
      <c r="G486" s="3" t="s">
        <v>50</v>
      </c>
      <c r="H486" s="3" t="s">
        <v>50</v>
      </c>
      <c r="I486" t="str">
        <f t="shared" si="14"/>
        <v>NA</v>
      </c>
      <c r="J486" s="3">
        <v>95</v>
      </c>
      <c r="K486" s="3">
        <v>5</v>
      </c>
      <c r="L486" t="s">
        <v>50</v>
      </c>
      <c r="M486" t="s">
        <v>50</v>
      </c>
      <c r="N486" t="s">
        <v>50</v>
      </c>
      <c r="O486" t="s">
        <v>50</v>
      </c>
      <c r="P486" t="s">
        <v>50</v>
      </c>
      <c r="Q486" t="s">
        <v>50</v>
      </c>
      <c r="R486" t="s">
        <v>50</v>
      </c>
      <c r="S486" t="s">
        <v>50</v>
      </c>
      <c r="T486" t="s">
        <v>50</v>
      </c>
      <c r="U486" t="str">
        <f t="shared" si="15"/>
        <v>NA</v>
      </c>
      <c r="V486" s="3" t="s">
        <v>50</v>
      </c>
      <c r="W486" s="25" t="s">
        <v>50</v>
      </c>
      <c r="X486" s="3" t="s">
        <v>50</v>
      </c>
    </row>
    <row r="487" spans="1:24" x14ac:dyDescent="0.35">
      <c r="A487" s="26" t="s">
        <v>18</v>
      </c>
      <c r="B487" s="25">
        <v>2019</v>
      </c>
      <c r="C487" s="3" t="s">
        <v>225</v>
      </c>
      <c r="D487" s="3" t="s">
        <v>225</v>
      </c>
      <c r="E487" s="3" t="s">
        <v>50</v>
      </c>
      <c r="F487" s="3" t="s">
        <v>50</v>
      </c>
      <c r="G487" s="3" t="s">
        <v>50</v>
      </c>
      <c r="H487" s="3" t="s">
        <v>50</v>
      </c>
      <c r="I487" t="str">
        <f t="shared" si="14"/>
        <v>NA</v>
      </c>
      <c r="J487" s="3">
        <v>30</v>
      </c>
      <c r="K487" s="3">
        <v>60</v>
      </c>
      <c r="L487" t="s">
        <v>50</v>
      </c>
      <c r="M487" t="s">
        <v>50</v>
      </c>
      <c r="N487" t="s">
        <v>50</v>
      </c>
      <c r="O487" t="s">
        <v>50</v>
      </c>
      <c r="P487" t="s">
        <v>50</v>
      </c>
      <c r="Q487" t="s">
        <v>50</v>
      </c>
      <c r="R487" t="s">
        <v>50</v>
      </c>
      <c r="S487" t="s">
        <v>50</v>
      </c>
      <c r="T487" t="s">
        <v>50</v>
      </c>
      <c r="U487" t="str">
        <f t="shared" si="15"/>
        <v>NA</v>
      </c>
      <c r="V487" s="3" t="s">
        <v>50</v>
      </c>
      <c r="W487" s="25" t="s">
        <v>50</v>
      </c>
      <c r="X487" s="3" t="s">
        <v>50</v>
      </c>
    </row>
    <row r="488" spans="1:24" x14ac:dyDescent="0.35">
      <c r="A488" s="26" t="s">
        <v>18</v>
      </c>
      <c r="B488" s="25">
        <v>2019</v>
      </c>
      <c r="C488" s="3" t="s">
        <v>226</v>
      </c>
      <c r="D488" s="3" t="s">
        <v>226</v>
      </c>
      <c r="E488" s="3" t="s">
        <v>50</v>
      </c>
      <c r="F488" s="3" t="s">
        <v>50</v>
      </c>
      <c r="G488" s="3" t="s">
        <v>50</v>
      </c>
      <c r="H488" s="3" t="s">
        <v>50</v>
      </c>
      <c r="I488" t="str">
        <f t="shared" si="14"/>
        <v>NA</v>
      </c>
      <c r="J488" s="3">
        <v>75</v>
      </c>
      <c r="K488" s="3">
        <v>30</v>
      </c>
      <c r="L488" t="s">
        <v>50</v>
      </c>
      <c r="M488" t="s">
        <v>50</v>
      </c>
      <c r="N488" t="s">
        <v>50</v>
      </c>
      <c r="O488" t="s">
        <v>50</v>
      </c>
      <c r="P488" t="s">
        <v>50</v>
      </c>
      <c r="Q488" t="s">
        <v>50</v>
      </c>
      <c r="R488" t="s">
        <v>50</v>
      </c>
      <c r="S488" t="s">
        <v>50</v>
      </c>
      <c r="T488" t="s">
        <v>50</v>
      </c>
      <c r="U488" t="str">
        <f t="shared" si="15"/>
        <v>NA</v>
      </c>
      <c r="V488" s="3" t="s">
        <v>50</v>
      </c>
      <c r="W488" s="25" t="s">
        <v>50</v>
      </c>
      <c r="X488" s="3" t="s">
        <v>50</v>
      </c>
    </row>
    <row r="489" spans="1:24" x14ac:dyDescent="0.35">
      <c r="A489" s="26" t="s">
        <v>18</v>
      </c>
      <c r="B489" s="25">
        <v>2019</v>
      </c>
      <c r="C489" s="3" t="s">
        <v>227</v>
      </c>
      <c r="D489" s="3" t="s">
        <v>227</v>
      </c>
      <c r="E489" s="3" t="s">
        <v>50</v>
      </c>
      <c r="F489" s="3" t="s">
        <v>50</v>
      </c>
      <c r="G489" s="3" t="s">
        <v>50</v>
      </c>
      <c r="H489" s="3" t="s">
        <v>50</v>
      </c>
      <c r="I489" t="str">
        <f t="shared" si="14"/>
        <v>NA</v>
      </c>
      <c r="J489" s="3">
        <v>35</v>
      </c>
      <c r="K489" s="3">
        <v>30</v>
      </c>
      <c r="L489" t="s">
        <v>50</v>
      </c>
      <c r="M489" s="3" t="s">
        <v>50</v>
      </c>
      <c r="N489" s="3" t="s">
        <v>50</v>
      </c>
      <c r="O489" t="s">
        <v>50</v>
      </c>
      <c r="P489" t="s">
        <v>50</v>
      </c>
      <c r="Q489" t="s">
        <v>50</v>
      </c>
      <c r="R489" t="s">
        <v>50</v>
      </c>
      <c r="S489" t="s">
        <v>50</v>
      </c>
      <c r="T489" t="s">
        <v>50</v>
      </c>
      <c r="U489" t="str">
        <f t="shared" si="15"/>
        <v>NA</v>
      </c>
      <c r="V489" s="3" t="s">
        <v>50</v>
      </c>
      <c r="W489" s="25" t="s">
        <v>50</v>
      </c>
      <c r="X489" s="3" t="s">
        <v>50</v>
      </c>
    </row>
    <row r="490" spans="1:24" x14ac:dyDescent="0.35">
      <c r="A490" s="26" t="s">
        <v>18</v>
      </c>
      <c r="B490" s="25">
        <v>2020</v>
      </c>
      <c r="C490" s="3" t="s">
        <v>218</v>
      </c>
      <c r="D490" s="3" t="s">
        <v>218</v>
      </c>
      <c r="E490" s="3" t="s">
        <v>50</v>
      </c>
      <c r="F490" s="3" t="s">
        <v>50</v>
      </c>
      <c r="G490" s="3" t="s">
        <v>50</v>
      </c>
      <c r="H490" s="3" t="s">
        <v>50</v>
      </c>
      <c r="I490" t="str">
        <f t="shared" si="14"/>
        <v>NA</v>
      </c>
      <c r="J490" s="3">
        <v>30</v>
      </c>
      <c r="K490" s="3">
        <v>10</v>
      </c>
      <c r="L490" t="s">
        <v>50</v>
      </c>
      <c r="M490" t="s">
        <v>50</v>
      </c>
      <c r="N490" s="3">
        <v>0</v>
      </c>
      <c r="O490">
        <v>0</v>
      </c>
      <c r="P490" s="3" t="s">
        <v>324</v>
      </c>
      <c r="Q490" t="s">
        <v>50</v>
      </c>
      <c r="R490" t="s">
        <v>50</v>
      </c>
      <c r="S490" t="s">
        <v>50</v>
      </c>
      <c r="T490" t="s">
        <v>50</v>
      </c>
      <c r="U490" t="str">
        <f t="shared" si="15"/>
        <v>NA</v>
      </c>
      <c r="V490" s="3" t="s">
        <v>50</v>
      </c>
      <c r="W490" s="25" t="s">
        <v>50</v>
      </c>
      <c r="X490" s="3" t="s">
        <v>50</v>
      </c>
    </row>
    <row r="491" spans="1:24" x14ac:dyDescent="0.35">
      <c r="A491" s="26" t="s">
        <v>18</v>
      </c>
      <c r="B491" s="25">
        <v>2020</v>
      </c>
      <c r="C491" s="3" t="s">
        <v>219</v>
      </c>
      <c r="D491" s="3" t="s">
        <v>219</v>
      </c>
      <c r="E491" s="3" t="s">
        <v>50</v>
      </c>
      <c r="F491" s="3" t="s">
        <v>50</v>
      </c>
      <c r="G491" s="3" t="s">
        <v>50</v>
      </c>
      <c r="H491" s="3" t="s">
        <v>50</v>
      </c>
      <c r="I491" t="str">
        <f t="shared" si="14"/>
        <v>NA</v>
      </c>
      <c r="J491" s="3">
        <v>95</v>
      </c>
      <c r="K491" s="3">
        <v>10</v>
      </c>
      <c r="L491" t="s">
        <v>50</v>
      </c>
      <c r="M491" t="s">
        <v>50</v>
      </c>
      <c r="N491" s="3">
        <v>0</v>
      </c>
      <c r="O491">
        <v>0</v>
      </c>
      <c r="P491" s="3" t="s">
        <v>324</v>
      </c>
      <c r="Q491" t="s">
        <v>50</v>
      </c>
      <c r="R491" t="s">
        <v>50</v>
      </c>
      <c r="S491" t="s">
        <v>50</v>
      </c>
      <c r="T491" t="s">
        <v>50</v>
      </c>
      <c r="U491" t="str">
        <f t="shared" si="15"/>
        <v>NA</v>
      </c>
      <c r="V491" s="3" t="s">
        <v>50</v>
      </c>
      <c r="W491" s="25" t="s">
        <v>50</v>
      </c>
      <c r="X491" s="3" t="s">
        <v>50</v>
      </c>
    </row>
    <row r="492" spans="1:24" x14ac:dyDescent="0.35">
      <c r="A492" s="26" t="s">
        <v>18</v>
      </c>
      <c r="B492" s="25">
        <v>2020</v>
      </c>
      <c r="C492" s="3" t="s">
        <v>220</v>
      </c>
      <c r="D492" s="3" t="s">
        <v>220</v>
      </c>
      <c r="E492" s="3" t="s">
        <v>50</v>
      </c>
      <c r="F492" s="3" t="s">
        <v>50</v>
      </c>
      <c r="G492" s="3" t="s">
        <v>50</v>
      </c>
      <c r="H492" s="3" t="s">
        <v>50</v>
      </c>
      <c r="I492" t="str">
        <f t="shared" si="14"/>
        <v>NA</v>
      </c>
      <c r="J492" s="3">
        <v>50</v>
      </c>
      <c r="K492" s="3">
        <v>30</v>
      </c>
      <c r="L492" t="s">
        <v>50</v>
      </c>
      <c r="M492" t="s">
        <v>50</v>
      </c>
      <c r="N492" s="3">
        <v>0</v>
      </c>
      <c r="O492">
        <v>0</v>
      </c>
      <c r="P492" t="s">
        <v>50</v>
      </c>
      <c r="Q492" s="3">
        <v>0</v>
      </c>
      <c r="R492">
        <v>0</v>
      </c>
      <c r="S492" t="s">
        <v>50</v>
      </c>
      <c r="T492" t="s">
        <v>50</v>
      </c>
      <c r="U492" t="str">
        <f t="shared" si="15"/>
        <v>NA</v>
      </c>
      <c r="V492" s="3" t="s">
        <v>50</v>
      </c>
      <c r="W492" s="25" t="s">
        <v>50</v>
      </c>
      <c r="X492" s="3" t="s">
        <v>50</v>
      </c>
    </row>
    <row r="493" spans="1:24" x14ac:dyDescent="0.35">
      <c r="A493" s="26" t="s">
        <v>18</v>
      </c>
      <c r="B493" s="25">
        <v>2020</v>
      </c>
      <c r="C493" s="3" t="s">
        <v>221</v>
      </c>
      <c r="D493" s="3" t="s">
        <v>221</v>
      </c>
      <c r="E493" s="3" t="s">
        <v>50</v>
      </c>
      <c r="F493" s="3" t="s">
        <v>50</v>
      </c>
      <c r="G493" s="3" t="s">
        <v>50</v>
      </c>
      <c r="H493" s="3" t="s">
        <v>50</v>
      </c>
      <c r="I493" t="str">
        <f t="shared" si="14"/>
        <v>NA</v>
      </c>
      <c r="J493" s="3">
        <v>90</v>
      </c>
      <c r="K493" s="3">
        <v>1</v>
      </c>
      <c r="L493" t="s">
        <v>50</v>
      </c>
      <c r="M493" t="s">
        <v>50</v>
      </c>
      <c r="N493" s="3">
        <v>0</v>
      </c>
      <c r="O493">
        <v>0</v>
      </c>
      <c r="P493" s="3" t="s">
        <v>324</v>
      </c>
      <c r="Q493" t="s">
        <v>50</v>
      </c>
      <c r="R493" t="s">
        <v>50</v>
      </c>
      <c r="S493" t="s">
        <v>50</v>
      </c>
      <c r="T493" t="s">
        <v>50</v>
      </c>
      <c r="U493" t="str">
        <f t="shared" si="15"/>
        <v>NA</v>
      </c>
      <c r="V493" s="3" t="s">
        <v>50</v>
      </c>
      <c r="W493" s="25" t="s">
        <v>50</v>
      </c>
      <c r="X493" s="3" t="s">
        <v>50</v>
      </c>
    </row>
    <row r="494" spans="1:24" x14ac:dyDescent="0.35">
      <c r="A494" s="26" t="s">
        <v>18</v>
      </c>
      <c r="B494" s="25">
        <v>2020</v>
      </c>
      <c r="C494" s="3" t="s">
        <v>222</v>
      </c>
      <c r="D494" s="3" t="s">
        <v>222</v>
      </c>
      <c r="E494" s="3" t="s">
        <v>50</v>
      </c>
      <c r="F494" s="3" t="s">
        <v>50</v>
      </c>
      <c r="G494" s="3" t="s">
        <v>50</v>
      </c>
      <c r="H494" s="3" t="s">
        <v>50</v>
      </c>
      <c r="I494" t="str">
        <f t="shared" si="14"/>
        <v>NA</v>
      </c>
      <c r="J494" s="3">
        <v>80</v>
      </c>
      <c r="K494" s="3">
        <v>0</v>
      </c>
      <c r="L494" t="s">
        <v>50</v>
      </c>
      <c r="M494" t="s">
        <v>50</v>
      </c>
      <c r="N494" s="3">
        <v>0</v>
      </c>
      <c r="O494">
        <v>0</v>
      </c>
      <c r="P494" t="s">
        <v>50</v>
      </c>
      <c r="Q494" s="3">
        <v>0</v>
      </c>
      <c r="R494">
        <v>0</v>
      </c>
      <c r="S494" t="s">
        <v>50</v>
      </c>
      <c r="T494" t="s">
        <v>50</v>
      </c>
      <c r="U494" t="str">
        <f t="shared" si="15"/>
        <v>NA</v>
      </c>
      <c r="V494" s="3" t="s">
        <v>50</v>
      </c>
      <c r="W494" s="25" t="s">
        <v>50</v>
      </c>
      <c r="X494" s="3" t="s">
        <v>50</v>
      </c>
    </row>
    <row r="495" spans="1:24" x14ac:dyDescent="0.35">
      <c r="A495" s="26" t="s">
        <v>18</v>
      </c>
      <c r="B495" s="25">
        <v>2020</v>
      </c>
      <c r="C495" s="3" t="s">
        <v>223</v>
      </c>
      <c r="D495" s="3" t="s">
        <v>223</v>
      </c>
      <c r="E495" s="3" t="s">
        <v>50</v>
      </c>
      <c r="F495" s="3" t="s">
        <v>50</v>
      </c>
      <c r="G495" s="3" t="s">
        <v>50</v>
      </c>
      <c r="H495" s="3" t="s">
        <v>50</v>
      </c>
      <c r="I495" t="str">
        <f t="shared" si="14"/>
        <v>NA</v>
      </c>
      <c r="J495" s="3" t="s">
        <v>50</v>
      </c>
      <c r="K495" s="3" t="s">
        <v>50</v>
      </c>
      <c r="L495" t="s">
        <v>50</v>
      </c>
      <c r="M495" t="s">
        <v>50</v>
      </c>
      <c r="N495" s="3" t="s">
        <v>50</v>
      </c>
      <c r="O495" t="s">
        <v>50</v>
      </c>
      <c r="P495" t="s">
        <v>50</v>
      </c>
      <c r="Q495" s="3">
        <v>0</v>
      </c>
      <c r="R495">
        <v>0</v>
      </c>
      <c r="S495" t="s">
        <v>50</v>
      </c>
      <c r="T495" t="s">
        <v>50</v>
      </c>
      <c r="U495" t="str">
        <f t="shared" si="15"/>
        <v>NA</v>
      </c>
      <c r="V495" s="3" t="s">
        <v>50</v>
      </c>
      <c r="W495" s="25" t="s">
        <v>50</v>
      </c>
      <c r="X495" s="3" t="s">
        <v>50</v>
      </c>
    </row>
    <row r="496" spans="1:24" x14ac:dyDescent="0.35">
      <c r="A496" s="26" t="s">
        <v>18</v>
      </c>
      <c r="B496" s="25">
        <v>2020</v>
      </c>
      <c r="C496" s="3" t="s">
        <v>224</v>
      </c>
      <c r="D496" s="3" t="s">
        <v>224</v>
      </c>
      <c r="E496" s="3" t="s">
        <v>50</v>
      </c>
      <c r="F496" s="3" t="s">
        <v>50</v>
      </c>
      <c r="G496" s="3" t="s">
        <v>50</v>
      </c>
      <c r="H496" s="3" t="s">
        <v>50</v>
      </c>
      <c r="I496" t="str">
        <f t="shared" si="14"/>
        <v>NA</v>
      </c>
      <c r="J496" s="3">
        <v>100</v>
      </c>
      <c r="K496" s="3">
        <v>0</v>
      </c>
      <c r="L496" t="s">
        <v>50</v>
      </c>
      <c r="M496" t="s">
        <v>50</v>
      </c>
      <c r="N496" s="3">
        <v>0</v>
      </c>
      <c r="O496">
        <v>0</v>
      </c>
      <c r="P496" t="s">
        <v>50</v>
      </c>
      <c r="Q496" s="3">
        <v>0</v>
      </c>
      <c r="R496">
        <v>0</v>
      </c>
      <c r="S496" t="s">
        <v>50</v>
      </c>
      <c r="T496" t="s">
        <v>50</v>
      </c>
      <c r="U496" t="str">
        <f t="shared" si="15"/>
        <v>NA</v>
      </c>
      <c r="V496" s="3" t="s">
        <v>50</v>
      </c>
      <c r="W496" s="25" t="s">
        <v>50</v>
      </c>
      <c r="X496" s="3" t="s">
        <v>50</v>
      </c>
    </row>
    <row r="497" spans="1:24" x14ac:dyDescent="0.35">
      <c r="A497" s="26" t="s">
        <v>18</v>
      </c>
      <c r="B497" s="25">
        <v>2020</v>
      </c>
      <c r="C497" s="3" t="s">
        <v>225</v>
      </c>
      <c r="D497" s="3" t="s">
        <v>225</v>
      </c>
      <c r="E497" s="3" t="s">
        <v>50</v>
      </c>
      <c r="F497" s="3" t="s">
        <v>50</v>
      </c>
      <c r="G497" s="3" t="s">
        <v>50</v>
      </c>
      <c r="H497" s="3" t="s">
        <v>50</v>
      </c>
      <c r="I497" t="str">
        <f t="shared" si="14"/>
        <v>NA</v>
      </c>
      <c r="J497" s="3">
        <v>70</v>
      </c>
      <c r="K497" s="3">
        <v>20</v>
      </c>
      <c r="L497" t="s">
        <v>50</v>
      </c>
      <c r="M497" s="3" t="s">
        <v>254</v>
      </c>
      <c r="N497" s="3">
        <v>5</v>
      </c>
      <c r="O497" s="3">
        <v>5</v>
      </c>
      <c r="P497" s="3" t="s">
        <v>324</v>
      </c>
      <c r="Q497" t="s">
        <v>50</v>
      </c>
      <c r="R497" t="s">
        <v>50</v>
      </c>
      <c r="S497" t="s">
        <v>50</v>
      </c>
      <c r="T497" t="s">
        <v>50</v>
      </c>
      <c r="U497" t="str">
        <f t="shared" si="15"/>
        <v>NA</v>
      </c>
      <c r="V497" s="3" t="s">
        <v>50</v>
      </c>
      <c r="W497" s="25" t="s">
        <v>50</v>
      </c>
      <c r="X497" s="3" t="s">
        <v>50</v>
      </c>
    </row>
    <row r="498" spans="1:24" x14ac:dyDescent="0.35">
      <c r="A498" s="26" t="s">
        <v>18</v>
      </c>
      <c r="B498" s="25">
        <v>2020</v>
      </c>
      <c r="C498" s="3" t="s">
        <v>226</v>
      </c>
      <c r="D498" s="3" t="s">
        <v>226</v>
      </c>
      <c r="E498" s="3" t="s">
        <v>50</v>
      </c>
      <c r="F498" s="3" t="s">
        <v>50</v>
      </c>
      <c r="G498" s="3" t="s">
        <v>50</v>
      </c>
      <c r="H498" s="3" t="s">
        <v>50</v>
      </c>
      <c r="I498" t="str">
        <f t="shared" si="14"/>
        <v>NA</v>
      </c>
      <c r="J498" s="3" t="s">
        <v>50</v>
      </c>
      <c r="K498" s="3" t="s">
        <v>50</v>
      </c>
      <c r="L498" t="s">
        <v>50</v>
      </c>
      <c r="M498" t="s">
        <v>50</v>
      </c>
      <c r="N498" t="s">
        <v>50</v>
      </c>
      <c r="O498" t="s">
        <v>50</v>
      </c>
      <c r="P498" t="s">
        <v>50</v>
      </c>
      <c r="Q498" t="s">
        <v>50</v>
      </c>
      <c r="R498" t="s">
        <v>50</v>
      </c>
      <c r="S498" t="s">
        <v>50</v>
      </c>
      <c r="T498" t="s">
        <v>50</v>
      </c>
      <c r="U498" t="str">
        <f t="shared" si="15"/>
        <v>NA</v>
      </c>
      <c r="V498" s="3" t="s">
        <v>50</v>
      </c>
      <c r="W498" s="25" t="s">
        <v>50</v>
      </c>
      <c r="X498" s="3" t="s">
        <v>50</v>
      </c>
    </row>
    <row r="499" spans="1:24" x14ac:dyDescent="0.35">
      <c r="A499" s="26" t="s">
        <v>18</v>
      </c>
      <c r="B499" s="25">
        <v>2020</v>
      </c>
      <c r="C499" s="3" t="s">
        <v>227</v>
      </c>
      <c r="D499" s="3" t="s">
        <v>227</v>
      </c>
      <c r="E499" s="3" t="s">
        <v>50</v>
      </c>
      <c r="F499" s="3" t="s">
        <v>50</v>
      </c>
      <c r="G499" s="3" t="s">
        <v>50</v>
      </c>
      <c r="H499" s="3" t="s">
        <v>50</v>
      </c>
      <c r="I499" t="str">
        <f t="shared" si="14"/>
        <v>NA</v>
      </c>
      <c r="J499" s="3">
        <v>40</v>
      </c>
      <c r="K499" s="3">
        <v>50</v>
      </c>
      <c r="L499" t="s">
        <v>50</v>
      </c>
      <c r="M499" t="s">
        <v>50</v>
      </c>
      <c r="N499" s="3" t="s">
        <v>50</v>
      </c>
      <c r="O499">
        <v>0</v>
      </c>
      <c r="P499" t="s">
        <v>50</v>
      </c>
      <c r="Q499">
        <v>0</v>
      </c>
      <c r="R499">
        <v>0</v>
      </c>
      <c r="S499" t="s">
        <v>50</v>
      </c>
      <c r="T499" t="s">
        <v>50</v>
      </c>
      <c r="U499" t="str">
        <f t="shared" si="15"/>
        <v>NA</v>
      </c>
      <c r="V499" s="3" t="s">
        <v>50</v>
      </c>
      <c r="W499" s="25" t="s">
        <v>50</v>
      </c>
      <c r="X499" s="3" t="s">
        <v>50</v>
      </c>
    </row>
    <row r="500" spans="1:24" x14ac:dyDescent="0.35">
      <c r="A500" s="3" t="s">
        <v>18</v>
      </c>
      <c r="B500" s="20">
        <v>2021</v>
      </c>
      <c r="C500" s="3" t="s">
        <v>218</v>
      </c>
      <c r="D500" s="3" t="s">
        <v>218</v>
      </c>
      <c r="E500" s="3">
        <v>9</v>
      </c>
      <c r="F500" s="3">
        <v>11</v>
      </c>
      <c r="G500" s="3">
        <v>8</v>
      </c>
      <c r="H500" s="3">
        <v>9</v>
      </c>
      <c r="I500">
        <f t="shared" si="14"/>
        <v>9.25</v>
      </c>
      <c r="J500" s="3">
        <v>85</v>
      </c>
      <c r="K500" s="3">
        <v>2</v>
      </c>
      <c r="L500" s="3">
        <v>5</v>
      </c>
      <c r="M500" t="s">
        <v>50</v>
      </c>
      <c r="N500">
        <v>0</v>
      </c>
      <c r="O500">
        <v>0</v>
      </c>
      <c r="P500" t="s">
        <v>50</v>
      </c>
      <c r="Q500">
        <v>0</v>
      </c>
      <c r="R500">
        <v>0</v>
      </c>
      <c r="S500" t="s">
        <v>50</v>
      </c>
      <c r="T500" t="s">
        <v>50</v>
      </c>
      <c r="U500" t="str">
        <f t="shared" si="15"/>
        <v>NA</v>
      </c>
      <c r="V500" s="3" t="s">
        <v>50</v>
      </c>
      <c r="W500" s="3" t="s">
        <v>50</v>
      </c>
      <c r="X500" s="3" t="s">
        <v>50</v>
      </c>
    </row>
    <row r="501" spans="1:24" x14ac:dyDescent="0.35">
      <c r="A501" s="3" t="s">
        <v>18</v>
      </c>
      <c r="B501" s="20">
        <v>2021</v>
      </c>
      <c r="C501" s="3" t="s">
        <v>219</v>
      </c>
      <c r="D501" s="3" t="s">
        <v>219</v>
      </c>
      <c r="E501" s="3">
        <v>7</v>
      </c>
      <c r="F501" s="3">
        <v>5</v>
      </c>
      <c r="G501" s="3">
        <v>8</v>
      </c>
      <c r="H501" s="3">
        <v>12</v>
      </c>
      <c r="I501">
        <f t="shared" si="14"/>
        <v>8</v>
      </c>
      <c r="J501" s="3">
        <v>70</v>
      </c>
      <c r="K501" s="3">
        <v>15</v>
      </c>
      <c r="L501" s="3">
        <v>15</v>
      </c>
      <c r="M501" t="s">
        <v>50</v>
      </c>
      <c r="N501" s="3">
        <v>0</v>
      </c>
      <c r="O501" s="3">
        <v>0</v>
      </c>
      <c r="P501" s="3" t="s">
        <v>324</v>
      </c>
      <c r="Q501" s="3">
        <v>2</v>
      </c>
      <c r="R501" s="3">
        <v>2</v>
      </c>
      <c r="S501" t="s">
        <v>50</v>
      </c>
      <c r="T501" t="s">
        <v>50</v>
      </c>
      <c r="U501" t="str">
        <f t="shared" si="15"/>
        <v>NA</v>
      </c>
      <c r="V501" s="3" t="s">
        <v>50</v>
      </c>
      <c r="W501" s="3" t="s">
        <v>50</v>
      </c>
      <c r="X501" s="3" t="s">
        <v>50</v>
      </c>
    </row>
    <row r="502" spans="1:24" x14ac:dyDescent="0.35">
      <c r="A502" s="3" t="s">
        <v>18</v>
      </c>
      <c r="B502" s="20">
        <v>2021</v>
      </c>
      <c r="C502" s="3" t="s">
        <v>228</v>
      </c>
      <c r="D502" t="s">
        <v>50</v>
      </c>
      <c r="E502" s="3">
        <v>11</v>
      </c>
      <c r="F502" s="3">
        <v>0</v>
      </c>
      <c r="G502" s="3">
        <v>7</v>
      </c>
      <c r="H502" s="3">
        <v>9</v>
      </c>
      <c r="I502">
        <f t="shared" si="14"/>
        <v>6.75</v>
      </c>
      <c r="J502" s="3">
        <v>55</v>
      </c>
      <c r="K502" s="3">
        <v>25</v>
      </c>
      <c r="L502" s="3">
        <v>10</v>
      </c>
      <c r="M502" t="s">
        <v>50</v>
      </c>
      <c r="N502" s="3">
        <v>0</v>
      </c>
      <c r="O502" s="3">
        <v>0</v>
      </c>
      <c r="P502" s="3" t="s">
        <v>324</v>
      </c>
      <c r="Q502" s="3">
        <v>1</v>
      </c>
      <c r="R502" s="3">
        <v>1</v>
      </c>
      <c r="S502" t="s">
        <v>50</v>
      </c>
      <c r="T502" t="s">
        <v>50</v>
      </c>
      <c r="U502" t="str">
        <f t="shared" si="15"/>
        <v>NA</v>
      </c>
      <c r="V502" s="3" t="s">
        <v>50</v>
      </c>
      <c r="W502" s="3" t="s">
        <v>50</v>
      </c>
      <c r="X502" s="3" t="s">
        <v>50</v>
      </c>
    </row>
    <row r="503" spans="1:24" x14ac:dyDescent="0.35">
      <c r="A503" s="3" t="s">
        <v>18</v>
      </c>
      <c r="B503" s="20">
        <v>2021</v>
      </c>
      <c r="C503" s="3" t="s">
        <v>229</v>
      </c>
      <c r="D503" t="s">
        <v>50</v>
      </c>
      <c r="E503" s="3" t="s">
        <v>50</v>
      </c>
      <c r="F503" s="3" t="s">
        <v>50</v>
      </c>
      <c r="G503" s="3" t="s">
        <v>50</v>
      </c>
      <c r="H503" s="3" t="s">
        <v>50</v>
      </c>
      <c r="I503" t="str">
        <f t="shared" si="14"/>
        <v>NA</v>
      </c>
      <c r="J503" s="3">
        <v>60</v>
      </c>
      <c r="K503" s="3">
        <v>2</v>
      </c>
      <c r="L503" s="3">
        <v>25</v>
      </c>
      <c r="M503" t="s">
        <v>50</v>
      </c>
      <c r="N503" s="3">
        <v>0</v>
      </c>
      <c r="O503" s="3">
        <v>0</v>
      </c>
      <c r="P503" s="3" t="s">
        <v>324</v>
      </c>
      <c r="Q503" s="3">
        <v>5</v>
      </c>
      <c r="R503" s="3">
        <v>5</v>
      </c>
      <c r="S503" t="s">
        <v>50</v>
      </c>
      <c r="T503" t="s">
        <v>50</v>
      </c>
      <c r="U503" t="str">
        <f t="shared" si="15"/>
        <v>NA</v>
      </c>
      <c r="V503" s="3" t="s">
        <v>50</v>
      </c>
      <c r="W503" s="3" t="s">
        <v>50</v>
      </c>
      <c r="X503" s="3" t="s">
        <v>50</v>
      </c>
    </row>
    <row r="504" spans="1:24" x14ac:dyDescent="0.35">
      <c r="A504" s="3" t="s">
        <v>18</v>
      </c>
      <c r="B504" s="20">
        <v>2021</v>
      </c>
      <c r="C504" s="3" t="s">
        <v>230</v>
      </c>
      <c r="D504" t="s">
        <v>50</v>
      </c>
      <c r="E504" s="3">
        <v>13</v>
      </c>
      <c r="F504" s="3">
        <v>6</v>
      </c>
      <c r="G504" s="3">
        <v>4</v>
      </c>
      <c r="H504" s="3">
        <v>3</v>
      </c>
      <c r="I504">
        <f t="shared" si="14"/>
        <v>6.5</v>
      </c>
      <c r="J504" s="3">
        <v>40</v>
      </c>
      <c r="K504" s="3">
        <v>5</v>
      </c>
      <c r="L504" s="3">
        <v>20</v>
      </c>
      <c r="M504" t="s">
        <v>50</v>
      </c>
      <c r="N504" s="3">
        <v>0</v>
      </c>
      <c r="O504" s="3">
        <v>0</v>
      </c>
      <c r="P504" s="3" t="s">
        <v>324</v>
      </c>
      <c r="Q504" s="3">
        <v>1</v>
      </c>
      <c r="R504" s="3">
        <v>1</v>
      </c>
      <c r="S504" t="s">
        <v>50</v>
      </c>
      <c r="T504" t="s">
        <v>50</v>
      </c>
      <c r="U504" t="str">
        <f t="shared" si="15"/>
        <v>NA</v>
      </c>
      <c r="V504" s="3" t="s">
        <v>50</v>
      </c>
      <c r="W504" s="3" t="s">
        <v>50</v>
      </c>
      <c r="X504" s="3" t="s">
        <v>50</v>
      </c>
    </row>
    <row r="505" spans="1:24" x14ac:dyDescent="0.35">
      <c r="A505" s="3" t="s">
        <v>18</v>
      </c>
      <c r="B505" s="20">
        <v>2021</v>
      </c>
      <c r="C505" s="3" t="s">
        <v>231</v>
      </c>
      <c r="D505" t="s">
        <v>50</v>
      </c>
      <c r="E505" s="3">
        <v>22</v>
      </c>
      <c r="F505" s="3">
        <v>13</v>
      </c>
      <c r="G505" s="3">
        <v>31</v>
      </c>
      <c r="H505" s="3">
        <v>9</v>
      </c>
      <c r="I505">
        <f t="shared" si="14"/>
        <v>18.75</v>
      </c>
      <c r="J505" s="3">
        <v>75</v>
      </c>
      <c r="K505" s="3">
        <v>10</v>
      </c>
      <c r="L505" s="3">
        <v>25</v>
      </c>
      <c r="M505" s="3" t="s">
        <v>273</v>
      </c>
      <c r="N505" s="3">
        <v>3</v>
      </c>
      <c r="O505" s="3">
        <v>3</v>
      </c>
      <c r="P505" t="s">
        <v>50</v>
      </c>
      <c r="Q505">
        <v>0</v>
      </c>
      <c r="R505">
        <v>0</v>
      </c>
      <c r="S505" t="s">
        <v>50</v>
      </c>
      <c r="T505" t="s">
        <v>50</v>
      </c>
      <c r="U505" t="str">
        <f t="shared" si="15"/>
        <v>NA</v>
      </c>
      <c r="V505" s="3" t="s">
        <v>50</v>
      </c>
      <c r="W505" s="3" t="s">
        <v>50</v>
      </c>
      <c r="X505" s="3" t="s">
        <v>50</v>
      </c>
    </row>
    <row r="506" spans="1:24" x14ac:dyDescent="0.35">
      <c r="A506" s="3" t="s">
        <v>18</v>
      </c>
      <c r="B506" s="20">
        <v>2021</v>
      </c>
      <c r="C506" s="3" t="s">
        <v>232</v>
      </c>
      <c r="D506" t="s">
        <v>50</v>
      </c>
      <c r="E506" s="3">
        <v>12</v>
      </c>
      <c r="F506" s="3">
        <v>15</v>
      </c>
      <c r="G506" s="3">
        <v>20</v>
      </c>
      <c r="H506" s="3">
        <v>11</v>
      </c>
      <c r="I506">
        <f t="shared" si="14"/>
        <v>14.5</v>
      </c>
      <c r="J506" s="3">
        <v>75</v>
      </c>
      <c r="K506" s="3">
        <v>1</v>
      </c>
      <c r="L506" s="3">
        <v>25</v>
      </c>
      <c r="M506" s="3" t="s">
        <v>273</v>
      </c>
      <c r="N506" s="3">
        <v>1</v>
      </c>
      <c r="O506" s="3">
        <v>1</v>
      </c>
      <c r="P506" s="3" t="s">
        <v>325</v>
      </c>
      <c r="Q506" s="3" t="s">
        <v>50</v>
      </c>
      <c r="R506" t="s">
        <v>50</v>
      </c>
      <c r="S506" t="s">
        <v>50</v>
      </c>
      <c r="T506" t="s">
        <v>50</v>
      </c>
      <c r="U506" t="str">
        <f t="shared" si="15"/>
        <v>NA</v>
      </c>
      <c r="V506" s="3" t="s">
        <v>50</v>
      </c>
      <c r="W506" s="3" t="s">
        <v>50</v>
      </c>
      <c r="X506" s="3" t="s">
        <v>50</v>
      </c>
    </row>
    <row r="507" spans="1:24" x14ac:dyDescent="0.35">
      <c r="A507" s="3" t="s">
        <v>18</v>
      </c>
      <c r="B507" s="20">
        <v>2021</v>
      </c>
      <c r="C507" s="3" t="s">
        <v>220</v>
      </c>
      <c r="D507" s="3" t="s">
        <v>220</v>
      </c>
      <c r="E507" s="3">
        <v>7</v>
      </c>
      <c r="F507" s="3">
        <v>6</v>
      </c>
      <c r="G507" s="3">
        <v>16</v>
      </c>
      <c r="H507" s="3">
        <v>8</v>
      </c>
      <c r="I507">
        <f t="shared" si="14"/>
        <v>9.25</v>
      </c>
      <c r="J507" s="3">
        <v>90</v>
      </c>
      <c r="K507" s="3">
        <v>2</v>
      </c>
      <c r="L507" s="3">
        <v>5</v>
      </c>
      <c r="M507" t="s">
        <v>50</v>
      </c>
      <c r="N507">
        <v>0</v>
      </c>
      <c r="O507">
        <v>0</v>
      </c>
      <c r="P507" t="s">
        <v>50</v>
      </c>
      <c r="Q507">
        <v>0</v>
      </c>
      <c r="R507">
        <v>0</v>
      </c>
      <c r="S507" t="s">
        <v>50</v>
      </c>
      <c r="T507" t="s">
        <v>50</v>
      </c>
      <c r="U507" t="str">
        <f t="shared" si="15"/>
        <v>NA</v>
      </c>
      <c r="V507" s="3" t="s">
        <v>50</v>
      </c>
      <c r="W507" s="3" t="s">
        <v>50</v>
      </c>
      <c r="X507" s="3" t="s">
        <v>50</v>
      </c>
    </row>
    <row r="508" spans="1:24" x14ac:dyDescent="0.35">
      <c r="A508" s="3" t="s">
        <v>18</v>
      </c>
      <c r="B508" s="20">
        <v>2021</v>
      </c>
      <c r="C508" s="3" t="s">
        <v>221</v>
      </c>
      <c r="D508" s="3" t="s">
        <v>221</v>
      </c>
      <c r="E508" s="3">
        <v>6</v>
      </c>
      <c r="F508" s="3">
        <v>8</v>
      </c>
      <c r="G508" s="3">
        <v>9</v>
      </c>
      <c r="H508" s="3">
        <v>12</v>
      </c>
      <c r="I508">
        <f t="shared" si="14"/>
        <v>8.75</v>
      </c>
      <c r="J508" s="3">
        <v>95</v>
      </c>
      <c r="K508" s="3">
        <v>2</v>
      </c>
      <c r="L508" s="3">
        <v>5</v>
      </c>
      <c r="M508" t="s">
        <v>50</v>
      </c>
      <c r="N508">
        <v>0</v>
      </c>
      <c r="O508">
        <v>0</v>
      </c>
      <c r="P508" t="s">
        <v>50</v>
      </c>
      <c r="Q508">
        <v>0</v>
      </c>
      <c r="R508">
        <v>0</v>
      </c>
      <c r="S508" t="s">
        <v>50</v>
      </c>
      <c r="T508" t="s">
        <v>50</v>
      </c>
      <c r="U508" t="str">
        <f t="shared" si="15"/>
        <v>NA</v>
      </c>
      <c r="V508" s="3" t="s">
        <v>50</v>
      </c>
      <c r="W508" s="3" t="s">
        <v>50</v>
      </c>
      <c r="X508" s="3" t="s">
        <v>50</v>
      </c>
    </row>
    <row r="509" spans="1:24" x14ac:dyDescent="0.35">
      <c r="A509" s="3" t="s">
        <v>18</v>
      </c>
      <c r="B509" s="20">
        <v>2021</v>
      </c>
      <c r="C509" s="3" t="s">
        <v>222</v>
      </c>
      <c r="D509" s="3" t="s">
        <v>222</v>
      </c>
      <c r="E509" s="3">
        <v>11</v>
      </c>
      <c r="F509" s="3">
        <v>12</v>
      </c>
      <c r="G509" s="3">
        <v>8</v>
      </c>
      <c r="H509" s="3">
        <v>11</v>
      </c>
      <c r="I509">
        <f t="shared" si="14"/>
        <v>10.5</v>
      </c>
      <c r="J509" s="3">
        <v>75</v>
      </c>
      <c r="K509" s="3">
        <v>2</v>
      </c>
      <c r="L509" s="3">
        <v>25</v>
      </c>
      <c r="M509" t="s">
        <v>50</v>
      </c>
      <c r="N509">
        <v>0</v>
      </c>
      <c r="O509">
        <v>0</v>
      </c>
      <c r="P509" t="s">
        <v>50</v>
      </c>
      <c r="Q509">
        <v>0</v>
      </c>
      <c r="R509">
        <v>0</v>
      </c>
      <c r="S509" t="s">
        <v>50</v>
      </c>
      <c r="T509" t="s">
        <v>50</v>
      </c>
      <c r="U509" t="str">
        <f t="shared" si="15"/>
        <v>NA</v>
      </c>
      <c r="V509" s="3" t="s">
        <v>50</v>
      </c>
      <c r="W509" s="3" t="s">
        <v>50</v>
      </c>
      <c r="X509" s="3" t="s">
        <v>50</v>
      </c>
    </row>
    <row r="510" spans="1:24" x14ac:dyDescent="0.35">
      <c r="A510" s="3" t="s">
        <v>18</v>
      </c>
      <c r="B510" s="20">
        <v>2021</v>
      </c>
      <c r="C510" s="3" t="s">
        <v>223</v>
      </c>
      <c r="D510" s="3" t="s">
        <v>223</v>
      </c>
      <c r="E510" s="3">
        <v>21</v>
      </c>
      <c r="F510" s="3">
        <v>21</v>
      </c>
      <c r="G510" s="3">
        <v>28</v>
      </c>
      <c r="H510" s="3">
        <v>23</v>
      </c>
      <c r="I510">
        <f t="shared" si="14"/>
        <v>23.25</v>
      </c>
      <c r="J510" s="3">
        <v>95</v>
      </c>
      <c r="K510" s="3">
        <v>0</v>
      </c>
      <c r="L510" s="3">
        <v>15</v>
      </c>
      <c r="M510" s="3" t="s">
        <v>246</v>
      </c>
      <c r="N510" s="3">
        <v>1</v>
      </c>
      <c r="O510" s="3">
        <v>1</v>
      </c>
      <c r="P510" t="s">
        <v>50</v>
      </c>
      <c r="Q510">
        <v>0</v>
      </c>
      <c r="R510">
        <v>0</v>
      </c>
      <c r="S510" t="s">
        <v>50</v>
      </c>
      <c r="T510" t="s">
        <v>50</v>
      </c>
      <c r="U510" t="str">
        <f t="shared" si="15"/>
        <v>NA</v>
      </c>
      <c r="V510" s="3" t="s">
        <v>50</v>
      </c>
      <c r="W510" s="3" t="s">
        <v>50</v>
      </c>
      <c r="X510" s="3" t="s">
        <v>50</v>
      </c>
    </row>
    <row r="511" spans="1:24" x14ac:dyDescent="0.35">
      <c r="A511" s="3" t="s">
        <v>18</v>
      </c>
      <c r="B511" s="20">
        <v>2021</v>
      </c>
      <c r="C511" s="3" t="s">
        <v>224</v>
      </c>
      <c r="D511" s="3" t="s">
        <v>224</v>
      </c>
      <c r="E511" s="3">
        <v>19</v>
      </c>
      <c r="F511" s="3">
        <v>8</v>
      </c>
      <c r="G511" s="3">
        <v>29</v>
      </c>
      <c r="H511" s="3">
        <v>34</v>
      </c>
      <c r="I511">
        <f t="shared" si="14"/>
        <v>22.5</v>
      </c>
      <c r="J511" s="3">
        <v>75</v>
      </c>
      <c r="K511" s="3">
        <v>2</v>
      </c>
      <c r="L511" s="3">
        <v>25</v>
      </c>
      <c r="M511" s="3" t="s">
        <v>246</v>
      </c>
      <c r="N511" s="3">
        <v>6</v>
      </c>
      <c r="O511" s="3">
        <v>6</v>
      </c>
      <c r="P511" t="s">
        <v>50</v>
      </c>
      <c r="Q511">
        <v>0</v>
      </c>
      <c r="R511">
        <v>0</v>
      </c>
      <c r="S511" t="s">
        <v>50</v>
      </c>
      <c r="T511" t="s">
        <v>50</v>
      </c>
      <c r="U511" t="str">
        <f t="shared" si="15"/>
        <v>NA</v>
      </c>
      <c r="V511" s="3" t="s">
        <v>50</v>
      </c>
      <c r="W511" s="3" t="s">
        <v>50</v>
      </c>
      <c r="X511" s="3" t="s">
        <v>50</v>
      </c>
    </row>
    <row r="512" spans="1:24" x14ac:dyDescent="0.35">
      <c r="A512" s="3" t="s">
        <v>18</v>
      </c>
      <c r="B512" s="20">
        <v>2021</v>
      </c>
      <c r="C512" s="3" t="s">
        <v>225</v>
      </c>
      <c r="D512" s="3" t="s">
        <v>225</v>
      </c>
      <c r="E512" s="3">
        <v>4</v>
      </c>
      <c r="F512" s="3">
        <v>9</v>
      </c>
      <c r="G512" s="3">
        <v>10</v>
      </c>
      <c r="H512" s="3">
        <v>7</v>
      </c>
      <c r="I512">
        <f t="shared" si="14"/>
        <v>7.5</v>
      </c>
      <c r="J512" s="3">
        <v>55</v>
      </c>
      <c r="K512" s="3">
        <v>10</v>
      </c>
      <c r="L512" s="3">
        <v>10</v>
      </c>
      <c r="M512" t="s">
        <v>50</v>
      </c>
      <c r="N512" s="3">
        <v>0</v>
      </c>
      <c r="O512" s="3">
        <v>0</v>
      </c>
      <c r="P512" s="3" t="s">
        <v>324</v>
      </c>
      <c r="Q512" s="3">
        <v>1</v>
      </c>
      <c r="R512">
        <v>1</v>
      </c>
      <c r="S512" t="s">
        <v>50</v>
      </c>
      <c r="T512" t="s">
        <v>50</v>
      </c>
      <c r="U512" t="str">
        <f t="shared" si="15"/>
        <v>NA</v>
      </c>
      <c r="V512" s="3" t="s">
        <v>50</v>
      </c>
      <c r="W512" s="3" t="s">
        <v>50</v>
      </c>
      <c r="X512" s="3" t="s">
        <v>50</v>
      </c>
    </row>
    <row r="513" spans="1:24" x14ac:dyDescent="0.35">
      <c r="A513" s="3" t="s">
        <v>18</v>
      </c>
      <c r="B513" s="20">
        <v>2021</v>
      </c>
      <c r="C513" s="3" t="s">
        <v>226</v>
      </c>
      <c r="D513" s="3" t="s">
        <v>226</v>
      </c>
      <c r="E513" s="3">
        <v>12</v>
      </c>
      <c r="F513" s="3">
        <v>13</v>
      </c>
      <c r="G513" s="3">
        <v>7</v>
      </c>
      <c r="H513" s="3">
        <v>8</v>
      </c>
      <c r="I513">
        <f t="shared" si="14"/>
        <v>10</v>
      </c>
      <c r="J513" s="3">
        <v>75</v>
      </c>
      <c r="K513" s="3">
        <v>25</v>
      </c>
      <c r="L513" s="3">
        <v>20</v>
      </c>
      <c r="M513" t="s">
        <v>50</v>
      </c>
      <c r="N513" s="3">
        <v>0</v>
      </c>
      <c r="O513" s="3">
        <v>0</v>
      </c>
      <c r="P513" t="s">
        <v>50</v>
      </c>
      <c r="Q513">
        <v>0</v>
      </c>
      <c r="R513">
        <v>0</v>
      </c>
      <c r="S513" t="s">
        <v>50</v>
      </c>
      <c r="T513" t="s">
        <v>50</v>
      </c>
      <c r="U513" t="str">
        <f t="shared" si="15"/>
        <v>NA</v>
      </c>
      <c r="V513" s="3" t="s">
        <v>50</v>
      </c>
      <c r="W513" s="3" t="s">
        <v>50</v>
      </c>
      <c r="X513" s="3" t="s">
        <v>50</v>
      </c>
    </row>
    <row r="514" spans="1:24" x14ac:dyDescent="0.35">
      <c r="A514" s="3" t="s">
        <v>18</v>
      </c>
      <c r="B514" s="20">
        <v>2021</v>
      </c>
      <c r="C514" s="3" t="s">
        <v>227</v>
      </c>
      <c r="D514" s="3" t="s">
        <v>227</v>
      </c>
      <c r="E514" s="3">
        <v>7</v>
      </c>
      <c r="F514" s="3">
        <v>9</v>
      </c>
      <c r="G514" s="3">
        <v>7</v>
      </c>
      <c r="H514" s="3">
        <v>5</v>
      </c>
      <c r="I514">
        <f t="shared" si="14"/>
        <v>7</v>
      </c>
      <c r="J514" s="3">
        <v>50</v>
      </c>
      <c r="K514" s="3">
        <v>15</v>
      </c>
      <c r="L514" s="3">
        <v>40</v>
      </c>
      <c r="M514" t="s">
        <v>50</v>
      </c>
      <c r="N514" s="3">
        <v>0</v>
      </c>
      <c r="O514" s="3">
        <v>0</v>
      </c>
      <c r="P514" t="s">
        <v>50</v>
      </c>
      <c r="Q514">
        <v>0</v>
      </c>
      <c r="R514">
        <v>0</v>
      </c>
      <c r="S514" t="s">
        <v>50</v>
      </c>
      <c r="T514" t="s">
        <v>50</v>
      </c>
      <c r="U514" t="str">
        <f t="shared" si="15"/>
        <v>NA</v>
      </c>
      <c r="V514" s="3" t="s">
        <v>50</v>
      </c>
      <c r="W514" s="3" t="s">
        <v>50</v>
      </c>
      <c r="X514" s="3" t="s">
        <v>50</v>
      </c>
    </row>
    <row r="515" spans="1:24" x14ac:dyDescent="0.35">
      <c r="A515" s="3" t="s">
        <v>18</v>
      </c>
      <c r="B515" s="20">
        <v>2022</v>
      </c>
      <c r="C515" s="3" t="s">
        <v>218</v>
      </c>
      <c r="D515" s="3" t="s">
        <v>218</v>
      </c>
      <c r="E515" s="3">
        <v>6</v>
      </c>
      <c r="F515" s="3">
        <v>5</v>
      </c>
      <c r="G515" s="3">
        <v>3</v>
      </c>
      <c r="H515" s="3">
        <v>13</v>
      </c>
      <c r="I515">
        <f t="shared" ref="I515:I559" si="16">IFERROR(AVERAGE(E515:H515), "NA")</f>
        <v>6.75</v>
      </c>
      <c r="J515" s="3">
        <v>90</v>
      </c>
      <c r="K515" s="3">
        <v>0</v>
      </c>
      <c r="L515" s="3">
        <v>2</v>
      </c>
      <c r="M515" s="3" t="s">
        <v>50</v>
      </c>
      <c r="N515" s="3">
        <v>0</v>
      </c>
      <c r="O515" s="3">
        <v>0</v>
      </c>
      <c r="P515" s="3" t="s">
        <v>322</v>
      </c>
      <c r="Q515" s="3">
        <v>5</v>
      </c>
      <c r="R515" s="3">
        <v>5</v>
      </c>
      <c r="S515" t="s">
        <v>50</v>
      </c>
      <c r="T515" t="s">
        <v>50</v>
      </c>
      <c r="U515" t="str">
        <f t="shared" ref="U515:U559" si="17">IFERROR(AVERAGE(S515:T515), "NA")</f>
        <v>NA</v>
      </c>
      <c r="V515" s="3" t="s">
        <v>50</v>
      </c>
      <c r="W515" s="3" t="s">
        <v>50</v>
      </c>
      <c r="X515" s="3" t="s">
        <v>50</v>
      </c>
    </row>
    <row r="516" spans="1:24" x14ac:dyDescent="0.35">
      <c r="A516" s="3" t="s">
        <v>18</v>
      </c>
      <c r="B516" s="20">
        <v>2022</v>
      </c>
      <c r="C516" s="3" t="s">
        <v>219</v>
      </c>
      <c r="D516" s="3" t="s">
        <v>219</v>
      </c>
      <c r="E516" s="3">
        <v>5</v>
      </c>
      <c r="F516" s="3">
        <v>3</v>
      </c>
      <c r="G516" s="3">
        <v>4</v>
      </c>
      <c r="H516" s="3">
        <v>6</v>
      </c>
      <c r="I516">
        <f t="shared" si="16"/>
        <v>4.5</v>
      </c>
      <c r="J516" s="3">
        <v>90</v>
      </c>
      <c r="K516" s="3">
        <v>60</v>
      </c>
      <c r="L516" s="3">
        <v>10</v>
      </c>
      <c r="M516" s="3" t="s">
        <v>50</v>
      </c>
      <c r="N516" s="3">
        <v>0</v>
      </c>
      <c r="O516" s="3">
        <v>0</v>
      </c>
      <c r="P516" s="3" t="s">
        <v>324</v>
      </c>
      <c r="Q516" s="3">
        <v>1</v>
      </c>
      <c r="R516" s="3">
        <v>1</v>
      </c>
      <c r="S516" t="s">
        <v>50</v>
      </c>
      <c r="T516" t="s">
        <v>50</v>
      </c>
      <c r="U516" t="str">
        <f t="shared" si="17"/>
        <v>NA</v>
      </c>
      <c r="V516" s="3" t="s">
        <v>50</v>
      </c>
      <c r="W516" s="3" t="s">
        <v>50</v>
      </c>
      <c r="X516" s="3" t="s">
        <v>50</v>
      </c>
    </row>
    <row r="517" spans="1:24" x14ac:dyDescent="0.35">
      <c r="A517" s="3" t="s">
        <v>18</v>
      </c>
      <c r="B517" s="20">
        <v>2022</v>
      </c>
      <c r="C517" s="3" t="s">
        <v>228</v>
      </c>
      <c r="D517" t="s">
        <v>50</v>
      </c>
      <c r="E517" s="3">
        <v>4</v>
      </c>
      <c r="F517" s="3">
        <v>12</v>
      </c>
      <c r="G517" s="3">
        <v>3</v>
      </c>
      <c r="H517" s="3">
        <v>12</v>
      </c>
      <c r="I517">
        <f t="shared" si="16"/>
        <v>7.75</v>
      </c>
      <c r="J517" s="3">
        <v>80</v>
      </c>
      <c r="K517" s="3">
        <v>12</v>
      </c>
      <c r="L517" s="3">
        <v>14</v>
      </c>
      <c r="M517" s="3" t="s">
        <v>50</v>
      </c>
      <c r="N517" s="3">
        <v>0</v>
      </c>
      <c r="O517" s="3">
        <v>0</v>
      </c>
      <c r="P517" s="3" t="s">
        <v>324</v>
      </c>
      <c r="Q517" s="3">
        <v>0.1</v>
      </c>
      <c r="R517" s="3">
        <v>0.1</v>
      </c>
      <c r="S517" t="s">
        <v>50</v>
      </c>
      <c r="T517" t="s">
        <v>50</v>
      </c>
      <c r="U517" t="str">
        <f t="shared" si="17"/>
        <v>NA</v>
      </c>
      <c r="V517" s="3" t="s">
        <v>50</v>
      </c>
      <c r="W517" s="3" t="s">
        <v>50</v>
      </c>
      <c r="X517" s="3" t="s">
        <v>50</v>
      </c>
    </row>
    <row r="518" spans="1:24" x14ac:dyDescent="0.35">
      <c r="A518" s="3" t="s">
        <v>18</v>
      </c>
      <c r="B518" s="20">
        <v>2022</v>
      </c>
      <c r="C518" s="3" t="s">
        <v>229</v>
      </c>
      <c r="D518" t="s">
        <v>50</v>
      </c>
      <c r="E518" s="3">
        <v>5</v>
      </c>
      <c r="F518" s="3">
        <v>8</v>
      </c>
      <c r="G518" s="3">
        <v>10</v>
      </c>
      <c r="H518" s="3">
        <v>5</v>
      </c>
      <c r="I518">
        <f t="shared" si="16"/>
        <v>7</v>
      </c>
      <c r="J518" s="3">
        <v>60</v>
      </c>
      <c r="K518" s="3">
        <v>3</v>
      </c>
      <c r="L518" s="3">
        <v>30</v>
      </c>
      <c r="M518" s="3" t="s">
        <v>50</v>
      </c>
      <c r="N518" s="3">
        <v>0</v>
      </c>
      <c r="O518" s="3">
        <v>0</v>
      </c>
      <c r="P518" s="3" t="s">
        <v>324</v>
      </c>
      <c r="Q518" s="3">
        <v>2</v>
      </c>
      <c r="R518" s="3">
        <v>2</v>
      </c>
      <c r="S518" t="s">
        <v>50</v>
      </c>
      <c r="T518" t="s">
        <v>50</v>
      </c>
      <c r="U518" t="str">
        <f t="shared" si="17"/>
        <v>NA</v>
      </c>
      <c r="V518" s="3" t="s">
        <v>50</v>
      </c>
      <c r="W518" s="3" t="s">
        <v>50</v>
      </c>
      <c r="X518" s="3" t="s">
        <v>50</v>
      </c>
    </row>
    <row r="519" spans="1:24" x14ac:dyDescent="0.35">
      <c r="A519" s="3" t="s">
        <v>18</v>
      </c>
      <c r="B519" s="20">
        <v>2022</v>
      </c>
      <c r="C519" s="3" t="s">
        <v>230</v>
      </c>
      <c r="D519" t="s">
        <v>50</v>
      </c>
      <c r="E519" s="3">
        <v>11</v>
      </c>
      <c r="F519" s="3">
        <v>3</v>
      </c>
      <c r="G519" s="3">
        <v>6</v>
      </c>
      <c r="H519" s="3">
        <v>4</v>
      </c>
      <c r="I519">
        <f t="shared" si="16"/>
        <v>6</v>
      </c>
      <c r="J519" s="3">
        <v>80</v>
      </c>
      <c r="K519" s="3">
        <v>5</v>
      </c>
      <c r="L519" s="3">
        <v>40</v>
      </c>
      <c r="M519" s="3" t="s">
        <v>50</v>
      </c>
      <c r="N519" s="3">
        <v>0</v>
      </c>
      <c r="O519" s="3">
        <v>0</v>
      </c>
      <c r="P519" s="3" t="s">
        <v>324</v>
      </c>
      <c r="Q519" s="3">
        <v>0.1</v>
      </c>
      <c r="R519" s="3">
        <v>0.1</v>
      </c>
      <c r="S519" t="s">
        <v>50</v>
      </c>
      <c r="T519" t="s">
        <v>50</v>
      </c>
      <c r="U519" t="str">
        <f t="shared" si="17"/>
        <v>NA</v>
      </c>
      <c r="V519" s="3" t="s">
        <v>50</v>
      </c>
      <c r="W519" s="3" t="s">
        <v>50</v>
      </c>
      <c r="X519" s="3" t="s">
        <v>50</v>
      </c>
    </row>
    <row r="520" spans="1:24" x14ac:dyDescent="0.35">
      <c r="A520" s="3" t="s">
        <v>18</v>
      </c>
      <c r="B520" s="20">
        <v>2022</v>
      </c>
      <c r="C520" s="3" t="s">
        <v>231</v>
      </c>
      <c r="D520" t="s">
        <v>50</v>
      </c>
      <c r="E520" s="3">
        <v>3</v>
      </c>
      <c r="F520" s="3">
        <v>4</v>
      </c>
      <c r="G520" s="3">
        <v>15</v>
      </c>
      <c r="H520" s="3">
        <v>14</v>
      </c>
      <c r="I520">
        <f t="shared" si="16"/>
        <v>9</v>
      </c>
      <c r="J520" s="3">
        <v>80</v>
      </c>
      <c r="K520" s="3">
        <v>1</v>
      </c>
      <c r="L520" s="3">
        <v>5</v>
      </c>
      <c r="M520" s="3" t="s">
        <v>50</v>
      </c>
      <c r="N520" s="3">
        <v>0</v>
      </c>
      <c r="O520" s="3">
        <v>0</v>
      </c>
      <c r="P520" s="3" t="s">
        <v>50</v>
      </c>
      <c r="Q520" s="3">
        <v>0</v>
      </c>
      <c r="R520" s="3">
        <v>0</v>
      </c>
      <c r="S520" t="s">
        <v>50</v>
      </c>
      <c r="T520" t="s">
        <v>50</v>
      </c>
      <c r="U520" t="str">
        <f t="shared" si="17"/>
        <v>NA</v>
      </c>
      <c r="V520" s="3" t="s">
        <v>50</v>
      </c>
      <c r="W520" s="3" t="s">
        <v>50</v>
      </c>
      <c r="X520" s="3" t="s">
        <v>50</v>
      </c>
    </row>
    <row r="521" spans="1:24" x14ac:dyDescent="0.35">
      <c r="A521" s="3" t="s">
        <v>18</v>
      </c>
      <c r="B521" s="20">
        <v>2022</v>
      </c>
      <c r="C521" s="3" t="s">
        <v>232</v>
      </c>
      <c r="D521" t="s">
        <v>50</v>
      </c>
      <c r="E521" s="3">
        <v>6</v>
      </c>
      <c r="F521" s="3">
        <v>7</v>
      </c>
      <c r="G521" s="3">
        <v>6</v>
      </c>
      <c r="H521" s="3">
        <v>14</v>
      </c>
      <c r="I521">
        <f t="shared" si="16"/>
        <v>8.25</v>
      </c>
      <c r="J521" s="3">
        <v>97</v>
      </c>
      <c r="K521" s="3">
        <v>0</v>
      </c>
      <c r="L521" s="3">
        <v>8</v>
      </c>
      <c r="M521" s="3" t="s">
        <v>50</v>
      </c>
      <c r="N521" s="3">
        <v>0</v>
      </c>
      <c r="O521" s="3">
        <v>0</v>
      </c>
      <c r="P521" s="3" t="s">
        <v>324</v>
      </c>
      <c r="Q521" s="3">
        <v>0.1</v>
      </c>
      <c r="R521" s="3">
        <v>0.1</v>
      </c>
      <c r="S521" t="s">
        <v>50</v>
      </c>
      <c r="T521" t="s">
        <v>50</v>
      </c>
      <c r="U521" t="str">
        <f t="shared" si="17"/>
        <v>NA</v>
      </c>
      <c r="V521" s="3" t="s">
        <v>50</v>
      </c>
      <c r="W521" s="3" t="s">
        <v>50</v>
      </c>
      <c r="X521" s="3" t="s">
        <v>50</v>
      </c>
    </row>
    <row r="522" spans="1:24" x14ac:dyDescent="0.35">
      <c r="A522" s="3" t="s">
        <v>18</v>
      </c>
      <c r="B522" s="20">
        <v>2022</v>
      </c>
      <c r="C522" s="3" t="s">
        <v>220</v>
      </c>
      <c r="D522" s="3" t="s">
        <v>220</v>
      </c>
      <c r="E522" s="3">
        <v>9</v>
      </c>
      <c r="F522" s="3">
        <v>11</v>
      </c>
      <c r="G522" s="3">
        <v>9</v>
      </c>
      <c r="H522" s="3">
        <v>19</v>
      </c>
      <c r="I522">
        <f t="shared" si="16"/>
        <v>12</v>
      </c>
      <c r="J522" s="3">
        <v>99</v>
      </c>
      <c r="K522" s="3">
        <v>2</v>
      </c>
      <c r="L522" s="3">
        <v>4</v>
      </c>
      <c r="M522" s="3" t="s">
        <v>50</v>
      </c>
      <c r="N522" s="3">
        <v>0</v>
      </c>
      <c r="O522" s="3">
        <v>0</v>
      </c>
      <c r="P522" s="3" t="s">
        <v>347</v>
      </c>
      <c r="Q522" s="3" t="s">
        <v>50</v>
      </c>
      <c r="R522">
        <v>3</v>
      </c>
      <c r="S522" t="s">
        <v>50</v>
      </c>
      <c r="T522" t="s">
        <v>50</v>
      </c>
      <c r="U522" t="str">
        <f t="shared" si="17"/>
        <v>NA</v>
      </c>
      <c r="V522" s="3" t="s">
        <v>50</v>
      </c>
      <c r="W522" s="3" t="s">
        <v>50</v>
      </c>
      <c r="X522" s="3" t="s">
        <v>50</v>
      </c>
    </row>
    <row r="523" spans="1:24" x14ac:dyDescent="0.35">
      <c r="A523" s="3" t="s">
        <v>18</v>
      </c>
      <c r="B523" s="20">
        <v>2022</v>
      </c>
      <c r="C523" s="3" t="s">
        <v>221</v>
      </c>
      <c r="D523" s="3" t="s">
        <v>221</v>
      </c>
      <c r="E523" s="3">
        <v>5</v>
      </c>
      <c r="F523" s="3">
        <v>4</v>
      </c>
      <c r="G523" s="3">
        <v>4</v>
      </c>
      <c r="H523" s="3">
        <v>6</v>
      </c>
      <c r="I523">
        <f t="shared" si="16"/>
        <v>4.75</v>
      </c>
      <c r="J523" s="3">
        <v>92</v>
      </c>
      <c r="K523" s="3">
        <v>5</v>
      </c>
      <c r="L523" s="3">
        <v>10</v>
      </c>
      <c r="M523" s="3" t="s">
        <v>50</v>
      </c>
      <c r="N523" s="3">
        <v>0</v>
      </c>
      <c r="O523" s="3">
        <v>0</v>
      </c>
      <c r="P523" s="3" t="s">
        <v>50</v>
      </c>
      <c r="Q523" s="3">
        <v>0</v>
      </c>
      <c r="R523" s="3">
        <v>0</v>
      </c>
      <c r="S523" t="s">
        <v>50</v>
      </c>
      <c r="T523" t="s">
        <v>50</v>
      </c>
      <c r="U523" t="str">
        <f t="shared" si="17"/>
        <v>NA</v>
      </c>
      <c r="V523" s="3" t="s">
        <v>50</v>
      </c>
      <c r="W523" s="3" t="s">
        <v>50</v>
      </c>
      <c r="X523" s="3" t="s">
        <v>50</v>
      </c>
    </row>
    <row r="524" spans="1:24" x14ac:dyDescent="0.35">
      <c r="A524" s="3" t="s">
        <v>18</v>
      </c>
      <c r="B524" s="20">
        <v>2022</v>
      </c>
      <c r="C524" s="3" t="s">
        <v>222</v>
      </c>
      <c r="D524" s="3" t="s">
        <v>222</v>
      </c>
      <c r="E524" s="3">
        <v>9</v>
      </c>
      <c r="F524" s="3">
        <v>8</v>
      </c>
      <c r="G524" s="3">
        <v>5</v>
      </c>
      <c r="H524" s="3">
        <v>6</v>
      </c>
      <c r="I524">
        <f t="shared" si="16"/>
        <v>7</v>
      </c>
      <c r="J524" s="3">
        <v>99</v>
      </c>
      <c r="K524" s="3">
        <v>0</v>
      </c>
      <c r="L524" s="3">
        <v>1</v>
      </c>
      <c r="M524" s="3" t="s">
        <v>50</v>
      </c>
      <c r="N524" s="3">
        <v>0</v>
      </c>
      <c r="O524" s="3">
        <v>0</v>
      </c>
      <c r="P524" s="3" t="s">
        <v>50</v>
      </c>
      <c r="Q524" s="3">
        <v>0</v>
      </c>
      <c r="R524" s="3">
        <v>0</v>
      </c>
      <c r="S524" t="s">
        <v>50</v>
      </c>
      <c r="T524" t="s">
        <v>50</v>
      </c>
      <c r="U524" t="str">
        <f t="shared" si="17"/>
        <v>NA</v>
      </c>
      <c r="V524" s="3" t="s">
        <v>50</v>
      </c>
      <c r="W524" s="3" t="s">
        <v>50</v>
      </c>
      <c r="X524" s="3" t="s">
        <v>50</v>
      </c>
    </row>
    <row r="525" spans="1:24" x14ac:dyDescent="0.35">
      <c r="A525" s="3" t="s">
        <v>18</v>
      </c>
      <c r="B525" s="20">
        <v>2022</v>
      </c>
      <c r="C525" s="3" t="s">
        <v>223</v>
      </c>
      <c r="D525" s="3" t="s">
        <v>223</v>
      </c>
      <c r="E525" s="3">
        <v>14</v>
      </c>
      <c r="F525" s="3">
        <v>8</v>
      </c>
      <c r="G525" s="3">
        <v>15</v>
      </c>
      <c r="H525" s="3">
        <v>9</v>
      </c>
      <c r="I525">
        <f t="shared" si="16"/>
        <v>11.5</v>
      </c>
      <c r="J525" s="3">
        <v>98</v>
      </c>
      <c r="K525" s="3">
        <v>7</v>
      </c>
      <c r="L525" s="3">
        <v>8</v>
      </c>
      <c r="M525" s="3" t="s">
        <v>50</v>
      </c>
      <c r="N525" s="3">
        <v>0</v>
      </c>
      <c r="O525" s="3">
        <v>0</v>
      </c>
      <c r="P525" s="3" t="s">
        <v>50</v>
      </c>
      <c r="Q525" s="3">
        <v>0</v>
      </c>
      <c r="R525" s="3">
        <v>0</v>
      </c>
      <c r="S525" t="s">
        <v>50</v>
      </c>
      <c r="T525" t="s">
        <v>50</v>
      </c>
      <c r="U525" t="str">
        <f t="shared" si="17"/>
        <v>NA</v>
      </c>
      <c r="V525" s="3" t="s">
        <v>50</v>
      </c>
      <c r="W525" s="3" t="s">
        <v>50</v>
      </c>
      <c r="X525" s="3" t="s">
        <v>50</v>
      </c>
    </row>
    <row r="526" spans="1:24" x14ac:dyDescent="0.35">
      <c r="A526" s="3" t="s">
        <v>18</v>
      </c>
      <c r="B526" s="20">
        <v>2022</v>
      </c>
      <c r="C526" s="3" t="s">
        <v>224</v>
      </c>
      <c r="D526" s="3" t="s">
        <v>224</v>
      </c>
      <c r="E526" s="3">
        <v>15</v>
      </c>
      <c r="F526" s="3">
        <v>13</v>
      </c>
      <c r="G526" s="3">
        <v>11</v>
      </c>
      <c r="H526" s="3">
        <v>5</v>
      </c>
      <c r="I526">
        <f t="shared" si="16"/>
        <v>11</v>
      </c>
      <c r="J526" s="3">
        <v>96</v>
      </c>
      <c r="K526" s="3">
        <v>0</v>
      </c>
      <c r="L526" s="3">
        <v>3</v>
      </c>
      <c r="M526" s="3" t="s">
        <v>246</v>
      </c>
      <c r="N526" s="3">
        <v>3</v>
      </c>
      <c r="O526" s="3">
        <v>3</v>
      </c>
      <c r="P526" s="3" t="s">
        <v>50</v>
      </c>
      <c r="Q526" s="3">
        <v>0</v>
      </c>
      <c r="R526" s="3">
        <v>0</v>
      </c>
      <c r="S526" t="s">
        <v>50</v>
      </c>
      <c r="T526" t="s">
        <v>50</v>
      </c>
      <c r="U526" t="str">
        <f t="shared" si="17"/>
        <v>NA</v>
      </c>
      <c r="V526" s="3" t="s">
        <v>50</v>
      </c>
      <c r="W526" s="3" t="s">
        <v>50</v>
      </c>
      <c r="X526" s="3" t="s">
        <v>50</v>
      </c>
    </row>
    <row r="527" spans="1:24" x14ac:dyDescent="0.35">
      <c r="A527" s="3" t="s">
        <v>18</v>
      </c>
      <c r="B527" s="20">
        <v>2022</v>
      </c>
      <c r="C527" s="3" t="s">
        <v>225</v>
      </c>
      <c r="D527" s="3" t="s">
        <v>225</v>
      </c>
      <c r="E527" s="3">
        <v>3</v>
      </c>
      <c r="F527" s="3">
        <v>2</v>
      </c>
      <c r="G527" s="3">
        <v>5</v>
      </c>
      <c r="H527" s="3">
        <v>4</v>
      </c>
      <c r="I527">
        <f t="shared" si="16"/>
        <v>3.5</v>
      </c>
      <c r="J527" s="3">
        <v>75</v>
      </c>
      <c r="K527" s="3">
        <v>6</v>
      </c>
      <c r="L527" s="3">
        <v>18</v>
      </c>
      <c r="M527" s="3" t="s">
        <v>50</v>
      </c>
      <c r="N527" s="3">
        <v>0</v>
      </c>
      <c r="O527" s="3">
        <v>0</v>
      </c>
      <c r="P527" s="3" t="s">
        <v>347</v>
      </c>
      <c r="Q527" s="3" t="s">
        <v>50</v>
      </c>
      <c r="R527" s="3">
        <v>2</v>
      </c>
      <c r="S527" t="s">
        <v>50</v>
      </c>
      <c r="T527" t="s">
        <v>50</v>
      </c>
      <c r="U527" t="str">
        <f t="shared" si="17"/>
        <v>NA</v>
      </c>
      <c r="V527" s="3" t="s">
        <v>50</v>
      </c>
      <c r="W527" s="3" t="s">
        <v>50</v>
      </c>
      <c r="X527" s="3" t="s">
        <v>50</v>
      </c>
    </row>
    <row r="528" spans="1:24" x14ac:dyDescent="0.35">
      <c r="A528" s="3" t="s">
        <v>18</v>
      </c>
      <c r="B528" s="20">
        <v>2022</v>
      </c>
      <c r="C528" s="3" t="s">
        <v>226</v>
      </c>
      <c r="D528" s="3" t="s">
        <v>226</v>
      </c>
      <c r="E528" s="3">
        <v>5</v>
      </c>
      <c r="F528" s="3">
        <v>4</v>
      </c>
      <c r="G528" s="3">
        <v>5</v>
      </c>
      <c r="H528" s="3">
        <v>7</v>
      </c>
      <c r="I528">
        <f t="shared" si="16"/>
        <v>5.25</v>
      </c>
      <c r="J528" s="3">
        <v>92</v>
      </c>
      <c r="K528" s="3">
        <v>25</v>
      </c>
      <c r="L528" s="3">
        <v>9</v>
      </c>
      <c r="M528" s="3" t="s">
        <v>50</v>
      </c>
      <c r="N528" s="3">
        <v>0</v>
      </c>
      <c r="O528" s="3">
        <v>0</v>
      </c>
      <c r="P528" s="3" t="s">
        <v>50</v>
      </c>
      <c r="Q528" s="3">
        <v>0</v>
      </c>
      <c r="R528" s="3">
        <v>0</v>
      </c>
      <c r="S528" t="s">
        <v>50</v>
      </c>
      <c r="T528" t="s">
        <v>50</v>
      </c>
      <c r="U528" t="str">
        <f t="shared" si="17"/>
        <v>NA</v>
      </c>
      <c r="V528" s="3" t="s">
        <v>50</v>
      </c>
      <c r="W528" s="3" t="s">
        <v>50</v>
      </c>
      <c r="X528" s="3" t="s">
        <v>50</v>
      </c>
    </row>
    <row r="529" spans="1:24" x14ac:dyDescent="0.35">
      <c r="A529" s="3" t="s">
        <v>18</v>
      </c>
      <c r="B529" s="20">
        <v>2022</v>
      </c>
      <c r="C529" s="3" t="s">
        <v>227</v>
      </c>
      <c r="D529" s="3" t="s">
        <v>227</v>
      </c>
      <c r="E529" s="3">
        <v>5</v>
      </c>
      <c r="F529" s="3">
        <v>7</v>
      </c>
      <c r="G529" s="3">
        <v>6</v>
      </c>
      <c r="H529" s="3">
        <v>8</v>
      </c>
      <c r="I529">
        <f t="shared" si="16"/>
        <v>6.5</v>
      </c>
      <c r="J529" s="3">
        <v>80</v>
      </c>
      <c r="K529" s="3">
        <v>9</v>
      </c>
      <c r="L529" s="3">
        <v>10</v>
      </c>
      <c r="M529" s="3" t="s">
        <v>50</v>
      </c>
      <c r="N529" s="3">
        <v>0</v>
      </c>
      <c r="O529" s="3">
        <v>0</v>
      </c>
      <c r="P529" s="3" t="s">
        <v>324</v>
      </c>
      <c r="Q529" s="3">
        <v>2</v>
      </c>
      <c r="R529" s="3">
        <v>2</v>
      </c>
      <c r="S529" t="s">
        <v>50</v>
      </c>
      <c r="T529" t="s">
        <v>50</v>
      </c>
      <c r="U529" t="str">
        <f t="shared" si="17"/>
        <v>NA</v>
      </c>
      <c r="V529" s="3" t="s">
        <v>50</v>
      </c>
      <c r="W529" s="3" t="s">
        <v>50</v>
      </c>
      <c r="X529" s="3" t="s">
        <v>50</v>
      </c>
    </row>
    <row r="530" spans="1:24" x14ac:dyDescent="0.35">
      <c r="A530" s="3" t="s">
        <v>18</v>
      </c>
      <c r="B530" s="20">
        <v>2023</v>
      </c>
      <c r="C530" s="3" t="s">
        <v>218</v>
      </c>
      <c r="D530" s="3" t="s">
        <v>218</v>
      </c>
      <c r="E530" s="3">
        <v>5</v>
      </c>
      <c r="F530" s="3">
        <v>6</v>
      </c>
      <c r="G530" s="3">
        <v>4</v>
      </c>
      <c r="H530" s="3">
        <v>5</v>
      </c>
      <c r="I530">
        <f t="shared" si="16"/>
        <v>5</v>
      </c>
      <c r="J530" s="3">
        <v>60</v>
      </c>
      <c r="K530" s="3">
        <v>2</v>
      </c>
      <c r="L530" s="3">
        <v>15</v>
      </c>
      <c r="M530" s="3" t="s">
        <v>50</v>
      </c>
      <c r="N530" s="3">
        <v>0</v>
      </c>
      <c r="O530" s="3">
        <v>0</v>
      </c>
      <c r="P530" s="3" t="s">
        <v>317</v>
      </c>
      <c r="Q530" s="3">
        <v>5</v>
      </c>
      <c r="R530" s="3">
        <v>5</v>
      </c>
      <c r="S530" s="3">
        <v>9</v>
      </c>
      <c r="T530" s="3">
        <v>5</v>
      </c>
      <c r="U530">
        <f t="shared" si="17"/>
        <v>7</v>
      </c>
      <c r="V530" s="3" t="s">
        <v>50</v>
      </c>
      <c r="W530" s="3" t="s">
        <v>50</v>
      </c>
      <c r="X530" s="3" t="s">
        <v>50</v>
      </c>
    </row>
    <row r="531" spans="1:24" x14ac:dyDescent="0.35">
      <c r="A531" s="3" t="s">
        <v>18</v>
      </c>
      <c r="B531" s="20">
        <v>2023</v>
      </c>
      <c r="C531" s="3" t="s">
        <v>219</v>
      </c>
      <c r="D531" s="3" t="s">
        <v>219</v>
      </c>
      <c r="E531" s="3">
        <v>11</v>
      </c>
      <c r="F531" s="3">
        <v>6</v>
      </c>
      <c r="G531" s="3">
        <v>9</v>
      </c>
      <c r="H531" s="3">
        <v>7</v>
      </c>
      <c r="I531">
        <f t="shared" si="16"/>
        <v>8.25</v>
      </c>
      <c r="J531" s="3">
        <v>60</v>
      </c>
      <c r="K531" s="3">
        <v>50</v>
      </c>
      <c r="L531" s="3">
        <v>18</v>
      </c>
      <c r="M531" s="3" t="s">
        <v>50</v>
      </c>
      <c r="N531" s="3">
        <v>0</v>
      </c>
      <c r="O531" s="3">
        <v>0</v>
      </c>
      <c r="P531" s="3" t="s">
        <v>350</v>
      </c>
      <c r="Q531" s="3" t="s">
        <v>348</v>
      </c>
      <c r="R531" s="3">
        <f>3+3</f>
        <v>6</v>
      </c>
      <c r="S531" s="3">
        <v>15</v>
      </c>
      <c r="T531" s="3">
        <v>11</v>
      </c>
      <c r="U531">
        <f t="shared" si="17"/>
        <v>13</v>
      </c>
      <c r="V531" s="3" t="s">
        <v>50</v>
      </c>
      <c r="W531" s="3" t="s">
        <v>50</v>
      </c>
      <c r="X531" s="3" t="s">
        <v>50</v>
      </c>
    </row>
    <row r="532" spans="1:24" x14ac:dyDescent="0.35">
      <c r="A532" s="3" t="s">
        <v>18</v>
      </c>
      <c r="B532" s="20">
        <v>2023</v>
      </c>
      <c r="C532" s="3" t="s">
        <v>228</v>
      </c>
      <c r="D532" t="s">
        <v>50</v>
      </c>
      <c r="E532" s="3">
        <v>4</v>
      </c>
      <c r="F532" s="3">
        <v>5</v>
      </c>
      <c r="G532" s="3">
        <v>6</v>
      </c>
      <c r="H532" s="3">
        <v>0</v>
      </c>
      <c r="I532">
        <f t="shared" si="16"/>
        <v>3.75</v>
      </c>
      <c r="J532" s="3">
        <v>30</v>
      </c>
      <c r="K532" s="3">
        <v>20</v>
      </c>
      <c r="L532" s="3">
        <v>60</v>
      </c>
      <c r="M532" s="3" t="s">
        <v>50</v>
      </c>
      <c r="N532" s="3">
        <v>0</v>
      </c>
      <c r="O532" s="3">
        <v>0</v>
      </c>
      <c r="P532" s="3" t="s">
        <v>350</v>
      </c>
      <c r="Q532" s="3" t="s">
        <v>349</v>
      </c>
      <c r="R532" s="3">
        <f>0.1+0.1</f>
        <v>0.2</v>
      </c>
      <c r="S532" s="3">
        <v>7</v>
      </c>
      <c r="T532" s="3">
        <v>8</v>
      </c>
      <c r="U532">
        <f t="shared" si="17"/>
        <v>7.5</v>
      </c>
      <c r="V532" s="3" t="s">
        <v>50</v>
      </c>
      <c r="W532" s="3" t="s">
        <v>50</v>
      </c>
      <c r="X532" s="3" t="s">
        <v>50</v>
      </c>
    </row>
    <row r="533" spans="1:24" x14ac:dyDescent="0.35">
      <c r="A533" s="3" t="s">
        <v>18</v>
      </c>
      <c r="B533" s="20">
        <v>2023</v>
      </c>
      <c r="C533" s="3" t="s">
        <v>229</v>
      </c>
      <c r="D533" t="s">
        <v>50</v>
      </c>
      <c r="E533" s="3">
        <v>3</v>
      </c>
      <c r="F533" s="3">
        <v>2</v>
      </c>
      <c r="G533" s="3">
        <v>2</v>
      </c>
      <c r="H533" s="3">
        <v>3</v>
      </c>
      <c r="I533">
        <f t="shared" si="16"/>
        <v>2.5</v>
      </c>
      <c r="J533" s="3">
        <v>3</v>
      </c>
      <c r="K533" s="3">
        <v>5</v>
      </c>
      <c r="L533" s="3">
        <v>30</v>
      </c>
      <c r="M533" s="3" t="s">
        <v>50</v>
      </c>
      <c r="N533" s="3">
        <v>0</v>
      </c>
      <c r="O533" s="3">
        <v>0</v>
      </c>
      <c r="P533" s="3" t="s">
        <v>317</v>
      </c>
      <c r="Q533" s="3">
        <v>1</v>
      </c>
      <c r="R533" s="3">
        <v>1</v>
      </c>
      <c r="S533" s="3">
        <v>5.5</v>
      </c>
      <c r="T533" s="3">
        <v>5</v>
      </c>
      <c r="U533">
        <f t="shared" si="17"/>
        <v>5.25</v>
      </c>
      <c r="V533" s="3" t="s">
        <v>50</v>
      </c>
      <c r="W533" s="3" t="s">
        <v>50</v>
      </c>
      <c r="X533" s="3" t="s">
        <v>50</v>
      </c>
    </row>
    <row r="534" spans="1:24" x14ac:dyDescent="0.35">
      <c r="A534" s="3" t="s">
        <v>18</v>
      </c>
      <c r="B534" s="20">
        <v>2023</v>
      </c>
      <c r="C534" s="3" t="s">
        <v>230</v>
      </c>
      <c r="D534" t="s">
        <v>50</v>
      </c>
      <c r="E534" s="3">
        <v>3</v>
      </c>
      <c r="F534" s="3">
        <v>4</v>
      </c>
      <c r="G534" s="3">
        <v>3</v>
      </c>
      <c r="H534" s="3">
        <v>7</v>
      </c>
      <c r="I534">
        <f t="shared" si="16"/>
        <v>4.25</v>
      </c>
      <c r="J534" s="3">
        <v>10</v>
      </c>
      <c r="K534" s="3">
        <v>10</v>
      </c>
      <c r="L534" s="3">
        <v>75</v>
      </c>
      <c r="M534" s="3" t="s">
        <v>50</v>
      </c>
      <c r="N534" s="3">
        <v>0</v>
      </c>
      <c r="O534" s="3">
        <v>0</v>
      </c>
      <c r="P534" s="3" t="s">
        <v>324</v>
      </c>
      <c r="Q534" s="3">
        <v>1</v>
      </c>
      <c r="R534" s="3">
        <v>1</v>
      </c>
      <c r="S534" s="3">
        <v>11</v>
      </c>
      <c r="T534" s="3">
        <v>7</v>
      </c>
      <c r="U534">
        <f t="shared" si="17"/>
        <v>9</v>
      </c>
      <c r="V534" s="3" t="s">
        <v>50</v>
      </c>
      <c r="W534" s="3" t="s">
        <v>50</v>
      </c>
      <c r="X534" s="3" t="s">
        <v>50</v>
      </c>
    </row>
    <row r="535" spans="1:24" x14ac:dyDescent="0.35">
      <c r="A535" s="3" t="s">
        <v>18</v>
      </c>
      <c r="B535" s="20">
        <v>2023</v>
      </c>
      <c r="C535" s="3" t="s">
        <v>231</v>
      </c>
      <c r="D535" t="s">
        <v>50</v>
      </c>
      <c r="E535" s="3">
        <v>10</v>
      </c>
      <c r="F535" s="3">
        <v>20</v>
      </c>
      <c r="G535" s="3">
        <v>12</v>
      </c>
      <c r="H535" s="3">
        <v>9</v>
      </c>
      <c r="I535">
        <f t="shared" si="16"/>
        <v>12.75</v>
      </c>
      <c r="J535" s="3">
        <v>85</v>
      </c>
      <c r="K535" s="3" t="s">
        <v>50</v>
      </c>
      <c r="L535" s="3">
        <v>10</v>
      </c>
      <c r="M535" s="3" t="s">
        <v>276</v>
      </c>
      <c r="N535" s="3" t="s">
        <v>312</v>
      </c>
      <c r="O535" s="3">
        <f>3+2</f>
        <v>5</v>
      </c>
      <c r="P535" s="3" t="s">
        <v>324</v>
      </c>
      <c r="Q535" s="3">
        <v>0.1</v>
      </c>
      <c r="R535" s="3">
        <v>0.1</v>
      </c>
      <c r="S535" s="3">
        <v>22</v>
      </c>
      <c r="T535" s="3">
        <v>13</v>
      </c>
      <c r="U535">
        <f t="shared" si="17"/>
        <v>17.5</v>
      </c>
      <c r="V535" s="3" t="s">
        <v>50</v>
      </c>
      <c r="W535" s="3" t="s">
        <v>50</v>
      </c>
      <c r="X535" s="3" t="s">
        <v>50</v>
      </c>
    </row>
    <row r="536" spans="1:24" x14ac:dyDescent="0.35">
      <c r="A536" s="3" t="s">
        <v>18</v>
      </c>
      <c r="B536" s="20">
        <v>2023</v>
      </c>
      <c r="C536" s="3" t="s">
        <v>232</v>
      </c>
      <c r="D536" t="s">
        <v>50</v>
      </c>
      <c r="E536" s="3">
        <v>5</v>
      </c>
      <c r="F536" s="3">
        <v>11</v>
      </c>
      <c r="G536" s="3">
        <v>8</v>
      </c>
      <c r="H536" s="3">
        <v>12</v>
      </c>
      <c r="I536">
        <f t="shared" si="16"/>
        <v>9</v>
      </c>
      <c r="J536" s="3">
        <v>30</v>
      </c>
      <c r="K536" s="3">
        <v>0</v>
      </c>
      <c r="L536" s="3">
        <v>20</v>
      </c>
      <c r="M536" s="3" t="s">
        <v>50</v>
      </c>
      <c r="N536" s="3">
        <v>0</v>
      </c>
      <c r="O536" s="3">
        <v>0</v>
      </c>
      <c r="P536" s="3" t="s">
        <v>324</v>
      </c>
      <c r="Q536" s="3">
        <v>0.1</v>
      </c>
      <c r="R536" s="3">
        <v>0.1</v>
      </c>
      <c r="S536" s="3">
        <v>11</v>
      </c>
      <c r="T536" s="3">
        <v>25</v>
      </c>
      <c r="U536">
        <f t="shared" si="17"/>
        <v>18</v>
      </c>
      <c r="V536" s="3" t="s">
        <v>50</v>
      </c>
      <c r="W536" s="3" t="s">
        <v>50</v>
      </c>
      <c r="X536" s="3" t="s">
        <v>50</v>
      </c>
    </row>
    <row r="537" spans="1:24" x14ac:dyDescent="0.35">
      <c r="A537" s="3" t="s">
        <v>18</v>
      </c>
      <c r="B537" s="20">
        <v>2023</v>
      </c>
      <c r="C537" s="3" t="s">
        <v>220</v>
      </c>
      <c r="D537" s="3" t="s">
        <v>220</v>
      </c>
      <c r="E537" s="3">
        <v>11</v>
      </c>
      <c r="F537" s="3">
        <v>9</v>
      </c>
      <c r="G537" s="3">
        <v>16</v>
      </c>
      <c r="H537" s="3">
        <v>7</v>
      </c>
      <c r="I537">
        <f t="shared" si="16"/>
        <v>10.75</v>
      </c>
      <c r="J537" s="3">
        <v>70</v>
      </c>
      <c r="K537" s="3">
        <v>0</v>
      </c>
      <c r="L537" s="3">
        <v>30</v>
      </c>
      <c r="M537" s="3" t="s">
        <v>50</v>
      </c>
      <c r="N537" s="3">
        <v>0</v>
      </c>
      <c r="O537" s="3">
        <v>0</v>
      </c>
      <c r="P537" s="3" t="s">
        <v>317</v>
      </c>
      <c r="Q537" s="3">
        <v>3</v>
      </c>
      <c r="R537" s="3">
        <v>3</v>
      </c>
      <c r="S537" s="3">
        <v>12.5</v>
      </c>
      <c r="T537" s="3">
        <v>11</v>
      </c>
      <c r="U537">
        <f t="shared" si="17"/>
        <v>11.75</v>
      </c>
      <c r="V537" s="3" t="s">
        <v>50</v>
      </c>
      <c r="W537" s="3" t="s">
        <v>50</v>
      </c>
      <c r="X537" s="3" t="s">
        <v>50</v>
      </c>
    </row>
    <row r="538" spans="1:24" x14ac:dyDescent="0.35">
      <c r="A538" s="3" t="s">
        <v>18</v>
      </c>
      <c r="B538" s="20">
        <v>2023</v>
      </c>
      <c r="C538" s="3" t="s">
        <v>221</v>
      </c>
      <c r="D538" s="3" t="s">
        <v>221</v>
      </c>
      <c r="E538" s="3">
        <v>7</v>
      </c>
      <c r="F538" s="3">
        <v>7</v>
      </c>
      <c r="G538" s="3">
        <v>6</v>
      </c>
      <c r="H538" s="3">
        <v>10</v>
      </c>
      <c r="I538">
        <f t="shared" si="16"/>
        <v>7.5</v>
      </c>
      <c r="J538" s="3">
        <v>75</v>
      </c>
      <c r="K538" s="3">
        <v>10</v>
      </c>
      <c r="L538" s="3">
        <v>20</v>
      </c>
      <c r="M538" s="3" t="s">
        <v>50</v>
      </c>
      <c r="N538" s="3">
        <v>0</v>
      </c>
      <c r="O538" s="3">
        <v>0</v>
      </c>
      <c r="P538" s="3" t="s">
        <v>324</v>
      </c>
      <c r="Q538" s="3">
        <v>1</v>
      </c>
      <c r="R538" s="3">
        <v>1</v>
      </c>
      <c r="S538" s="3">
        <v>14</v>
      </c>
      <c r="T538" s="3">
        <v>8</v>
      </c>
      <c r="U538">
        <f t="shared" si="17"/>
        <v>11</v>
      </c>
      <c r="V538" s="3" t="s">
        <v>50</v>
      </c>
      <c r="W538" s="3" t="s">
        <v>50</v>
      </c>
      <c r="X538" s="3" t="s">
        <v>50</v>
      </c>
    </row>
    <row r="539" spans="1:24" x14ac:dyDescent="0.35">
      <c r="A539" s="3" t="s">
        <v>18</v>
      </c>
      <c r="B539" s="20">
        <v>2023</v>
      </c>
      <c r="C539" s="3" t="s">
        <v>222</v>
      </c>
      <c r="D539" s="3" t="s">
        <v>222</v>
      </c>
      <c r="E539" s="3">
        <v>2</v>
      </c>
      <c r="F539" s="3">
        <v>4</v>
      </c>
      <c r="G539" s="3">
        <v>3</v>
      </c>
      <c r="H539" s="3">
        <v>12</v>
      </c>
      <c r="I539">
        <f t="shared" si="16"/>
        <v>5.25</v>
      </c>
      <c r="J539" s="3">
        <v>90</v>
      </c>
      <c r="K539" s="3">
        <v>1</v>
      </c>
      <c r="L539" s="3">
        <v>10</v>
      </c>
      <c r="M539" s="3" t="s">
        <v>273</v>
      </c>
      <c r="N539" s="3">
        <v>0.1</v>
      </c>
      <c r="O539" s="3">
        <v>0.1</v>
      </c>
      <c r="P539" s="3" t="s">
        <v>324</v>
      </c>
      <c r="Q539" s="3">
        <v>0.1</v>
      </c>
      <c r="R539" s="3">
        <v>0.1</v>
      </c>
      <c r="S539" s="3">
        <v>9</v>
      </c>
      <c r="T539" s="3">
        <v>6</v>
      </c>
      <c r="U539">
        <f t="shared" si="17"/>
        <v>7.5</v>
      </c>
      <c r="V539" s="3" t="s">
        <v>50</v>
      </c>
      <c r="W539" s="3" t="s">
        <v>50</v>
      </c>
      <c r="X539" s="3" t="s">
        <v>50</v>
      </c>
    </row>
    <row r="540" spans="1:24" x14ac:dyDescent="0.35">
      <c r="A540" s="3" t="s">
        <v>18</v>
      </c>
      <c r="B540" s="20">
        <v>2023</v>
      </c>
      <c r="C540" s="3" t="s">
        <v>223</v>
      </c>
      <c r="D540" s="3" t="s">
        <v>223</v>
      </c>
      <c r="E540" s="3">
        <v>6</v>
      </c>
      <c r="F540" s="3">
        <v>10</v>
      </c>
      <c r="G540" s="3">
        <v>10</v>
      </c>
      <c r="H540" s="3">
        <v>13</v>
      </c>
      <c r="I540">
        <f t="shared" si="16"/>
        <v>9.75</v>
      </c>
      <c r="J540" s="3">
        <v>95</v>
      </c>
      <c r="K540" s="3">
        <v>0</v>
      </c>
      <c r="L540" s="3">
        <v>10</v>
      </c>
      <c r="M540" s="3" t="s">
        <v>246</v>
      </c>
      <c r="N540" s="3">
        <v>4</v>
      </c>
      <c r="O540" s="3">
        <v>4</v>
      </c>
      <c r="P540" s="3" t="s">
        <v>317</v>
      </c>
      <c r="Q540" s="3">
        <v>1</v>
      </c>
      <c r="R540" s="3">
        <v>1</v>
      </c>
      <c r="S540" s="3">
        <v>16</v>
      </c>
      <c r="T540" s="3">
        <v>12</v>
      </c>
      <c r="U540">
        <f t="shared" si="17"/>
        <v>14</v>
      </c>
      <c r="V540" s="3" t="s">
        <v>50</v>
      </c>
      <c r="W540" s="3" t="s">
        <v>50</v>
      </c>
      <c r="X540" s="3" t="s">
        <v>50</v>
      </c>
    </row>
    <row r="541" spans="1:24" x14ac:dyDescent="0.35">
      <c r="A541" s="3" t="s">
        <v>18</v>
      </c>
      <c r="B541" s="20">
        <v>2023</v>
      </c>
      <c r="C541" s="3" t="s">
        <v>224</v>
      </c>
      <c r="D541" s="3" t="s">
        <v>224</v>
      </c>
      <c r="E541" s="3">
        <v>6</v>
      </c>
      <c r="F541" s="3">
        <v>7</v>
      </c>
      <c r="G541" s="3">
        <v>11</v>
      </c>
      <c r="H541" s="3">
        <v>6</v>
      </c>
      <c r="I541">
        <f t="shared" si="16"/>
        <v>7.5</v>
      </c>
      <c r="J541" s="3">
        <v>75</v>
      </c>
      <c r="K541" s="3">
        <v>1</v>
      </c>
      <c r="L541" s="3">
        <v>15</v>
      </c>
      <c r="M541" s="3" t="s">
        <v>246</v>
      </c>
      <c r="N541" s="3">
        <v>7</v>
      </c>
      <c r="O541" s="3">
        <v>7</v>
      </c>
      <c r="P541" s="3" t="s">
        <v>317</v>
      </c>
      <c r="Q541" s="3">
        <v>3</v>
      </c>
      <c r="R541" s="3">
        <v>3</v>
      </c>
      <c r="S541" s="3">
        <v>5</v>
      </c>
      <c r="T541" s="3">
        <v>13.5</v>
      </c>
      <c r="U541">
        <f t="shared" si="17"/>
        <v>9.25</v>
      </c>
      <c r="V541" s="3" t="s">
        <v>50</v>
      </c>
      <c r="W541" s="3" t="s">
        <v>50</v>
      </c>
      <c r="X541" s="3" t="s">
        <v>50</v>
      </c>
    </row>
    <row r="542" spans="1:24" x14ac:dyDescent="0.35">
      <c r="A542" s="3" t="s">
        <v>18</v>
      </c>
      <c r="B542" s="20">
        <v>2023</v>
      </c>
      <c r="C542" s="3" t="s">
        <v>225</v>
      </c>
      <c r="D542" s="3" t="s">
        <v>225</v>
      </c>
      <c r="E542" s="3">
        <v>4</v>
      </c>
      <c r="F542" s="3">
        <v>4</v>
      </c>
      <c r="G542" s="3">
        <v>3</v>
      </c>
      <c r="H542" s="3">
        <v>4</v>
      </c>
      <c r="I542">
        <f t="shared" si="16"/>
        <v>3.75</v>
      </c>
      <c r="J542" s="3">
        <v>40</v>
      </c>
      <c r="K542" s="3">
        <v>15</v>
      </c>
      <c r="L542" s="3">
        <v>50</v>
      </c>
      <c r="M542" s="3" t="s">
        <v>50</v>
      </c>
      <c r="N542" s="3">
        <v>0</v>
      </c>
      <c r="O542" s="3">
        <v>0</v>
      </c>
      <c r="P542" s="3" t="s">
        <v>317</v>
      </c>
      <c r="Q542" s="3">
        <v>3</v>
      </c>
      <c r="R542" s="3">
        <v>3</v>
      </c>
      <c r="S542" s="3">
        <v>9</v>
      </c>
      <c r="T542" s="3">
        <v>12</v>
      </c>
      <c r="U542">
        <f t="shared" si="17"/>
        <v>10.5</v>
      </c>
      <c r="V542" s="3" t="s">
        <v>50</v>
      </c>
      <c r="W542" s="3" t="s">
        <v>50</v>
      </c>
      <c r="X542" s="3" t="s">
        <v>50</v>
      </c>
    </row>
    <row r="543" spans="1:24" x14ac:dyDescent="0.35">
      <c r="A543" s="3" t="s">
        <v>18</v>
      </c>
      <c r="B543" s="20">
        <v>2023</v>
      </c>
      <c r="C543" s="3" t="s">
        <v>226</v>
      </c>
      <c r="D543" s="3" t="s">
        <v>226</v>
      </c>
      <c r="E543" s="3">
        <v>2</v>
      </c>
      <c r="F543" s="3">
        <v>3</v>
      </c>
      <c r="G543" s="3">
        <v>4</v>
      </c>
      <c r="H543" s="3">
        <v>3</v>
      </c>
      <c r="I543">
        <f t="shared" si="16"/>
        <v>3</v>
      </c>
      <c r="J543" s="3">
        <v>15</v>
      </c>
      <c r="K543" s="3">
        <v>10</v>
      </c>
      <c r="L543" s="3">
        <v>75</v>
      </c>
      <c r="M543" s="3" t="s">
        <v>50</v>
      </c>
      <c r="N543" s="3">
        <v>0</v>
      </c>
      <c r="O543" s="3">
        <v>0</v>
      </c>
      <c r="P543" s="3" t="s">
        <v>50</v>
      </c>
      <c r="Q543" s="3">
        <v>0</v>
      </c>
      <c r="R543" s="3">
        <v>0</v>
      </c>
      <c r="S543" s="3">
        <v>9</v>
      </c>
      <c r="T543" s="3">
        <v>8</v>
      </c>
      <c r="U543">
        <f t="shared" si="17"/>
        <v>8.5</v>
      </c>
      <c r="V543" s="3" t="s">
        <v>50</v>
      </c>
      <c r="W543" s="3" t="s">
        <v>50</v>
      </c>
      <c r="X543" s="3" t="s">
        <v>50</v>
      </c>
    </row>
    <row r="544" spans="1:24" x14ac:dyDescent="0.35">
      <c r="A544" s="3" t="s">
        <v>18</v>
      </c>
      <c r="B544" s="20">
        <v>2023</v>
      </c>
      <c r="C544" s="3" t="s">
        <v>227</v>
      </c>
      <c r="D544" s="3" t="s">
        <v>227</v>
      </c>
      <c r="E544" s="3">
        <v>6</v>
      </c>
      <c r="F544" s="3">
        <v>5</v>
      </c>
      <c r="G544" s="3">
        <v>3</v>
      </c>
      <c r="H544" s="3">
        <v>5</v>
      </c>
      <c r="I544">
        <f t="shared" si="16"/>
        <v>4.75</v>
      </c>
      <c r="J544" s="3">
        <v>65</v>
      </c>
      <c r="K544" s="3">
        <v>40</v>
      </c>
      <c r="L544" s="3">
        <v>15</v>
      </c>
      <c r="M544" s="3" t="s">
        <v>50</v>
      </c>
      <c r="N544" s="3">
        <v>0</v>
      </c>
      <c r="O544" s="3">
        <v>0</v>
      </c>
      <c r="P544" s="3" t="s">
        <v>317</v>
      </c>
      <c r="Q544" s="3">
        <v>1</v>
      </c>
      <c r="R544" s="3">
        <v>1</v>
      </c>
      <c r="S544" s="3">
        <v>21</v>
      </c>
      <c r="T544" s="3">
        <v>11.5</v>
      </c>
      <c r="U544">
        <f t="shared" si="17"/>
        <v>16.25</v>
      </c>
      <c r="V544" s="3" t="s">
        <v>50</v>
      </c>
      <c r="W544" s="3" t="s">
        <v>50</v>
      </c>
      <c r="X544" s="3" t="s">
        <v>50</v>
      </c>
    </row>
    <row r="545" spans="1:24" x14ac:dyDescent="0.35">
      <c r="A545" s="3" t="s">
        <v>18</v>
      </c>
      <c r="B545" s="20">
        <v>2024</v>
      </c>
      <c r="C545" s="3" t="s">
        <v>218</v>
      </c>
      <c r="D545" s="3" t="s">
        <v>218</v>
      </c>
      <c r="E545" s="3">
        <v>5</v>
      </c>
      <c r="F545" s="3">
        <v>4</v>
      </c>
      <c r="G545" s="3">
        <v>5</v>
      </c>
      <c r="H545" s="3">
        <v>5</v>
      </c>
      <c r="I545">
        <f t="shared" si="16"/>
        <v>4.75</v>
      </c>
      <c r="J545" s="3">
        <v>82</v>
      </c>
      <c r="K545" s="3">
        <v>4</v>
      </c>
      <c r="L545" s="3">
        <v>3</v>
      </c>
      <c r="M545" t="s">
        <v>50</v>
      </c>
      <c r="N545" t="s">
        <v>50</v>
      </c>
      <c r="O545" t="s">
        <v>50</v>
      </c>
      <c r="P545" t="s">
        <v>50</v>
      </c>
      <c r="Q545" t="s">
        <v>50</v>
      </c>
      <c r="R545" t="s">
        <v>50</v>
      </c>
      <c r="S545" t="s">
        <v>50</v>
      </c>
      <c r="T545" t="s">
        <v>50</v>
      </c>
      <c r="U545" t="str">
        <f t="shared" si="17"/>
        <v>NA</v>
      </c>
      <c r="V545" s="3" t="s">
        <v>50</v>
      </c>
      <c r="W545" s="3" t="s">
        <v>50</v>
      </c>
      <c r="X545" s="3" t="s">
        <v>50</v>
      </c>
    </row>
    <row r="546" spans="1:24" x14ac:dyDescent="0.35">
      <c r="A546" s="3" t="s">
        <v>18</v>
      </c>
      <c r="B546" s="20">
        <v>2024</v>
      </c>
      <c r="C546" s="3" t="s">
        <v>219</v>
      </c>
      <c r="D546" s="3" t="s">
        <v>219</v>
      </c>
      <c r="E546" s="3">
        <v>4</v>
      </c>
      <c r="F546" s="3">
        <v>3</v>
      </c>
      <c r="G546" s="3">
        <v>5</v>
      </c>
      <c r="H546" s="3">
        <v>5</v>
      </c>
      <c r="I546">
        <f t="shared" si="16"/>
        <v>4.25</v>
      </c>
      <c r="J546" s="3">
        <v>95</v>
      </c>
      <c r="K546" s="3">
        <v>35</v>
      </c>
      <c r="L546" s="3">
        <v>1</v>
      </c>
      <c r="M546" t="s">
        <v>50</v>
      </c>
      <c r="N546" t="s">
        <v>50</v>
      </c>
      <c r="O546" t="s">
        <v>50</v>
      </c>
      <c r="P546" t="s">
        <v>50</v>
      </c>
      <c r="Q546" t="s">
        <v>50</v>
      </c>
      <c r="R546" t="s">
        <v>50</v>
      </c>
      <c r="S546" t="s">
        <v>50</v>
      </c>
      <c r="T546" t="s">
        <v>50</v>
      </c>
      <c r="U546" t="str">
        <f t="shared" si="17"/>
        <v>NA</v>
      </c>
      <c r="V546" s="3" t="s">
        <v>50</v>
      </c>
      <c r="W546" s="3" t="s">
        <v>50</v>
      </c>
      <c r="X546" s="3" t="s">
        <v>50</v>
      </c>
    </row>
    <row r="547" spans="1:24" x14ac:dyDescent="0.35">
      <c r="A547" s="3" t="s">
        <v>18</v>
      </c>
      <c r="B547" s="20">
        <v>2024</v>
      </c>
      <c r="C547" s="3" t="s">
        <v>228</v>
      </c>
      <c r="D547" t="s">
        <v>50</v>
      </c>
      <c r="E547" s="3">
        <v>0</v>
      </c>
      <c r="F547" s="3">
        <v>12</v>
      </c>
      <c r="G547" s="3">
        <v>5</v>
      </c>
      <c r="H547" s="3">
        <v>7</v>
      </c>
      <c r="I547">
        <f t="shared" si="16"/>
        <v>6</v>
      </c>
      <c r="J547" s="3">
        <v>55</v>
      </c>
      <c r="K547" s="3">
        <v>40</v>
      </c>
      <c r="L547" s="3">
        <v>10</v>
      </c>
      <c r="M547" t="s">
        <v>50</v>
      </c>
      <c r="N547" t="s">
        <v>50</v>
      </c>
      <c r="O547" t="s">
        <v>50</v>
      </c>
      <c r="P547" t="s">
        <v>50</v>
      </c>
      <c r="Q547" t="s">
        <v>50</v>
      </c>
      <c r="R547" t="s">
        <v>50</v>
      </c>
      <c r="S547" t="s">
        <v>50</v>
      </c>
      <c r="T547" t="s">
        <v>50</v>
      </c>
      <c r="U547" t="str">
        <f t="shared" si="17"/>
        <v>NA</v>
      </c>
      <c r="V547" s="3" t="s">
        <v>50</v>
      </c>
      <c r="W547" s="3" t="s">
        <v>50</v>
      </c>
      <c r="X547" s="3" t="s">
        <v>50</v>
      </c>
    </row>
    <row r="548" spans="1:24" x14ac:dyDescent="0.35">
      <c r="A548" s="3" t="s">
        <v>18</v>
      </c>
      <c r="B548" s="20">
        <v>2024</v>
      </c>
      <c r="C548" s="3" t="s">
        <v>229</v>
      </c>
      <c r="D548" t="s">
        <v>50</v>
      </c>
      <c r="E548" s="3">
        <v>5</v>
      </c>
      <c r="F548" s="3">
        <v>2</v>
      </c>
      <c r="G548" s="3">
        <v>2</v>
      </c>
      <c r="H548" s="3">
        <v>4</v>
      </c>
      <c r="I548">
        <f t="shared" si="16"/>
        <v>3.25</v>
      </c>
      <c r="J548" s="3">
        <v>55</v>
      </c>
      <c r="K548" s="3">
        <v>30</v>
      </c>
      <c r="L548" s="3">
        <v>5</v>
      </c>
      <c r="M548" t="s">
        <v>50</v>
      </c>
      <c r="N548" t="s">
        <v>50</v>
      </c>
      <c r="O548" t="s">
        <v>50</v>
      </c>
      <c r="P548" t="s">
        <v>50</v>
      </c>
      <c r="Q548" t="s">
        <v>50</v>
      </c>
      <c r="R548" t="s">
        <v>50</v>
      </c>
      <c r="S548" t="s">
        <v>50</v>
      </c>
      <c r="T548" t="s">
        <v>50</v>
      </c>
      <c r="U548" t="str">
        <f t="shared" si="17"/>
        <v>NA</v>
      </c>
      <c r="V548" s="3" t="s">
        <v>50</v>
      </c>
      <c r="W548" s="3" t="s">
        <v>50</v>
      </c>
      <c r="X548" s="3" t="s">
        <v>50</v>
      </c>
    </row>
    <row r="549" spans="1:24" x14ac:dyDescent="0.35">
      <c r="A549" s="3" t="s">
        <v>18</v>
      </c>
      <c r="B549" s="20">
        <v>2024</v>
      </c>
      <c r="C549" s="3" t="s">
        <v>230</v>
      </c>
      <c r="D549" t="s">
        <v>50</v>
      </c>
      <c r="E549" s="3">
        <v>2</v>
      </c>
      <c r="F549" s="3">
        <v>4</v>
      </c>
      <c r="G549" s="3">
        <v>3</v>
      </c>
      <c r="H549" s="3">
        <v>5</v>
      </c>
      <c r="I549">
        <f t="shared" si="16"/>
        <v>3.5</v>
      </c>
      <c r="J549" s="3">
        <v>65</v>
      </c>
      <c r="K549" s="3">
        <v>25</v>
      </c>
      <c r="L549" s="3">
        <v>8</v>
      </c>
      <c r="M549" t="s">
        <v>50</v>
      </c>
      <c r="N549" t="s">
        <v>50</v>
      </c>
      <c r="O549" t="s">
        <v>50</v>
      </c>
      <c r="P549" t="s">
        <v>50</v>
      </c>
      <c r="Q549" t="s">
        <v>50</v>
      </c>
      <c r="R549" t="s">
        <v>50</v>
      </c>
      <c r="S549" t="s">
        <v>50</v>
      </c>
      <c r="T549" t="s">
        <v>50</v>
      </c>
      <c r="U549" t="str">
        <f t="shared" si="17"/>
        <v>NA</v>
      </c>
      <c r="V549" s="3" t="s">
        <v>50</v>
      </c>
      <c r="W549" s="3" t="s">
        <v>50</v>
      </c>
      <c r="X549" s="3" t="s">
        <v>50</v>
      </c>
    </row>
    <row r="550" spans="1:24" x14ac:dyDescent="0.35">
      <c r="A550" s="3" t="s">
        <v>18</v>
      </c>
      <c r="B550" s="20">
        <v>2024</v>
      </c>
      <c r="C550" s="3" t="s">
        <v>231</v>
      </c>
      <c r="D550" t="s">
        <v>50</v>
      </c>
      <c r="E550" s="3">
        <v>12</v>
      </c>
      <c r="F550" s="3">
        <v>11</v>
      </c>
      <c r="G550" s="3">
        <v>17</v>
      </c>
      <c r="H550" s="3">
        <v>8</v>
      </c>
      <c r="I550">
        <f t="shared" si="16"/>
        <v>12</v>
      </c>
      <c r="J550" s="3">
        <v>90</v>
      </c>
      <c r="K550" s="3">
        <v>10</v>
      </c>
      <c r="L550" s="3">
        <v>5</v>
      </c>
      <c r="M550" t="s">
        <v>50</v>
      </c>
      <c r="N550" t="s">
        <v>50</v>
      </c>
      <c r="O550" t="s">
        <v>50</v>
      </c>
      <c r="P550" t="s">
        <v>50</v>
      </c>
      <c r="Q550" t="s">
        <v>50</v>
      </c>
      <c r="R550" t="s">
        <v>50</v>
      </c>
      <c r="S550" t="s">
        <v>50</v>
      </c>
      <c r="T550" t="s">
        <v>50</v>
      </c>
      <c r="U550" t="str">
        <f t="shared" si="17"/>
        <v>NA</v>
      </c>
      <c r="V550" s="3" t="s">
        <v>50</v>
      </c>
      <c r="W550" s="3" t="s">
        <v>50</v>
      </c>
      <c r="X550" s="3" t="s">
        <v>50</v>
      </c>
    </row>
    <row r="551" spans="1:24" x14ac:dyDescent="0.35">
      <c r="A551" s="3" t="s">
        <v>18</v>
      </c>
      <c r="B551" s="20">
        <v>2024</v>
      </c>
      <c r="C551" s="3" t="s">
        <v>232</v>
      </c>
      <c r="D551" t="s">
        <v>50</v>
      </c>
      <c r="E551" s="3">
        <v>12</v>
      </c>
      <c r="F551" s="3">
        <v>4</v>
      </c>
      <c r="G551" s="3">
        <v>7</v>
      </c>
      <c r="H551" s="3">
        <v>6</v>
      </c>
      <c r="I551">
        <f t="shared" si="16"/>
        <v>7.25</v>
      </c>
      <c r="J551" s="3">
        <v>90</v>
      </c>
      <c r="K551" s="3">
        <v>1</v>
      </c>
      <c r="L551" s="3">
        <v>10</v>
      </c>
      <c r="M551" t="s">
        <v>50</v>
      </c>
      <c r="N551" t="s">
        <v>50</v>
      </c>
      <c r="O551" t="s">
        <v>50</v>
      </c>
      <c r="P551" t="s">
        <v>50</v>
      </c>
      <c r="Q551" t="s">
        <v>50</v>
      </c>
      <c r="R551" t="s">
        <v>50</v>
      </c>
      <c r="S551" t="s">
        <v>50</v>
      </c>
      <c r="T551" t="s">
        <v>50</v>
      </c>
      <c r="U551" t="str">
        <f t="shared" si="17"/>
        <v>NA</v>
      </c>
      <c r="V551" s="3" t="s">
        <v>50</v>
      </c>
      <c r="W551" s="3" t="s">
        <v>50</v>
      </c>
      <c r="X551" s="3" t="s">
        <v>50</v>
      </c>
    </row>
    <row r="552" spans="1:24" x14ac:dyDescent="0.35">
      <c r="A552" s="3" t="s">
        <v>18</v>
      </c>
      <c r="B552" s="20">
        <v>2024</v>
      </c>
      <c r="C552" s="3" t="s">
        <v>220</v>
      </c>
      <c r="D552" s="3" t="s">
        <v>220</v>
      </c>
      <c r="E552" s="3">
        <v>8</v>
      </c>
      <c r="F552" s="3">
        <v>7</v>
      </c>
      <c r="G552" s="3">
        <v>7</v>
      </c>
      <c r="H552" s="3">
        <v>7</v>
      </c>
      <c r="I552">
        <f t="shared" si="16"/>
        <v>7.25</v>
      </c>
      <c r="J552" s="3">
        <v>90</v>
      </c>
      <c r="K552" s="3">
        <v>5</v>
      </c>
      <c r="L552" s="3">
        <v>6</v>
      </c>
      <c r="M552" t="s">
        <v>50</v>
      </c>
      <c r="N552" t="s">
        <v>50</v>
      </c>
      <c r="O552" t="s">
        <v>50</v>
      </c>
      <c r="P552" t="s">
        <v>50</v>
      </c>
      <c r="Q552" t="s">
        <v>50</v>
      </c>
      <c r="R552" t="s">
        <v>50</v>
      </c>
      <c r="S552" t="s">
        <v>50</v>
      </c>
      <c r="T552" t="s">
        <v>50</v>
      </c>
      <c r="U552" t="str">
        <f t="shared" si="17"/>
        <v>NA</v>
      </c>
      <c r="V552" s="3" t="s">
        <v>50</v>
      </c>
      <c r="W552" s="3" t="s">
        <v>50</v>
      </c>
      <c r="X552" s="3" t="s">
        <v>50</v>
      </c>
    </row>
    <row r="553" spans="1:24" x14ac:dyDescent="0.35">
      <c r="A553" s="3" t="s">
        <v>18</v>
      </c>
      <c r="B553" s="20">
        <v>2024</v>
      </c>
      <c r="C553" s="3" t="s">
        <v>221</v>
      </c>
      <c r="D553" s="3" t="s">
        <v>221</v>
      </c>
      <c r="E553" s="3">
        <v>6</v>
      </c>
      <c r="F553" s="3">
        <v>6</v>
      </c>
      <c r="G553" s="3">
        <v>13</v>
      </c>
      <c r="H553" s="3">
        <v>6</v>
      </c>
      <c r="I553">
        <f t="shared" si="16"/>
        <v>7.75</v>
      </c>
      <c r="J553" s="3">
        <v>95</v>
      </c>
      <c r="K553" s="3">
        <v>75</v>
      </c>
      <c r="L553" s="3">
        <v>3</v>
      </c>
      <c r="M553" t="s">
        <v>50</v>
      </c>
      <c r="N553" t="s">
        <v>50</v>
      </c>
      <c r="O553" t="s">
        <v>50</v>
      </c>
      <c r="P553" t="s">
        <v>50</v>
      </c>
      <c r="Q553" t="s">
        <v>50</v>
      </c>
      <c r="R553" t="s">
        <v>50</v>
      </c>
      <c r="S553" t="s">
        <v>50</v>
      </c>
      <c r="T553" t="s">
        <v>50</v>
      </c>
      <c r="U553" t="str">
        <f t="shared" si="17"/>
        <v>NA</v>
      </c>
      <c r="V553" s="3" t="s">
        <v>50</v>
      </c>
      <c r="W553" s="3" t="s">
        <v>50</v>
      </c>
      <c r="X553" s="3" t="s">
        <v>50</v>
      </c>
    </row>
    <row r="554" spans="1:24" x14ac:dyDescent="0.35">
      <c r="A554" s="3" t="s">
        <v>18</v>
      </c>
      <c r="B554" s="20">
        <v>2024</v>
      </c>
      <c r="C554" s="3" t="s">
        <v>222</v>
      </c>
      <c r="D554" s="3" t="s">
        <v>222</v>
      </c>
      <c r="E554" s="3">
        <v>5</v>
      </c>
      <c r="F554" s="3">
        <v>4</v>
      </c>
      <c r="G554" s="3">
        <v>11</v>
      </c>
      <c r="H554" s="3">
        <v>9</v>
      </c>
      <c r="I554">
        <f t="shared" si="16"/>
        <v>7.25</v>
      </c>
      <c r="J554" s="3">
        <v>98</v>
      </c>
      <c r="K554" s="3">
        <v>1</v>
      </c>
      <c r="L554" s="3">
        <v>2</v>
      </c>
      <c r="M554" t="s">
        <v>50</v>
      </c>
      <c r="N554" t="s">
        <v>50</v>
      </c>
      <c r="O554" t="s">
        <v>50</v>
      </c>
      <c r="P554" t="s">
        <v>50</v>
      </c>
      <c r="Q554" t="s">
        <v>50</v>
      </c>
      <c r="R554" t="s">
        <v>50</v>
      </c>
      <c r="S554" t="s">
        <v>50</v>
      </c>
      <c r="T554" t="s">
        <v>50</v>
      </c>
      <c r="U554" t="str">
        <f t="shared" si="17"/>
        <v>NA</v>
      </c>
      <c r="V554" s="3" t="s">
        <v>50</v>
      </c>
      <c r="W554" s="3" t="s">
        <v>50</v>
      </c>
      <c r="X554" s="3" t="s">
        <v>50</v>
      </c>
    </row>
    <row r="555" spans="1:24" x14ac:dyDescent="0.35">
      <c r="A555" s="3" t="s">
        <v>18</v>
      </c>
      <c r="B555" s="20">
        <v>2024</v>
      </c>
      <c r="C555" s="3" t="s">
        <v>223</v>
      </c>
      <c r="D555" s="3" t="s">
        <v>223</v>
      </c>
      <c r="E555" s="3">
        <v>20</v>
      </c>
      <c r="F555" s="3">
        <v>14</v>
      </c>
      <c r="G555" s="3">
        <v>10</v>
      </c>
      <c r="H555" s="3">
        <v>10</v>
      </c>
      <c r="I555">
        <f t="shared" si="16"/>
        <v>13.5</v>
      </c>
      <c r="J555" s="3">
        <v>100</v>
      </c>
      <c r="K555" s="3">
        <v>0</v>
      </c>
      <c r="L555" s="3">
        <v>2</v>
      </c>
      <c r="M555" t="s">
        <v>50</v>
      </c>
      <c r="N555" t="s">
        <v>50</v>
      </c>
      <c r="O555" t="s">
        <v>50</v>
      </c>
      <c r="P555" t="s">
        <v>50</v>
      </c>
      <c r="Q555" t="s">
        <v>50</v>
      </c>
      <c r="R555" t="s">
        <v>50</v>
      </c>
      <c r="S555" t="s">
        <v>50</v>
      </c>
      <c r="T555" t="s">
        <v>50</v>
      </c>
      <c r="U555" t="str">
        <f t="shared" si="17"/>
        <v>NA</v>
      </c>
      <c r="V555" s="3" t="s">
        <v>50</v>
      </c>
      <c r="W555" s="3" t="s">
        <v>50</v>
      </c>
      <c r="X555" s="3" t="s">
        <v>50</v>
      </c>
    </row>
    <row r="556" spans="1:24" x14ac:dyDescent="0.35">
      <c r="A556" s="3" t="s">
        <v>18</v>
      </c>
      <c r="B556" s="20">
        <v>2024</v>
      </c>
      <c r="C556" s="3" t="s">
        <v>224</v>
      </c>
      <c r="D556" s="3" t="s">
        <v>224</v>
      </c>
      <c r="E556" s="3">
        <v>9</v>
      </c>
      <c r="F556" s="3">
        <v>5</v>
      </c>
      <c r="G556" s="3">
        <v>6</v>
      </c>
      <c r="H556" s="3">
        <v>8</v>
      </c>
      <c r="I556">
        <f t="shared" si="16"/>
        <v>7</v>
      </c>
      <c r="J556" s="3">
        <v>98</v>
      </c>
      <c r="K556" s="3">
        <v>0</v>
      </c>
      <c r="L556" s="3">
        <v>1</v>
      </c>
      <c r="M556" t="s">
        <v>50</v>
      </c>
      <c r="N556" t="s">
        <v>50</v>
      </c>
      <c r="O556" t="s">
        <v>50</v>
      </c>
      <c r="P556" t="s">
        <v>50</v>
      </c>
      <c r="Q556" t="s">
        <v>50</v>
      </c>
      <c r="R556" t="s">
        <v>50</v>
      </c>
      <c r="S556" t="s">
        <v>50</v>
      </c>
      <c r="T556" t="s">
        <v>50</v>
      </c>
      <c r="U556" t="str">
        <f t="shared" si="17"/>
        <v>NA</v>
      </c>
      <c r="V556" s="3" t="s">
        <v>50</v>
      </c>
      <c r="W556" s="3" t="s">
        <v>50</v>
      </c>
      <c r="X556" s="3" t="s">
        <v>50</v>
      </c>
    </row>
    <row r="557" spans="1:24" x14ac:dyDescent="0.35">
      <c r="A557" s="3" t="s">
        <v>18</v>
      </c>
      <c r="B557" s="20">
        <v>2024</v>
      </c>
      <c r="C557" s="3" t="s">
        <v>225</v>
      </c>
      <c r="D557" s="3" t="s">
        <v>225</v>
      </c>
      <c r="E557" s="3">
        <v>3</v>
      </c>
      <c r="F557" s="3">
        <v>2</v>
      </c>
      <c r="G557" s="3">
        <v>5</v>
      </c>
      <c r="H557" s="3">
        <v>5</v>
      </c>
      <c r="I557">
        <f t="shared" si="16"/>
        <v>3.75</v>
      </c>
      <c r="J557" s="3">
        <v>60</v>
      </c>
      <c r="K557" s="3">
        <v>28</v>
      </c>
      <c r="L557" s="3">
        <v>9</v>
      </c>
      <c r="M557" t="s">
        <v>50</v>
      </c>
      <c r="N557" t="s">
        <v>50</v>
      </c>
      <c r="O557" t="s">
        <v>50</v>
      </c>
      <c r="P557" t="s">
        <v>50</v>
      </c>
      <c r="Q557" t="s">
        <v>50</v>
      </c>
      <c r="R557" t="s">
        <v>50</v>
      </c>
      <c r="S557" t="s">
        <v>50</v>
      </c>
      <c r="T557" t="s">
        <v>50</v>
      </c>
      <c r="U557" t="str">
        <f t="shared" si="17"/>
        <v>NA</v>
      </c>
      <c r="V557" s="3" t="s">
        <v>50</v>
      </c>
      <c r="W557" s="3" t="s">
        <v>50</v>
      </c>
      <c r="X557" s="3" t="s">
        <v>50</v>
      </c>
    </row>
    <row r="558" spans="1:24" x14ac:dyDescent="0.35">
      <c r="A558" s="3" t="s">
        <v>18</v>
      </c>
      <c r="B558" s="20">
        <v>2024</v>
      </c>
      <c r="C558" s="3" t="s">
        <v>226</v>
      </c>
      <c r="D558" s="3" t="s">
        <v>226</v>
      </c>
      <c r="E558" s="3">
        <v>6</v>
      </c>
      <c r="F558" s="3">
        <v>5</v>
      </c>
      <c r="G558" s="3">
        <v>6</v>
      </c>
      <c r="H558" s="3">
        <v>4</v>
      </c>
      <c r="I558">
        <f t="shared" si="16"/>
        <v>5.25</v>
      </c>
      <c r="J558" s="3">
        <v>92</v>
      </c>
      <c r="K558" s="3">
        <v>80</v>
      </c>
      <c r="L558" s="3">
        <v>7</v>
      </c>
      <c r="M558" t="s">
        <v>50</v>
      </c>
      <c r="N558" t="s">
        <v>50</v>
      </c>
      <c r="O558" t="s">
        <v>50</v>
      </c>
      <c r="P558" t="s">
        <v>50</v>
      </c>
      <c r="Q558" t="s">
        <v>50</v>
      </c>
      <c r="R558" t="s">
        <v>50</v>
      </c>
      <c r="S558" t="s">
        <v>50</v>
      </c>
      <c r="T558" t="s">
        <v>50</v>
      </c>
      <c r="U558" t="str">
        <f t="shared" si="17"/>
        <v>NA</v>
      </c>
      <c r="V558" s="3" t="s">
        <v>50</v>
      </c>
      <c r="W558" s="3" t="s">
        <v>50</v>
      </c>
      <c r="X558" s="3" t="s">
        <v>50</v>
      </c>
    </row>
    <row r="559" spans="1:24" x14ac:dyDescent="0.35">
      <c r="A559" s="3" t="s">
        <v>18</v>
      </c>
      <c r="B559" s="20">
        <v>2024</v>
      </c>
      <c r="C559" s="3" t="s">
        <v>227</v>
      </c>
      <c r="D559" s="3" t="s">
        <v>227</v>
      </c>
      <c r="E559" s="3">
        <v>3</v>
      </c>
      <c r="F559" s="3">
        <v>5</v>
      </c>
      <c r="G559" s="3">
        <v>5</v>
      </c>
      <c r="H559" s="3">
        <v>4</v>
      </c>
      <c r="I559">
        <f t="shared" si="16"/>
        <v>4.25</v>
      </c>
      <c r="J559" s="3">
        <v>75</v>
      </c>
      <c r="K559" s="3">
        <v>30</v>
      </c>
      <c r="L559" s="3">
        <v>9</v>
      </c>
      <c r="M559" t="s">
        <v>50</v>
      </c>
      <c r="N559" t="s">
        <v>50</v>
      </c>
      <c r="O559" t="s">
        <v>50</v>
      </c>
      <c r="P559" t="s">
        <v>50</v>
      </c>
      <c r="Q559" t="s">
        <v>50</v>
      </c>
      <c r="R559" t="s">
        <v>50</v>
      </c>
      <c r="S559" t="s">
        <v>50</v>
      </c>
      <c r="T559" t="s">
        <v>50</v>
      </c>
      <c r="U559" t="str">
        <f t="shared" si="17"/>
        <v>NA</v>
      </c>
      <c r="V559" s="3" t="s">
        <v>50</v>
      </c>
      <c r="W559" s="3" t="s">
        <v>50</v>
      </c>
      <c r="X559" s="3" t="s">
        <v>50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FCC6-F11E-469B-9BC1-D5D8F16C0B19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6A46-C2E4-4894-A39C-F3A59ACF43CD}">
  <dimension ref="A1:K2629"/>
  <sheetViews>
    <sheetView topLeftCell="A1147" workbookViewId="0">
      <selection activeCell="D12" sqref="D12"/>
    </sheetView>
  </sheetViews>
  <sheetFormatPr defaultRowHeight="14.5" x14ac:dyDescent="0.35"/>
  <cols>
    <col min="1" max="1" width="11.7265625" bestFit="1" customWidth="1"/>
    <col min="2" max="2" width="9.7265625" bestFit="1" customWidth="1"/>
    <col min="3" max="3" width="12" bestFit="1" customWidth="1"/>
    <col min="4" max="4" width="16.36328125" bestFit="1" customWidth="1"/>
    <col min="5" max="5" width="18.90625" bestFit="1" customWidth="1"/>
    <col min="6" max="6" width="16.6328125" bestFit="1" customWidth="1"/>
    <col min="7" max="7" width="21.453125" bestFit="1" customWidth="1"/>
    <col min="8" max="8" width="17.1796875" bestFit="1" customWidth="1"/>
    <col min="9" max="9" width="30.26953125" bestFit="1" customWidth="1"/>
    <col min="10" max="10" width="6.81640625" bestFit="1" customWidth="1"/>
    <col min="11" max="11" width="52.7265625" bestFit="1" customWidth="1"/>
  </cols>
  <sheetData>
    <row r="1" spans="1:11" s="1" customFormat="1" x14ac:dyDescent="0.35">
      <c r="A1" s="35" t="s">
        <v>3</v>
      </c>
      <c r="B1" s="35" t="s">
        <v>1129</v>
      </c>
      <c r="C1" s="35" t="s">
        <v>1128</v>
      </c>
      <c r="D1" s="35" t="s">
        <v>1130</v>
      </c>
      <c r="E1" s="35" t="s">
        <v>1131</v>
      </c>
      <c r="F1" s="35" t="s">
        <v>1132</v>
      </c>
      <c r="G1" s="35" t="s">
        <v>1133</v>
      </c>
      <c r="H1" s="35" t="s">
        <v>1134</v>
      </c>
      <c r="I1" s="35" t="s">
        <v>1135</v>
      </c>
      <c r="J1" s="35" t="s">
        <v>1136</v>
      </c>
      <c r="K1" s="35" t="s">
        <v>12</v>
      </c>
    </row>
    <row r="2" spans="1:11" x14ac:dyDescent="0.35">
      <c r="A2" s="34" t="s">
        <v>19</v>
      </c>
      <c r="B2" s="34" t="s">
        <v>1137</v>
      </c>
      <c r="C2" s="34" t="s">
        <v>1138</v>
      </c>
      <c r="D2" s="34" t="s">
        <v>1139</v>
      </c>
      <c r="E2" s="34" t="s">
        <v>1140</v>
      </c>
      <c r="F2" s="34" t="s">
        <v>1141</v>
      </c>
      <c r="G2" s="34" t="s">
        <v>50</v>
      </c>
      <c r="H2" s="34" t="s">
        <v>1142</v>
      </c>
      <c r="I2" s="34" t="s">
        <v>1143</v>
      </c>
      <c r="J2" s="34">
        <v>0</v>
      </c>
      <c r="K2" s="34"/>
    </row>
    <row r="3" spans="1:11" x14ac:dyDescent="0.35">
      <c r="A3" s="34" t="s">
        <v>19</v>
      </c>
      <c r="B3" s="34" t="s">
        <v>1144</v>
      </c>
      <c r="C3" s="34" t="s">
        <v>1138</v>
      </c>
      <c r="D3" s="34" t="s">
        <v>1139</v>
      </c>
      <c r="E3" s="34" t="s">
        <v>1140</v>
      </c>
      <c r="F3" s="34" t="s">
        <v>1141</v>
      </c>
      <c r="G3" s="34" t="s">
        <v>50</v>
      </c>
      <c r="H3" s="34" t="s">
        <v>1142</v>
      </c>
      <c r="I3" s="34" t="s">
        <v>1143</v>
      </c>
      <c r="J3" s="34">
        <v>0</v>
      </c>
      <c r="K3" s="34"/>
    </row>
    <row r="4" spans="1:11" x14ac:dyDescent="0.35">
      <c r="A4" s="34" t="s">
        <v>16</v>
      </c>
      <c r="B4" s="34" t="s">
        <v>1145</v>
      </c>
      <c r="C4" s="34" t="s">
        <v>1146</v>
      </c>
      <c r="D4" s="34" t="s">
        <v>1139</v>
      </c>
      <c r="E4" s="34" t="s">
        <v>1140</v>
      </c>
      <c r="F4" s="34" t="s">
        <v>1141</v>
      </c>
      <c r="G4" s="34" t="s">
        <v>50</v>
      </c>
      <c r="H4" s="34" t="s">
        <v>1142</v>
      </c>
      <c r="I4" s="34" t="s">
        <v>1143</v>
      </c>
      <c r="J4" s="34">
        <v>0</v>
      </c>
      <c r="K4" s="34"/>
    </row>
    <row r="5" spans="1:11" x14ac:dyDescent="0.35">
      <c r="A5" s="34" t="s">
        <v>16</v>
      </c>
      <c r="B5" s="34" t="s">
        <v>1147</v>
      </c>
      <c r="C5" s="34" t="s">
        <v>1146</v>
      </c>
      <c r="D5" s="34" t="s">
        <v>1139</v>
      </c>
      <c r="E5" s="34" t="s">
        <v>1140</v>
      </c>
      <c r="F5" s="34" t="s">
        <v>1141</v>
      </c>
      <c r="G5" s="34" t="s">
        <v>50</v>
      </c>
      <c r="H5" s="34" t="s">
        <v>1142</v>
      </c>
      <c r="I5" s="34" t="s">
        <v>1143</v>
      </c>
      <c r="J5" s="34">
        <v>0</v>
      </c>
      <c r="K5" s="34"/>
    </row>
    <row r="6" spans="1:11" x14ac:dyDescent="0.35">
      <c r="A6" s="34" t="s">
        <v>16</v>
      </c>
      <c r="B6" s="34" t="s">
        <v>1148</v>
      </c>
      <c r="C6" s="34" t="s">
        <v>1146</v>
      </c>
      <c r="D6" s="34" t="s">
        <v>1139</v>
      </c>
      <c r="E6" s="34" t="s">
        <v>1140</v>
      </c>
      <c r="F6" s="34" t="s">
        <v>1141</v>
      </c>
      <c r="G6" s="34" t="s">
        <v>50</v>
      </c>
      <c r="H6" s="34" t="s">
        <v>1142</v>
      </c>
      <c r="I6" s="34" t="s">
        <v>1143</v>
      </c>
      <c r="J6" s="34">
        <v>0</v>
      </c>
      <c r="K6" s="34"/>
    </row>
    <row r="7" spans="1:11" x14ac:dyDescent="0.35">
      <c r="A7" s="34" t="s">
        <v>16</v>
      </c>
      <c r="B7" s="34" t="s">
        <v>1149</v>
      </c>
      <c r="C7" s="34" t="s">
        <v>1146</v>
      </c>
      <c r="D7" s="34" t="s">
        <v>1139</v>
      </c>
      <c r="E7" s="34" t="s">
        <v>1140</v>
      </c>
      <c r="F7" s="34" t="s">
        <v>1141</v>
      </c>
      <c r="G7" s="34" t="s">
        <v>50</v>
      </c>
      <c r="H7" s="34" t="s">
        <v>1142</v>
      </c>
      <c r="I7" s="34" t="s">
        <v>1143</v>
      </c>
      <c r="J7" s="34">
        <v>0</v>
      </c>
      <c r="K7" s="34"/>
    </row>
    <row r="8" spans="1:11" x14ac:dyDescent="0.35">
      <c r="A8" s="34" t="s">
        <v>16</v>
      </c>
      <c r="B8" s="34" t="s">
        <v>1150</v>
      </c>
      <c r="C8" s="34" t="s">
        <v>1146</v>
      </c>
      <c r="D8" s="34" t="s">
        <v>1139</v>
      </c>
      <c r="E8" s="34" t="s">
        <v>1140</v>
      </c>
      <c r="F8" s="34" t="s">
        <v>1141</v>
      </c>
      <c r="G8" s="34" t="s">
        <v>50</v>
      </c>
      <c r="H8" s="34" t="s">
        <v>1142</v>
      </c>
      <c r="I8" s="34" t="s">
        <v>1143</v>
      </c>
      <c r="J8" s="34">
        <v>0</v>
      </c>
      <c r="K8" s="34"/>
    </row>
    <row r="9" spans="1:11" x14ac:dyDescent="0.35">
      <c r="A9" s="34" t="s">
        <v>19</v>
      </c>
      <c r="B9" s="34" t="s">
        <v>1151</v>
      </c>
      <c r="C9" s="34" t="s">
        <v>1146</v>
      </c>
      <c r="D9" s="34" t="s">
        <v>1139</v>
      </c>
      <c r="E9" s="34" t="s">
        <v>1140</v>
      </c>
      <c r="F9" s="34" t="s">
        <v>1141</v>
      </c>
      <c r="G9" s="34" t="s">
        <v>50</v>
      </c>
      <c r="H9" s="34" t="s">
        <v>1142</v>
      </c>
      <c r="I9" s="34" t="s">
        <v>1143</v>
      </c>
      <c r="J9" s="34">
        <v>0</v>
      </c>
      <c r="K9" s="34"/>
    </row>
    <row r="10" spans="1:11" x14ac:dyDescent="0.35">
      <c r="A10" s="34" t="s">
        <v>19</v>
      </c>
      <c r="B10" s="34" t="s">
        <v>1152</v>
      </c>
      <c r="C10" s="34" t="s">
        <v>1146</v>
      </c>
      <c r="D10" s="34" t="s">
        <v>1139</v>
      </c>
      <c r="E10" s="34" t="s">
        <v>1140</v>
      </c>
      <c r="F10" s="34" t="s">
        <v>1141</v>
      </c>
      <c r="G10" s="34" t="s">
        <v>50</v>
      </c>
      <c r="H10" s="34" t="s">
        <v>1142</v>
      </c>
      <c r="I10" s="34" t="s">
        <v>1143</v>
      </c>
      <c r="J10" s="34">
        <v>25</v>
      </c>
      <c r="K10" s="34"/>
    </row>
    <row r="11" spans="1:11" x14ac:dyDescent="0.35">
      <c r="A11" s="34" t="s">
        <v>19</v>
      </c>
      <c r="B11" s="34" t="s">
        <v>1153</v>
      </c>
      <c r="C11" s="34" t="s">
        <v>1146</v>
      </c>
      <c r="D11" s="34" t="s">
        <v>1139</v>
      </c>
      <c r="E11" s="34" t="s">
        <v>1140</v>
      </c>
      <c r="F11" s="34" t="s">
        <v>1141</v>
      </c>
      <c r="G11" s="34" t="s">
        <v>50</v>
      </c>
      <c r="H11" s="34" t="s">
        <v>1142</v>
      </c>
      <c r="I11" s="34" t="s">
        <v>1143</v>
      </c>
      <c r="J11" s="34">
        <v>0</v>
      </c>
      <c r="K11" s="34"/>
    </row>
    <row r="12" spans="1:11" x14ac:dyDescent="0.35">
      <c r="A12" s="34" t="s">
        <v>19</v>
      </c>
      <c r="B12" s="34" t="s">
        <v>1154</v>
      </c>
      <c r="C12" s="34" t="s">
        <v>1146</v>
      </c>
      <c r="D12" s="34" t="s">
        <v>1139</v>
      </c>
      <c r="E12" s="34" t="s">
        <v>1140</v>
      </c>
      <c r="F12" s="34" t="s">
        <v>1141</v>
      </c>
      <c r="G12" s="34" t="s">
        <v>50</v>
      </c>
      <c r="H12" s="34" t="s">
        <v>1142</v>
      </c>
      <c r="I12" s="34" t="s">
        <v>1143</v>
      </c>
      <c r="J12" s="34">
        <v>0</v>
      </c>
      <c r="K12" s="34"/>
    </row>
    <row r="13" spans="1:11" x14ac:dyDescent="0.35">
      <c r="A13" s="34" t="s">
        <v>19</v>
      </c>
      <c r="B13" s="34" t="s">
        <v>1155</v>
      </c>
      <c r="C13" s="34" t="s">
        <v>1146</v>
      </c>
      <c r="D13" s="34" t="s">
        <v>1139</v>
      </c>
      <c r="E13" s="34" t="s">
        <v>1140</v>
      </c>
      <c r="F13" s="34" t="s">
        <v>1141</v>
      </c>
      <c r="G13" s="34" t="s">
        <v>50</v>
      </c>
      <c r="H13" s="34" t="s">
        <v>1142</v>
      </c>
      <c r="I13" s="34" t="s">
        <v>1143</v>
      </c>
      <c r="J13" s="34">
        <v>0</v>
      </c>
      <c r="K13" s="34"/>
    </row>
    <row r="14" spans="1:11" x14ac:dyDescent="0.35">
      <c r="A14" s="34" t="s">
        <v>19</v>
      </c>
      <c r="B14" s="34" t="s">
        <v>1137</v>
      </c>
      <c r="C14" s="34" t="s">
        <v>1138</v>
      </c>
      <c r="D14" s="34" t="s">
        <v>1156</v>
      </c>
      <c r="E14" s="34" t="s">
        <v>1157</v>
      </c>
      <c r="F14" s="34" t="s">
        <v>1158</v>
      </c>
      <c r="G14" s="34" t="s">
        <v>50</v>
      </c>
      <c r="H14" s="34" t="s">
        <v>50</v>
      </c>
      <c r="I14" s="34" t="s">
        <v>1159</v>
      </c>
      <c r="J14" s="34">
        <v>0</v>
      </c>
      <c r="K14" s="34"/>
    </row>
    <row r="15" spans="1:11" x14ac:dyDescent="0.35">
      <c r="A15" s="34" t="s">
        <v>19</v>
      </c>
      <c r="B15" s="34" t="s">
        <v>1144</v>
      </c>
      <c r="C15" s="34" t="s">
        <v>1138</v>
      </c>
      <c r="D15" s="34" t="s">
        <v>1156</v>
      </c>
      <c r="E15" s="34" t="s">
        <v>1157</v>
      </c>
      <c r="F15" s="34" t="s">
        <v>1158</v>
      </c>
      <c r="G15" s="34" t="s">
        <v>50</v>
      </c>
      <c r="H15" s="34" t="s">
        <v>50</v>
      </c>
      <c r="I15" s="34" t="s">
        <v>1159</v>
      </c>
      <c r="J15" s="34">
        <v>0</v>
      </c>
      <c r="K15" s="34"/>
    </row>
    <row r="16" spans="1:11" x14ac:dyDescent="0.35">
      <c r="A16" s="34" t="s">
        <v>16</v>
      </c>
      <c r="B16" s="34" t="s">
        <v>1145</v>
      </c>
      <c r="C16" s="34" t="s">
        <v>1146</v>
      </c>
      <c r="D16" s="34" t="s">
        <v>1156</v>
      </c>
      <c r="E16" s="34" t="s">
        <v>1157</v>
      </c>
      <c r="F16" s="34" t="s">
        <v>1158</v>
      </c>
      <c r="G16" s="34" t="s">
        <v>50</v>
      </c>
      <c r="H16" s="34" t="s">
        <v>50</v>
      </c>
      <c r="I16" s="34" t="s">
        <v>1159</v>
      </c>
      <c r="J16" s="34">
        <v>0</v>
      </c>
      <c r="K16" s="34"/>
    </row>
    <row r="17" spans="1:10" x14ac:dyDescent="0.35">
      <c r="A17" s="34" t="s">
        <v>16</v>
      </c>
      <c r="B17" s="34" t="s">
        <v>1147</v>
      </c>
      <c r="C17" s="34" t="s">
        <v>1146</v>
      </c>
      <c r="D17" s="34" t="s">
        <v>1156</v>
      </c>
      <c r="E17" s="34" t="s">
        <v>1157</v>
      </c>
      <c r="F17" s="34" t="s">
        <v>1158</v>
      </c>
      <c r="G17" s="34" t="s">
        <v>50</v>
      </c>
      <c r="H17" s="34" t="s">
        <v>50</v>
      </c>
      <c r="I17" s="34" t="s">
        <v>1159</v>
      </c>
      <c r="J17" s="34">
        <v>0</v>
      </c>
    </row>
    <row r="18" spans="1:10" x14ac:dyDescent="0.35">
      <c r="A18" s="34" t="s">
        <v>16</v>
      </c>
      <c r="B18" s="34" t="s">
        <v>1148</v>
      </c>
      <c r="C18" s="34" t="s">
        <v>1146</v>
      </c>
      <c r="D18" s="34" t="s">
        <v>1156</v>
      </c>
      <c r="E18" s="34" t="s">
        <v>1157</v>
      </c>
      <c r="F18" s="34" t="s">
        <v>1158</v>
      </c>
      <c r="G18" s="34" t="s">
        <v>50</v>
      </c>
      <c r="H18" s="34" t="s">
        <v>50</v>
      </c>
      <c r="I18" s="34" t="s">
        <v>1159</v>
      </c>
      <c r="J18" s="34">
        <v>0</v>
      </c>
    </row>
    <row r="19" spans="1:10" x14ac:dyDescent="0.35">
      <c r="A19" s="34" t="s">
        <v>16</v>
      </c>
      <c r="B19" s="34" t="s">
        <v>1149</v>
      </c>
      <c r="C19" s="34" t="s">
        <v>1146</v>
      </c>
      <c r="D19" s="34" t="s">
        <v>1156</v>
      </c>
      <c r="E19" s="34" t="s">
        <v>1157</v>
      </c>
      <c r="F19" s="34" t="s">
        <v>1158</v>
      </c>
      <c r="G19" s="34" t="s">
        <v>50</v>
      </c>
      <c r="H19" s="34" t="s">
        <v>50</v>
      </c>
      <c r="I19" s="34" t="s">
        <v>1159</v>
      </c>
      <c r="J19" s="34">
        <v>0</v>
      </c>
    </row>
    <row r="20" spans="1:10" x14ac:dyDescent="0.35">
      <c r="A20" s="34" t="s">
        <v>16</v>
      </c>
      <c r="B20" s="34" t="s">
        <v>1150</v>
      </c>
      <c r="C20" s="34" t="s">
        <v>1146</v>
      </c>
      <c r="D20" s="34" t="s">
        <v>1156</v>
      </c>
      <c r="E20" s="34" t="s">
        <v>1157</v>
      </c>
      <c r="F20" s="34" t="s">
        <v>1158</v>
      </c>
      <c r="G20" s="34" t="s">
        <v>50</v>
      </c>
      <c r="H20" s="34" t="s">
        <v>50</v>
      </c>
      <c r="I20" s="34" t="s">
        <v>1159</v>
      </c>
      <c r="J20" s="34">
        <v>0</v>
      </c>
    </row>
    <row r="21" spans="1:10" x14ac:dyDescent="0.35">
      <c r="A21" s="34" t="s">
        <v>19</v>
      </c>
      <c r="B21" s="34" t="s">
        <v>1151</v>
      </c>
      <c r="C21" s="34" t="s">
        <v>1146</v>
      </c>
      <c r="D21" s="34" t="s">
        <v>1156</v>
      </c>
      <c r="E21" s="34" t="s">
        <v>1157</v>
      </c>
      <c r="F21" s="34" t="s">
        <v>1158</v>
      </c>
      <c r="G21" s="34" t="s">
        <v>50</v>
      </c>
      <c r="H21" s="34" t="s">
        <v>50</v>
      </c>
      <c r="I21" s="34" t="s">
        <v>1159</v>
      </c>
      <c r="J21" s="34">
        <v>0</v>
      </c>
    </row>
    <row r="22" spans="1:10" x14ac:dyDescent="0.35">
      <c r="A22" s="34" t="s">
        <v>19</v>
      </c>
      <c r="B22" s="34" t="s">
        <v>1152</v>
      </c>
      <c r="C22" s="34" t="s">
        <v>1146</v>
      </c>
      <c r="D22" s="34" t="s">
        <v>1156</v>
      </c>
      <c r="E22" s="34" t="s">
        <v>1157</v>
      </c>
      <c r="F22" s="34" t="s">
        <v>1158</v>
      </c>
      <c r="G22" s="34" t="s">
        <v>50</v>
      </c>
      <c r="H22" s="34" t="s">
        <v>50</v>
      </c>
      <c r="I22" s="34" t="s">
        <v>1159</v>
      </c>
      <c r="J22" s="34">
        <v>0</v>
      </c>
    </row>
    <row r="23" spans="1:10" x14ac:dyDescent="0.35">
      <c r="A23" s="34" t="s">
        <v>19</v>
      </c>
      <c r="B23" s="34" t="s">
        <v>1153</v>
      </c>
      <c r="C23" s="34" t="s">
        <v>1146</v>
      </c>
      <c r="D23" s="34" t="s">
        <v>1156</v>
      </c>
      <c r="E23" s="34" t="s">
        <v>1157</v>
      </c>
      <c r="F23" s="34" t="s">
        <v>1158</v>
      </c>
      <c r="G23" s="34" t="s">
        <v>50</v>
      </c>
      <c r="H23" s="34" t="s">
        <v>50</v>
      </c>
      <c r="I23" s="34" t="s">
        <v>1159</v>
      </c>
      <c r="J23" s="34">
        <v>12</v>
      </c>
    </row>
    <row r="24" spans="1:10" x14ac:dyDescent="0.35">
      <c r="A24" s="34" t="s">
        <v>19</v>
      </c>
      <c r="B24" s="34" t="s">
        <v>1154</v>
      </c>
      <c r="C24" s="34" t="s">
        <v>1146</v>
      </c>
      <c r="D24" s="34" t="s">
        <v>1156</v>
      </c>
      <c r="E24" s="34" t="s">
        <v>1157</v>
      </c>
      <c r="F24" s="34" t="s">
        <v>1158</v>
      </c>
      <c r="G24" s="34" t="s">
        <v>50</v>
      </c>
      <c r="H24" s="34" t="s">
        <v>50</v>
      </c>
      <c r="I24" s="34" t="s">
        <v>1159</v>
      </c>
      <c r="J24" s="34">
        <v>0</v>
      </c>
    </row>
    <row r="25" spans="1:10" x14ac:dyDescent="0.35">
      <c r="A25" s="34" t="s">
        <v>19</v>
      </c>
      <c r="B25" s="34" t="s">
        <v>1155</v>
      </c>
      <c r="C25" s="34" t="s">
        <v>1146</v>
      </c>
      <c r="D25" s="34" t="s">
        <v>1156</v>
      </c>
      <c r="E25" s="34" t="s">
        <v>1157</v>
      </c>
      <c r="F25" s="34" t="s">
        <v>1158</v>
      </c>
      <c r="G25" s="34" t="s">
        <v>50</v>
      </c>
      <c r="H25" s="34" t="s">
        <v>50</v>
      </c>
      <c r="I25" s="34" t="s">
        <v>1159</v>
      </c>
      <c r="J25" s="34">
        <v>0</v>
      </c>
    </row>
    <row r="26" spans="1:10" x14ac:dyDescent="0.35">
      <c r="A26" s="34" t="s">
        <v>19</v>
      </c>
      <c r="B26" s="34" t="s">
        <v>1137</v>
      </c>
      <c r="C26" s="34" t="s">
        <v>1138</v>
      </c>
      <c r="D26" s="34" t="s">
        <v>1156</v>
      </c>
      <c r="E26" s="34" t="s">
        <v>1157</v>
      </c>
      <c r="F26" s="34" t="s">
        <v>1158</v>
      </c>
      <c r="G26" s="34" t="s">
        <v>50</v>
      </c>
      <c r="H26" s="34" t="s">
        <v>50</v>
      </c>
      <c r="I26" s="34" t="s">
        <v>1160</v>
      </c>
      <c r="J26" s="34">
        <v>0</v>
      </c>
    </row>
    <row r="27" spans="1:10" x14ac:dyDescent="0.35">
      <c r="A27" s="34" t="s">
        <v>19</v>
      </c>
      <c r="B27" s="34" t="s">
        <v>1144</v>
      </c>
      <c r="C27" s="34" t="s">
        <v>1138</v>
      </c>
      <c r="D27" s="34" t="s">
        <v>1156</v>
      </c>
      <c r="E27" s="34" t="s">
        <v>1157</v>
      </c>
      <c r="F27" s="34" t="s">
        <v>1158</v>
      </c>
      <c r="G27" s="34" t="s">
        <v>50</v>
      </c>
      <c r="H27" s="34" t="s">
        <v>50</v>
      </c>
      <c r="I27" s="34" t="s">
        <v>1160</v>
      </c>
      <c r="J27" s="34">
        <v>0</v>
      </c>
    </row>
    <row r="28" spans="1:10" x14ac:dyDescent="0.35">
      <c r="A28" s="34" t="s">
        <v>16</v>
      </c>
      <c r="B28" s="34" t="s">
        <v>1145</v>
      </c>
      <c r="C28" s="34" t="s">
        <v>1146</v>
      </c>
      <c r="D28" s="34" t="s">
        <v>1156</v>
      </c>
      <c r="E28" s="34" t="s">
        <v>1157</v>
      </c>
      <c r="F28" s="34" t="s">
        <v>1158</v>
      </c>
      <c r="G28" s="34" t="s">
        <v>50</v>
      </c>
      <c r="H28" s="34" t="s">
        <v>50</v>
      </c>
      <c r="I28" s="34" t="s">
        <v>1160</v>
      </c>
      <c r="J28" s="34">
        <v>0</v>
      </c>
    </row>
    <row r="29" spans="1:10" x14ac:dyDescent="0.35">
      <c r="A29" s="34" t="s">
        <v>16</v>
      </c>
      <c r="B29" s="34" t="s">
        <v>1147</v>
      </c>
      <c r="C29" s="34" t="s">
        <v>1146</v>
      </c>
      <c r="D29" s="34" t="s">
        <v>1156</v>
      </c>
      <c r="E29" s="34" t="s">
        <v>1157</v>
      </c>
      <c r="F29" s="34" t="s">
        <v>1158</v>
      </c>
      <c r="G29" s="34" t="s">
        <v>50</v>
      </c>
      <c r="H29" s="34" t="s">
        <v>50</v>
      </c>
      <c r="I29" s="34" t="s">
        <v>1160</v>
      </c>
      <c r="J29" s="34">
        <v>0</v>
      </c>
    </row>
    <row r="30" spans="1:10" x14ac:dyDescent="0.35">
      <c r="A30" s="34" t="s">
        <v>16</v>
      </c>
      <c r="B30" s="34" t="s">
        <v>1148</v>
      </c>
      <c r="C30" s="34" t="s">
        <v>1146</v>
      </c>
      <c r="D30" s="34" t="s">
        <v>1156</v>
      </c>
      <c r="E30" s="34" t="s">
        <v>1157</v>
      </c>
      <c r="F30" s="34" t="s">
        <v>1158</v>
      </c>
      <c r="G30" s="34" t="s">
        <v>50</v>
      </c>
      <c r="H30" s="34" t="s">
        <v>50</v>
      </c>
      <c r="I30" s="34" t="s">
        <v>1160</v>
      </c>
      <c r="J30" s="34">
        <v>0</v>
      </c>
    </row>
    <row r="31" spans="1:10" x14ac:dyDescent="0.35">
      <c r="A31" s="34" t="s">
        <v>16</v>
      </c>
      <c r="B31" s="34" t="s">
        <v>1149</v>
      </c>
      <c r="C31" s="34" t="s">
        <v>1146</v>
      </c>
      <c r="D31" s="34" t="s">
        <v>1156</v>
      </c>
      <c r="E31" s="34" t="s">
        <v>1157</v>
      </c>
      <c r="F31" s="34" t="s">
        <v>1158</v>
      </c>
      <c r="G31" s="34" t="s">
        <v>50</v>
      </c>
      <c r="H31" s="34" t="s">
        <v>50</v>
      </c>
      <c r="I31" s="34" t="s">
        <v>1160</v>
      </c>
      <c r="J31" s="34">
        <v>0</v>
      </c>
    </row>
    <row r="32" spans="1:10" x14ac:dyDescent="0.35">
      <c r="A32" s="34" t="s">
        <v>16</v>
      </c>
      <c r="B32" s="34" t="s">
        <v>1150</v>
      </c>
      <c r="C32" s="34" t="s">
        <v>1146</v>
      </c>
      <c r="D32" s="34" t="s">
        <v>1156</v>
      </c>
      <c r="E32" s="34" t="s">
        <v>1157</v>
      </c>
      <c r="F32" s="34" t="s">
        <v>1158</v>
      </c>
      <c r="G32" s="34" t="s">
        <v>50</v>
      </c>
      <c r="H32" s="34" t="s">
        <v>50</v>
      </c>
      <c r="I32" s="34" t="s">
        <v>1160</v>
      </c>
      <c r="J32" s="34">
        <v>0</v>
      </c>
    </row>
    <row r="33" spans="1:10" x14ac:dyDescent="0.35">
      <c r="A33" s="34" t="s">
        <v>19</v>
      </c>
      <c r="B33" s="34" t="s">
        <v>1151</v>
      </c>
      <c r="C33" s="34" t="s">
        <v>1146</v>
      </c>
      <c r="D33" s="34" t="s">
        <v>1156</v>
      </c>
      <c r="E33" s="34" t="s">
        <v>1157</v>
      </c>
      <c r="F33" s="34" t="s">
        <v>1158</v>
      </c>
      <c r="G33" s="34" t="s">
        <v>50</v>
      </c>
      <c r="H33" s="34" t="s">
        <v>50</v>
      </c>
      <c r="I33" s="34" t="s">
        <v>1160</v>
      </c>
      <c r="J33" s="34">
        <v>4</v>
      </c>
    </row>
    <row r="34" spans="1:10" x14ac:dyDescent="0.35">
      <c r="A34" s="34" t="s">
        <v>19</v>
      </c>
      <c r="B34" s="34" t="s">
        <v>1152</v>
      </c>
      <c r="C34" s="34" t="s">
        <v>1146</v>
      </c>
      <c r="D34" s="34" t="s">
        <v>1156</v>
      </c>
      <c r="E34" s="34" t="s">
        <v>1157</v>
      </c>
      <c r="F34" s="34" t="s">
        <v>1158</v>
      </c>
      <c r="G34" s="34" t="s">
        <v>50</v>
      </c>
      <c r="H34" s="34" t="s">
        <v>50</v>
      </c>
      <c r="I34" s="34" t="s">
        <v>1160</v>
      </c>
      <c r="J34" s="34">
        <v>0</v>
      </c>
    </row>
    <row r="35" spans="1:10" x14ac:dyDescent="0.35">
      <c r="A35" s="34" t="s">
        <v>19</v>
      </c>
      <c r="B35" s="34" t="s">
        <v>1153</v>
      </c>
      <c r="C35" s="34" t="s">
        <v>1146</v>
      </c>
      <c r="D35" s="34" t="s">
        <v>1156</v>
      </c>
      <c r="E35" s="34" t="s">
        <v>1157</v>
      </c>
      <c r="F35" s="34" t="s">
        <v>1158</v>
      </c>
      <c r="G35" s="34" t="s">
        <v>50</v>
      </c>
      <c r="H35" s="34" t="s">
        <v>50</v>
      </c>
      <c r="I35" s="34" t="s">
        <v>1160</v>
      </c>
      <c r="J35" s="34">
        <v>0</v>
      </c>
    </row>
    <row r="36" spans="1:10" x14ac:dyDescent="0.35">
      <c r="A36" s="34" t="s">
        <v>19</v>
      </c>
      <c r="B36" s="34" t="s">
        <v>1154</v>
      </c>
      <c r="C36" s="34" t="s">
        <v>1146</v>
      </c>
      <c r="D36" s="34" t="s">
        <v>1156</v>
      </c>
      <c r="E36" s="34" t="s">
        <v>1157</v>
      </c>
      <c r="F36" s="34" t="s">
        <v>1158</v>
      </c>
      <c r="G36" s="34" t="s">
        <v>50</v>
      </c>
      <c r="H36" s="34" t="s">
        <v>50</v>
      </c>
      <c r="I36" s="34" t="s">
        <v>1160</v>
      </c>
      <c r="J36" s="34">
        <v>0</v>
      </c>
    </row>
    <row r="37" spans="1:10" x14ac:dyDescent="0.35">
      <c r="A37" s="34" t="s">
        <v>19</v>
      </c>
      <c r="B37" s="34" t="s">
        <v>1155</v>
      </c>
      <c r="C37" s="34" t="s">
        <v>1146</v>
      </c>
      <c r="D37" s="34" t="s">
        <v>1156</v>
      </c>
      <c r="E37" s="34" t="s">
        <v>1157</v>
      </c>
      <c r="F37" s="34" t="s">
        <v>1158</v>
      </c>
      <c r="G37" s="34" t="s">
        <v>50</v>
      </c>
      <c r="H37" s="34" t="s">
        <v>50</v>
      </c>
      <c r="I37" s="34" t="s">
        <v>1160</v>
      </c>
      <c r="J37" s="34">
        <v>0</v>
      </c>
    </row>
    <row r="38" spans="1:10" x14ac:dyDescent="0.35">
      <c r="A38" s="34" t="s">
        <v>19</v>
      </c>
      <c r="B38" s="34" t="s">
        <v>1137</v>
      </c>
      <c r="C38" s="34" t="s">
        <v>1138</v>
      </c>
      <c r="D38" s="34" t="s">
        <v>1156</v>
      </c>
      <c r="E38" s="34" t="s">
        <v>1157</v>
      </c>
      <c r="F38" s="34" t="s">
        <v>1158</v>
      </c>
      <c r="G38" s="34" t="s">
        <v>50</v>
      </c>
      <c r="H38" s="34" t="s">
        <v>50</v>
      </c>
      <c r="I38" s="34" t="s">
        <v>1161</v>
      </c>
      <c r="J38" s="34">
        <v>0</v>
      </c>
    </row>
    <row r="39" spans="1:10" x14ac:dyDescent="0.35">
      <c r="A39" s="34" t="s">
        <v>19</v>
      </c>
      <c r="B39" s="34" t="s">
        <v>1144</v>
      </c>
      <c r="C39" s="34" t="s">
        <v>1138</v>
      </c>
      <c r="D39" s="34" t="s">
        <v>1156</v>
      </c>
      <c r="E39" s="34" t="s">
        <v>1157</v>
      </c>
      <c r="F39" s="34" t="s">
        <v>1158</v>
      </c>
      <c r="G39" s="34" t="s">
        <v>50</v>
      </c>
      <c r="H39" s="34" t="s">
        <v>50</v>
      </c>
      <c r="I39" s="34" t="s">
        <v>1161</v>
      </c>
      <c r="J39" s="34">
        <v>0</v>
      </c>
    </row>
    <row r="40" spans="1:10" x14ac:dyDescent="0.35">
      <c r="A40" s="34" t="s">
        <v>16</v>
      </c>
      <c r="B40" s="34" t="s">
        <v>1145</v>
      </c>
      <c r="C40" s="34" t="s">
        <v>1146</v>
      </c>
      <c r="D40" s="34" t="s">
        <v>1156</v>
      </c>
      <c r="E40" s="34" t="s">
        <v>1157</v>
      </c>
      <c r="F40" s="34" t="s">
        <v>1158</v>
      </c>
      <c r="G40" s="34" t="s">
        <v>50</v>
      </c>
      <c r="H40" s="34" t="s">
        <v>50</v>
      </c>
      <c r="I40" s="34" t="s">
        <v>1161</v>
      </c>
      <c r="J40" s="34">
        <v>0</v>
      </c>
    </row>
    <row r="41" spans="1:10" x14ac:dyDescent="0.35">
      <c r="A41" s="34" t="s">
        <v>16</v>
      </c>
      <c r="B41" s="34" t="s">
        <v>1147</v>
      </c>
      <c r="C41" s="34" t="s">
        <v>1146</v>
      </c>
      <c r="D41" s="34" t="s">
        <v>1156</v>
      </c>
      <c r="E41" s="34" t="s">
        <v>1157</v>
      </c>
      <c r="F41" s="34" t="s">
        <v>1158</v>
      </c>
      <c r="G41" s="34" t="s">
        <v>50</v>
      </c>
      <c r="H41" s="34" t="s">
        <v>50</v>
      </c>
      <c r="I41" s="34" t="s">
        <v>1161</v>
      </c>
      <c r="J41" s="34">
        <v>0</v>
      </c>
    </row>
    <row r="42" spans="1:10" x14ac:dyDescent="0.35">
      <c r="A42" s="34" t="s">
        <v>16</v>
      </c>
      <c r="B42" s="34" t="s">
        <v>1148</v>
      </c>
      <c r="C42" s="34" t="s">
        <v>1146</v>
      </c>
      <c r="D42" s="34" t="s">
        <v>1156</v>
      </c>
      <c r="E42" s="34" t="s">
        <v>1157</v>
      </c>
      <c r="F42" s="34" t="s">
        <v>1158</v>
      </c>
      <c r="G42" s="34" t="s">
        <v>50</v>
      </c>
      <c r="H42" s="34" t="s">
        <v>50</v>
      </c>
      <c r="I42" s="34" t="s">
        <v>1161</v>
      </c>
      <c r="J42" s="34">
        <v>4</v>
      </c>
    </row>
    <row r="43" spans="1:10" x14ac:dyDescent="0.35">
      <c r="A43" s="34" t="s">
        <v>16</v>
      </c>
      <c r="B43" s="34" t="s">
        <v>1149</v>
      </c>
      <c r="C43" s="34" t="s">
        <v>1146</v>
      </c>
      <c r="D43" s="34" t="s">
        <v>1156</v>
      </c>
      <c r="E43" s="34" t="s">
        <v>1157</v>
      </c>
      <c r="F43" s="34" t="s">
        <v>1158</v>
      </c>
      <c r="G43" s="34" t="s">
        <v>50</v>
      </c>
      <c r="H43" s="34" t="s">
        <v>50</v>
      </c>
      <c r="I43" s="34" t="s">
        <v>1161</v>
      </c>
      <c r="J43" s="34">
        <v>0</v>
      </c>
    </row>
    <row r="44" spans="1:10" x14ac:dyDescent="0.35">
      <c r="A44" s="34" t="s">
        <v>16</v>
      </c>
      <c r="B44" s="34" t="s">
        <v>1150</v>
      </c>
      <c r="C44" s="34" t="s">
        <v>1146</v>
      </c>
      <c r="D44" s="34" t="s">
        <v>1156</v>
      </c>
      <c r="E44" s="34" t="s">
        <v>1157</v>
      </c>
      <c r="F44" s="34" t="s">
        <v>1158</v>
      </c>
      <c r="G44" s="34" t="s">
        <v>50</v>
      </c>
      <c r="H44" s="34" t="s">
        <v>50</v>
      </c>
      <c r="I44" s="34" t="s">
        <v>1161</v>
      </c>
      <c r="J44" s="34">
        <v>0</v>
      </c>
    </row>
    <row r="45" spans="1:10" x14ac:dyDescent="0.35">
      <c r="A45" s="34" t="s">
        <v>19</v>
      </c>
      <c r="B45" s="34" t="s">
        <v>1151</v>
      </c>
      <c r="C45" s="34" t="s">
        <v>1146</v>
      </c>
      <c r="D45" s="34" t="s">
        <v>1156</v>
      </c>
      <c r="E45" s="34" t="s">
        <v>1157</v>
      </c>
      <c r="F45" s="34" t="s">
        <v>1158</v>
      </c>
      <c r="G45" s="34" t="s">
        <v>50</v>
      </c>
      <c r="H45" s="34" t="s">
        <v>50</v>
      </c>
      <c r="I45" s="34" t="s">
        <v>1161</v>
      </c>
      <c r="J45" s="34">
        <v>0</v>
      </c>
    </row>
    <row r="46" spans="1:10" x14ac:dyDescent="0.35">
      <c r="A46" s="34" t="s">
        <v>19</v>
      </c>
      <c r="B46" s="34" t="s">
        <v>1152</v>
      </c>
      <c r="C46" s="34" t="s">
        <v>1146</v>
      </c>
      <c r="D46" s="34" t="s">
        <v>1156</v>
      </c>
      <c r="E46" s="34" t="s">
        <v>1157</v>
      </c>
      <c r="F46" s="34" t="s">
        <v>1158</v>
      </c>
      <c r="G46" s="34" t="s">
        <v>50</v>
      </c>
      <c r="H46" s="34" t="s">
        <v>50</v>
      </c>
      <c r="I46" s="34" t="s">
        <v>1161</v>
      </c>
      <c r="J46" s="34">
        <v>0</v>
      </c>
    </row>
    <row r="47" spans="1:10" x14ac:dyDescent="0.35">
      <c r="A47" s="34" t="s">
        <v>19</v>
      </c>
      <c r="B47" s="34" t="s">
        <v>1153</v>
      </c>
      <c r="C47" s="34" t="s">
        <v>1146</v>
      </c>
      <c r="D47" s="34" t="s">
        <v>1156</v>
      </c>
      <c r="E47" s="34" t="s">
        <v>1157</v>
      </c>
      <c r="F47" s="34" t="s">
        <v>1158</v>
      </c>
      <c r="G47" s="34" t="s">
        <v>50</v>
      </c>
      <c r="H47" s="34" t="s">
        <v>50</v>
      </c>
      <c r="I47" s="34" t="s">
        <v>1161</v>
      </c>
      <c r="J47" s="34">
        <v>0</v>
      </c>
    </row>
    <row r="48" spans="1:10" x14ac:dyDescent="0.35">
      <c r="A48" s="34" t="s">
        <v>19</v>
      </c>
      <c r="B48" s="34" t="s">
        <v>1154</v>
      </c>
      <c r="C48" s="34" t="s">
        <v>1146</v>
      </c>
      <c r="D48" s="34" t="s">
        <v>1156</v>
      </c>
      <c r="E48" s="34" t="s">
        <v>1157</v>
      </c>
      <c r="F48" s="34" t="s">
        <v>1158</v>
      </c>
      <c r="G48" s="34" t="s">
        <v>50</v>
      </c>
      <c r="H48" s="34" t="s">
        <v>50</v>
      </c>
      <c r="I48" s="34" t="s">
        <v>1161</v>
      </c>
      <c r="J48" s="34">
        <v>0</v>
      </c>
    </row>
    <row r="49" spans="1:10" x14ac:dyDescent="0.35">
      <c r="A49" s="34" t="s">
        <v>19</v>
      </c>
      <c r="B49" s="34" t="s">
        <v>1155</v>
      </c>
      <c r="C49" s="34" t="s">
        <v>1146</v>
      </c>
      <c r="D49" s="34" t="s">
        <v>1156</v>
      </c>
      <c r="E49" s="34" t="s">
        <v>1157</v>
      </c>
      <c r="F49" s="34" t="s">
        <v>1158</v>
      </c>
      <c r="G49" s="34" t="s">
        <v>50</v>
      </c>
      <c r="H49" s="34" t="s">
        <v>50</v>
      </c>
      <c r="I49" s="34" t="s">
        <v>1161</v>
      </c>
      <c r="J49" s="34">
        <v>0</v>
      </c>
    </row>
    <row r="50" spans="1:10" x14ac:dyDescent="0.35">
      <c r="A50" s="34" t="s">
        <v>19</v>
      </c>
      <c r="B50" s="34" t="s">
        <v>1137</v>
      </c>
      <c r="C50" s="34" t="s">
        <v>1138</v>
      </c>
      <c r="D50" s="34" t="s">
        <v>1156</v>
      </c>
      <c r="E50" s="34" t="s">
        <v>1157</v>
      </c>
      <c r="F50" s="34" t="s">
        <v>50</v>
      </c>
      <c r="G50" s="34" t="s">
        <v>50</v>
      </c>
      <c r="H50" s="34" t="s">
        <v>50</v>
      </c>
      <c r="I50" s="34" t="s">
        <v>1162</v>
      </c>
      <c r="J50" s="34">
        <v>0</v>
      </c>
    </row>
    <row r="51" spans="1:10" x14ac:dyDescent="0.35">
      <c r="A51" s="34" t="s">
        <v>19</v>
      </c>
      <c r="B51" s="34" t="s">
        <v>1144</v>
      </c>
      <c r="C51" s="34" t="s">
        <v>1138</v>
      </c>
      <c r="D51" s="34" t="s">
        <v>1156</v>
      </c>
      <c r="E51" s="34" t="s">
        <v>1157</v>
      </c>
      <c r="F51" s="34" t="s">
        <v>50</v>
      </c>
      <c r="G51" s="34" t="s">
        <v>50</v>
      </c>
      <c r="H51" s="34" t="s">
        <v>50</v>
      </c>
      <c r="I51" s="34" t="s">
        <v>1162</v>
      </c>
      <c r="J51" s="34">
        <v>0</v>
      </c>
    </row>
    <row r="52" spans="1:10" x14ac:dyDescent="0.35">
      <c r="A52" s="34" t="s">
        <v>16</v>
      </c>
      <c r="B52" s="34" t="s">
        <v>1145</v>
      </c>
      <c r="C52" s="34" t="s">
        <v>1146</v>
      </c>
      <c r="D52" s="34" t="s">
        <v>1156</v>
      </c>
      <c r="E52" s="34" t="s">
        <v>1157</v>
      </c>
      <c r="F52" s="34" t="s">
        <v>50</v>
      </c>
      <c r="G52" s="34" t="s">
        <v>50</v>
      </c>
      <c r="H52" s="34" t="s">
        <v>50</v>
      </c>
      <c r="I52" s="34" t="s">
        <v>1162</v>
      </c>
      <c r="J52" s="34">
        <v>0</v>
      </c>
    </row>
    <row r="53" spans="1:10" x14ac:dyDescent="0.35">
      <c r="A53" s="34" t="s">
        <v>16</v>
      </c>
      <c r="B53" s="34" t="s">
        <v>1147</v>
      </c>
      <c r="C53" s="34" t="s">
        <v>1146</v>
      </c>
      <c r="D53" s="34" t="s">
        <v>1156</v>
      </c>
      <c r="E53" s="34" t="s">
        <v>1157</v>
      </c>
      <c r="F53" s="34" t="s">
        <v>50</v>
      </c>
      <c r="G53" s="34" t="s">
        <v>50</v>
      </c>
      <c r="H53" s="34" t="s">
        <v>50</v>
      </c>
      <c r="I53" s="34" t="s">
        <v>1162</v>
      </c>
      <c r="J53" s="34">
        <v>0</v>
      </c>
    </row>
    <row r="54" spans="1:10" x14ac:dyDescent="0.35">
      <c r="A54" s="34" t="s">
        <v>16</v>
      </c>
      <c r="B54" s="34" t="s">
        <v>1148</v>
      </c>
      <c r="C54" s="34" t="s">
        <v>1146</v>
      </c>
      <c r="D54" s="34" t="s">
        <v>1156</v>
      </c>
      <c r="E54" s="34" t="s">
        <v>1157</v>
      </c>
      <c r="F54" s="34" t="s">
        <v>50</v>
      </c>
      <c r="G54" s="34" t="s">
        <v>50</v>
      </c>
      <c r="H54" s="34" t="s">
        <v>50</v>
      </c>
      <c r="I54" s="34" t="s">
        <v>1162</v>
      </c>
      <c r="J54" s="34">
        <v>0</v>
      </c>
    </row>
    <row r="55" spans="1:10" x14ac:dyDescent="0.35">
      <c r="A55" s="34" t="s">
        <v>16</v>
      </c>
      <c r="B55" s="34" t="s">
        <v>1149</v>
      </c>
      <c r="C55" s="34" t="s">
        <v>1146</v>
      </c>
      <c r="D55" s="34" t="s">
        <v>1156</v>
      </c>
      <c r="E55" s="34" t="s">
        <v>1157</v>
      </c>
      <c r="F55" s="34" t="s">
        <v>50</v>
      </c>
      <c r="G55" s="34" t="s">
        <v>50</v>
      </c>
      <c r="H55" s="34" t="s">
        <v>50</v>
      </c>
      <c r="I55" s="34" t="s">
        <v>1162</v>
      </c>
      <c r="J55" s="34">
        <v>0</v>
      </c>
    </row>
    <row r="56" spans="1:10" x14ac:dyDescent="0.35">
      <c r="A56" s="34" t="s">
        <v>16</v>
      </c>
      <c r="B56" s="34" t="s">
        <v>1150</v>
      </c>
      <c r="C56" s="34" t="s">
        <v>1146</v>
      </c>
      <c r="D56" s="34" t="s">
        <v>1156</v>
      </c>
      <c r="E56" s="34" t="s">
        <v>1157</v>
      </c>
      <c r="F56" s="34" t="s">
        <v>50</v>
      </c>
      <c r="G56" s="34" t="s">
        <v>50</v>
      </c>
      <c r="H56" s="34" t="s">
        <v>50</v>
      </c>
      <c r="I56" s="34" t="s">
        <v>1162</v>
      </c>
      <c r="J56" s="34">
        <v>0</v>
      </c>
    </row>
    <row r="57" spans="1:10" x14ac:dyDescent="0.35">
      <c r="A57" s="34" t="s">
        <v>19</v>
      </c>
      <c r="B57" s="34" t="s">
        <v>1151</v>
      </c>
      <c r="C57" s="34" t="s">
        <v>1146</v>
      </c>
      <c r="D57" s="34" t="s">
        <v>1156</v>
      </c>
      <c r="E57" s="34" t="s">
        <v>1157</v>
      </c>
      <c r="F57" s="34" t="s">
        <v>50</v>
      </c>
      <c r="G57" s="34" t="s">
        <v>50</v>
      </c>
      <c r="H57" s="34" t="s">
        <v>50</v>
      </c>
      <c r="I57" s="34" t="s">
        <v>1162</v>
      </c>
      <c r="J57" s="34">
        <v>15</v>
      </c>
    </row>
    <row r="58" spans="1:10" x14ac:dyDescent="0.35">
      <c r="A58" s="34" t="s">
        <v>19</v>
      </c>
      <c r="B58" s="34" t="s">
        <v>1152</v>
      </c>
      <c r="C58" s="34" t="s">
        <v>1146</v>
      </c>
      <c r="D58" s="34" t="s">
        <v>1156</v>
      </c>
      <c r="E58" s="34" t="s">
        <v>1157</v>
      </c>
      <c r="F58" s="34" t="s">
        <v>50</v>
      </c>
      <c r="G58" s="34" t="s">
        <v>50</v>
      </c>
      <c r="H58" s="34" t="s">
        <v>50</v>
      </c>
      <c r="I58" s="34" t="s">
        <v>1162</v>
      </c>
      <c r="J58" s="34">
        <v>31</v>
      </c>
    </row>
    <row r="59" spans="1:10" x14ac:dyDescent="0.35">
      <c r="A59" s="34" t="s">
        <v>19</v>
      </c>
      <c r="B59" s="34" t="s">
        <v>1153</v>
      </c>
      <c r="C59" s="34" t="s">
        <v>1146</v>
      </c>
      <c r="D59" s="34" t="s">
        <v>1156</v>
      </c>
      <c r="E59" s="34" t="s">
        <v>1157</v>
      </c>
      <c r="F59" s="34" t="s">
        <v>50</v>
      </c>
      <c r="G59" s="34" t="s">
        <v>50</v>
      </c>
      <c r="H59" s="34" t="s">
        <v>50</v>
      </c>
      <c r="I59" s="34" t="s">
        <v>1162</v>
      </c>
      <c r="J59" s="34">
        <v>19</v>
      </c>
    </row>
    <row r="60" spans="1:10" x14ac:dyDescent="0.35">
      <c r="A60" s="34" t="s">
        <v>19</v>
      </c>
      <c r="B60" s="34" t="s">
        <v>1154</v>
      </c>
      <c r="C60" s="34" t="s">
        <v>1146</v>
      </c>
      <c r="D60" s="34" t="s">
        <v>1156</v>
      </c>
      <c r="E60" s="34" t="s">
        <v>1157</v>
      </c>
      <c r="F60" s="34" t="s">
        <v>50</v>
      </c>
      <c r="G60" s="34" t="s">
        <v>50</v>
      </c>
      <c r="H60" s="34" t="s">
        <v>50</v>
      </c>
      <c r="I60" s="34" t="s">
        <v>1162</v>
      </c>
      <c r="J60" s="34">
        <v>8</v>
      </c>
    </row>
    <row r="61" spans="1:10" x14ac:dyDescent="0.35">
      <c r="A61" s="34" t="s">
        <v>19</v>
      </c>
      <c r="B61" s="34" t="s">
        <v>1155</v>
      </c>
      <c r="C61" s="34" t="s">
        <v>1146</v>
      </c>
      <c r="D61" s="34" t="s">
        <v>1156</v>
      </c>
      <c r="E61" s="34" t="s">
        <v>1157</v>
      </c>
      <c r="F61" s="34" t="s">
        <v>50</v>
      </c>
      <c r="G61" s="34" t="s">
        <v>50</v>
      </c>
      <c r="H61" s="34" t="s">
        <v>50</v>
      </c>
      <c r="I61" s="34" t="s">
        <v>1162</v>
      </c>
      <c r="J61" s="34">
        <v>24</v>
      </c>
    </row>
    <row r="62" spans="1:10" x14ac:dyDescent="0.35">
      <c r="A62" s="34" t="s">
        <v>19</v>
      </c>
      <c r="B62" s="34" t="s">
        <v>1137</v>
      </c>
      <c r="C62" s="34" t="s">
        <v>1138</v>
      </c>
      <c r="D62" s="34" t="s">
        <v>1139</v>
      </c>
      <c r="E62" s="34" t="s">
        <v>1140</v>
      </c>
      <c r="F62" s="34" t="s">
        <v>1141</v>
      </c>
      <c r="G62" s="34" t="s">
        <v>1163</v>
      </c>
      <c r="H62" s="34" t="s">
        <v>1164</v>
      </c>
      <c r="I62" s="34" t="s">
        <v>1165</v>
      </c>
      <c r="J62" s="34">
        <v>0</v>
      </c>
    </row>
    <row r="63" spans="1:10" x14ac:dyDescent="0.35">
      <c r="A63" s="34" t="s">
        <v>19</v>
      </c>
      <c r="B63" s="34" t="s">
        <v>1144</v>
      </c>
      <c r="C63" s="34" t="s">
        <v>1138</v>
      </c>
      <c r="D63" s="34" t="s">
        <v>1139</v>
      </c>
      <c r="E63" s="34" t="s">
        <v>1140</v>
      </c>
      <c r="F63" s="34" t="s">
        <v>1141</v>
      </c>
      <c r="G63" s="34" t="s">
        <v>1163</v>
      </c>
      <c r="H63" s="34" t="s">
        <v>1164</v>
      </c>
      <c r="I63" s="34" t="s">
        <v>1165</v>
      </c>
      <c r="J63" s="34">
        <v>0</v>
      </c>
    </row>
    <row r="64" spans="1:10" x14ac:dyDescent="0.35">
      <c r="A64" s="34" t="s">
        <v>16</v>
      </c>
      <c r="B64" s="34" t="s">
        <v>1145</v>
      </c>
      <c r="C64" s="34" t="s">
        <v>1146</v>
      </c>
      <c r="D64" s="34" t="s">
        <v>1139</v>
      </c>
      <c r="E64" s="34" t="s">
        <v>1140</v>
      </c>
      <c r="F64" s="34" t="s">
        <v>1141</v>
      </c>
      <c r="G64" s="34" t="s">
        <v>1163</v>
      </c>
      <c r="H64" s="34" t="s">
        <v>1164</v>
      </c>
      <c r="I64" s="34" t="s">
        <v>1165</v>
      </c>
      <c r="J64" s="34">
        <v>14</v>
      </c>
    </row>
    <row r="65" spans="1:10" x14ac:dyDescent="0.35">
      <c r="A65" s="34" t="s">
        <v>16</v>
      </c>
      <c r="B65" s="34" t="s">
        <v>1147</v>
      </c>
      <c r="C65" s="34" t="s">
        <v>1146</v>
      </c>
      <c r="D65" s="34" t="s">
        <v>1139</v>
      </c>
      <c r="E65" s="34" t="s">
        <v>1140</v>
      </c>
      <c r="F65" s="34" t="s">
        <v>1141</v>
      </c>
      <c r="G65" s="34" t="s">
        <v>1163</v>
      </c>
      <c r="H65" s="34" t="s">
        <v>1164</v>
      </c>
      <c r="I65" s="34" t="s">
        <v>1165</v>
      </c>
      <c r="J65" s="34">
        <v>0</v>
      </c>
    </row>
    <row r="66" spans="1:10" x14ac:dyDescent="0.35">
      <c r="A66" s="34" t="s">
        <v>16</v>
      </c>
      <c r="B66" s="34" t="s">
        <v>1148</v>
      </c>
      <c r="C66" s="34" t="s">
        <v>1146</v>
      </c>
      <c r="D66" s="34" t="s">
        <v>1139</v>
      </c>
      <c r="E66" s="34" t="s">
        <v>1140</v>
      </c>
      <c r="F66" s="34" t="s">
        <v>1141</v>
      </c>
      <c r="G66" s="34" t="s">
        <v>1163</v>
      </c>
      <c r="H66" s="34" t="s">
        <v>1164</v>
      </c>
      <c r="I66" s="34" t="s">
        <v>1165</v>
      </c>
      <c r="J66" s="34">
        <v>23</v>
      </c>
    </row>
    <row r="67" spans="1:10" x14ac:dyDescent="0.35">
      <c r="A67" s="34" t="s">
        <v>16</v>
      </c>
      <c r="B67" s="34" t="s">
        <v>1149</v>
      </c>
      <c r="C67" s="34" t="s">
        <v>1146</v>
      </c>
      <c r="D67" s="34" t="s">
        <v>1139</v>
      </c>
      <c r="E67" s="34" t="s">
        <v>1140</v>
      </c>
      <c r="F67" s="34" t="s">
        <v>1141</v>
      </c>
      <c r="G67" s="34" t="s">
        <v>1163</v>
      </c>
      <c r="H67" s="34" t="s">
        <v>1164</v>
      </c>
      <c r="I67" s="34" t="s">
        <v>1165</v>
      </c>
      <c r="J67" s="34">
        <v>0</v>
      </c>
    </row>
    <row r="68" spans="1:10" x14ac:dyDescent="0.35">
      <c r="A68" s="34" t="s">
        <v>16</v>
      </c>
      <c r="B68" s="34" t="s">
        <v>1150</v>
      </c>
      <c r="C68" s="34" t="s">
        <v>1146</v>
      </c>
      <c r="D68" s="34" t="s">
        <v>1139</v>
      </c>
      <c r="E68" s="34" t="s">
        <v>1140</v>
      </c>
      <c r="F68" s="34" t="s">
        <v>1141</v>
      </c>
      <c r="G68" s="34" t="s">
        <v>1163</v>
      </c>
      <c r="H68" s="34" t="s">
        <v>1164</v>
      </c>
      <c r="I68" s="34" t="s">
        <v>1165</v>
      </c>
      <c r="J68" s="34">
        <v>43</v>
      </c>
    </row>
    <row r="69" spans="1:10" x14ac:dyDescent="0.35">
      <c r="A69" s="34" t="s">
        <v>19</v>
      </c>
      <c r="B69" s="34" t="s">
        <v>1151</v>
      </c>
      <c r="C69" s="34" t="s">
        <v>1146</v>
      </c>
      <c r="D69" s="34" t="s">
        <v>1139</v>
      </c>
      <c r="E69" s="34" t="s">
        <v>1140</v>
      </c>
      <c r="F69" s="34" t="s">
        <v>1141</v>
      </c>
      <c r="G69" s="34" t="s">
        <v>1163</v>
      </c>
      <c r="H69" s="34" t="s">
        <v>1164</v>
      </c>
      <c r="I69" s="34" t="s">
        <v>1165</v>
      </c>
      <c r="J69" s="34">
        <v>1439</v>
      </c>
    </row>
    <row r="70" spans="1:10" x14ac:dyDescent="0.35">
      <c r="A70" s="34" t="s">
        <v>19</v>
      </c>
      <c r="B70" s="34" t="s">
        <v>1152</v>
      </c>
      <c r="C70" s="34" t="s">
        <v>1146</v>
      </c>
      <c r="D70" s="34" t="s">
        <v>1139</v>
      </c>
      <c r="E70" s="34" t="s">
        <v>1140</v>
      </c>
      <c r="F70" s="34" t="s">
        <v>1141</v>
      </c>
      <c r="G70" s="34" t="s">
        <v>1163</v>
      </c>
      <c r="H70" s="34" t="s">
        <v>1164</v>
      </c>
      <c r="I70" s="34" t="s">
        <v>1165</v>
      </c>
      <c r="J70" s="34">
        <v>0</v>
      </c>
    </row>
    <row r="71" spans="1:10" x14ac:dyDescent="0.35">
      <c r="A71" s="34" t="s">
        <v>19</v>
      </c>
      <c r="B71" s="34" t="s">
        <v>1153</v>
      </c>
      <c r="C71" s="34" t="s">
        <v>1146</v>
      </c>
      <c r="D71" s="34" t="s">
        <v>1139</v>
      </c>
      <c r="E71" s="34" t="s">
        <v>1140</v>
      </c>
      <c r="F71" s="34" t="s">
        <v>1141</v>
      </c>
      <c r="G71" s="34" t="s">
        <v>1163</v>
      </c>
      <c r="H71" s="34" t="s">
        <v>1164</v>
      </c>
      <c r="I71" s="34" t="s">
        <v>1165</v>
      </c>
      <c r="J71" s="34">
        <v>0</v>
      </c>
    </row>
    <row r="72" spans="1:10" x14ac:dyDescent="0.35">
      <c r="A72" s="34" t="s">
        <v>19</v>
      </c>
      <c r="B72" s="34" t="s">
        <v>1154</v>
      </c>
      <c r="C72" s="34" t="s">
        <v>1146</v>
      </c>
      <c r="D72" s="34" t="s">
        <v>1139</v>
      </c>
      <c r="E72" s="34" t="s">
        <v>1140</v>
      </c>
      <c r="F72" s="34" t="s">
        <v>1141</v>
      </c>
      <c r="G72" s="34" t="s">
        <v>1163</v>
      </c>
      <c r="H72" s="34" t="s">
        <v>1164</v>
      </c>
      <c r="I72" s="34" t="s">
        <v>1165</v>
      </c>
      <c r="J72" s="34">
        <v>22</v>
      </c>
    </row>
    <row r="73" spans="1:10" x14ac:dyDescent="0.35">
      <c r="A73" s="34" t="s">
        <v>19</v>
      </c>
      <c r="B73" s="34" t="s">
        <v>1155</v>
      </c>
      <c r="C73" s="34" t="s">
        <v>1146</v>
      </c>
      <c r="D73" s="34" t="s">
        <v>1139</v>
      </c>
      <c r="E73" s="34" t="s">
        <v>1140</v>
      </c>
      <c r="F73" s="34" t="s">
        <v>1141</v>
      </c>
      <c r="G73" s="34" t="s">
        <v>1163</v>
      </c>
      <c r="H73" s="34" t="s">
        <v>1164</v>
      </c>
      <c r="I73" s="34" t="s">
        <v>1165</v>
      </c>
      <c r="J73" s="34">
        <v>0</v>
      </c>
    </row>
    <row r="74" spans="1:10" x14ac:dyDescent="0.35">
      <c r="A74" s="34" t="s">
        <v>19</v>
      </c>
      <c r="B74" s="34" t="s">
        <v>1137</v>
      </c>
      <c r="C74" s="34" t="s">
        <v>1138</v>
      </c>
      <c r="D74" s="34" t="s">
        <v>1139</v>
      </c>
      <c r="E74" s="34" t="s">
        <v>1166</v>
      </c>
      <c r="F74" s="34" t="s">
        <v>1167</v>
      </c>
      <c r="G74" s="34" t="s">
        <v>1168</v>
      </c>
      <c r="H74" s="34" t="s">
        <v>1169</v>
      </c>
      <c r="I74" s="34" t="s">
        <v>1170</v>
      </c>
      <c r="J74" s="34">
        <v>0</v>
      </c>
    </row>
    <row r="75" spans="1:10" x14ac:dyDescent="0.35">
      <c r="A75" s="34" t="s">
        <v>19</v>
      </c>
      <c r="B75" s="34" t="s">
        <v>1144</v>
      </c>
      <c r="C75" s="34" t="s">
        <v>1138</v>
      </c>
      <c r="D75" s="34" t="s">
        <v>1139</v>
      </c>
      <c r="E75" s="34" t="s">
        <v>1166</v>
      </c>
      <c r="F75" s="34" t="s">
        <v>1167</v>
      </c>
      <c r="G75" s="34" t="s">
        <v>1168</v>
      </c>
      <c r="H75" s="34" t="s">
        <v>1169</v>
      </c>
      <c r="I75" s="34" t="s">
        <v>1170</v>
      </c>
      <c r="J75" s="34">
        <v>0</v>
      </c>
    </row>
    <row r="76" spans="1:10" x14ac:dyDescent="0.35">
      <c r="A76" s="34" t="s">
        <v>16</v>
      </c>
      <c r="B76" s="34" t="s">
        <v>1145</v>
      </c>
      <c r="C76" s="34" t="s">
        <v>1146</v>
      </c>
      <c r="D76" s="34" t="s">
        <v>1139</v>
      </c>
      <c r="E76" s="34" t="s">
        <v>1166</v>
      </c>
      <c r="F76" s="34" t="s">
        <v>1167</v>
      </c>
      <c r="G76" s="34" t="s">
        <v>1168</v>
      </c>
      <c r="H76" s="34" t="s">
        <v>1169</v>
      </c>
      <c r="I76" s="34" t="s">
        <v>1170</v>
      </c>
      <c r="J76" s="34">
        <v>22</v>
      </c>
    </row>
    <row r="77" spans="1:10" x14ac:dyDescent="0.35">
      <c r="A77" s="34" t="s">
        <v>16</v>
      </c>
      <c r="B77" s="34" t="s">
        <v>1147</v>
      </c>
      <c r="C77" s="34" t="s">
        <v>1146</v>
      </c>
      <c r="D77" s="34" t="s">
        <v>1139</v>
      </c>
      <c r="E77" s="34" t="s">
        <v>1166</v>
      </c>
      <c r="F77" s="34" t="s">
        <v>1167</v>
      </c>
      <c r="G77" s="34" t="s">
        <v>1168</v>
      </c>
      <c r="H77" s="34" t="s">
        <v>1169</v>
      </c>
      <c r="I77" s="34" t="s">
        <v>1170</v>
      </c>
      <c r="J77" s="34">
        <v>14</v>
      </c>
    </row>
    <row r="78" spans="1:10" x14ac:dyDescent="0.35">
      <c r="A78" s="34" t="s">
        <v>16</v>
      </c>
      <c r="B78" s="34" t="s">
        <v>1148</v>
      </c>
      <c r="C78" s="34" t="s">
        <v>1146</v>
      </c>
      <c r="D78" s="34" t="s">
        <v>1139</v>
      </c>
      <c r="E78" s="34" t="s">
        <v>1166</v>
      </c>
      <c r="F78" s="34" t="s">
        <v>1167</v>
      </c>
      <c r="G78" s="34" t="s">
        <v>1168</v>
      </c>
      <c r="H78" s="34" t="s">
        <v>1169</v>
      </c>
      <c r="I78" s="34" t="s">
        <v>1170</v>
      </c>
      <c r="J78" s="34">
        <v>80</v>
      </c>
    </row>
    <row r="79" spans="1:10" x14ac:dyDescent="0.35">
      <c r="A79" s="34" t="s">
        <v>16</v>
      </c>
      <c r="B79" s="34" t="s">
        <v>1149</v>
      </c>
      <c r="C79" s="34" t="s">
        <v>1146</v>
      </c>
      <c r="D79" s="34" t="s">
        <v>1139</v>
      </c>
      <c r="E79" s="34" t="s">
        <v>1166</v>
      </c>
      <c r="F79" s="34" t="s">
        <v>1167</v>
      </c>
      <c r="G79" s="34" t="s">
        <v>1168</v>
      </c>
      <c r="H79" s="34" t="s">
        <v>1169</v>
      </c>
      <c r="I79" s="34" t="s">
        <v>1170</v>
      </c>
      <c r="J79" s="34">
        <v>1429</v>
      </c>
    </row>
    <row r="80" spans="1:10" x14ac:dyDescent="0.35">
      <c r="A80" s="34" t="s">
        <v>16</v>
      </c>
      <c r="B80" s="34" t="s">
        <v>1150</v>
      </c>
      <c r="C80" s="34" t="s">
        <v>1146</v>
      </c>
      <c r="D80" s="34" t="s">
        <v>1139</v>
      </c>
      <c r="E80" s="34" t="s">
        <v>1166</v>
      </c>
      <c r="F80" s="34" t="s">
        <v>1167</v>
      </c>
      <c r="G80" s="34" t="s">
        <v>1168</v>
      </c>
      <c r="H80" s="34" t="s">
        <v>1169</v>
      </c>
      <c r="I80" s="34" t="s">
        <v>1170</v>
      </c>
      <c r="J80" s="34">
        <v>509</v>
      </c>
    </row>
    <row r="81" spans="1:10" x14ac:dyDescent="0.35">
      <c r="A81" s="34" t="s">
        <v>19</v>
      </c>
      <c r="B81" s="34" t="s">
        <v>1151</v>
      </c>
      <c r="C81" s="34" t="s">
        <v>1146</v>
      </c>
      <c r="D81" s="34" t="s">
        <v>1139</v>
      </c>
      <c r="E81" s="34" t="s">
        <v>1166</v>
      </c>
      <c r="F81" s="34" t="s">
        <v>1167</v>
      </c>
      <c r="G81" s="34" t="s">
        <v>1168</v>
      </c>
      <c r="H81" s="34" t="s">
        <v>1169</v>
      </c>
      <c r="I81" s="34" t="s">
        <v>1170</v>
      </c>
      <c r="J81" s="34">
        <v>65</v>
      </c>
    </row>
    <row r="82" spans="1:10" x14ac:dyDescent="0.35">
      <c r="A82" s="34" t="s">
        <v>19</v>
      </c>
      <c r="B82" s="34" t="s">
        <v>1152</v>
      </c>
      <c r="C82" s="34" t="s">
        <v>1146</v>
      </c>
      <c r="D82" s="34" t="s">
        <v>1139</v>
      </c>
      <c r="E82" s="34" t="s">
        <v>1166</v>
      </c>
      <c r="F82" s="34" t="s">
        <v>1167</v>
      </c>
      <c r="G82" s="34" t="s">
        <v>1168</v>
      </c>
      <c r="H82" s="34" t="s">
        <v>1169</v>
      </c>
      <c r="I82" s="34" t="s">
        <v>1170</v>
      </c>
      <c r="J82" s="34">
        <v>27</v>
      </c>
    </row>
    <row r="83" spans="1:10" x14ac:dyDescent="0.35">
      <c r="A83" s="34" t="s">
        <v>19</v>
      </c>
      <c r="B83" s="34" t="s">
        <v>1153</v>
      </c>
      <c r="C83" s="34" t="s">
        <v>1146</v>
      </c>
      <c r="D83" s="34" t="s">
        <v>1139</v>
      </c>
      <c r="E83" s="34" t="s">
        <v>1166</v>
      </c>
      <c r="F83" s="34" t="s">
        <v>1167</v>
      </c>
      <c r="G83" s="34" t="s">
        <v>1168</v>
      </c>
      <c r="H83" s="34" t="s">
        <v>1169</v>
      </c>
      <c r="I83" s="34" t="s">
        <v>1170</v>
      </c>
      <c r="J83" s="34">
        <v>47</v>
      </c>
    </row>
    <row r="84" spans="1:10" x14ac:dyDescent="0.35">
      <c r="A84" s="34" t="s">
        <v>19</v>
      </c>
      <c r="B84" s="34" t="s">
        <v>1154</v>
      </c>
      <c r="C84" s="34" t="s">
        <v>1146</v>
      </c>
      <c r="D84" s="34" t="s">
        <v>1139</v>
      </c>
      <c r="E84" s="34" t="s">
        <v>1166</v>
      </c>
      <c r="F84" s="34" t="s">
        <v>1167</v>
      </c>
      <c r="G84" s="34" t="s">
        <v>1168</v>
      </c>
      <c r="H84" s="34" t="s">
        <v>1169</v>
      </c>
      <c r="I84" s="34" t="s">
        <v>1170</v>
      </c>
      <c r="J84" s="34">
        <v>0</v>
      </c>
    </row>
    <row r="85" spans="1:10" x14ac:dyDescent="0.35">
      <c r="A85" s="34" t="s">
        <v>19</v>
      </c>
      <c r="B85" s="34" t="s">
        <v>1155</v>
      </c>
      <c r="C85" s="34" t="s">
        <v>1146</v>
      </c>
      <c r="D85" s="34" t="s">
        <v>1139</v>
      </c>
      <c r="E85" s="34" t="s">
        <v>1166</v>
      </c>
      <c r="F85" s="34" t="s">
        <v>1167</v>
      </c>
      <c r="G85" s="34" t="s">
        <v>1168</v>
      </c>
      <c r="H85" s="34" t="s">
        <v>1169</v>
      </c>
      <c r="I85" s="34" t="s">
        <v>1170</v>
      </c>
      <c r="J85" s="34">
        <v>84</v>
      </c>
    </row>
    <row r="86" spans="1:10" x14ac:dyDescent="0.35">
      <c r="A86" s="34" t="s">
        <v>19</v>
      </c>
      <c r="B86" s="34" t="s">
        <v>1137</v>
      </c>
      <c r="C86" s="34" t="s">
        <v>1138</v>
      </c>
      <c r="D86" s="34" t="s">
        <v>1139</v>
      </c>
      <c r="E86" s="34" t="s">
        <v>1166</v>
      </c>
      <c r="F86" s="34" t="s">
        <v>1167</v>
      </c>
      <c r="G86" s="34" t="s">
        <v>1168</v>
      </c>
      <c r="H86" s="34" t="s">
        <v>1169</v>
      </c>
      <c r="I86" s="34" t="s">
        <v>1171</v>
      </c>
      <c r="J86" s="34">
        <v>0</v>
      </c>
    </row>
    <row r="87" spans="1:10" x14ac:dyDescent="0.35">
      <c r="A87" s="34" t="s">
        <v>19</v>
      </c>
      <c r="B87" s="34" t="s">
        <v>1144</v>
      </c>
      <c r="C87" s="34" t="s">
        <v>1138</v>
      </c>
      <c r="D87" s="34" t="s">
        <v>1139</v>
      </c>
      <c r="E87" s="34" t="s">
        <v>1166</v>
      </c>
      <c r="F87" s="34" t="s">
        <v>1167</v>
      </c>
      <c r="G87" s="34" t="s">
        <v>1168</v>
      </c>
      <c r="H87" s="34" t="s">
        <v>1169</v>
      </c>
      <c r="I87" s="34" t="s">
        <v>1171</v>
      </c>
      <c r="J87" s="34">
        <v>0</v>
      </c>
    </row>
    <row r="88" spans="1:10" x14ac:dyDescent="0.35">
      <c r="A88" s="34" t="s">
        <v>16</v>
      </c>
      <c r="B88" s="34" t="s">
        <v>1145</v>
      </c>
      <c r="C88" s="34" t="s">
        <v>1146</v>
      </c>
      <c r="D88" s="34" t="s">
        <v>1139</v>
      </c>
      <c r="E88" s="34" t="s">
        <v>1166</v>
      </c>
      <c r="F88" s="34" t="s">
        <v>1167</v>
      </c>
      <c r="G88" s="34" t="s">
        <v>1168</v>
      </c>
      <c r="H88" s="34" t="s">
        <v>1169</v>
      </c>
      <c r="I88" s="34" t="s">
        <v>1171</v>
      </c>
      <c r="J88" s="34">
        <v>0</v>
      </c>
    </row>
    <row r="89" spans="1:10" x14ac:dyDescent="0.35">
      <c r="A89" s="34" t="s">
        <v>16</v>
      </c>
      <c r="B89" s="34" t="s">
        <v>1147</v>
      </c>
      <c r="C89" s="34" t="s">
        <v>1146</v>
      </c>
      <c r="D89" s="34" t="s">
        <v>1139</v>
      </c>
      <c r="E89" s="34" t="s">
        <v>1166</v>
      </c>
      <c r="F89" s="34" t="s">
        <v>1167</v>
      </c>
      <c r="G89" s="34" t="s">
        <v>1168</v>
      </c>
      <c r="H89" s="34" t="s">
        <v>1169</v>
      </c>
      <c r="I89" s="34" t="s">
        <v>1171</v>
      </c>
      <c r="J89" s="34">
        <v>0</v>
      </c>
    </row>
    <row r="90" spans="1:10" x14ac:dyDescent="0.35">
      <c r="A90" s="34" t="s">
        <v>16</v>
      </c>
      <c r="B90" s="34" t="s">
        <v>1148</v>
      </c>
      <c r="C90" s="34" t="s">
        <v>1146</v>
      </c>
      <c r="D90" s="34" t="s">
        <v>1139</v>
      </c>
      <c r="E90" s="34" t="s">
        <v>1166</v>
      </c>
      <c r="F90" s="34" t="s">
        <v>1167</v>
      </c>
      <c r="G90" s="34" t="s">
        <v>1168</v>
      </c>
      <c r="H90" s="34" t="s">
        <v>1169</v>
      </c>
      <c r="I90" s="34" t="s">
        <v>1171</v>
      </c>
      <c r="J90" s="34">
        <v>0</v>
      </c>
    </row>
    <row r="91" spans="1:10" x14ac:dyDescent="0.35">
      <c r="A91" s="34" t="s">
        <v>16</v>
      </c>
      <c r="B91" s="34" t="s">
        <v>1149</v>
      </c>
      <c r="C91" s="34" t="s">
        <v>1146</v>
      </c>
      <c r="D91" s="34" t="s">
        <v>1139</v>
      </c>
      <c r="E91" s="34" t="s">
        <v>1166</v>
      </c>
      <c r="F91" s="34" t="s">
        <v>1167</v>
      </c>
      <c r="G91" s="34" t="s">
        <v>1168</v>
      </c>
      <c r="H91" s="34" t="s">
        <v>1169</v>
      </c>
      <c r="I91" s="34" t="s">
        <v>1171</v>
      </c>
      <c r="J91" s="34">
        <v>0</v>
      </c>
    </row>
    <row r="92" spans="1:10" x14ac:dyDescent="0.35">
      <c r="A92" s="34" t="s">
        <v>16</v>
      </c>
      <c r="B92" s="34" t="s">
        <v>1150</v>
      </c>
      <c r="C92" s="34" t="s">
        <v>1146</v>
      </c>
      <c r="D92" s="34" t="s">
        <v>1139</v>
      </c>
      <c r="E92" s="34" t="s">
        <v>1166</v>
      </c>
      <c r="F92" s="34" t="s">
        <v>1167</v>
      </c>
      <c r="G92" s="34" t="s">
        <v>1168</v>
      </c>
      <c r="H92" s="34" t="s">
        <v>1169</v>
      </c>
      <c r="I92" s="34" t="s">
        <v>1171</v>
      </c>
      <c r="J92" s="34">
        <v>0</v>
      </c>
    </row>
    <row r="93" spans="1:10" x14ac:dyDescent="0.35">
      <c r="A93" s="34" t="s">
        <v>19</v>
      </c>
      <c r="B93" s="34" t="s">
        <v>1151</v>
      </c>
      <c r="C93" s="34" t="s">
        <v>1146</v>
      </c>
      <c r="D93" s="34" t="s">
        <v>1139</v>
      </c>
      <c r="E93" s="34" t="s">
        <v>1166</v>
      </c>
      <c r="F93" s="34" t="s">
        <v>1167</v>
      </c>
      <c r="G93" s="34" t="s">
        <v>1168</v>
      </c>
      <c r="H93" s="34" t="s">
        <v>1169</v>
      </c>
      <c r="I93" s="34" t="s">
        <v>1171</v>
      </c>
      <c r="J93" s="34">
        <v>0</v>
      </c>
    </row>
    <row r="94" spans="1:10" x14ac:dyDescent="0.35">
      <c r="A94" s="34" t="s">
        <v>19</v>
      </c>
      <c r="B94" s="34" t="s">
        <v>1152</v>
      </c>
      <c r="C94" s="34" t="s">
        <v>1146</v>
      </c>
      <c r="D94" s="34" t="s">
        <v>1139</v>
      </c>
      <c r="E94" s="34" t="s">
        <v>1166</v>
      </c>
      <c r="F94" s="34" t="s">
        <v>1167</v>
      </c>
      <c r="G94" s="34" t="s">
        <v>1168</v>
      </c>
      <c r="H94" s="34" t="s">
        <v>1169</v>
      </c>
      <c r="I94" s="34" t="s">
        <v>1171</v>
      </c>
      <c r="J94" s="34">
        <v>0</v>
      </c>
    </row>
    <row r="95" spans="1:10" x14ac:dyDescent="0.35">
      <c r="A95" s="34" t="s">
        <v>19</v>
      </c>
      <c r="B95" s="34" t="s">
        <v>1153</v>
      </c>
      <c r="C95" s="34" t="s">
        <v>1146</v>
      </c>
      <c r="D95" s="34" t="s">
        <v>1139</v>
      </c>
      <c r="E95" s="34" t="s">
        <v>1166</v>
      </c>
      <c r="F95" s="34" t="s">
        <v>1167</v>
      </c>
      <c r="G95" s="34" t="s">
        <v>1168</v>
      </c>
      <c r="H95" s="34" t="s">
        <v>1169</v>
      </c>
      <c r="I95" s="34" t="s">
        <v>1171</v>
      </c>
      <c r="J95" s="34">
        <v>35</v>
      </c>
    </row>
    <row r="96" spans="1:10" x14ac:dyDescent="0.35">
      <c r="A96" s="34" t="s">
        <v>19</v>
      </c>
      <c r="B96" s="34" t="s">
        <v>1154</v>
      </c>
      <c r="C96" s="34" t="s">
        <v>1146</v>
      </c>
      <c r="D96" s="34" t="s">
        <v>1139</v>
      </c>
      <c r="E96" s="34" t="s">
        <v>1166</v>
      </c>
      <c r="F96" s="34" t="s">
        <v>1167</v>
      </c>
      <c r="G96" s="34" t="s">
        <v>1168</v>
      </c>
      <c r="H96" s="34" t="s">
        <v>1169</v>
      </c>
      <c r="I96" s="34" t="s">
        <v>1171</v>
      </c>
      <c r="J96" s="34">
        <v>0</v>
      </c>
    </row>
    <row r="97" spans="1:10" x14ac:dyDescent="0.35">
      <c r="A97" s="34" t="s">
        <v>19</v>
      </c>
      <c r="B97" s="34" t="s">
        <v>1155</v>
      </c>
      <c r="C97" s="34" t="s">
        <v>1146</v>
      </c>
      <c r="D97" s="34" t="s">
        <v>1139</v>
      </c>
      <c r="E97" s="34" t="s">
        <v>1166</v>
      </c>
      <c r="F97" s="34" t="s">
        <v>1167</v>
      </c>
      <c r="G97" s="34" t="s">
        <v>1168</v>
      </c>
      <c r="H97" s="34" t="s">
        <v>1169</v>
      </c>
      <c r="I97" s="34" t="s">
        <v>1171</v>
      </c>
      <c r="J97" s="34">
        <v>17</v>
      </c>
    </row>
    <row r="98" spans="1:10" x14ac:dyDescent="0.35">
      <c r="A98" s="34" t="s">
        <v>19</v>
      </c>
      <c r="B98" s="34" t="s">
        <v>1137</v>
      </c>
      <c r="C98" s="34" t="s">
        <v>1138</v>
      </c>
      <c r="D98" s="34" t="s">
        <v>1139</v>
      </c>
      <c r="E98" s="34" t="s">
        <v>1166</v>
      </c>
      <c r="F98" s="34" t="s">
        <v>1167</v>
      </c>
      <c r="G98" s="34" t="s">
        <v>1168</v>
      </c>
      <c r="H98" s="34" t="s">
        <v>1169</v>
      </c>
      <c r="I98" s="34" t="s">
        <v>1172</v>
      </c>
      <c r="J98" s="34">
        <v>1743</v>
      </c>
    </row>
    <row r="99" spans="1:10" x14ac:dyDescent="0.35">
      <c r="A99" s="34" t="s">
        <v>19</v>
      </c>
      <c r="B99" s="34" t="s">
        <v>1144</v>
      </c>
      <c r="C99" s="34" t="s">
        <v>1138</v>
      </c>
      <c r="D99" s="34" t="s">
        <v>1139</v>
      </c>
      <c r="E99" s="34" t="s">
        <v>1166</v>
      </c>
      <c r="F99" s="34" t="s">
        <v>1167</v>
      </c>
      <c r="G99" s="34" t="s">
        <v>1168</v>
      </c>
      <c r="H99" s="34" t="s">
        <v>1169</v>
      </c>
      <c r="I99" s="34" t="s">
        <v>1172</v>
      </c>
      <c r="J99" s="34">
        <v>0</v>
      </c>
    </row>
    <row r="100" spans="1:10" x14ac:dyDescent="0.35">
      <c r="A100" s="34" t="s">
        <v>16</v>
      </c>
      <c r="B100" s="34" t="s">
        <v>1145</v>
      </c>
      <c r="C100" s="34" t="s">
        <v>1146</v>
      </c>
      <c r="D100" s="34" t="s">
        <v>1139</v>
      </c>
      <c r="E100" s="34" t="s">
        <v>1166</v>
      </c>
      <c r="F100" s="34" t="s">
        <v>1167</v>
      </c>
      <c r="G100" s="34" t="s">
        <v>1168</v>
      </c>
      <c r="H100" s="34" t="s">
        <v>1169</v>
      </c>
      <c r="I100" s="34" t="s">
        <v>1172</v>
      </c>
      <c r="J100" s="34">
        <v>70</v>
      </c>
    </row>
    <row r="101" spans="1:10" x14ac:dyDescent="0.35">
      <c r="A101" s="34" t="s">
        <v>16</v>
      </c>
      <c r="B101" s="34" t="s">
        <v>1147</v>
      </c>
      <c r="C101" s="34" t="s">
        <v>1146</v>
      </c>
      <c r="D101" s="34" t="s">
        <v>1139</v>
      </c>
      <c r="E101" s="34" t="s">
        <v>1166</v>
      </c>
      <c r="F101" s="34" t="s">
        <v>1167</v>
      </c>
      <c r="G101" s="34" t="s">
        <v>1168</v>
      </c>
      <c r="H101" s="34" t="s">
        <v>1169</v>
      </c>
      <c r="I101" s="34" t="s">
        <v>1172</v>
      </c>
      <c r="J101" s="34">
        <v>195</v>
      </c>
    </row>
    <row r="102" spans="1:10" x14ac:dyDescent="0.35">
      <c r="A102" s="34" t="s">
        <v>16</v>
      </c>
      <c r="B102" s="34" t="s">
        <v>1148</v>
      </c>
      <c r="C102" s="34" t="s">
        <v>1146</v>
      </c>
      <c r="D102" s="34" t="s">
        <v>1139</v>
      </c>
      <c r="E102" s="34" t="s">
        <v>1166</v>
      </c>
      <c r="F102" s="34" t="s">
        <v>1167</v>
      </c>
      <c r="G102" s="34" t="s">
        <v>1168</v>
      </c>
      <c r="H102" s="34" t="s">
        <v>1169</v>
      </c>
      <c r="I102" s="34" t="s">
        <v>1172</v>
      </c>
      <c r="J102" s="34">
        <v>30</v>
      </c>
    </row>
    <row r="103" spans="1:10" x14ac:dyDescent="0.35">
      <c r="A103" s="34" t="s">
        <v>16</v>
      </c>
      <c r="B103" s="34" t="s">
        <v>1149</v>
      </c>
      <c r="C103" s="34" t="s">
        <v>1146</v>
      </c>
      <c r="D103" s="34" t="s">
        <v>1139</v>
      </c>
      <c r="E103" s="34" t="s">
        <v>1166</v>
      </c>
      <c r="F103" s="34" t="s">
        <v>1167</v>
      </c>
      <c r="G103" s="34" t="s">
        <v>1168</v>
      </c>
      <c r="H103" s="34" t="s">
        <v>1169</v>
      </c>
      <c r="I103" s="34" t="s">
        <v>1172</v>
      </c>
      <c r="J103" s="34">
        <v>95</v>
      </c>
    </row>
    <row r="104" spans="1:10" x14ac:dyDescent="0.35">
      <c r="A104" s="34" t="s">
        <v>16</v>
      </c>
      <c r="B104" s="34" t="s">
        <v>1150</v>
      </c>
      <c r="C104" s="34" t="s">
        <v>1146</v>
      </c>
      <c r="D104" s="34" t="s">
        <v>1139</v>
      </c>
      <c r="E104" s="34" t="s">
        <v>1166</v>
      </c>
      <c r="F104" s="34" t="s">
        <v>1167</v>
      </c>
      <c r="G104" s="34" t="s">
        <v>1168</v>
      </c>
      <c r="H104" s="34" t="s">
        <v>1169</v>
      </c>
      <c r="I104" s="34" t="s">
        <v>1172</v>
      </c>
      <c r="J104" s="34">
        <v>710</v>
      </c>
    </row>
    <row r="105" spans="1:10" x14ac:dyDescent="0.35">
      <c r="A105" s="34" t="s">
        <v>19</v>
      </c>
      <c r="B105" s="34" t="s">
        <v>1151</v>
      </c>
      <c r="C105" s="34" t="s">
        <v>1146</v>
      </c>
      <c r="D105" s="34" t="s">
        <v>1139</v>
      </c>
      <c r="E105" s="34" t="s">
        <v>1166</v>
      </c>
      <c r="F105" s="34" t="s">
        <v>1167</v>
      </c>
      <c r="G105" s="34" t="s">
        <v>1168</v>
      </c>
      <c r="H105" s="34" t="s">
        <v>1169</v>
      </c>
      <c r="I105" s="34" t="s">
        <v>1172</v>
      </c>
      <c r="J105" s="34">
        <v>0</v>
      </c>
    </row>
    <row r="106" spans="1:10" x14ac:dyDescent="0.35">
      <c r="A106" s="34" t="s">
        <v>19</v>
      </c>
      <c r="B106" s="34" t="s">
        <v>1152</v>
      </c>
      <c r="C106" s="34" t="s">
        <v>1146</v>
      </c>
      <c r="D106" s="34" t="s">
        <v>1139</v>
      </c>
      <c r="E106" s="34" t="s">
        <v>1166</v>
      </c>
      <c r="F106" s="34" t="s">
        <v>1167</v>
      </c>
      <c r="G106" s="34" t="s">
        <v>1168</v>
      </c>
      <c r="H106" s="34" t="s">
        <v>1169</v>
      </c>
      <c r="I106" s="34" t="s">
        <v>1172</v>
      </c>
      <c r="J106" s="34">
        <v>25</v>
      </c>
    </row>
    <row r="107" spans="1:10" x14ac:dyDescent="0.35">
      <c r="A107" s="34" t="s">
        <v>19</v>
      </c>
      <c r="B107" s="34" t="s">
        <v>1153</v>
      </c>
      <c r="C107" s="34" t="s">
        <v>1146</v>
      </c>
      <c r="D107" s="34" t="s">
        <v>1139</v>
      </c>
      <c r="E107" s="34" t="s">
        <v>1166</v>
      </c>
      <c r="F107" s="34" t="s">
        <v>1167</v>
      </c>
      <c r="G107" s="34" t="s">
        <v>1168</v>
      </c>
      <c r="H107" s="34" t="s">
        <v>1169</v>
      </c>
      <c r="I107" s="34" t="s">
        <v>1172</v>
      </c>
      <c r="J107" s="34">
        <v>35</v>
      </c>
    </row>
    <row r="108" spans="1:10" x14ac:dyDescent="0.35">
      <c r="A108" s="34" t="s">
        <v>19</v>
      </c>
      <c r="B108" s="34" t="s">
        <v>1154</v>
      </c>
      <c r="C108" s="34" t="s">
        <v>1146</v>
      </c>
      <c r="D108" s="34" t="s">
        <v>1139</v>
      </c>
      <c r="E108" s="34" t="s">
        <v>1166</v>
      </c>
      <c r="F108" s="34" t="s">
        <v>1167</v>
      </c>
      <c r="G108" s="34" t="s">
        <v>1168</v>
      </c>
      <c r="H108" s="34" t="s">
        <v>1169</v>
      </c>
      <c r="I108" s="34" t="s">
        <v>1172</v>
      </c>
      <c r="J108" s="34">
        <v>127</v>
      </c>
    </row>
    <row r="109" spans="1:10" x14ac:dyDescent="0.35">
      <c r="A109" s="34" t="s">
        <v>19</v>
      </c>
      <c r="B109" s="34" t="s">
        <v>1155</v>
      </c>
      <c r="C109" s="34" t="s">
        <v>1146</v>
      </c>
      <c r="D109" s="34" t="s">
        <v>1139</v>
      </c>
      <c r="E109" s="34" t="s">
        <v>1166</v>
      </c>
      <c r="F109" s="34" t="s">
        <v>1167</v>
      </c>
      <c r="G109" s="34" t="s">
        <v>1168</v>
      </c>
      <c r="H109" s="34" t="s">
        <v>1169</v>
      </c>
      <c r="I109" s="34" t="s">
        <v>1172</v>
      </c>
      <c r="J109" s="34">
        <v>2991</v>
      </c>
    </row>
    <row r="110" spans="1:10" x14ac:dyDescent="0.35">
      <c r="A110" s="34" t="s">
        <v>19</v>
      </c>
      <c r="B110" s="34" t="s">
        <v>1137</v>
      </c>
      <c r="C110" s="34" t="s">
        <v>1138</v>
      </c>
      <c r="D110" s="34" t="s">
        <v>1139</v>
      </c>
      <c r="E110" s="34" t="s">
        <v>1166</v>
      </c>
      <c r="F110" s="34" t="s">
        <v>1167</v>
      </c>
      <c r="G110" s="34" t="s">
        <v>1168</v>
      </c>
      <c r="H110" s="34" t="s">
        <v>1169</v>
      </c>
      <c r="I110" s="34" t="s">
        <v>1173</v>
      </c>
      <c r="J110" s="34">
        <v>1619</v>
      </c>
    </row>
    <row r="111" spans="1:10" x14ac:dyDescent="0.35">
      <c r="A111" s="34" t="s">
        <v>19</v>
      </c>
      <c r="B111" s="34" t="s">
        <v>1144</v>
      </c>
      <c r="C111" s="34" t="s">
        <v>1138</v>
      </c>
      <c r="D111" s="34" t="s">
        <v>1139</v>
      </c>
      <c r="E111" s="34" t="s">
        <v>1166</v>
      </c>
      <c r="F111" s="34" t="s">
        <v>1167</v>
      </c>
      <c r="G111" s="34" t="s">
        <v>1168</v>
      </c>
      <c r="H111" s="34" t="s">
        <v>1169</v>
      </c>
      <c r="I111" s="34" t="s">
        <v>1173</v>
      </c>
      <c r="J111" s="34">
        <v>0</v>
      </c>
    </row>
    <row r="112" spans="1:10" x14ac:dyDescent="0.35">
      <c r="A112" s="34" t="s">
        <v>16</v>
      </c>
      <c r="B112" s="34" t="s">
        <v>1145</v>
      </c>
      <c r="C112" s="34" t="s">
        <v>1146</v>
      </c>
      <c r="D112" s="34" t="s">
        <v>1139</v>
      </c>
      <c r="E112" s="34" t="s">
        <v>1166</v>
      </c>
      <c r="F112" s="34" t="s">
        <v>1167</v>
      </c>
      <c r="G112" s="34" t="s">
        <v>1168</v>
      </c>
      <c r="H112" s="34" t="s">
        <v>1169</v>
      </c>
      <c r="I112" s="34" t="s">
        <v>1173</v>
      </c>
      <c r="J112" s="34">
        <v>0</v>
      </c>
    </row>
    <row r="113" spans="1:10" x14ac:dyDescent="0.35">
      <c r="A113" s="34" t="s">
        <v>16</v>
      </c>
      <c r="B113" s="34" t="s">
        <v>1147</v>
      </c>
      <c r="C113" s="34" t="s">
        <v>1146</v>
      </c>
      <c r="D113" s="34" t="s">
        <v>1139</v>
      </c>
      <c r="E113" s="34" t="s">
        <v>1166</v>
      </c>
      <c r="F113" s="34" t="s">
        <v>1167</v>
      </c>
      <c r="G113" s="34" t="s">
        <v>1168</v>
      </c>
      <c r="H113" s="34" t="s">
        <v>1169</v>
      </c>
      <c r="I113" s="34" t="s">
        <v>1173</v>
      </c>
      <c r="J113" s="34">
        <v>0</v>
      </c>
    </row>
    <row r="114" spans="1:10" x14ac:dyDescent="0.35">
      <c r="A114" s="34" t="s">
        <v>16</v>
      </c>
      <c r="B114" s="34" t="s">
        <v>1148</v>
      </c>
      <c r="C114" s="34" t="s">
        <v>1146</v>
      </c>
      <c r="D114" s="34" t="s">
        <v>1139</v>
      </c>
      <c r="E114" s="34" t="s">
        <v>1166</v>
      </c>
      <c r="F114" s="34" t="s">
        <v>1167</v>
      </c>
      <c r="G114" s="34" t="s">
        <v>1168</v>
      </c>
      <c r="H114" s="34" t="s">
        <v>1169</v>
      </c>
      <c r="I114" s="34" t="s">
        <v>1173</v>
      </c>
      <c r="J114" s="34">
        <v>0</v>
      </c>
    </row>
    <row r="115" spans="1:10" x14ac:dyDescent="0.35">
      <c r="A115" s="34" t="s">
        <v>16</v>
      </c>
      <c r="B115" s="34" t="s">
        <v>1149</v>
      </c>
      <c r="C115" s="34" t="s">
        <v>1146</v>
      </c>
      <c r="D115" s="34" t="s">
        <v>1139</v>
      </c>
      <c r="E115" s="34" t="s">
        <v>1166</v>
      </c>
      <c r="F115" s="34" t="s">
        <v>1167</v>
      </c>
      <c r="G115" s="34" t="s">
        <v>1168</v>
      </c>
      <c r="H115" s="34" t="s">
        <v>1169</v>
      </c>
      <c r="I115" s="34" t="s">
        <v>1173</v>
      </c>
      <c r="J115" s="34">
        <v>0</v>
      </c>
    </row>
    <row r="116" spans="1:10" x14ac:dyDescent="0.35">
      <c r="A116" s="34" t="s">
        <v>16</v>
      </c>
      <c r="B116" s="34" t="s">
        <v>1150</v>
      </c>
      <c r="C116" s="34" t="s">
        <v>1146</v>
      </c>
      <c r="D116" s="34" t="s">
        <v>1139</v>
      </c>
      <c r="E116" s="34" t="s">
        <v>1166</v>
      </c>
      <c r="F116" s="34" t="s">
        <v>1167</v>
      </c>
      <c r="G116" s="34" t="s">
        <v>1168</v>
      </c>
      <c r="H116" s="34" t="s">
        <v>1169</v>
      </c>
      <c r="I116" s="34" t="s">
        <v>1173</v>
      </c>
      <c r="J116" s="34">
        <v>0</v>
      </c>
    </row>
    <row r="117" spans="1:10" x14ac:dyDescent="0.35">
      <c r="A117" s="34" t="s">
        <v>19</v>
      </c>
      <c r="B117" s="34" t="s">
        <v>1151</v>
      </c>
      <c r="C117" s="34" t="s">
        <v>1146</v>
      </c>
      <c r="D117" s="34" t="s">
        <v>1139</v>
      </c>
      <c r="E117" s="34" t="s">
        <v>1166</v>
      </c>
      <c r="F117" s="34" t="s">
        <v>1167</v>
      </c>
      <c r="G117" s="34" t="s">
        <v>1168</v>
      </c>
      <c r="H117" s="34" t="s">
        <v>1169</v>
      </c>
      <c r="I117" s="34" t="s">
        <v>1173</v>
      </c>
      <c r="J117" s="34">
        <v>0</v>
      </c>
    </row>
    <row r="118" spans="1:10" x14ac:dyDescent="0.35">
      <c r="A118" s="34" t="s">
        <v>19</v>
      </c>
      <c r="B118" s="34" t="s">
        <v>1152</v>
      </c>
      <c r="C118" s="34" t="s">
        <v>1146</v>
      </c>
      <c r="D118" s="34" t="s">
        <v>1139</v>
      </c>
      <c r="E118" s="34" t="s">
        <v>1166</v>
      </c>
      <c r="F118" s="34" t="s">
        <v>1167</v>
      </c>
      <c r="G118" s="34" t="s">
        <v>1168</v>
      </c>
      <c r="H118" s="34" t="s">
        <v>1169</v>
      </c>
      <c r="I118" s="34" t="s">
        <v>1173</v>
      </c>
      <c r="J118" s="34">
        <v>0</v>
      </c>
    </row>
    <row r="119" spans="1:10" x14ac:dyDescent="0.35">
      <c r="A119" s="34" t="s">
        <v>19</v>
      </c>
      <c r="B119" s="34" t="s">
        <v>1153</v>
      </c>
      <c r="C119" s="34" t="s">
        <v>1146</v>
      </c>
      <c r="D119" s="34" t="s">
        <v>1139</v>
      </c>
      <c r="E119" s="34" t="s">
        <v>1166</v>
      </c>
      <c r="F119" s="34" t="s">
        <v>1167</v>
      </c>
      <c r="G119" s="34" t="s">
        <v>1168</v>
      </c>
      <c r="H119" s="34" t="s">
        <v>1169</v>
      </c>
      <c r="I119" s="34" t="s">
        <v>1173</v>
      </c>
      <c r="J119" s="34">
        <v>0</v>
      </c>
    </row>
    <row r="120" spans="1:10" x14ac:dyDescent="0.35">
      <c r="A120" s="34" t="s">
        <v>19</v>
      </c>
      <c r="B120" s="34" t="s">
        <v>1154</v>
      </c>
      <c r="C120" s="34" t="s">
        <v>1146</v>
      </c>
      <c r="D120" s="34" t="s">
        <v>1139</v>
      </c>
      <c r="E120" s="34" t="s">
        <v>1166</v>
      </c>
      <c r="F120" s="34" t="s">
        <v>1167</v>
      </c>
      <c r="G120" s="34" t="s">
        <v>1168</v>
      </c>
      <c r="H120" s="34" t="s">
        <v>1169</v>
      </c>
      <c r="I120" s="34" t="s">
        <v>1173</v>
      </c>
      <c r="J120" s="34">
        <v>0</v>
      </c>
    </row>
    <row r="121" spans="1:10" x14ac:dyDescent="0.35">
      <c r="A121" s="34" t="s">
        <v>19</v>
      </c>
      <c r="B121" s="34" t="s">
        <v>1155</v>
      </c>
      <c r="C121" s="34" t="s">
        <v>1146</v>
      </c>
      <c r="D121" s="34" t="s">
        <v>1139</v>
      </c>
      <c r="E121" s="34" t="s">
        <v>1166</v>
      </c>
      <c r="F121" s="34" t="s">
        <v>1167</v>
      </c>
      <c r="G121" s="34" t="s">
        <v>1168</v>
      </c>
      <c r="H121" s="34" t="s">
        <v>1169</v>
      </c>
      <c r="I121" s="34" t="s">
        <v>1173</v>
      </c>
      <c r="J121" s="34">
        <v>0</v>
      </c>
    </row>
    <row r="122" spans="1:10" x14ac:dyDescent="0.35">
      <c r="A122" s="34" t="s">
        <v>19</v>
      </c>
      <c r="B122" s="34" t="s">
        <v>1137</v>
      </c>
      <c r="C122" s="34" t="s">
        <v>1138</v>
      </c>
      <c r="D122" s="34" t="s">
        <v>1156</v>
      </c>
      <c r="E122" s="34" t="s">
        <v>1174</v>
      </c>
      <c r="F122" s="34" t="s">
        <v>1175</v>
      </c>
      <c r="G122" s="34" t="s">
        <v>1176</v>
      </c>
      <c r="H122" s="34" t="s">
        <v>1177</v>
      </c>
      <c r="I122" s="34" t="s">
        <v>1178</v>
      </c>
      <c r="J122" s="34">
        <v>1111</v>
      </c>
    </row>
    <row r="123" spans="1:10" x14ac:dyDescent="0.35">
      <c r="A123" s="34" t="s">
        <v>19</v>
      </c>
      <c r="B123" s="34" t="s">
        <v>1144</v>
      </c>
      <c r="C123" s="34" t="s">
        <v>1138</v>
      </c>
      <c r="D123" s="34" t="s">
        <v>1156</v>
      </c>
      <c r="E123" s="34" t="s">
        <v>1174</v>
      </c>
      <c r="F123" s="34" t="s">
        <v>1175</v>
      </c>
      <c r="G123" s="34" t="s">
        <v>1176</v>
      </c>
      <c r="H123" s="34" t="s">
        <v>1177</v>
      </c>
      <c r="I123" s="34" t="s">
        <v>1178</v>
      </c>
      <c r="J123" s="34">
        <v>0</v>
      </c>
    </row>
    <row r="124" spans="1:10" x14ac:dyDescent="0.35">
      <c r="A124" s="34" t="s">
        <v>16</v>
      </c>
      <c r="B124" s="34" t="s">
        <v>1145</v>
      </c>
      <c r="C124" s="34" t="s">
        <v>1146</v>
      </c>
      <c r="D124" s="34" t="s">
        <v>1156</v>
      </c>
      <c r="E124" s="34" t="s">
        <v>1174</v>
      </c>
      <c r="F124" s="34" t="s">
        <v>1175</v>
      </c>
      <c r="G124" s="34" t="s">
        <v>1176</v>
      </c>
      <c r="H124" s="34" t="s">
        <v>1177</v>
      </c>
      <c r="I124" s="34" t="s">
        <v>1178</v>
      </c>
      <c r="J124" s="34">
        <v>0</v>
      </c>
    </row>
    <row r="125" spans="1:10" x14ac:dyDescent="0.35">
      <c r="A125" s="34" t="s">
        <v>16</v>
      </c>
      <c r="B125" s="34" t="s">
        <v>1147</v>
      </c>
      <c r="C125" s="34" t="s">
        <v>1146</v>
      </c>
      <c r="D125" s="34" t="s">
        <v>1156</v>
      </c>
      <c r="E125" s="34" t="s">
        <v>1174</v>
      </c>
      <c r="F125" s="34" t="s">
        <v>1175</v>
      </c>
      <c r="G125" s="34" t="s">
        <v>1176</v>
      </c>
      <c r="H125" s="34" t="s">
        <v>1177</v>
      </c>
      <c r="I125" s="34" t="s">
        <v>1178</v>
      </c>
      <c r="J125" s="34">
        <v>0</v>
      </c>
    </row>
    <row r="126" spans="1:10" x14ac:dyDescent="0.35">
      <c r="A126" s="34" t="s">
        <v>16</v>
      </c>
      <c r="B126" s="34" t="s">
        <v>1148</v>
      </c>
      <c r="C126" s="34" t="s">
        <v>1146</v>
      </c>
      <c r="D126" s="34" t="s">
        <v>1156</v>
      </c>
      <c r="E126" s="34" t="s">
        <v>1174</v>
      </c>
      <c r="F126" s="34" t="s">
        <v>1175</v>
      </c>
      <c r="G126" s="34" t="s">
        <v>1176</v>
      </c>
      <c r="H126" s="34" t="s">
        <v>1177</v>
      </c>
      <c r="I126" s="34" t="s">
        <v>1178</v>
      </c>
      <c r="J126" s="34">
        <v>0</v>
      </c>
    </row>
    <row r="127" spans="1:10" x14ac:dyDescent="0.35">
      <c r="A127" s="34" t="s">
        <v>16</v>
      </c>
      <c r="B127" s="34" t="s">
        <v>1149</v>
      </c>
      <c r="C127" s="34" t="s">
        <v>1146</v>
      </c>
      <c r="D127" s="34" t="s">
        <v>1156</v>
      </c>
      <c r="E127" s="34" t="s">
        <v>1174</v>
      </c>
      <c r="F127" s="34" t="s">
        <v>1175</v>
      </c>
      <c r="G127" s="34" t="s">
        <v>1176</v>
      </c>
      <c r="H127" s="34" t="s">
        <v>1177</v>
      </c>
      <c r="I127" s="34" t="s">
        <v>1178</v>
      </c>
      <c r="J127" s="34">
        <v>0</v>
      </c>
    </row>
    <row r="128" spans="1:10" x14ac:dyDescent="0.35">
      <c r="A128" s="34" t="s">
        <v>16</v>
      </c>
      <c r="B128" s="34" t="s">
        <v>1150</v>
      </c>
      <c r="C128" s="34" t="s">
        <v>1146</v>
      </c>
      <c r="D128" s="34" t="s">
        <v>1156</v>
      </c>
      <c r="E128" s="34" t="s">
        <v>1174</v>
      </c>
      <c r="F128" s="34" t="s">
        <v>1175</v>
      </c>
      <c r="G128" s="34" t="s">
        <v>1176</v>
      </c>
      <c r="H128" s="34" t="s">
        <v>1177</v>
      </c>
      <c r="I128" s="34" t="s">
        <v>1178</v>
      </c>
      <c r="J128" s="34">
        <v>0</v>
      </c>
    </row>
    <row r="129" spans="1:10" x14ac:dyDescent="0.35">
      <c r="A129" s="34" t="s">
        <v>19</v>
      </c>
      <c r="B129" s="34" t="s">
        <v>1151</v>
      </c>
      <c r="C129" s="34" t="s">
        <v>1146</v>
      </c>
      <c r="D129" s="34" t="s">
        <v>1156</v>
      </c>
      <c r="E129" s="34" t="s">
        <v>1174</v>
      </c>
      <c r="F129" s="34" t="s">
        <v>1175</v>
      </c>
      <c r="G129" s="34" t="s">
        <v>1176</v>
      </c>
      <c r="H129" s="34" t="s">
        <v>1177</v>
      </c>
      <c r="I129" s="34" t="s">
        <v>1178</v>
      </c>
      <c r="J129" s="34">
        <v>0</v>
      </c>
    </row>
    <row r="130" spans="1:10" x14ac:dyDescent="0.35">
      <c r="A130" s="34" t="s">
        <v>19</v>
      </c>
      <c r="B130" s="34" t="s">
        <v>1152</v>
      </c>
      <c r="C130" s="34" t="s">
        <v>1146</v>
      </c>
      <c r="D130" s="34" t="s">
        <v>1156</v>
      </c>
      <c r="E130" s="34" t="s">
        <v>1174</v>
      </c>
      <c r="F130" s="34" t="s">
        <v>1175</v>
      </c>
      <c r="G130" s="34" t="s">
        <v>1176</v>
      </c>
      <c r="H130" s="34" t="s">
        <v>1177</v>
      </c>
      <c r="I130" s="34" t="s">
        <v>1178</v>
      </c>
      <c r="J130" s="34">
        <v>0</v>
      </c>
    </row>
    <row r="131" spans="1:10" x14ac:dyDescent="0.35">
      <c r="A131" s="34" t="s">
        <v>19</v>
      </c>
      <c r="B131" s="34" t="s">
        <v>1153</v>
      </c>
      <c r="C131" s="34" t="s">
        <v>1146</v>
      </c>
      <c r="D131" s="34" t="s">
        <v>1156</v>
      </c>
      <c r="E131" s="34" t="s">
        <v>1174</v>
      </c>
      <c r="F131" s="34" t="s">
        <v>1175</v>
      </c>
      <c r="G131" s="34" t="s">
        <v>1176</v>
      </c>
      <c r="H131" s="34" t="s">
        <v>1177</v>
      </c>
      <c r="I131" s="34" t="s">
        <v>1178</v>
      </c>
      <c r="J131" s="34">
        <v>0</v>
      </c>
    </row>
    <row r="132" spans="1:10" x14ac:dyDescent="0.35">
      <c r="A132" s="34" t="s">
        <v>19</v>
      </c>
      <c r="B132" s="34" t="s">
        <v>1154</v>
      </c>
      <c r="C132" s="34" t="s">
        <v>1146</v>
      </c>
      <c r="D132" s="34" t="s">
        <v>1156</v>
      </c>
      <c r="E132" s="34" t="s">
        <v>1174</v>
      </c>
      <c r="F132" s="34" t="s">
        <v>1175</v>
      </c>
      <c r="G132" s="34" t="s">
        <v>1176</v>
      </c>
      <c r="H132" s="34" t="s">
        <v>1177</v>
      </c>
      <c r="I132" s="34" t="s">
        <v>1178</v>
      </c>
      <c r="J132" s="34">
        <v>0</v>
      </c>
    </row>
    <row r="133" spans="1:10" x14ac:dyDescent="0.35">
      <c r="A133" s="34" t="s">
        <v>19</v>
      </c>
      <c r="B133" s="34" t="s">
        <v>1155</v>
      </c>
      <c r="C133" s="34" t="s">
        <v>1146</v>
      </c>
      <c r="D133" s="34" t="s">
        <v>1156</v>
      </c>
      <c r="E133" s="34" t="s">
        <v>1174</v>
      </c>
      <c r="F133" s="34" t="s">
        <v>1175</v>
      </c>
      <c r="G133" s="34" t="s">
        <v>1176</v>
      </c>
      <c r="H133" s="34" t="s">
        <v>1177</v>
      </c>
      <c r="I133" s="34" t="s">
        <v>1178</v>
      </c>
      <c r="J133" s="34">
        <v>0</v>
      </c>
    </row>
    <row r="134" spans="1:10" x14ac:dyDescent="0.35">
      <c r="A134" s="34" t="s">
        <v>19</v>
      </c>
      <c r="B134" s="34" t="s">
        <v>1137</v>
      </c>
      <c r="C134" s="34" t="s">
        <v>1138</v>
      </c>
      <c r="D134" s="34" t="s">
        <v>1156</v>
      </c>
      <c r="E134" s="34" t="s">
        <v>1179</v>
      </c>
      <c r="F134" s="34" t="s">
        <v>1180</v>
      </c>
      <c r="G134" s="34" t="s">
        <v>1181</v>
      </c>
      <c r="H134" s="34" t="s">
        <v>1182</v>
      </c>
      <c r="I134" s="34" t="s">
        <v>1183</v>
      </c>
      <c r="J134" s="34">
        <v>0</v>
      </c>
    </row>
    <row r="135" spans="1:10" x14ac:dyDescent="0.35">
      <c r="A135" s="34" t="s">
        <v>19</v>
      </c>
      <c r="B135" s="34" t="s">
        <v>1144</v>
      </c>
      <c r="C135" s="34" t="s">
        <v>1138</v>
      </c>
      <c r="D135" s="34" t="s">
        <v>1156</v>
      </c>
      <c r="E135" s="34" t="s">
        <v>1179</v>
      </c>
      <c r="F135" s="34" t="s">
        <v>1180</v>
      </c>
      <c r="G135" s="34" t="s">
        <v>1181</v>
      </c>
      <c r="H135" s="34" t="s">
        <v>1182</v>
      </c>
      <c r="I135" s="34" t="s">
        <v>1183</v>
      </c>
      <c r="J135" s="34">
        <v>0</v>
      </c>
    </row>
    <row r="136" spans="1:10" x14ac:dyDescent="0.35">
      <c r="A136" s="34" t="s">
        <v>16</v>
      </c>
      <c r="B136" s="34" t="s">
        <v>1145</v>
      </c>
      <c r="C136" s="34" t="s">
        <v>1146</v>
      </c>
      <c r="D136" s="34" t="s">
        <v>1156</v>
      </c>
      <c r="E136" s="34" t="s">
        <v>1179</v>
      </c>
      <c r="F136" s="34" t="s">
        <v>1180</v>
      </c>
      <c r="G136" s="34" t="s">
        <v>1181</v>
      </c>
      <c r="H136" s="34" t="s">
        <v>1182</v>
      </c>
      <c r="I136" s="34" t="s">
        <v>1183</v>
      </c>
      <c r="J136" s="34">
        <v>0</v>
      </c>
    </row>
    <row r="137" spans="1:10" x14ac:dyDescent="0.35">
      <c r="A137" s="34" t="s">
        <v>16</v>
      </c>
      <c r="B137" s="34" t="s">
        <v>1147</v>
      </c>
      <c r="C137" s="34" t="s">
        <v>1146</v>
      </c>
      <c r="D137" s="34" t="s">
        <v>1156</v>
      </c>
      <c r="E137" s="34" t="s">
        <v>1179</v>
      </c>
      <c r="F137" s="34" t="s">
        <v>1180</v>
      </c>
      <c r="G137" s="34" t="s">
        <v>1181</v>
      </c>
      <c r="H137" s="34" t="s">
        <v>1182</v>
      </c>
      <c r="I137" s="34" t="s">
        <v>1183</v>
      </c>
      <c r="J137" s="34">
        <v>0</v>
      </c>
    </row>
    <row r="138" spans="1:10" x14ac:dyDescent="0.35">
      <c r="A138" s="34" t="s">
        <v>16</v>
      </c>
      <c r="B138" s="34" t="s">
        <v>1148</v>
      </c>
      <c r="C138" s="34" t="s">
        <v>1146</v>
      </c>
      <c r="D138" s="34" t="s">
        <v>1156</v>
      </c>
      <c r="E138" s="34" t="s">
        <v>1179</v>
      </c>
      <c r="F138" s="34" t="s">
        <v>1180</v>
      </c>
      <c r="G138" s="34" t="s">
        <v>1181</v>
      </c>
      <c r="H138" s="34" t="s">
        <v>1182</v>
      </c>
      <c r="I138" s="34" t="s">
        <v>1183</v>
      </c>
      <c r="J138" s="34">
        <v>9</v>
      </c>
    </row>
    <row r="139" spans="1:10" x14ac:dyDescent="0.35">
      <c r="A139" s="34" t="s">
        <v>16</v>
      </c>
      <c r="B139" s="34" t="s">
        <v>1149</v>
      </c>
      <c r="C139" s="34" t="s">
        <v>1146</v>
      </c>
      <c r="D139" s="34" t="s">
        <v>1156</v>
      </c>
      <c r="E139" s="34" t="s">
        <v>1179</v>
      </c>
      <c r="F139" s="34" t="s">
        <v>1180</v>
      </c>
      <c r="G139" s="34" t="s">
        <v>1181</v>
      </c>
      <c r="H139" s="34" t="s">
        <v>1182</v>
      </c>
      <c r="I139" s="34" t="s">
        <v>1183</v>
      </c>
      <c r="J139" s="34">
        <v>0</v>
      </c>
    </row>
    <row r="140" spans="1:10" x14ac:dyDescent="0.35">
      <c r="A140" s="34" t="s">
        <v>16</v>
      </c>
      <c r="B140" s="34" t="s">
        <v>1150</v>
      </c>
      <c r="C140" s="34" t="s">
        <v>1146</v>
      </c>
      <c r="D140" s="34" t="s">
        <v>1156</v>
      </c>
      <c r="E140" s="34" t="s">
        <v>1179</v>
      </c>
      <c r="F140" s="34" t="s">
        <v>1180</v>
      </c>
      <c r="G140" s="34" t="s">
        <v>1181</v>
      </c>
      <c r="H140" s="34" t="s">
        <v>1182</v>
      </c>
      <c r="I140" s="34" t="s">
        <v>1183</v>
      </c>
      <c r="J140" s="34">
        <v>0</v>
      </c>
    </row>
    <row r="141" spans="1:10" x14ac:dyDescent="0.35">
      <c r="A141" s="34" t="s">
        <v>19</v>
      </c>
      <c r="B141" s="34" t="s">
        <v>1151</v>
      </c>
      <c r="C141" s="34" t="s">
        <v>1146</v>
      </c>
      <c r="D141" s="34" t="s">
        <v>1156</v>
      </c>
      <c r="E141" s="34" t="s">
        <v>1179</v>
      </c>
      <c r="F141" s="34" t="s">
        <v>1180</v>
      </c>
      <c r="G141" s="34" t="s">
        <v>1181</v>
      </c>
      <c r="H141" s="34" t="s">
        <v>1182</v>
      </c>
      <c r="I141" s="34" t="s">
        <v>1183</v>
      </c>
      <c r="J141" s="34">
        <v>0</v>
      </c>
    </row>
    <row r="142" spans="1:10" x14ac:dyDescent="0.35">
      <c r="A142" s="34" t="s">
        <v>19</v>
      </c>
      <c r="B142" s="34" t="s">
        <v>1152</v>
      </c>
      <c r="C142" s="34" t="s">
        <v>1146</v>
      </c>
      <c r="D142" s="34" t="s">
        <v>1156</v>
      </c>
      <c r="E142" s="34" t="s">
        <v>1179</v>
      </c>
      <c r="F142" s="34" t="s">
        <v>1180</v>
      </c>
      <c r="G142" s="34" t="s">
        <v>1181</v>
      </c>
      <c r="H142" s="34" t="s">
        <v>1182</v>
      </c>
      <c r="I142" s="34" t="s">
        <v>1183</v>
      </c>
      <c r="J142" s="34">
        <v>0</v>
      </c>
    </row>
    <row r="143" spans="1:10" x14ac:dyDescent="0.35">
      <c r="A143" s="34" t="s">
        <v>19</v>
      </c>
      <c r="B143" s="34" t="s">
        <v>1153</v>
      </c>
      <c r="C143" s="34" t="s">
        <v>1146</v>
      </c>
      <c r="D143" s="34" t="s">
        <v>1156</v>
      </c>
      <c r="E143" s="34" t="s">
        <v>1179</v>
      </c>
      <c r="F143" s="34" t="s">
        <v>1180</v>
      </c>
      <c r="G143" s="34" t="s">
        <v>1181</v>
      </c>
      <c r="H143" s="34" t="s">
        <v>1182</v>
      </c>
      <c r="I143" s="34" t="s">
        <v>1183</v>
      </c>
      <c r="J143" s="34">
        <v>0</v>
      </c>
    </row>
    <row r="144" spans="1:10" x14ac:dyDescent="0.35">
      <c r="A144" s="34" t="s">
        <v>19</v>
      </c>
      <c r="B144" s="34" t="s">
        <v>1154</v>
      </c>
      <c r="C144" s="34" t="s">
        <v>1146</v>
      </c>
      <c r="D144" s="34" t="s">
        <v>1156</v>
      </c>
      <c r="E144" s="34" t="s">
        <v>1179</v>
      </c>
      <c r="F144" s="34" t="s">
        <v>1180</v>
      </c>
      <c r="G144" s="34" t="s">
        <v>1181</v>
      </c>
      <c r="H144" s="34" t="s">
        <v>1182</v>
      </c>
      <c r="I144" s="34" t="s">
        <v>1183</v>
      </c>
      <c r="J144" s="34">
        <v>0</v>
      </c>
    </row>
    <row r="145" spans="1:10" x14ac:dyDescent="0.35">
      <c r="A145" s="34" t="s">
        <v>19</v>
      </c>
      <c r="B145" s="34" t="s">
        <v>1155</v>
      </c>
      <c r="C145" s="34" t="s">
        <v>1146</v>
      </c>
      <c r="D145" s="34" t="s">
        <v>1156</v>
      </c>
      <c r="E145" s="34" t="s">
        <v>1179</v>
      </c>
      <c r="F145" s="34" t="s">
        <v>1180</v>
      </c>
      <c r="G145" s="34" t="s">
        <v>1181</v>
      </c>
      <c r="H145" s="34" t="s">
        <v>1182</v>
      </c>
      <c r="I145" s="34" t="s">
        <v>1183</v>
      </c>
      <c r="J145" s="34">
        <v>0</v>
      </c>
    </row>
    <row r="146" spans="1:10" x14ac:dyDescent="0.35">
      <c r="A146" s="34" t="s">
        <v>19</v>
      </c>
      <c r="B146" s="34" t="s">
        <v>1137</v>
      </c>
      <c r="C146" s="34" t="s">
        <v>1138</v>
      </c>
      <c r="D146" s="34" t="s">
        <v>1139</v>
      </c>
      <c r="E146" s="34" t="s">
        <v>1166</v>
      </c>
      <c r="F146" s="34" t="s">
        <v>1184</v>
      </c>
      <c r="G146" s="34" t="s">
        <v>1185</v>
      </c>
      <c r="H146" s="34" t="s">
        <v>1186</v>
      </c>
      <c r="I146" s="34" t="s">
        <v>1187</v>
      </c>
      <c r="J146" s="34">
        <v>0</v>
      </c>
    </row>
    <row r="147" spans="1:10" x14ac:dyDescent="0.35">
      <c r="A147" s="34" t="s">
        <v>19</v>
      </c>
      <c r="B147" s="34" t="s">
        <v>1144</v>
      </c>
      <c r="C147" s="34" t="s">
        <v>1138</v>
      </c>
      <c r="D147" s="34" t="s">
        <v>1139</v>
      </c>
      <c r="E147" s="34" t="s">
        <v>1166</v>
      </c>
      <c r="F147" s="34" t="s">
        <v>1184</v>
      </c>
      <c r="G147" s="34" t="s">
        <v>1185</v>
      </c>
      <c r="H147" s="34" t="s">
        <v>1186</v>
      </c>
      <c r="I147" s="34" t="s">
        <v>1187</v>
      </c>
      <c r="J147" s="34">
        <v>0</v>
      </c>
    </row>
    <row r="148" spans="1:10" x14ac:dyDescent="0.35">
      <c r="A148" s="34" t="s">
        <v>16</v>
      </c>
      <c r="B148" s="34" t="s">
        <v>1145</v>
      </c>
      <c r="C148" s="34" t="s">
        <v>1146</v>
      </c>
      <c r="D148" s="34" t="s">
        <v>1139</v>
      </c>
      <c r="E148" s="34" t="s">
        <v>1166</v>
      </c>
      <c r="F148" s="34" t="s">
        <v>1184</v>
      </c>
      <c r="G148" s="34" t="s">
        <v>1185</v>
      </c>
      <c r="H148" s="34" t="s">
        <v>1186</v>
      </c>
      <c r="I148" s="34" t="s">
        <v>1187</v>
      </c>
      <c r="J148" s="34">
        <v>16</v>
      </c>
    </row>
    <row r="149" spans="1:10" x14ac:dyDescent="0.35">
      <c r="A149" s="34" t="s">
        <v>16</v>
      </c>
      <c r="B149" s="34" t="s">
        <v>1147</v>
      </c>
      <c r="C149" s="34" t="s">
        <v>1146</v>
      </c>
      <c r="D149" s="34" t="s">
        <v>1139</v>
      </c>
      <c r="E149" s="34" t="s">
        <v>1166</v>
      </c>
      <c r="F149" s="34" t="s">
        <v>1184</v>
      </c>
      <c r="G149" s="34" t="s">
        <v>1185</v>
      </c>
      <c r="H149" s="34" t="s">
        <v>1186</v>
      </c>
      <c r="I149" s="34" t="s">
        <v>1187</v>
      </c>
      <c r="J149" s="34">
        <v>0</v>
      </c>
    </row>
    <row r="150" spans="1:10" x14ac:dyDescent="0.35">
      <c r="A150" s="34" t="s">
        <v>16</v>
      </c>
      <c r="B150" s="34" t="s">
        <v>1148</v>
      </c>
      <c r="C150" s="34" t="s">
        <v>1146</v>
      </c>
      <c r="D150" s="34" t="s">
        <v>1139</v>
      </c>
      <c r="E150" s="34" t="s">
        <v>1166</v>
      </c>
      <c r="F150" s="34" t="s">
        <v>1184</v>
      </c>
      <c r="G150" s="34" t="s">
        <v>1185</v>
      </c>
      <c r="H150" s="34" t="s">
        <v>1186</v>
      </c>
      <c r="I150" s="34" t="s">
        <v>1187</v>
      </c>
      <c r="J150" s="34">
        <v>0</v>
      </c>
    </row>
    <row r="151" spans="1:10" x14ac:dyDescent="0.35">
      <c r="A151" s="34" t="s">
        <v>16</v>
      </c>
      <c r="B151" s="34" t="s">
        <v>1149</v>
      </c>
      <c r="C151" s="34" t="s">
        <v>1146</v>
      </c>
      <c r="D151" s="34" t="s">
        <v>1139</v>
      </c>
      <c r="E151" s="34" t="s">
        <v>1166</v>
      </c>
      <c r="F151" s="34" t="s">
        <v>1184</v>
      </c>
      <c r="G151" s="34" t="s">
        <v>1185</v>
      </c>
      <c r="H151" s="34" t="s">
        <v>1186</v>
      </c>
      <c r="I151" s="34" t="s">
        <v>1187</v>
      </c>
      <c r="J151" s="34">
        <v>0</v>
      </c>
    </row>
    <row r="152" spans="1:10" x14ac:dyDescent="0.35">
      <c r="A152" s="34" t="s">
        <v>16</v>
      </c>
      <c r="B152" s="34" t="s">
        <v>1150</v>
      </c>
      <c r="C152" s="34" t="s">
        <v>1146</v>
      </c>
      <c r="D152" s="34" t="s">
        <v>1139</v>
      </c>
      <c r="E152" s="34" t="s">
        <v>1166</v>
      </c>
      <c r="F152" s="34" t="s">
        <v>1184</v>
      </c>
      <c r="G152" s="34" t="s">
        <v>1185</v>
      </c>
      <c r="H152" s="34" t="s">
        <v>1186</v>
      </c>
      <c r="I152" s="34" t="s">
        <v>1187</v>
      </c>
      <c r="J152" s="34">
        <v>0</v>
      </c>
    </row>
    <row r="153" spans="1:10" x14ac:dyDescent="0.35">
      <c r="A153" s="34" t="s">
        <v>19</v>
      </c>
      <c r="B153" s="34" t="s">
        <v>1151</v>
      </c>
      <c r="C153" s="34" t="s">
        <v>1146</v>
      </c>
      <c r="D153" s="34" t="s">
        <v>1139</v>
      </c>
      <c r="E153" s="34" t="s">
        <v>1166</v>
      </c>
      <c r="F153" s="34" t="s">
        <v>1184</v>
      </c>
      <c r="G153" s="34" t="s">
        <v>1185</v>
      </c>
      <c r="H153" s="34" t="s">
        <v>1186</v>
      </c>
      <c r="I153" s="34" t="s">
        <v>1187</v>
      </c>
      <c r="J153" s="34">
        <v>0</v>
      </c>
    </row>
    <row r="154" spans="1:10" x14ac:dyDescent="0.35">
      <c r="A154" s="34" t="s">
        <v>19</v>
      </c>
      <c r="B154" s="34" t="s">
        <v>1152</v>
      </c>
      <c r="C154" s="34" t="s">
        <v>1146</v>
      </c>
      <c r="D154" s="34" t="s">
        <v>1139</v>
      </c>
      <c r="E154" s="34" t="s">
        <v>1166</v>
      </c>
      <c r="F154" s="34" t="s">
        <v>1184</v>
      </c>
      <c r="G154" s="34" t="s">
        <v>1185</v>
      </c>
      <c r="H154" s="34" t="s">
        <v>1186</v>
      </c>
      <c r="I154" s="34" t="s">
        <v>1187</v>
      </c>
      <c r="J154" s="34">
        <v>0</v>
      </c>
    </row>
    <row r="155" spans="1:10" x14ac:dyDescent="0.35">
      <c r="A155" s="34" t="s">
        <v>19</v>
      </c>
      <c r="B155" s="34" t="s">
        <v>1153</v>
      </c>
      <c r="C155" s="34" t="s">
        <v>1146</v>
      </c>
      <c r="D155" s="34" t="s">
        <v>1139</v>
      </c>
      <c r="E155" s="34" t="s">
        <v>1166</v>
      </c>
      <c r="F155" s="34" t="s">
        <v>1184</v>
      </c>
      <c r="G155" s="34" t="s">
        <v>1185</v>
      </c>
      <c r="H155" s="34" t="s">
        <v>1186</v>
      </c>
      <c r="I155" s="34" t="s">
        <v>1187</v>
      </c>
      <c r="J155" s="34">
        <v>0</v>
      </c>
    </row>
    <row r="156" spans="1:10" x14ac:dyDescent="0.35">
      <c r="A156" s="34" t="s">
        <v>19</v>
      </c>
      <c r="B156" s="34" t="s">
        <v>1154</v>
      </c>
      <c r="C156" s="34" t="s">
        <v>1146</v>
      </c>
      <c r="D156" s="34" t="s">
        <v>1139</v>
      </c>
      <c r="E156" s="34" t="s">
        <v>1166</v>
      </c>
      <c r="F156" s="34" t="s">
        <v>1184</v>
      </c>
      <c r="G156" s="34" t="s">
        <v>1185</v>
      </c>
      <c r="H156" s="34" t="s">
        <v>1186</v>
      </c>
      <c r="I156" s="34" t="s">
        <v>1187</v>
      </c>
      <c r="J156" s="34">
        <v>0</v>
      </c>
    </row>
    <row r="157" spans="1:10" x14ac:dyDescent="0.35">
      <c r="A157" s="34" t="s">
        <v>19</v>
      </c>
      <c r="B157" s="34" t="s">
        <v>1155</v>
      </c>
      <c r="C157" s="34" t="s">
        <v>1146</v>
      </c>
      <c r="D157" s="34" t="s">
        <v>1139</v>
      </c>
      <c r="E157" s="34" t="s">
        <v>1166</v>
      </c>
      <c r="F157" s="34" t="s">
        <v>1184</v>
      </c>
      <c r="G157" s="34" t="s">
        <v>1185</v>
      </c>
      <c r="H157" s="34" t="s">
        <v>1186</v>
      </c>
      <c r="I157" s="34" t="s">
        <v>1187</v>
      </c>
      <c r="J157" s="34">
        <v>0</v>
      </c>
    </row>
    <row r="158" spans="1:10" x14ac:dyDescent="0.35">
      <c r="A158" s="34" t="s">
        <v>19</v>
      </c>
      <c r="B158" s="34" t="s">
        <v>1137</v>
      </c>
      <c r="C158" s="34" t="s">
        <v>1138</v>
      </c>
      <c r="D158" s="34" t="s">
        <v>1139</v>
      </c>
      <c r="E158" s="34" t="s">
        <v>50</v>
      </c>
      <c r="F158" s="34" t="s">
        <v>50</v>
      </c>
      <c r="G158" s="34" t="s">
        <v>50</v>
      </c>
      <c r="H158" s="34" t="s">
        <v>50</v>
      </c>
      <c r="I158" s="34" t="s">
        <v>1188</v>
      </c>
      <c r="J158" s="34">
        <v>2002</v>
      </c>
    </row>
    <row r="159" spans="1:10" x14ac:dyDescent="0.35">
      <c r="A159" s="34" t="s">
        <v>19</v>
      </c>
      <c r="B159" s="34" t="s">
        <v>1144</v>
      </c>
      <c r="C159" s="34" t="s">
        <v>1138</v>
      </c>
      <c r="D159" s="34" t="s">
        <v>1139</v>
      </c>
      <c r="E159" s="34" t="s">
        <v>50</v>
      </c>
      <c r="F159" s="34" t="s">
        <v>50</v>
      </c>
      <c r="G159" s="34" t="s">
        <v>50</v>
      </c>
      <c r="H159" s="34" t="s">
        <v>50</v>
      </c>
      <c r="I159" s="34" t="s">
        <v>1188</v>
      </c>
      <c r="J159" s="34">
        <v>0</v>
      </c>
    </row>
    <row r="160" spans="1:10" x14ac:dyDescent="0.35">
      <c r="A160" s="34" t="s">
        <v>16</v>
      </c>
      <c r="B160" s="34" t="s">
        <v>1145</v>
      </c>
      <c r="C160" s="34" t="s">
        <v>1146</v>
      </c>
      <c r="D160" s="34" t="s">
        <v>1139</v>
      </c>
      <c r="E160" s="34" t="s">
        <v>50</v>
      </c>
      <c r="F160" s="34" t="s">
        <v>50</v>
      </c>
      <c r="G160" s="34" t="s">
        <v>50</v>
      </c>
      <c r="H160" s="34" t="s">
        <v>50</v>
      </c>
      <c r="I160" s="34" t="s">
        <v>1188</v>
      </c>
      <c r="J160" s="34">
        <v>0</v>
      </c>
    </row>
    <row r="161" spans="1:10" x14ac:dyDescent="0.35">
      <c r="A161" s="34" t="s">
        <v>16</v>
      </c>
      <c r="B161" s="34" t="s">
        <v>1147</v>
      </c>
      <c r="C161" s="34" t="s">
        <v>1146</v>
      </c>
      <c r="D161" s="34" t="s">
        <v>1139</v>
      </c>
      <c r="E161" s="34" t="s">
        <v>50</v>
      </c>
      <c r="F161" s="34" t="s">
        <v>50</v>
      </c>
      <c r="G161" s="34" t="s">
        <v>50</v>
      </c>
      <c r="H161" s="34" t="s">
        <v>50</v>
      </c>
      <c r="I161" s="34" t="s">
        <v>1188</v>
      </c>
      <c r="J161" s="34">
        <v>0</v>
      </c>
    </row>
    <row r="162" spans="1:10" x14ac:dyDescent="0.35">
      <c r="A162" s="34" t="s">
        <v>16</v>
      </c>
      <c r="B162" s="34" t="s">
        <v>1148</v>
      </c>
      <c r="C162" s="34" t="s">
        <v>1146</v>
      </c>
      <c r="D162" s="34" t="s">
        <v>1139</v>
      </c>
      <c r="E162" s="34" t="s">
        <v>50</v>
      </c>
      <c r="F162" s="34" t="s">
        <v>50</v>
      </c>
      <c r="G162" s="34" t="s">
        <v>50</v>
      </c>
      <c r="H162" s="34" t="s">
        <v>50</v>
      </c>
      <c r="I162" s="34" t="s">
        <v>1188</v>
      </c>
      <c r="J162" s="34">
        <v>0</v>
      </c>
    </row>
    <row r="163" spans="1:10" x14ac:dyDescent="0.35">
      <c r="A163" s="34" t="s">
        <v>16</v>
      </c>
      <c r="B163" s="34" t="s">
        <v>1149</v>
      </c>
      <c r="C163" s="34" t="s">
        <v>1146</v>
      </c>
      <c r="D163" s="34" t="s">
        <v>1139</v>
      </c>
      <c r="E163" s="34" t="s">
        <v>50</v>
      </c>
      <c r="F163" s="34" t="s">
        <v>50</v>
      </c>
      <c r="G163" s="34" t="s">
        <v>50</v>
      </c>
      <c r="H163" s="34" t="s">
        <v>50</v>
      </c>
      <c r="I163" s="34" t="s">
        <v>1188</v>
      </c>
      <c r="J163" s="34">
        <v>0</v>
      </c>
    </row>
    <row r="164" spans="1:10" x14ac:dyDescent="0.35">
      <c r="A164" s="34" t="s">
        <v>16</v>
      </c>
      <c r="B164" s="34" t="s">
        <v>1150</v>
      </c>
      <c r="C164" s="34" t="s">
        <v>1146</v>
      </c>
      <c r="D164" s="34" t="s">
        <v>1139</v>
      </c>
      <c r="E164" s="34" t="s">
        <v>50</v>
      </c>
      <c r="F164" s="34" t="s">
        <v>50</v>
      </c>
      <c r="G164" s="34" t="s">
        <v>50</v>
      </c>
      <c r="H164" s="34" t="s">
        <v>50</v>
      </c>
      <c r="I164" s="34" t="s">
        <v>1188</v>
      </c>
      <c r="J164" s="34">
        <v>0</v>
      </c>
    </row>
    <row r="165" spans="1:10" x14ac:dyDescent="0.35">
      <c r="A165" s="34" t="s">
        <v>19</v>
      </c>
      <c r="B165" s="34" t="s">
        <v>1151</v>
      </c>
      <c r="C165" s="34" t="s">
        <v>1146</v>
      </c>
      <c r="D165" s="34" t="s">
        <v>1139</v>
      </c>
      <c r="E165" s="34" t="s">
        <v>50</v>
      </c>
      <c r="F165" s="34" t="s">
        <v>50</v>
      </c>
      <c r="G165" s="34" t="s">
        <v>50</v>
      </c>
      <c r="H165" s="34" t="s">
        <v>50</v>
      </c>
      <c r="I165" s="34" t="s">
        <v>1188</v>
      </c>
      <c r="J165" s="34">
        <v>0</v>
      </c>
    </row>
    <row r="166" spans="1:10" x14ac:dyDescent="0.35">
      <c r="A166" s="34" t="s">
        <v>19</v>
      </c>
      <c r="B166" s="34" t="s">
        <v>1152</v>
      </c>
      <c r="C166" s="34" t="s">
        <v>1146</v>
      </c>
      <c r="D166" s="34" t="s">
        <v>1139</v>
      </c>
      <c r="E166" s="34" t="s">
        <v>50</v>
      </c>
      <c r="F166" s="34" t="s">
        <v>50</v>
      </c>
      <c r="G166" s="34" t="s">
        <v>50</v>
      </c>
      <c r="H166" s="34" t="s">
        <v>50</v>
      </c>
      <c r="I166" s="34" t="s">
        <v>1188</v>
      </c>
      <c r="J166" s="34">
        <v>0</v>
      </c>
    </row>
    <row r="167" spans="1:10" x14ac:dyDescent="0.35">
      <c r="A167" s="34" t="s">
        <v>19</v>
      </c>
      <c r="B167" s="34" t="s">
        <v>1153</v>
      </c>
      <c r="C167" s="34" t="s">
        <v>1146</v>
      </c>
      <c r="D167" s="34" t="s">
        <v>1139</v>
      </c>
      <c r="E167" s="34" t="s">
        <v>50</v>
      </c>
      <c r="F167" s="34" t="s">
        <v>50</v>
      </c>
      <c r="G167" s="34" t="s">
        <v>50</v>
      </c>
      <c r="H167" s="34" t="s">
        <v>50</v>
      </c>
      <c r="I167" s="34" t="s">
        <v>1188</v>
      </c>
      <c r="J167" s="34">
        <v>0</v>
      </c>
    </row>
    <row r="168" spans="1:10" x14ac:dyDescent="0.35">
      <c r="A168" s="34" t="s">
        <v>19</v>
      </c>
      <c r="B168" s="34" t="s">
        <v>1154</v>
      </c>
      <c r="C168" s="34" t="s">
        <v>1146</v>
      </c>
      <c r="D168" s="34" t="s">
        <v>1139</v>
      </c>
      <c r="E168" s="34" t="s">
        <v>50</v>
      </c>
      <c r="F168" s="34" t="s">
        <v>50</v>
      </c>
      <c r="G168" s="34" t="s">
        <v>50</v>
      </c>
      <c r="H168" s="34" t="s">
        <v>50</v>
      </c>
      <c r="I168" s="34" t="s">
        <v>1188</v>
      </c>
      <c r="J168" s="34">
        <v>0</v>
      </c>
    </row>
    <row r="169" spans="1:10" x14ac:dyDescent="0.35">
      <c r="A169" s="34" t="s">
        <v>19</v>
      </c>
      <c r="B169" s="34" t="s">
        <v>1155</v>
      </c>
      <c r="C169" s="34" t="s">
        <v>1146</v>
      </c>
      <c r="D169" s="34" t="s">
        <v>1139</v>
      </c>
      <c r="E169" s="34" t="s">
        <v>50</v>
      </c>
      <c r="F169" s="34" t="s">
        <v>50</v>
      </c>
      <c r="G169" s="34" t="s">
        <v>50</v>
      </c>
      <c r="H169" s="34" t="s">
        <v>50</v>
      </c>
      <c r="I169" s="34" t="s">
        <v>1188</v>
      </c>
      <c r="J169" s="34">
        <v>0</v>
      </c>
    </row>
    <row r="170" spans="1:10" x14ac:dyDescent="0.35">
      <c r="A170" s="34" t="s">
        <v>19</v>
      </c>
      <c r="B170" s="34" t="s">
        <v>1137</v>
      </c>
      <c r="C170" s="34" t="s">
        <v>1138</v>
      </c>
      <c r="D170" s="34" t="s">
        <v>1139</v>
      </c>
      <c r="E170" s="34" t="s">
        <v>50</v>
      </c>
      <c r="F170" s="34" t="s">
        <v>50</v>
      </c>
      <c r="G170" s="34" t="s">
        <v>50</v>
      </c>
      <c r="H170" s="34" t="s">
        <v>50</v>
      </c>
      <c r="I170" s="34" t="s">
        <v>1189</v>
      </c>
      <c r="J170" s="34">
        <v>0</v>
      </c>
    </row>
    <row r="171" spans="1:10" x14ac:dyDescent="0.35">
      <c r="A171" s="34" t="s">
        <v>19</v>
      </c>
      <c r="B171" s="34" t="s">
        <v>1144</v>
      </c>
      <c r="C171" s="34" t="s">
        <v>1138</v>
      </c>
      <c r="D171" s="34" t="s">
        <v>1139</v>
      </c>
      <c r="E171" s="34" t="s">
        <v>50</v>
      </c>
      <c r="F171" s="34" t="s">
        <v>50</v>
      </c>
      <c r="G171" s="34" t="s">
        <v>50</v>
      </c>
      <c r="H171" s="34" t="s">
        <v>50</v>
      </c>
      <c r="I171" s="34" t="s">
        <v>1189</v>
      </c>
      <c r="J171" s="34">
        <v>751</v>
      </c>
    </row>
    <row r="172" spans="1:10" x14ac:dyDescent="0.35">
      <c r="A172" s="34" t="s">
        <v>16</v>
      </c>
      <c r="B172" s="34" t="s">
        <v>1145</v>
      </c>
      <c r="C172" s="34" t="s">
        <v>1146</v>
      </c>
      <c r="D172" s="34" t="s">
        <v>1139</v>
      </c>
      <c r="E172" s="34" t="s">
        <v>50</v>
      </c>
      <c r="F172" s="34" t="s">
        <v>50</v>
      </c>
      <c r="G172" s="34" t="s">
        <v>50</v>
      </c>
      <c r="H172" s="34" t="s">
        <v>50</v>
      </c>
      <c r="I172" s="34" t="s">
        <v>1189</v>
      </c>
      <c r="J172" s="34">
        <v>0</v>
      </c>
    </row>
    <row r="173" spans="1:10" x14ac:dyDescent="0.35">
      <c r="A173" s="34" t="s">
        <v>16</v>
      </c>
      <c r="B173" s="34" t="s">
        <v>1147</v>
      </c>
      <c r="C173" s="34" t="s">
        <v>1146</v>
      </c>
      <c r="D173" s="34" t="s">
        <v>1139</v>
      </c>
      <c r="E173" s="34" t="s">
        <v>50</v>
      </c>
      <c r="F173" s="34" t="s">
        <v>50</v>
      </c>
      <c r="G173" s="34" t="s">
        <v>50</v>
      </c>
      <c r="H173" s="34" t="s">
        <v>50</v>
      </c>
      <c r="I173" s="34" t="s">
        <v>1189</v>
      </c>
      <c r="J173" s="34">
        <v>0</v>
      </c>
    </row>
    <row r="174" spans="1:10" x14ac:dyDescent="0.35">
      <c r="A174" s="34" t="s">
        <v>16</v>
      </c>
      <c r="B174" s="34" t="s">
        <v>1148</v>
      </c>
      <c r="C174" s="34" t="s">
        <v>1146</v>
      </c>
      <c r="D174" s="34" t="s">
        <v>1139</v>
      </c>
      <c r="E174" s="34" t="s">
        <v>50</v>
      </c>
      <c r="F174" s="34" t="s">
        <v>50</v>
      </c>
      <c r="G174" s="34" t="s">
        <v>50</v>
      </c>
      <c r="H174" s="34" t="s">
        <v>50</v>
      </c>
      <c r="I174" s="34" t="s">
        <v>1189</v>
      </c>
      <c r="J174" s="34">
        <v>0</v>
      </c>
    </row>
    <row r="175" spans="1:10" x14ac:dyDescent="0.35">
      <c r="A175" s="34" t="s">
        <v>16</v>
      </c>
      <c r="B175" s="34" t="s">
        <v>1149</v>
      </c>
      <c r="C175" s="34" t="s">
        <v>1146</v>
      </c>
      <c r="D175" s="34" t="s">
        <v>1139</v>
      </c>
      <c r="E175" s="34" t="s">
        <v>50</v>
      </c>
      <c r="F175" s="34" t="s">
        <v>50</v>
      </c>
      <c r="G175" s="34" t="s">
        <v>50</v>
      </c>
      <c r="H175" s="34" t="s">
        <v>50</v>
      </c>
      <c r="I175" s="34" t="s">
        <v>1189</v>
      </c>
      <c r="J175" s="34">
        <v>0</v>
      </c>
    </row>
    <row r="176" spans="1:10" x14ac:dyDescent="0.35">
      <c r="A176" s="34" t="s">
        <v>16</v>
      </c>
      <c r="B176" s="34" t="s">
        <v>1150</v>
      </c>
      <c r="C176" s="34" t="s">
        <v>1146</v>
      </c>
      <c r="D176" s="34" t="s">
        <v>1139</v>
      </c>
      <c r="E176" s="34" t="s">
        <v>50</v>
      </c>
      <c r="F176" s="34" t="s">
        <v>50</v>
      </c>
      <c r="G176" s="34" t="s">
        <v>50</v>
      </c>
      <c r="H176" s="34" t="s">
        <v>50</v>
      </c>
      <c r="I176" s="34" t="s">
        <v>1189</v>
      </c>
      <c r="J176" s="34">
        <v>0</v>
      </c>
    </row>
    <row r="177" spans="1:10" x14ac:dyDescent="0.35">
      <c r="A177" s="34" t="s">
        <v>19</v>
      </c>
      <c r="B177" s="34" t="s">
        <v>1151</v>
      </c>
      <c r="C177" s="34" t="s">
        <v>1146</v>
      </c>
      <c r="D177" s="34" t="s">
        <v>1139</v>
      </c>
      <c r="E177" s="34" t="s">
        <v>50</v>
      </c>
      <c r="F177" s="34" t="s">
        <v>50</v>
      </c>
      <c r="G177" s="34" t="s">
        <v>50</v>
      </c>
      <c r="H177" s="34" t="s">
        <v>50</v>
      </c>
      <c r="I177" s="34" t="s">
        <v>1189</v>
      </c>
      <c r="J177" s="34">
        <v>0</v>
      </c>
    </row>
    <row r="178" spans="1:10" x14ac:dyDescent="0.35">
      <c r="A178" s="34" t="s">
        <v>19</v>
      </c>
      <c r="B178" s="34" t="s">
        <v>1152</v>
      </c>
      <c r="C178" s="34" t="s">
        <v>1146</v>
      </c>
      <c r="D178" s="34" t="s">
        <v>1139</v>
      </c>
      <c r="E178" s="34" t="s">
        <v>50</v>
      </c>
      <c r="F178" s="34" t="s">
        <v>50</v>
      </c>
      <c r="G178" s="34" t="s">
        <v>50</v>
      </c>
      <c r="H178" s="34" t="s">
        <v>50</v>
      </c>
      <c r="I178" s="34" t="s">
        <v>1189</v>
      </c>
      <c r="J178" s="34">
        <v>0</v>
      </c>
    </row>
    <row r="179" spans="1:10" x14ac:dyDescent="0.35">
      <c r="A179" s="34" t="s">
        <v>19</v>
      </c>
      <c r="B179" s="34" t="s">
        <v>1153</v>
      </c>
      <c r="C179" s="34" t="s">
        <v>1146</v>
      </c>
      <c r="D179" s="34" t="s">
        <v>1139</v>
      </c>
      <c r="E179" s="34" t="s">
        <v>50</v>
      </c>
      <c r="F179" s="34" t="s">
        <v>50</v>
      </c>
      <c r="G179" s="34" t="s">
        <v>50</v>
      </c>
      <c r="H179" s="34" t="s">
        <v>50</v>
      </c>
      <c r="I179" s="34" t="s">
        <v>1189</v>
      </c>
      <c r="J179" s="34">
        <v>0</v>
      </c>
    </row>
    <row r="180" spans="1:10" x14ac:dyDescent="0.35">
      <c r="A180" s="34" t="s">
        <v>19</v>
      </c>
      <c r="B180" s="34" t="s">
        <v>1154</v>
      </c>
      <c r="C180" s="34" t="s">
        <v>1146</v>
      </c>
      <c r="D180" s="34" t="s">
        <v>1139</v>
      </c>
      <c r="E180" s="34" t="s">
        <v>50</v>
      </c>
      <c r="F180" s="34" t="s">
        <v>50</v>
      </c>
      <c r="G180" s="34" t="s">
        <v>50</v>
      </c>
      <c r="H180" s="34" t="s">
        <v>50</v>
      </c>
      <c r="I180" s="34" t="s">
        <v>1189</v>
      </c>
      <c r="J180" s="34">
        <v>0</v>
      </c>
    </row>
    <row r="181" spans="1:10" x14ac:dyDescent="0.35">
      <c r="A181" s="34" t="s">
        <v>19</v>
      </c>
      <c r="B181" s="34" t="s">
        <v>1155</v>
      </c>
      <c r="C181" s="34" t="s">
        <v>1146</v>
      </c>
      <c r="D181" s="34" t="s">
        <v>1139</v>
      </c>
      <c r="E181" s="34" t="s">
        <v>50</v>
      </c>
      <c r="F181" s="34" t="s">
        <v>50</v>
      </c>
      <c r="G181" s="34" t="s">
        <v>50</v>
      </c>
      <c r="H181" s="34" t="s">
        <v>50</v>
      </c>
      <c r="I181" s="34" t="s">
        <v>1189</v>
      </c>
      <c r="J181" s="34">
        <v>0</v>
      </c>
    </row>
    <row r="182" spans="1:10" x14ac:dyDescent="0.35">
      <c r="A182" s="34" t="s">
        <v>19</v>
      </c>
      <c r="B182" s="34" t="s">
        <v>1137</v>
      </c>
      <c r="C182" s="34" t="s">
        <v>1138</v>
      </c>
      <c r="D182" s="34" t="s">
        <v>1139</v>
      </c>
      <c r="E182" s="34" t="s">
        <v>50</v>
      </c>
      <c r="F182" s="34" t="s">
        <v>50</v>
      </c>
      <c r="G182" s="34" t="s">
        <v>50</v>
      </c>
      <c r="H182" s="34" t="s">
        <v>50</v>
      </c>
      <c r="I182" s="34" t="s">
        <v>1190</v>
      </c>
      <c r="J182" s="34">
        <v>0</v>
      </c>
    </row>
    <row r="183" spans="1:10" x14ac:dyDescent="0.35">
      <c r="A183" s="34" t="s">
        <v>19</v>
      </c>
      <c r="B183" s="34" t="s">
        <v>1144</v>
      </c>
      <c r="C183" s="34" t="s">
        <v>1138</v>
      </c>
      <c r="D183" s="34" t="s">
        <v>1139</v>
      </c>
      <c r="E183" s="34" t="s">
        <v>50</v>
      </c>
      <c r="F183" s="34" t="s">
        <v>50</v>
      </c>
      <c r="G183" s="34" t="s">
        <v>50</v>
      </c>
      <c r="H183" s="34" t="s">
        <v>50</v>
      </c>
      <c r="I183" s="34" t="s">
        <v>1190</v>
      </c>
      <c r="J183" s="34">
        <v>2151</v>
      </c>
    </row>
    <row r="184" spans="1:10" x14ac:dyDescent="0.35">
      <c r="A184" s="34" t="s">
        <v>16</v>
      </c>
      <c r="B184" s="34" t="s">
        <v>1145</v>
      </c>
      <c r="C184" s="34" t="s">
        <v>1146</v>
      </c>
      <c r="D184" s="34" t="s">
        <v>1139</v>
      </c>
      <c r="E184" s="34" t="s">
        <v>50</v>
      </c>
      <c r="F184" s="34" t="s">
        <v>50</v>
      </c>
      <c r="G184" s="34" t="s">
        <v>50</v>
      </c>
      <c r="H184" s="34" t="s">
        <v>50</v>
      </c>
      <c r="I184" s="34" t="s">
        <v>1190</v>
      </c>
      <c r="J184" s="34">
        <v>0</v>
      </c>
    </row>
    <row r="185" spans="1:10" x14ac:dyDescent="0.35">
      <c r="A185" s="34" t="s">
        <v>16</v>
      </c>
      <c r="B185" s="34" t="s">
        <v>1147</v>
      </c>
      <c r="C185" s="34" t="s">
        <v>1146</v>
      </c>
      <c r="D185" s="34" t="s">
        <v>1139</v>
      </c>
      <c r="E185" s="34" t="s">
        <v>50</v>
      </c>
      <c r="F185" s="34" t="s">
        <v>50</v>
      </c>
      <c r="G185" s="34" t="s">
        <v>50</v>
      </c>
      <c r="H185" s="34" t="s">
        <v>50</v>
      </c>
      <c r="I185" s="34" t="s">
        <v>1190</v>
      </c>
      <c r="J185" s="34">
        <v>0</v>
      </c>
    </row>
    <row r="186" spans="1:10" x14ac:dyDescent="0.35">
      <c r="A186" s="34" t="s">
        <v>16</v>
      </c>
      <c r="B186" s="34" t="s">
        <v>1148</v>
      </c>
      <c r="C186" s="34" t="s">
        <v>1146</v>
      </c>
      <c r="D186" s="34" t="s">
        <v>1139</v>
      </c>
      <c r="E186" s="34" t="s">
        <v>50</v>
      </c>
      <c r="F186" s="34" t="s">
        <v>50</v>
      </c>
      <c r="G186" s="34" t="s">
        <v>50</v>
      </c>
      <c r="H186" s="34" t="s">
        <v>50</v>
      </c>
      <c r="I186" s="34" t="s">
        <v>1190</v>
      </c>
      <c r="J186" s="34">
        <v>0</v>
      </c>
    </row>
    <row r="187" spans="1:10" x14ac:dyDescent="0.35">
      <c r="A187" s="34" t="s">
        <v>16</v>
      </c>
      <c r="B187" s="34" t="s">
        <v>1149</v>
      </c>
      <c r="C187" s="34" t="s">
        <v>1146</v>
      </c>
      <c r="D187" s="34" t="s">
        <v>1139</v>
      </c>
      <c r="E187" s="34" t="s">
        <v>50</v>
      </c>
      <c r="F187" s="34" t="s">
        <v>50</v>
      </c>
      <c r="G187" s="34" t="s">
        <v>50</v>
      </c>
      <c r="H187" s="34" t="s">
        <v>50</v>
      </c>
      <c r="I187" s="34" t="s">
        <v>1190</v>
      </c>
      <c r="J187" s="34">
        <v>0</v>
      </c>
    </row>
    <row r="188" spans="1:10" x14ac:dyDescent="0.35">
      <c r="A188" s="34" t="s">
        <v>16</v>
      </c>
      <c r="B188" s="34" t="s">
        <v>1150</v>
      </c>
      <c r="C188" s="34" t="s">
        <v>1146</v>
      </c>
      <c r="D188" s="34" t="s">
        <v>1139</v>
      </c>
      <c r="E188" s="34" t="s">
        <v>50</v>
      </c>
      <c r="F188" s="34" t="s">
        <v>50</v>
      </c>
      <c r="G188" s="34" t="s">
        <v>50</v>
      </c>
      <c r="H188" s="34" t="s">
        <v>50</v>
      </c>
      <c r="I188" s="34" t="s">
        <v>1190</v>
      </c>
      <c r="J188" s="34">
        <v>0</v>
      </c>
    </row>
    <row r="189" spans="1:10" x14ac:dyDescent="0.35">
      <c r="A189" s="34" t="s">
        <v>19</v>
      </c>
      <c r="B189" s="34" t="s">
        <v>1151</v>
      </c>
      <c r="C189" s="34" t="s">
        <v>1146</v>
      </c>
      <c r="D189" s="34" t="s">
        <v>1139</v>
      </c>
      <c r="E189" s="34" t="s">
        <v>50</v>
      </c>
      <c r="F189" s="34" t="s">
        <v>50</v>
      </c>
      <c r="G189" s="34" t="s">
        <v>50</v>
      </c>
      <c r="H189" s="34" t="s">
        <v>50</v>
      </c>
      <c r="I189" s="34" t="s">
        <v>1190</v>
      </c>
      <c r="J189" s="34">
        <v>0</v>
      </c>
    </row>
    <row r="190" spans="1:10" x14ac:dyDescent="0.35">
      <c r="A190" s="34" t="s">
        <v>19</v>
      </c>
      <c r="B190" s="34" t="s">
        <v>1152</v>
      </c>
      <c r="C190" s="34" t="s">
        <v>1146</v>
      </c>
      <c r="D190" s="34" t="s">
        <v>1139</v>
      </c>
      <c r="E190" s="34" t="s">
        <v>50</v>
      </c>
      <c r="F190" s="34" t="s">
        <v>50</v>
      </c>
      <c r="G190" s="34" t="s">
        <v>50</v>
      </c>
      <c r="H190" s="34" t="s">
        <v>50</v>
      </c>
      <c r="I190" s="34" t="s">
        <v>1190</v>
      </c>
      <c r="J190" s="34">
        <v>0</v>
      </c>
    </row>
    <row r="191" spans="1:10" x14ac:dyDescent="0.35">
      <c r="A191" s="34" t="s">
        <v>19</v>
      </c>
      <c r="B191" s="34" t="s">
        <v>1153</v>
      </c>
      <c r="C191" s="34" t="s">
        <v>1146</v>
      </c>
      <c r="D191" s="34" t="s">
        <v>1139</v>
      </c>
      <c r="E191" s="34" t="s">
        <v>50</v>
      </c>
      <c r="F191" s="34" t="s">
        <v>50</v>
      </c>
      <c r="G191" s="34" t="s">
        <v>50</v>
      </c>
      <c r="H191" s="34" t="s">
        <v>50</v>
      </c>
      <c r="I191" s="34" t="s">
        <v>1190</v>
      </c>
      <c r="J191" s="34">
        <v>0</v>
      </c>
    </row>
    <row r="192" spans="1:10" x14ac:dyDescent="0.35">
      <c r="A192" s="34" t="s">
        <v>19</v>
      </c>
      <c r="B192" s="34" t="s">
        <v>1154</v>
      </c>
      <c r="C192" s="34" t="s">
        <v>1146</v>
      </c>
      <c r="D192" s="34" t="s">
        <v>1139</v>
      </c>
      <c r="E192" s="34" t="s">
        <v>50</v>
      </c>
      <c r="F192" s="34" t="s">
        <v>50</v>
      </c>
      <c r="G192" s="34" t="s">
        <v>50</v>
      </c>
      <c r="H192" s="34" t="s">
        <v>50</v>
      </c>
      <c r="I192" s="34" t="s">
        <v>1190</v>
      </c>
      <c r="J192" s="34">
        <v>0</v>
      </c>
    </row>
    <row r="193" spans="1:10" x14ac:dyDescent="0.35">
      <c r="A193" s="34" t="s">
        <v>19</v>
      </c>
      <c r="B193" s="34" t="s">
        <v>1155</v>
      </c>
      <c r="C193" s="34" t="s">
        <v>1146</v>
      </c>
      <c r="D193" s="34" t="s">
        <v>1139</v>
      </c>
      <c r="E193" s="34" t="s">
        <v>50</v>
      </c>
      <c r="F193" s="34" t="s">
        <v>50</v>
      </c>
      <c r="G193" s="34" t="s">
        <v>50</v>
      </c>
      <c r="H193" s="34" t="s">
        <v>50</v>
      </c>
      <c r="I193" s="34" t="s">
        <v>1190</v>
      </c>
      <c r="J193" s="34">
        <v>0</v>
      </c>
    </row>
    <row r="194" spans="1:10" x14ac:dyDescent="0.35">
      <c r="A194" s="34" t="s">
        <v>19</v>
      </c>
      <c r="B194" s="34" t="s">
        <v>1137</v>
      </c>
      <c r="C194" s="34" t="s">
        <v>1138</v>
      </c>
      <c r="D194" s="34" t="s">
        <v>1139</v>
      </c>
      <c r="E194" s="34" t="s">
        <v>50</v>
      </c>
      <c r="F194" s="34" t="s">
        <v>50</v>
      </c>
      <c r="G194" s="34" t="s">
        <v>50</v>
      </c>
      <c r="H194" s="34" t="s">
        <v>50</v>
      </c>
      <c r="I194" s="34" t="s">
        <v>1191</v>
      </c>
      <c r="J194" s="34">
        <v>0</v>
      </c>
    </row>
    <row r="195" spans="1:10" x14ac:dyDescent="0.35">
      <c r="A195" s="34" t="s">
        <v>19</v>
      </c>
      <c r="B195" s="34" t="s">
        <v>1144</v>
      </c>
      <c r="C195" s="34" t="s">
        <v>1138</v>
      </c>
      <c r="D195" s="34" t="s">
        <v>1139</v>
      </c>
      <c r="E195" s="34" t="s">
        <v>50</v>
      </c>
      <c r="F195" s="34" t="s">
        <v>50</v>
      </c>
      <c r="G195" s="34" t="s">
        <v>50</v>
      </c>
      <c r="H195" s="34" t="s">
        <v>50</v>
      </c>
      <c r="I195" s="34" t="s">
        <v>1191</v>
      </c>
      <c r="J195" s="34">
        <v>0</v>
      </c>
    </row>
    <row r="196" spans="1:10" x14ac:dyDescent="0.35">
      <c r="A196" s="34" t="s">
        <v>16</v>
      </c>
      <c r="B196" s="34" t="s">
        <v>1145</v>
      </c>
      <c r="C196" s="34" t="s">
        <v>1146</v>
      </c>
      <c r="D196" s="34" t="s">
        <v>1139</v>
      </c>
      <c r="E196" s="34" t="s">
        <v>50</v>
      </c>
      <c r="F196" s="34" t="s">
        <v>50</v>
      </c>
      <c r="G196" s="34" t="s">
        <v>50</v>
      </c>
      <c r="H196" s="34" t="s">
        <v>50</v>
      </c>
      <c r="I196" s="34" t="s">
        <v>1191</v>
      </c>
      <c r="J196" s="34">
        <v>0</v>
      </c>
    </row>
    <row r="197" spans="1:10" x14ac:dyDescent="0.35">
      <c r="A197" s="34" t="s">
        <v>16</v>
      </c>
      <c r="B197" s="34" t="s">
        <v>1147</v>
      </c>
      <c r="C197" s="34" t="s">
        <v>1146</v>
      </c>
      <c r="D197" s="34" t="s">
        <v>1139</v>
      </c>
      <c r="E197" s="34" t="s">
        <v>50</v>
      </c>
      <c r="F197" s="34" t="s">
        <v>50</v>
      </c>
      <c r="G197" s="34" t="s">
        <v>50</v>
      </c>
      <c r="H197" s="34" t="s">
        <v>50</v>
      </c>
      <c r="I197" s="34" t="s">
        <v>1191</v>
      </c>
      <c r="J197" s="34">
        <v>0</v>
      </c>
    </row>
    <row r="198" spans="1:10" x14ac:dyDescent="0.35">
      <c r="A198" s="34" t="s">
        <v>16</v>
      </c>
      <c r="B198" s="34" t="s">
        <v>1148</v>
      </c>
      <c r="C198" s="34" t="s">
        <v>1146</v>
      </c>
      <c r="D198" s="34" t="s">
        <v>1139</v>
      </c>
      <c r="E198" s="34" t="s">
        <v>50</v>
      </c>
      <c r="F198" s="34" t="s">
        <v>50</v>
      </c>
      <c r="G198" s="34" t="s">
        <v>50</v>
      </c>
      <c r="H198" s="34" t="s">
        <v>50</v>
      </c>
      <c r="I198" s="34" t="s">
        <v>1191</v>
      </c>
      <c r="J198" s="34">
        <v>0</v>
      </c>
    </row>
    <row r="199" spans="1:10" x14ac:dyDescent="0.35">
      <c r="A199" s="34" t="s">
        <v>16</v>
      </c>
      <c r="B199" s="34" t="s">
        <v>1149</v>
      </c>
      <c r="C199" s="34" t="s">
        <v>1146</v>
      </c>
      <c r="D199" s="34" t="s">
        <v>1139</v>
      </c>
      <c r="E199" s="34" t="s">
        <v>50</v>
      </c>
      <c r="F199" s="34" t="s">
        <v>50</v>
      </c>
      <c r="G199" s="34" t="s">
        <v>50</v>
      </c>
      <c r="H199" s="34" t="s">
        <v>50</v>
      </c>
      <c r="I199" s="34" t="s">
        <v>1191</v>
      </c>
      <c r="J199" s="34">
        <v>0</v>
      </c>
    </row>
    <row r="200" spans="1:10" x14ac:dyDescent="0.35">
      <c r="A200" s="34" t="s">
        <v>16</v>
      </c>
      <c r="B200" s="34" t="s">
        <v>1150</v>
      </c>
      <c r="C200" s="34" t="s">
        <v>1146</v>
      </c>
      <c r="D200" s="34" t="s">
        <v>1139</v>
      </c>
      <c r="E200" s="34" t="s">
        <v>50</v>
      </c>
      <c r="F200" s="34" t="s">
        <v>50</v>
      </c>
      <c r="G200" s="34" t="s">
        <v>50</v>
      </c>
      <c r="H200" s="34" t="s">
        <v>50</v>
      </c>
      <c r="I200" s="34" t="s">
        <v>1191</v>
      </c>
      <c r="J200" s="34">
        <v>0</v>
      </c>
    </row>
    <row r="201" spans="1:10" x14ac:dyDescent="0.35">
      <c r="A201" s="34" t="s">
        <v>19</v>
      </c>
      <c r="B201" s="34" t="s">
        <v>1151</v>
      </c>
      <c r="C201" s="34" t="s">
        <v>1146</v>
      </c>
      <c r="D201" s="34" t="s">
        <v>1139</v>
      </c>
      <c r="E201" s="34" t="s">
        <v>50</v>
      </c>
      <c r="F201" s="34" t="s">
        <v>50</v>
      </c>
      <c r="G201" s="34" t="s">
        <v>50</v>
      </c>
      <c r="H201" s="34" t="s">
        <v>50</v>
      </c>
      <c r="I201" s="34" t="s">
        <v>1191</v>
      </c>
      <c r="J201" s="34">
        <v>2</v>
      </c>
    </row>
    <row r="202" spans="1:10" x14ac:dyDescent="0.35">
      <c r="A202" s="34" t="s">
        <v>19</v>
      </c>
      <c r="B202" s="34" t="s">
        <v>1152</v>
      </c>
      <c r="C202" s="34" t="s">
        <v>1146</v>
      </c>
      <c r="D202" s="34" t="s">
        <v>1139</v>
      </c>
      <c r="E202" s="34" t="s">
        <v>50</v>
      </c>
      <c r="F202" s="34" t="s">
        <v>50</v>
      </c>
      <c r="G202" s="34" t="s">
        <v>50</v>
      </c>
      <c r="H202" s="34" t="s">
        <v>50</v>
      </c>
      <c r="I202" s="34" t="s">
        <v>1191</v>
      </c>
      <c r="J202" s="34">
        <v>0</v>
      </c>
    </row>
    <row r="203" spans="1:10" x14ac:dyDescent="0.35">
      <c r="A203" s="34" t="s">
        <v>19</v>
      </c>
      <c r="B203" s="34" t="s">
        <v>1153</v>
      </c>
      <c r="C203" s="34" t="s">
        <v>1146</v>
      </c>
      <c r="D203" s="34" t="s">
        <v>1139</v>
      </c>
      <c r="E203" s="34" t="s">
        <v>50</v>
      </c>
      <c r="F203" s="34" t="s">
        <v>50</v>
      </c>
      <c r="G203" s="34" t="s">
        <v>50</v>
      </c>
      <c r="H203" s="34" t="s">
        <v>50</v>
      </c>
      <c r="I203" s="34" t="s">
        <v>1191</v>
      </c>
      <c r="J203" s="34">
        <v>0</v>
      </c>
    </row>
    <row r="204" spans="1:10" x14ac:dyDescent="0.35">
      <c r="A204" s="34" t="s">
        <v>19</v>
      </c>
      <c r="B204" s="34" t="s">
        <v>1154</v>
      </c>
      <c r="C204" s="34" t="s">
        <v>1146</v>
      </c>
      <c r="D204" s="34" t="s">
        <v>1139</v>
      </c>
      <c r="E204" s="34" t="s">
        <v>50</v>
      </c>
      <c r="F204" s="34" t="s">
        <v>50</v>
      </c>
      <c r="G204" s="34" t="s">
        <v>50</v>
      </c>
      <c r="H204" s="34" t="s">
        <v>50</v>
      </c>
      <c r="I204" s="34" t="s">
        <v>1191</v>
      </c>
      <c r="J204" s="34">
        <v>0</v>
      </c>
    </row>
    <row r="205" spans="1:10" x14ac:dyDescent="0.35">
      <c r="A205" s="34" t="s">
        <v>19</v>
      </c>
      <c r="B205" s="34" t="s">
        <v>1155</v>
      </c>
      <c r="C205" s="34" t="s">
        <v>1146</v>
      </c>
      <c r="D205" s="34" t="s">
        <v>1139</v>
      </c>
      <c r="E205" s="34" t="s">
        <v>50</v>
      </c>
      <c r="F205" s="34" t="s">
        <v>50</v>
      </c>
      <c r="G205" s="34" t="s">
        <v>50</v>
      </c>
      <c r="H205" s="34" t="s">
        <v>50</v>
      </c>
      <c r="I205" s="34" t="s">
        <v>1191</v>
      </c>
      <c r="J205" s="34">
        <v>0</v>
      </c>
    </row>
    <row r="206" spans="1:10" x14ac:dyDescent="0.35">
      <c r="A206" s="34" t="s">
        <v>19</v>
      </c>
      <c r="B206" s="34" t="s">
        <v>1137</v>
      </c>
      <c r="C206" s="34" t="s">
        <v>1138</v>
      </c>
      <c r="D206" s="34" t="s">
        <v>1139</v>
      </c>
      <c r="E206" s="34" t="s">
        <v>50</v>
      </c>
      <c r="F206" s="34" t="s">
        <v>50</v>
      </c>
      <c r="G206" s="34" t="s">
        <v>50</v>
      </c>
      <c r="H206" s="34" t="s">
        <v>50</v>
      </c>
      <c r="I206" s="34" t="s">
        <v>1192</v>
      </c>
      <c r="J206" s="34">
        <v>1039</v>
      </c>
    </row>
    <row r="207" spans="1:10" x14ac:dyDescent="0.35">
      <c r="A207" s="34" t="s">
        <v>19</v>
      </c>
      <c r="B207" s="34" t="s">
        <v>1144</v>
      </c>
      <c r="C207" s="34" t="s">
        <v>1138</v>
      </c>
      <c r="D207" s="34" t="s">
        <v>1139</v>
      </c>
      <c r="E207" s="34" t="s">
        <v>50</v>
      </c>
      <c r="F207" s="34" t="s">
        <v>50</v>
      </c>
      <c r="G207" s="34" t="s">
        <v>50</v>
      </c>
      <c r="H207" s="34" t="s">
        <v>50</v>
      </c>
      <c r="I207" s="34" t="s">
        <v>1192</v>
      </c>
      <c r="J207" s="34">
        <v>0</v>
      </c>
    </row>
    <row r="208" spans="1:10" x14ac:dyDescent="0.35">
      <c r="A208" s="34" t="s">
        <v>16</v>
      </c>
      <c r="B208" s="34" t="s">
        <v>1145</v>
      </c>
      <c r="C208" s="34" t="s">
        <v>1146</v>
      </c>
      <c r="D208" s="34" t="s">
        <v>1139</v>
      </c>
      <c r="E208" s="34" t="s">
        <v>50</v>
      </c>
      <c r="F208" s="34" t="s">
        <v>50</v>
      </c>
      <c r="G208" s="34" t="s">
        <v>50</v>
      </c>
      <c r="H208" s="34" t="s">
        <v>50</v>
      </c>
      <c r="I208" s="34" t="s">
        <v>1192</v>
      </c>
      <c r="J208" s="34">
        <v>0</v>
      </c>
    </row>
    <row r="209" spans="1:10" x14ac:dyDescent="0.35">
      <c r="A209" s="34" t="s">
        <v>16</v>
      </c>
      <c r="B209" s="34" t="s">
        <v>1147</v>
      </c>
      <c r="C209" s="34" t="s">
        <v>1146</v>
      </c>
      <c r="D209" s="34" t="s">
        <v>1139</v>
      </c>
      <c r="E209" s="34" t="s">
        <v>50</v>
      </c>
      <c r="F209" s="34" t="s">
        <v>50</v>
      </c>
      <c r="G209" s="34" t="s">
        <v>50</v>
      </c>
      <c r="H209" s="34" t="s">
        <v>50</v>
      </c>
      <c r="I209" s="34" t="s">
        <v>1192</v>
      </c>
      <c r="J209" s="34">
        <v>0</v>
      </c>
    </row>
    <row r="210" spans="1:10" x14ac:dyDescent="0.35">
      <c r="A210" s="34" t="s">
        <v>16</v>
      </c>
      <c r="B210" s="34" t="s">
        <v>1148</v>
      </c>
      <c r="C210" s="34" t="s">
        <v>1146</v>
      </c>
      <c r="D210" s="34" t="s">
        <v>1139</v>
      </c>
      <c r="E210" s="34" t="s">
        <v>50</v>
      </c>
      <c r="F210" s="34" t="s">
        <v>50</v>
      </c>
      <c r="G210" s="34" t="s">
        <v>50</v>
      </c>
      <c r="H210" s="34" t="s">
        <v>50</v>
      </c>
      <c r="I210" s="34" t="s">
        <v>1192</v>
      </c>
      <c r="J210" s="34">
        <v>0</v>
      </c>
    </row>
    <row r="211" spans="1:10" x14ac:dyDescent="0.35">
      <c r="A211" s="34" t="s">
        <v>16</v>
      </c>
      <c r="B211" s="34" t="s">
        <v>1149</v>
      </c>
      <c r="C211" s="34" t="s">
        <v>1146</v>
      </c>
      <c r="D211" s="34" t="s">
        <v>1139</v>
      </c>
      <c r="E211" s="34" t="s">
        <v>50</v>
      </c>
      <c r="F211" s="34" t="s">
        <v>50</v>
      </c>
      <c r="G211" s="34" t="s">
        <v>50</v>
      </c>
      <c r="H211" s="34" t="s">
        <v>50</v>
      </c>
      <c r="I211" s="34" t="s">
        <v>1192</v>
      </c>
      <c r="J211" s="34">
        <v>0</v>
      </c>
    </row>
    <row r="212" spans="1:10" x14ac:dyDescent="0.35">
      <c r="A212" s="34" t="s">
        <v>16</v>
      </c>
      <c r="B212" s="34" t="s">
        <v>1150</v>
      </c>
      <c r="C212" s="34" t="s">
        <v>1146</v>
      </c>
      <c r="D212" s="34" t="s">
        <v>1139</v>
      </c>
      <c r="E212" s="34" t="s">
        <v>50</v>
      </c>
      <c r="F212" s="34" t="s">
        <v>50</v>
      </c>
      <c r="G212" s="34" t="s">
        <v>50</v>
      </c>
      <c r="H212" s="34" t="s">
        <v>50</v>
      </c>
      <c r="I212" s="34" t="s">
        <v>1192</v>
      </c>
      <c r="J212" s="34">
        <v>0</v>
      </c>
    </row>
    <row r="213" spans="1:10" x14ac:dyDescent="0.35">
      <c r="A213" s="34" t="s">
        <v>19</v>
      </c>
      <c r="B213" s="34" t="s">
        <v>1151</v>
      </c>
      <c r="C213" s="34" t="s">
        <v>1146</v>
      </c>
      <c r="D213" s="34" t="s">
        <v>1139</v>
      </c>
      <c r="E213" s="34" t="s">
        <v>50</v>
      </c>
      <c r="F213" s="34" t="s">
        <v>50</v>
      </c>
      <c r="G213" s="34" t="s">
        <v>50</v>
      </c>
      <c r="H213" s="34" t="s">
        <v>50</v>
      </c>
      <c r="I213" s="34" t="s">
        <v>1192</v>
      </c>
      <c r="J213" s="34">
        <v>0</v>
      </c>
    </row>
    <row r="214" spans="1:10" x14ac:dyDescent="0.35">
      <c r="A214" s="34" t="s">
        <v>19</v>
      </c>
      <c r="B214" s="34" t="s">
        <v>1152</v>
      </c>
      <c r="C214" s="34" t="s">
        <v>1146</v>
      </c>
      <c r="D214" s="34" t="s">
        <v>1139</v>
      </c>
      <c r="E214" s="34" t="s">
        <v>50</v>
      </c>
      <c r="F214" s="34" t="s">
        <v>50</v>
      </c>
      <c r="G214" s="34" t="s">
        <v>50</v>
      </c>
      <c r="H214" s="34" t="s">
        <v>50</v>
      </c>
      <c r="I214" s="34" t="s">
        <v>1192</v>
      </c>
      <c r="J214" s="34">
        <v>0</v>
      </c>
    </row>
    <row r="215" spans="1:10" x14ac:dyDescent="0.35">
      <c r="A215" s="34" t="s">
        <v>19</v>
      </c>
      <c r="B215" s="34" t="s">
        <v>1153</v>
      </c>
      <c r="C215" s="34" t="s">
        <v>1146</v>
      </c>
      <c r="D215" s="34" t="s">
        <v>1139</v>
      </c>
      <c r="E215" s="34" t="s">
        <v>50</v>
      </c>
      <c r="F215" s="34" t="s">
        <v>50</v>
      </c>
      <c r="G215" s="34" t="s">
        <v>50</v>
      </c>
      <c r="H215" s="34" t="s">
        <v>50</v>
      </c>
      <c r="I215" s="34" t="s">
        <v>1192</v>
      </c>
      <c r="J215" s="34">
        <v>0</v>
      </c>
    </row>
    <row r="216" spans="1:10" x14ac:dyDescent="0.35">
      <c r="A216" s="34" t="s">
        <v>19</v>
      </c>
      <c r="B216" s="34" t="s">
        <v>1154</v>
      </c>
      <c r="C216" s="34" t="s">
        <v>1146</v>
      </c>
      <c r="D216" s="34" t="s">
        <v>1139</v>
      </c>
      <c r="E216" s="34" t="s">
        <v>50</v>
      </c>
      <c r="F216" s="34" t="s">
        <v>50</v>
      </c>
      <c r="G216" s="34" t="s">
        <v>50</v>
      </c>
      <c r="H216" s="34" t="s">
        <v>50</v>
      </c>
      <c r="I216" s="34" t="s">
        <v>1192</v>
      </c>
      <c r="J216" s="34">
        <v>0</v>
      </c>
    </row>
    <row r="217" spans="1:10" x14ac:dyDescent="0.35">
      <c r="A217" s="34" t="s">
        <v>19</v>
      </c>
      <c r="B217" s="34" t="s">
        <v>1155</v>
      </c>
      <c r="C217" s="34" t="s">
        <v>1146</v>
      </c>
      <c r="D217" s="34" t="s">
        <v>1139</v>
      </c>
      <c r="E217" s="34" t="s">
        <v>50</v>
      </c>
      <c r="F217" s="34" t="s">
        <v>50</v>
      </c>
      <c r="G217" s="34" t="s">
        <v>50</v>
      </c>
      <c r="H217" s="34" t="s">
        <v>50</v>
      </c>
      <c r="I217" s="34" t="s">
        <v>1192</v>
      </c>
      <c r="J217" s="34">
        <v>0</v>
      </c>
    </row>
    <row r="218" spans="1:10" x14ac:dyDescent="0.35">
      <c r="A218" s="34" t="s">
        <v>19</v>
      </c>
      <c r="B218" s="34" t="s">
        <v>1137</v>
      </c>
      <c r="C218" s="34" t="s">
        <v>1138</v>
      </c>
      <c r="D218" s="34" t="s">
        <v>1139</v>
      </c>
      <c r="E218" s="34" t="s">
        <v>50</v>
      </c>
      <c r="F218" s="34" t="s">
        <v>50</v>
      </c>
      <c r="G218" s="34" t="s">
        <v>50</v>
      </c>
      <c r="H218" s="34" t="s">
        <v>50</v>
      </c>
      <c r="I218" s="34" t="s">
        <v>1193</v>
      </c>
      <c r="J218" s="34">
        <v>0</v>
      </c>
    </row>
    <row r="219" spans="1:10" x14ac:dyDescent="0.35">
      <c r="A219" s="34" t="s">
        <v>19</v>
      </c>
      <c r="B219" s="34" t="s">
        <v>1144</v>
      </c>
      <c r="C219" s="34" t="s">
        <v>1138</v>
      </c>
      <c r="D219" s="34" t="s">
        <v>1139</v>
      </c>
      <c r="E219" s="34" t="s">
        <v>50</v>
      </c>
      <c r="F219" s="34" t="s">
        <v>50</v>
      </c>
      <c r="G219" s="34" t="s">
        <v>50</v>
      </c>
      <c r="H219" s="34" t="s">
        <v>50</v>
      </c>
      <c r="I219" s="34" t="s">
        <v>1193</v>
      </c>
      <c r="J219" s="34">
        <v>0</v>
      </c>
    </row>
    <row r="220" spans="1:10" x14ac:dyDescent="0.35">
      <c r="A220" s="34" t="s">
        <v>16</v>
      </c>
      <c r="B220" s="34" t="s">
        <v>1145</v>
      </c>
      <c r="C220" s="34" t="s">
        <v>1146</v>
      </c>
      <c r="D220" s="34" t="s">
        <v>1139</v>
      </c>
      <c r="E220" s="34" t="s">
        <v>50</v>
      </c>
      <c r="F220" s="34" t="s">
        <v>50</v>
      </c>
      <c r="G220" s="34" t="s">
        <v>50</v>
      </c>
      <c r="H220" s="34" t="s">
        <v>50</v>
      </c>
      <c r="I220" s="34" t="s">
        <v>1193</v>
      </c>
      <c r="J220" s="34">
        <v>11507</v>
      </c>
    </row>
    <row r="221" spans="1:10" x14ac:dyDescent="0.35">
      <c r="A221" s="34" t="s">
        <v>16</v>
      </c>
      <c r="B221" s="34" t="s">
        <v>1147</v>
      </c>
      <c r="C221" s="34" t="s">
        <v>1146</v>
      </c>
      <c r="D221" s="34" t="s">
        <v>1139</v>
      </c>
      <c r="E221" s="34" t="s">
        <v>50</v>
      </c>
      <c r="F221" s="34" t="s">
        <v>50</v>
      </c>
      <c r="G221" s="34" t="s">
        <v>50</v>
      </c>
      <c r="H221" s="34" t="s">
        <v>50</v>
      </c>
      <c r="I221" s="34" t="s">
        <v>1193</v>
      </c>
      <c r="J221" s="34">
        <v>0</v>
      </c>
    </row>
    <row r="222" spans="1:10" x14ac:dyDescent="0.35">
      <c r="A222" s="34" t="s">
        <v>16</v>
      </c>
      <c r="B222" s="34" t="s">
        <v>1148</v>
      </c>
      <c r="C222" s="34" t="s">
        <v>1146</v>
      </c>
      <c r="D222" s="34" t="s">
        <v>1139</v>
      </c>
      <c r="E222" s="34" t="s">
        <v>50</v>
      </c>
      <c r="F222" s="34" t="s">
        <v>50</v>
      </c>
      <c r="G222" s="34" t="s">
        <v>50</v>
      </c>
      <c r="H222" s="34" t="s">
        <v>50</v>
      </c>
      <c r="I222" s="34" t="s">
        <v>1193</v>
      </c>
      <c r="J222" s="34">
        <v>107</v>
      </c>
    </row>
    <row r="223" spans="1:10" x14ac:dyDescent="0.35">
      <c r="A223" s="34" t="s">
        <v>16</v>
      </c>
      <c r="B223" s="34" t="s">
        <v>1149</v>
      </c>
      <c r="C223" s="34" t="s">
        <v>1146</v>
      </c>
      <c r="D223" s="34" t="s">
        <v>1139</v>
      </c>
      <c r="E223" s="34" t="s">
        <v>50</v>
      </c>
      <c r="F223" s="34" t="s">
        <v>50</v>
      </c>
      <c r="G223" s="34" t="s">
        <v>50</v>
      </c>
      <c r="H223" s="34" t="s">
        <v>50</v>
      </c>
      <c r="I223" s="34" t="s">
        <v>1193</v>
      </c>
      <c r="J223" s="34">
        <v>0</v>
      </c>
    </row>
    <row r="224" spans="1:10" x14ac:dyDescent="0.35">
      <c r="A224" s="34" t="s">
        <v>16</v>
      </c>
      <c r="B224" s="34" t="s">
        <v>1150</v>
      </c>
      <c r="C224" s="34" t="s">
        <v>1146</v>
      </c>
      <c r="D224" s="34" t="s">
        <v>1139</v>
      </c>
      <c r="E224" s="34" t="s">
        <v>50</v>
      </c>
      <c r="F224" s="34" t="s">
        <v>50</v>
      </c>
      <c r="G224" s="34" t="s">
        <v>50</v>
      </c>
      <c r="H224" s="34" t="s">
        <v>50</v>
      </c>
      <c r="I224" s="34" t="s">
        <v>1193</v>
      </c>
      <c r="J224" s="34">
        <v>16</v>
      </c>
    </row>
    <row r="225" spans="1:11" x14ac:dyDescent="0.35">
      <c r="A225" s="34" t="s">
        <v>19</v>
      </c>
      <c r="B225" s="34" t="s">
        <v>1151</v>
      </c>
      <c r="C225" s="34" t="s">
        <v>1146</v>
      </c>
      <c r="D225" s="34" t="s">
        <v>1139</v>
      </c>
      <c r="E225" s="34" t="s">
        <v>50</v>
      </c>
      <c r="F225" s="34" t="s">
        <v>50</v>
      </c>
      <c r="G225" s="34" t="s">
        <v>50</v>
      </c>
      <c r="H225" s="34" t="s">
        <v>50</v>
      </c>
      <c r="I225" s="34" t="s">
        <v>1193</v>
      </c>
      <c r="J225" s="34">
        <v>0</v>
      </c>
      <c r="K225" s="34"/>
    </row>
    <row r="226" spans="1:11" x14ac:dyDescent="0.35">
      <c r="A226" s="34" t="s">
        <v>19</v>
      </c>
      <c r="B226" s="34" t="s">
        <v>1152</v>
      </c>
      <c r="C226" s="34" t="s">
        <v>1146</v>
      </c>
      <c r="D226" s="34" t="s">
        <v>1139</v>
      </c>
      <c r="E226" s="34" t="s">
        <v>50</v>
      </c>
      <c r="F226" s="34" t="s">
        <v>50</v>
      </c>
      <c r="G226" s="34" t="s">
        <v>50</v>
      </c>
      <c r="H226" s="34" t="s">
        <v>50</v>
      </c>
      <c r="I226" s="34" t="s">
        <v>1193</v>
      </c>
      <c r="J226" s="34">
        <v>0</v>
      </c>
      <c r="K226" s="34"/>
    </row>
    <row r="227" spans="1:11" x14ac:dyDescent="0.35">
      <c r="A227" s="34" t="s">
        <v>19</v>
      </c>
      <c r="B227" s="34" t="s">
        <v>1153</v>
      </c>
      <c r="C227" s="34" t="s">
        <v>1146</v>
      </c>
      <c r="D227" s="34" t="s">
        <v>1139</v>
      </c>
      <c r="E227" s="34" t="s">
        <v>50</v>
      </c>
      <c r="F227" s="34" t="s">
        <v>50</v>
      </c>
      <c r="G227" s="34" t="s">
        <v>50</v>
      </c>
      <c r="H227" s="34" t="s">
        <v>50</v>
      </c>
      <c r="I227" s="34" t="s">
        <v>1193</v>
      </c>
      <c r="J227" s="34">
        <v>0</v>
      </c>
      <c r="K227" s="34"/>
    </row>
    <row r="228" spans="1:11" x14ac:dyDescent="0.35">
      <c r="A228" s="34" t="s">
        <v>19</v>
      </c>
      <c r="B228" s="34" t="s">
        <v>1154</v>
      </c>
      <c r="C228" s="34" t="s">
        <v>1146</v>
      </c>
      <c r="D228" s="34" t="s">
        <v>1139</v>
      </c>
      <c r="E228" s="34" t="s">
        <v>50</v>
      </c>
      <c r="F228" s="34" t="s">
        <v>50</v>
      </c>
      <c r="G228" s="34" t="s">
        <v>50</v>
      </c>
      <c r="H228" s="34" t="s">
        <v>50</v>
      </c>
      <c r="I228" s="34" t="s">
        <v>1193</v>
      </c>
      <c r="J228" s="34">
        <v>0</v>
      </c>
      <c r="K228" s="34"/>
    </row>
    <row r="229" spans="1:11" x14ac:dyDescent="0.35">
      <c r="A229" s="34" t="s">
        <v>19</v>
      </c>
      <c r="B229" s="34" t="s">
        <v>1155</v>
      </c>
      <c r="C229" s="34" t="s">
        <v>1146</v>
      </c>
      <c r="D229" s="34" t="s">
        <v>1139</v>
      </c>
      <c r="E229" s="34" t="s">
        <v>50</v>
      </c>
      <c r="F229" s="34" t="s">
        <v>50</v>
      </c>
      <c r="G229" s="34" t="s">
        <v>50</v>
      </c>
      <c r="H229" s="34" t="s">
        <v>50</v>
      </c>
      <c r="I229" s="34" t="s">
        <v>1193</v>
      </c>
      <c r="J229" s="34">
        <v>0</v>
      </c>
      <c r="K229" s="34"/>
    </row>
    <row r="230" spans="1:11" x14ac:dyDescent="0.35">
      <c r="A230" s="34" t="s">
        <v>19</v>
      </c>
      <c r="B230" s="34" t="s">
        <v>1137</v>
      </c>
      <c r="C230" s="34" t="s">
        <v>1138</v>
      </c>
      <c r="D230" s="34" t="s">
        <v>1139</v>
      </c>
      <c r="E230" s="34" t="s">
        <v>1166</v>
      </c>
      <c r="F230" s="34" t="s">
        <v>1194</v>
      </c>
      <c r="G230" s="34" t="s">
        <v>1195</v>
      </c>
      <c r="H230" s="34" t="s">
        <v>1196</v>
      </c>
      <c r="I230" s="34" t="s">
        <v>1197</v>
      </c>
      <c r="J230" s="34">
        <v>5505</v>
      </c>
      <c r="K230" s="34" t="s">
        <v>1198</v>
      </c>
    </row>
    <row r="231" spans="1:11" x14ac:dyDescent="0.35">
      <c r="A231" s="34" t="s">
        <v>19</v>
      </c>
      <c r="B231" s="34" t="s">
        <v>1144</v>
      </c>
      <c r="C231" s="34" t="s">
        <v>1138</v>
      </c>
      <c r="D231" s="34" t="s">
        <v>1139</v>
      </c>
      <c r="E231" s="34" t="s">
        <v>1166</v>
      </c>
      <c r="F231" s="34" t="s">
        <v>1194</v>
      </c>
      <c r="G231" s="34" t="s">
        <v>1195</v>
      </c>
      <c r="H231" s="34" t="s">
        <v>1196</v>
      </c>
      <c r="I231" s="34" t="s">
        <v>1197</v>
      </c>
      <c r="J231" s="34">
        <v>0</v>
      </c>
      <c r="K231" s="34" t="s">
        <v>1198</v>
      </c>
    </row>
    <row r="232" spans="1:11" x14ac:dyDescent="0.35">
      <c r="A232" s="34" t="s">
        <v>16</v>
      </c>
      <c r="B232" s="34" t="s">
        <v>1145</v>
      </c>
      <c r="C232" s="34" t="s">
        <v>1146</v>
      </c>
      <c r="D232" s="34" t="s">
        <v>1139</v>
      </c>
      <c r="E232" s="34" t="s">
        <v>1166</v>
      </c>
      <c r="F232" s="34" t="s">
        <v>1194</v>
      </c>
      <c r="G232" s="34" t="s">
        <v>1195</v>
      </c>
      <c r="H232" s="34" t="s">
        <v>1196</v>
      </c>
      <c r="I232" s="34" t="s">
        <v>1197</v>
      </c>
      <c r="J232" s="34">
        <v>2630</v>
      </c>
      <c r="K232" s="34" t="s">
        <v>1198</v>
      </c>
    </row>
    <row r="233" spans="1:11" x14ac:dyDescent="0.35">
      <c r="A233" s="34" t="s">
        <v>16</v>
      </c>
      <c r="B233" s="34" t="s">
        <v>1147</v>
      </c>
      <c r="C233" s="34" t="s">
        <v>1146</v>
      </c>
      <c r="D233" s="34" t="s">
        <v>1139</v>
      </c>
      <c r="E233" s="34" t="s">
        <v>1166</v>
      </c>
      <c r="F233" s="34" t="s">
        <v>1194</v>
      </c>
      <c r="G233" s="34" t="s">
        <v>1195</v>
      </c>
      <c r="H233" s="34" t="s">
        <v>1196</v>
      </c>
      <c r="I233" s="34" t="s">
        <v>1197</v>
      </c>
      <c r="J233" s="34">
        <v>4126</v>
      </c>
      <c r="K233" s="34" t="s">
        <v>1198</v>
      </c>
    </row>
    <row r="234" spans="1:11" x14ac:dyDescent="0.35">
      <c r="A234" s="34" t="s">
        <v>16</v>
      </c>
      <c r="B234" s="34" t="s">
        <v>1148</v>
      </c>
      <c r="C234" s="34" t="s">
        <v>1146</v>
      </c>
      <c r="D234" s="34" t="s">
        <v>1139</v>
      </c>
      <c r="E234" s="34" t="s">
        <v>1166</v>
      </c>
      <c r="F234" s="34" t="s">
        <v>1194</v>
      </c>
      <c r="G234" s="34" t="s">
        <v>1195</v>
      </c>
      <c r="H234" s="34" t="s">
        <v>1196</v>
      </c>
      <c r="I234" s="34" t="s">
        <v>1197</v>
      </c>
      <c r="J234" s="34">
        <v>439</v>
      </c>
      <c r="K234" s="34" t="s">
        <v>1198</v>
      </c>
    </row>
    <row r="235" spans="1:11" x14ac:dyDescent="0.35">
      <c r="A235" s="34" t="s">
        <v>16</v>
      </c>
      <c r="B235" s="34" t="s">
        <v>1149</v>
      </c>
      <c r="C235" s="34" t="s">
        <v>1146</v>
      </c>
      <c r="D235" s="34" t="s">
        <v>1139</v>
      </c>
      <c r="E235" s="34" t="s">
        <v>1166</v>
      </c>
      <c r="F235" s="34" t="s">
        <v>1194</v>
      </c>
      <c r="G235" s="34" t="s">
        <v>1195</v>
      </c>
      <c r="H235" s="34" t="s">
        <v>1196</v>
      </c>
      <c r="I235" s="34" t="s">
        <v>1197</v>
      </c>
      <c r="J235" s="34">
        <v>19</v>
      </c>
      <c r="K235" s="34" t="s">
        <v>1198</v>
      </c>
    </row>
    <row r="236" spans="1:11" x14ac:dyDescent="0.35">
      <c r="A236" s="34" t="s">
        <v>16</v>
      </c>
      <c r="B236" s="34" t="s">
        <v>1150</v>
      </c>
      <c r="C236" s="34" t="s">
        <v>1146</v>
      </c>
      <c r="D236" s="34" t="s">
        <v>1139</v>
      </c>
      <c r="E236" s="34" t="s">
        <v>1166</v>
      </c>
      <c r="F236" s="34" t="s">
        <v>1194</v>
      </c>
      <c r="G236" s="34" t="s">
        <v>1195</v>
      </c>
      <c r="H236" s="34" t="s">
        <v>1196</v>
      </c>
      <c r="I236" s="34" t="s">
        <v>1197</v>
      </c>
      <c r="J236" s="34">
        <v>98</v>
      </c>
      <c r="K236" s="34" t="s">
        <v>1198</v>
      </c>
    </row>
    <row r="237" spans="1:11" x14ac:dyDescent="0.35">
      <c r="A237" s="34" t="s">
        <v>19</v>
      </c>
      <c r="B237" s="34" t="s">
        <v>1151</v>
      </c>
      <c r="C237" s="34" t="s">
        <v>1146</v>
      </c>
      <c r="D237" s="34" t="s">
        <v>1139</v>
      </c>
      <c r="E237" s="34" t="s">
        <v>1166</v>
      </c>
      <c r="F237" s="34" t="s">
        <v>1194</v>
      </c>
      <c r="G237" s="34" t="s">
        <v>1195</v>
      </c>
      <c r="H237" s="34" t="s">
        <v>1196</v>
      </c>
      <c r="I237" s="34" t="s">
        <v>1197</v>
      </c>
      <c r="J237" s="34">
        <v>44875</v>
      </c>
      <c r="K237" s="34" t="s">
        <v>1198</v>
      </c>
    </row>
    <row r="238" spans="1:11" x14ac:dyDescent="0.35">
      <c r="A238" s="34" t="s">
        <v>19</v>
      </c>
      <c r="B238" s="34" t="s">
        <v>1152</v>
      </c>
      <c r="C238" s="34" t="s">
        <v>1146</v>
      </c>
      <c r="D238" s="34" t="s">
        <v>1139</v>
      </c>
      <c r="E238" s="34" t="s">
        <v>1166</v>
      </c>
      <c r="F238" s="34" t="s">
        <v>1194</v>
      </c>
      <c r="G238" s="34" t="s">
        <v>1195</v>
      </c>
      <c r="H238" s="34" t="s">
        <v>1196</v>
      </c>
      <c r="I238" s="34" t="s">
        <v>1197</v>
      </c>
      <c r="J238" s="34">
        <v>77594</v>
      </c>
      <c r="K238" s="34" t="s">
        <v>1198</v>
      </c>
    </row>
    <row r="239" spans="1:11" x14ac:dyDescent="0.35">
      <c r="A239" s="34" t="s">
        <v>19</v>
      </c>
      <c r="B239" s="34" t="s">
        <v>1153</v>
      </c>
      <c r="C239" s="34" t="s">
        <v>1146</v>
      </c>
      <c r="D239" s="34" t="s">
        <v>1139</v>
      </c>
      <c r="E239" s="34" t="s">
        <v>1166</v>
      </c>
      <c r="F239" s="34" t="s">
        <v>1194</v>
      </c>
      <c r="G239" s="34" t="s">
        <v>1195</v>
      </c>
      <c r="H239" s="34" t="s">
        <v>1196</v>
      </c>
      <c r="I239" s="34" t="s">
        <v>1197</v>
      </c>
      <c r="J239" s="34">
        <v>56118</v>
      </c>
      <c r="K239" s="34" t="s">
        <v>1198</v>
      </c>
    </row>
    <row r="240" spans="1:11" x14ac:dyDescent="0.35">
      <c r="A240" s="34" t="s">
        <v>19</v>
      </c>
      <c r="B240" s="34" t="s">
        <v>1154</v>
      </c>
      <c r="C240" s="34" t="s">
        <v>1146</v>
      </c>
      <c r="D240" s="34" t="s">
        <v>1139</v>
      </c>
      <c r="E240" s="34" t="s">
        <v>1166</v>
      </c>
      <c r="F240" s="34" t="s">
        <v>1194</v>
      </c>
      <c r="G240" s="34" t="s">
        <v>1195</v>
      </c>
      <c r="H240" s="34" t="s">
        <v>1196</v>
      </c>
      <c r="I240" s="34" t="s">
        <v>1197</v>
      </c>
      <c r="J240" s="34">
        <v>73318</v>
      </c>
      <c r="K240" s="34" t="s">
        <v>1198</v>
      </c>
    </row>
    <row r="241" spans="1:11" x14ac:dyDescent="0.35">
      <c r="A241" s="34" t="s">
        <v>19</v>
      </c>
      <c r="B241" s="34" t="s">
        <v>1155</v>
      </c>
      <c r="C241" s="34" t="s">
        <v>1146</v>
      </c>
      <c r="D241" s="34" t="s">
        <v>1139</v>
      </c>
      <c r="E241" s="34" t="s">
        <v>1166</v>
      </c>
      <c r="F241" s="34" t="s">
        <v>1194</v>
      </c>
      <c r="G241" s="34" t="s">
        <v>1195</v>
      </c>
      <c r="H241" s="34" t="s">
        <v>1196</v>
      </c>
      <c r="I241" s="34" t="s">
        <v>1197</v>
      </c>
      <c r="J241" s="34">
        <v>44841</v>
      </c>
      <c r="K241" s="34" t="s">
        <v>1198</v>
      </c>
    </row>
    <row r="242" spans="1:11" x14ac:dyDescent="0.35">
      <c r="A242" s="34" t="s">
        <v>19</v>
      </c>
      <c r="B242" s="34" t="s">
        <v>1137</v>
      </c>
      <c r="C242" s="34" t="s">
        <v>1138</v>
      </c>
      <c r="D242" s="34" t="s">
        <v>1156</v>
      </c>
      <c r="E242" s="34" t="s">
        <v>1157</v>
      </c>
      <c r="F242" s="34" t="s">
        <v>1158</v>
      </c>
      <c r="G242" s="34" t="s">
        <v>1199</v>
      </c>
      <c r="H242" s="34" t="s">
        <v>1200</v>
      </c>
      <c r="I242" s="34" t="s">
        <v>1201</v>
      </c>
      <c r="J242" s="34">
        <v>0</v>
      </c>
      <c r="K242" s="34"/>
    </row>
    <row r="243" spans="1:11" x14ac:dyDescent="0.35">
      <c r="A243" s="34" t="s">
        <v>19</v>
      </c>
      <c r="B243" s="34" t="s">
        <v>1144</v>
      </c>
      <c r="C243" s="34" t="s">
        <v>1138</v>
      </c>
      <c r="D243" s="34" t="s">
        <v>1156</v>
      </c>
      <c r="E243" s="34" t="s">
        <v>1157</v>
      </c>
      <c r="F243" s="34" t="s">
        <v>1158</v>
      </c>
      <c r="G243" s="34" t="s">
        <v>1199</v>
      </c>
      <c r="H243" s="34" t="s">
        <v>1200</v>
      </c>
      <c r="I243" s="34" t="s">
        <v>1201</v>
      </c>
      <c r="J243" s="34">
        <v>0</v>
      </c>
      <c r="K243" s="34"/>
    </row>
    <row r="244" spans="1:11" x14ac:dyDescent="0.35">
      <c r="A244" s="34" t="s">
        <v>16</v>
      </c>
      <c r="B244" s="34" t="s">
        <v>1145</v>
      </c>
      <c r="C244" s="34" t="s">
        <v>1146</v>
      </c>
      <c r="D244" s="34" t="s">
        <v>1156</v>
      </c>
      <c r="E244" s="34" t="s">
        <v>1157</v>
      </c>
      <c r="F244" s="34" t="s">
        <v>1158</v>
      </c>
      <c r="G244" s="34" t="s">
        <v>1199</v>
      </c>
      <c r="H244" s="34" t="s">
        <v>1200</v>
      </c>
      <c r="I244" s="34" t="s">
        <v>1201</v>
      </c>
      <c r="J244" s="34">
        <v>0</v>
      </c>
      <c r="K244" s="34"/>
    </row>
    <row r="245" spans="1:11" x14ac:dyDescent="0.35">
      <c r="A245" s="34" t="s">
        <v>16</v>
      </c>
      <c r="B245" s="34" t="s">
        <v>1147</v>
      </c>
      <c r="C245" s="34" t="s">
        <v>1146</v>
      </c>
      <c r="D245" s="34" t="s">
        <v>1156</v>
      </c>
      <c r="E245" s="34" t="s">
        <v>1157</v>
      </c>
      <c r="F245" s="34" t="s">
        <v>1158</v>
      </c>
      <c r="G245" s="34" t="s">
        <v>1199</v>
      </c>
      <c r="H245" s="34" t="s">
        <v>1200</v>
      </c>
      <c r="I245" s="34" t="s">
        <v>1201</v>
      </c>
      <c r="J245" s="34">
        <v>0</v>
      </c>
      <c r="K245" s="34"/>
    </row>
    <row r="246" spans="1:11" x14ac:dyDescent="0.35">
      <c r="A246" s="34" t="s">
        <v>16</v>
      </c>
      <c r="B246" s="34" t="s">
        <v>1148</v>
      </c>
      <c r="C246" s="34" t="s">
        <v>1146</v>
      </c>
      <c r="D246" s="34" t="s">
        <v>1156</v>
      </c>
      <c r="E246" s="34" t="s">
        <v>1157</v>
      </c>
      <c r="F246" s="34" t="s">
        <v>1158</v>
      </c>
      <c r="G246" s="34" t="s">
        <v>1199</v>
      </c>
      <c r="H246" s="34" t="s">
        <v>1200</v>
      </c>
      <c r="I246" s="34" t="s">
        <v>1201</v>
      </c>
      <c r="J246" s="34">
        <v>0</v>
      </c>
      <c r="K246" s="34"/>
    </row>
    <row r="247" spans="1:11" x14ac:dyDescent="0.35">
      <c r="A247" s="34" t="s">
        <v>16</v>
      </c>
      <c r="B247" s="34" t="s">
        <v>1149</v>
      </c>
      <c r="C247" s="34" t="s">
        <v>1146</v>
      </c>
      <c r="D247" s="34" t="s">
        <v>1156</v>
      </c>
      <c r="E247" s="34" t="s">
        <v>1157</v>
      </c>
      <c r="F247" s="34" t="s">
        <v>1158</v>
      </c>
      <c r="G247" s="34" t="s">
        <v>1199</v>
      </c>
      <c r="H247" s="34" t="s">
        <v>1200</v>
      </c>
      <c r="I247" s="34" t="s">
        <v>1201</v>
      </c>
      <c r="J247" s="34">
        <v>0</v>
      </c>
      <c r="K247" s="34"/>
    </row>
    <row r="248" spans="1:11" x14ac:dyDescent="0.35">
      <c r="A248" s="34" t="s">
        <v>16</v>
      </c>
      <c r="B248" s="34" t="s">
        <v>1150</v>
      </c>
      <c r="C248" s="34" t="s">
        <v>1146</v>
      </c>
      <c r="D248" s="34" t="s">
        <v>1156</v>
      </c>
      <c r="E248" s="34" t="s">
        <v>1157</v>
      </c>
      <c r="F248" s="34" t="s">
        <v>1158</v>
      </c>
      <c r="G248" s="34" t="s">
        <v>1199</v>
      </c>
      <c r="H248" s="34" t="s">
        <v>1200</v>
      </c>
      <c r="I248" s="34" t="s">
        <v>1201</v>
      </c>
      <c r="J248" s="34">
        <v>4</v>
      </c>
      <c r="K248" s="34"/>
    </row>
    <row r="249" spans="1:11" x14ac:dyDescent="0.35">
      <c r="A249" s="34" t="s">
        <v>19</v>
      </c>
      <c r="B249" s="34" t="s">
        <v>1151</v>
      </c>
      <c r="C249" s="34" t="s">
        <v>1146</v>
      </c>
      <c r="D249" s="34" t="s">
        <v>1156</v>
      </c>
      <c r="E249" s="34" t="s">
        <v>1157</v>
      </c>
      <c r="F249" s="34" t="s">
        <v>1158</v>
      </c>
      <c r="G249" s="34" t="s">
        <v>1199</v>
      </c>
      <c r="H249" s="34" t="s">
        <v>1200</v>
      </c>
      <c r="I249" s="34" t="s">
        <v>1201</v>
      </c>
      <c r="J249" s="34">
        <v>2</v>
      </c>
      <c r="K249" s="34"/>
    </row>
    <row r="250" spans="1:11" x14ac:dyDescent="0.35">
      <c r="A250" s="34" t="s">
        <v>19</v>
      </c>
      <c r="B250" s="34" t="s">
        <v>1152</v>
      </c>
      <c r="C250" s="34" t="s">
        <v>1146</v>
      </c>
      <c r="D250" s="34" t="s">
        <v>1156</v>
      </c>
      <c r="E250" s="34" t="s">
        <v>1157</v>
      </c>
      <c r="F250" s="34" t="s">
        <v>1158</v>
      </c>
      <c r="G250" s="34" t="s">
        <v>1199</v>
      </c>
      <c r="H250" s="34" t="s">
        <v>1200</v>
      </c>
      <c r="I250" s="34" t="s">
        <v>1201</v>
      </c>
      <c r="J250" s="34">
        <v>0</v>
      </c>
      <c r="K250" s="34"/>
    </row>
    <row r="251" spans="1:11" x14ac:dyDescent="0.35">
      <c r="A251" s="34" t="s">
        <v>19</v>
      </c>
      <c r="B251" s="34" t="s">
        <v>1153</v>
      </c>
      <c r="C251" s="34" t="s">
        <v>1146</v>
      </c>
      <c r="D251" s="34" t="s">
        <v>1156</v>
      </c>
      <c r="E251" s="34" t="s">
        <v>1157</v>
      </c>
      <c r="F251" s="34" t="s">
        <v>1158</v>
      </c>
      <c r="G251" s="34" t="s">
        <v>1199</v>
      </c>
      <c r="H251" s="34" t="s">
        <v>1200</v>
      </c>
      <c r="I251" s="34" t="s">
        <v>1201</v>
      </c>
      <c r="J251" s="34">
        <v>7</v>
      </c>
      <c r="K251" s="34"/>
    </row>
    <row r="252" spans="1:11" x14ac:dyDescent="0.35">
      <c r="A252" s="34" t="s">
        <v>19</v>
      </c>
      <c r="B252" s="34" t="s">
        <v>1154</v>
      </c>
      <c r="C252" s="34" t="s">
        <v>1146</v>
      </c>
      <c r="D252" s="34" t="s">
        <v>1156</v>
      </c>
      <c r="E252" s="34" t="s">
        <v>1157</v>
      </c>
      <c r="F252" s="34" t="s">
        <v>1158</v>
      </c>
      <c r="G252" s="34" t="s">
        <v>1199</v>
      </c>
      <c r="H252" s="34" t="s">
        <v>1200</v>
      </c>
      <c r="I252" s="34" t="s">
        <v>1201</v>
      </c>
      <c r="J252" s="34">
        <v>0</v>
      </c>
      <c r="K252" s="34"/>
    </row>
    <row r="253" spans="1:11" x14ac:dyDescent="0.35">
      <c r="A253" s="34" t="s">
        <v>19</v>
      </c>
      <c r="B253" s="34" t="s">
        <v>1155</v>
      </c>
      <c r="C253" s="34" t="s">
        <v>1146</v>
      </c>
      <c r="D253" s="34" t="s">
        <v>1156</v>
      </c>
      <c r="E253" s="34" t="s">
        <v>1157</v>
      </c>
      <c r="F253" s="34" t="s">
        <v>1158</v>
      </c>
      <c r="G253" s="34" t="s">
        <v>1199</v>
      </c>
      <c r="H253" s="34" t="s">
        <v>1200</v>
      </c>
      <c r="I253" s="34" t="s">
        <v>1201</v>
      </c>
      <c r="J253" s="34">
        <v>0</v>
      </c>
      <c r="K253" s="34"/>
    </row>
    <row r="254" spans="1:11" x14ac:dyDescent="0.35">
      <c r="A254" s="34" t="s">
        <v>19</v>
      </c>
      <c r="B254" s="34" t="s">
        <v>1137</v>
      </c>
      <c r="C254" s="34" t="s">
        <v>1138</v>
      </c>
      <c r="D254" s="34" t="s">
        <v>1156</v>
      </c>
      <c r="E254" s="34" t="s">
        <v>50</v>
      </c>
      <c r="F254" s="34" t="s">
        <v>50</v>
      </c>
      <c r="G254" s="34" t="s">
        <v>50</v>
      </c>
      <c r="H254" s="34" t="s">
        <v>50</v>
      </c>
      <c r="I254" s="34" t="s">
        <v>1202</v>
      </c>
      <c r="J254" s="34">
        <v>0</v>
      </c>
      <c r="K254" s="34"/>
    </row>
    <row r="255" spans="1:11" x14ac:dyDescent="0.35">
      <c r="A255" s="34" t="s">
        <v>19</v>
      </c>
      <c r="B255" s="34" t="s">
        <v>1144</v>
      </c>
      <c r="C255" s="34" t="s">
        <v>1138</v>
      </c>
      <c r="D255" s="34" t="s">
        <v>1156</v>
      </c>
      <c r="E255" s="34" t="s">
        <v>50</v>
      </c>
      <c r="F255" s="34" t="s">
        <v>50</v>
      </c>
      <c r="G255" s="34" t="s">
        <v>50</v>
      </c>
      <c r="H255" s="34" t="s">
        <v>50</v>
      </c>
      <c r="I255" s="34" t="s">
        <v>1202</v>
      </c>
      <c r="J255" s="34">
        <v>0</v>
      </c>
      <c r="K255" s="34"/>
    </row>
    <row r="256" spans="1:11" x14ac:dyDescent="0.35">
      <c r="A256" s="34" t="s">
        <v>16</v>
      </c>
      <c r="B256" s="34" t="s">
        <v>1145</v>
      </c>
      <c r="C256" s="34" t="s">
        <v>1146</v>
      </c>
      <c r="D256" s="34" t="s">
        <v>1156</v>
      </c>
      <c r="E256" s="34" t="s">
        <v>50</v>
      </c>
      <c r="F256" s="34" t="s">
        <v>50</v>
      </c>
      <c r="G256" s="34" t="s">
        <v>50</v>
      </c>
      <c r="H256" s="34" t="s">
        <v>50</v>
      </c>
      <c r="I256" s="34" t="s">
        <v>1202</v>
      </c>
      <c r="J256" s="34">
        <v>0</v>
      </c>
      <c r="K256" s="34"/>
    </row>
    <row r="257" spans="1:10" x14ac:dyDescent="0.35">
      <c r="A257" s="34" t="s">
        <v>16</v>
      </c>
      <c r="B257" s="34" t="s">
        <v>1147</v>
      </c>
      <c r="C257" s="34" t="s">
        <v>1146</v>
      </c>
      <c r="D257" s="34" t="s">
        <v>1156</v>
      </c>
      <c r="E257" s="34" t="s">
        <v>50</v>
      </c>
      <c r="F257" s="34" t="s">
        <v>50</v>
      </c>
      <c r="G257" s="34" t="s">
        <v>50</v>
      </c>
      <c r="H257" s="34" t="s">
        <v>50</v>
      </c>
      <c r="I257" s="34" t="s">
        <v>1202</v>
      </c>
      <c r="J257" s="34">
        <v>0</v>
      </c>
    </row>
    <row r="258" spans="1:10" x14ac:dyDescent="0.35">
      <c r="A258" s="34" t="s">
        <v>16</v>
      </c>
      <c r="B258" s="34" t="s">
        <v>1148</v>
      </c>
      <c r="C258" s="34" t="s">
        <v>1146</v>
      </c>
      <c r="D258" s="34" t="s">
        <v>1156</v>
      </c>
      <c r="E258" s="34" t="s">
        <v>50</v>
      </c>
      <c r="F258" s="34" t="s">
        <v>50</v>
      </c>
      <c r="G258" s="34" t="s">
        <v>50</v>
      </c>
      <c r="H258" s="34" t="s">
        <v>50</v>
      </c>
      <c r="I258" s="34" t="s">
        <v>1202</v>
      </c>
      <c r="J258" s="34">
        <v>0</v>
      </c>
    </row>
    <row r="259" spans="1:10" x14ac:dyDescent="0.35">
      <c r="A259" s="34" t="s">
        <v>16</v>
      </c>
      <c r="B259" s="34" t="s">
        <v>1149</v>
      </c>
      <c r="C259" s="34" t="s">
        <v>1146</v>
      </c>
      <c r="D259" s="34" t="s">
        <v>1156</v>
      </c>
      <c r="E259" s="34" t="s">
        <v>50</v>
      </c>
      <c r="F259" s="34" t="s">
        <v>50</v>
      </c>
      <c r="G259" s="34" t="s">
        <v>50</v>
      </c>
      <c r="H259" s="34" t="s">
        <v>50</v>
      </c>
      <c r="I259" s="34" t="s">
        <v>1202</v>
      </c>
      <c r="J259" s="34">
        <v>0</v>
      </c>
    </row>
    <row r="260" spans="1:10" x14ac:dyDescent="0.35">
      <c r="A260" s="34" t="s">
        <v>16</v>
      </c>
      <c r="B260" s="34" t="s">
        <v>1150</v>
      </c>
      <c r="C260" s="34" t="s">
        <v>1146</v>
      </c>
      <c r="D260" s="34" t="s">
        <v>1156</v>
      </c>
      <c r="E260" s="34" t="s">
        <v>50</v>
      </c>
      <c r="F260" s="34" t="s">
        <v>50</v>
      </c>
      <c r="G260" s="34" t="s">
        <v>50</v>
      </c>
      <c r="H260" s="34" t="s">
        <v>50</v>
      </c>
      <c r="I260" s="34" t="s">
        <v>1202</v>
      </c>
      <c r="J260" s="34">
        <v>0</v>
      </c>
    </row>
    <row r="261" spans="1:10" x14ac:dyDescent="0.35">
      <c r="A261" s="34" t="s">
        <v>19</v>
      </c>
      <c r="B261" s="34" t="s">
        <v>1151</v>
      </c>
      <c r="C261" s="34" t="s">
        <v>1146</v>
      </c>
      <c r="D261" s="34" t="s">
        <v>1156</v>
      </c>
      <c r="E261" s="34" t="s">
        <v>50</v>
      </c>
      <c r="F261" s="34" t="s">
        <v>50</v>
      </c>
      <c r="G261" s="34" t="s">
        <v>50</v>
      </c>
      <c r="H261" s="34" t="s">
        <v>50</v>
      </c>
      <c r="I261" s="34" t="s">
        <v>1202</v>
      </c>
      <c r="J261" s="34">
        <v>0</v>
      </c>
    </row>
    <row r="262" spans="1:10" x14ac:dyDescent="0.35">
      <c r="A262" s="34" t="s">
        <v>19</v>
      </c>
      <c r="B262" s="34" t="s">
        <v>1152</v>
      </c>
      <c r="C262" s="34" t="s">
        <v>1146</v>
      </c>
      <c r="D262" s="34" t="s">
        <v>1156</v>
      </c>
      <c r="E262" s="34" t="s">
        <v>50</v>
      </c>
      <c r="F262" s="34" t="s">
        <v>50</v>
      </c>
      <c r="G262" s="34" t="s">
        <v>50</v>
      </c>
      <c r="H262" s="34" t="s">
        <v>50</v>
      </c>
      <c r="I262" s="34" t="s">
        <v>1202</v>
      </c>
      <c r="J262" s="34">
        <v>0</v>
      </c>
    </row>
    <row r="263" spans="1:10" x14ac:dyDescent="0.35">
      <c r="A263" s="34" t="s">
        <v>19</v>
      </c>
      <c r="B263" s="34" t="s">
        <v>1153</v>
      </c>
      <c r="C263" s="34" t="s">
        <v>1146</v>
      </c>
      <c r="D263" s="34" t="s">
        <v>1156</v>
      </c>
      <c r="E263" s="34" t="s">
        <v>50</v>
      </c>
      <c r="F263" s="34" t="s">
        <v>50</v>
      </c>
      <c r="G263" s="34" t="s">
        <v>50</v>
      </c>
      <c r="H263" s="34" t="s">
        <v>50</v>
      </c>
      <c r="I263" s="34" t="s">
        <v>1202</v>
      </c>
      <c r="J263" s="34">
        <v>0</v>
      </c>
    </row>
    <row r="264" spans="1:10" x14ac:dyDescent="0.35">
      <c r="A264" s="34" t="s">
        <v>19</v>
      </c>
      <c r="B264" s="34" t="s">
        <v>1154</v>
      </c>
      <c r="C264" s="34" t="s">
        <v>1146</v>
      </c>
      <c r="D264" s="34" t="s">
        <v>1156</v>
      </c>
      <c r="E264" s="34" t="s">
        <v>50</v>
      </c>
      <c r="F264" s="34" t="s">
        <v>50</v>
      </c>
      <c r="G264" s="34" t="s">
        <v>50</v>
      </c>
      <c r="H264" s="34" t="s">
        <v>50</v>
      </c>
      <c r="I264" s="34" t="s">
        <v>1202</v>
      </c>
      <c r="J264" s="34">
        <v>176</v>
      </c>
    </row>
    <row r="265" spans="1:10" x14ac:dyDescent="0.35">
      <c r="A265" s="34" t="s">
        <v>19</v>
      </c>
      <c r="B265" s="34" t="s">
        <v>1155</v>
      </c>
      <c r="C265" s="34" t="s">
        <v>1146</v>
      </c>
      <c r="D265" s="34" t="s">
        <v>1156</v>
      </c>
      <c r="E265" s="34" t="s">
        <v>50</v>
      </c>
      <c r="F265" s="34" t="s">
        <v>50</v>
      </c>
      <c r="G265" s="34" t="s">
        <v>50</v>
      </c>
      <c r="H265" s="34" t="s">
        <v>50</v>
      </c>
      <c r="I265" s="34" t="s">
        <v>1202</v>
      </c>
      <c r="J265" s="34">
        <v>0</v>
      </c>
    </row>
    <row r="266" spans="1:10" x14ac:dyDescent="0.35">
      <c r="A266" s="34" t="s">
        <v>19</v>
      </c>
      <c r="B266" s="34" t="s">
        <v>1137</v>
      </c>
      <c r="C266" s="34" t="s">
        <v>1138</v>
      </c>
      <c r="D266" s="34" t="s">
        <v>1156</v>
      </c>
      <c r="E266" s="34" t="s">
        <v>1203</v>
      </c>
      <c r="F266" s="34" t="s">
        <v>50</v>
      </c>
      <c r="G266" s="34" t="s">
        <v>1204</v>
      </c>
      <c r="H266" s="34" t="s">
        <v>1205</v>
      </c>
      <c r="I266" s="34" t="s">
        <v>1206</v>
      </c>
      <c r="J266" s="34">
        <v>0</v>
      </c>
    </row>
    <row r="267" spans="1:10" x14ac:dyDescent="0.35">
      <c r="A267" s="34" t="s">
        <v>19</v>
      </c>
      <c r="B267" s="34" t="s">
        <v>1144</v>
      </c>
      <c r="C267" s="34" t="s">
        <v>1138</v>
      </c>
      <c r="D267" s="34" t="s">
        <v>1156</v>
      </c>
      <c r="E267" s="34" t="s">
        <v>1203</v>
      </c>
      <c r="F267" s="34" t="s">
        <v>50</v>
      </c>
      <c r="G267" s="34" t="s">
        <v>1204</v>
      </c>
      <c r="H267" s="34" t="s">
        <v>1205</v>
      </c>
      <c r="I267" s="34" t="s">
        <v>1206</v>
      </c>
      <c r="J267" s="34">
        <v>0</v>
      </c>
    </row>
    <row r="268" spans="1:10" x14ac:dyDescent="0.35">
      <c r="A268" s="34" t="s">
        <v>16</v>
      </c>
      <c r="B268" s="34" t="s">
        <v>1145</v>
      </c>
      <c r="C268" s="34" t="s">
        <v>1146</v>
      </c>
      <c r="D268" s="34" t="s">
        <v>1156</v>
      </c>
      <c r="E268" s="34" t="s">
        <v>1203</v>
      </c>
      <c r="F268" s="34" t="s">
        <v>50</v>
      </c>
      <c r="G268" s="34" t="s">
        <v>1204</v>
      </c>
      <c r="H268" s="34" t="s">
        <v>1205</v>
      </c>
      <c r="I268" s="34" t="s">
        <v>1206</v>
      </c>
      <c r="J268" s="34">
        <v>3</v>
      </c>
    </row>
    <row r="269" spans="1:10" x14ac:dyDescent="0.35">
      <c r="A269" s="34" t="s">
        <v>16</v>
      </c>
      <c r="B269" s="34" t="s">
        <v>1147</v>
      </c>
      <c r="C269" s="34" t="s">
        <v>1146</v>
      </c>
      <c r="D269" s="34" t="s">
        <v>1156</v>
      </c>
      <c r="E269" s="34" t="s">
        <v>1203</v>
      </c>
      <c r="F269" s="34" t="s">
        <v>50</v>
      </c>
      <c r="G269" s="34" t="s">
        <v>1204</v>
      </c>
      <c r="H269" s="34" t="s">
        <v>1205</v>
      </c>
      <c r="I269" s="34" t="s">
        <v>1206</v>
      </c>
      <c r="J269" s="34">
        <v>0</v>
      </c>
    </row>
    <row r="270" spans="1:10" x14ac:dyDescent="0.35">
      <c r="A270" s="34" t="s">
        <v>16</v>
      </c>
      <c r="B270" s="34" t="s">
        <v>1148</v>
      </c>
      <c r="C270" s="34" t="s">
        <v>1146</v>
      </c>
      <c r="D270" s="34" t="s">
        <v>1156</v>
      </c>
      <c r="E270" s="34" t="s">
        <v>1203</v>
      </c>
      <c r="F270" s="34" t="s">
        <v>50</v>
      </c>
      <c r="G270" s="34" t="s">
        <v>1204</v>
      </c>
      <c r="H270" s="34" t="s">
        <v>1205</v>
      </c>
      <c r="I270" s="34" t="s">
        <v>1206</v>
      </c>
      <c r="J270" s="34">
        <v>0</v>
      </c>
    </row>
    <row r="271" spans="1:10" x14ac:dyDescent="0.35">
      <c r="A271" s="34" t="s">
        <v>16</v>
      </c>
      <c r="B271" s="34" t="s">
        <v>1149</v>
      </c>
      <c r="C271" s="34" t="s">
        <v>1146</v>
      </c>
      <c r="D271" s="34" t="s">
        <v>1156</v>
      </c>
      <c r="E271" s="34" t="s">
        <v>1203</v>
      </c>
      <c r="F271" s="34" t="s">
        <v>50</v>
      </c>
      <c r="G271" s="34" t="s">
        <v>1204</v>
      </c>
      <c r="H271" s="34" t="s">
        <v>1205</v>
      </c>
      <c r="I271" s="34" t="s">
        <v>1206</v>
      </c>
      <c r="J271" s="34">
        <v>0</v>
      </c>
    </row>
    <row r="272" spans="1:10" x14ac:dyDescent="0.35">
      <c r="A272" s="34" t="s">
        <v>16</v>
      </c>
      <c r="B272" s="34" t="s">
        <v>1150</v>
      </c>
      <c r="C272" s="34" t="s">
        <v>1146</v>
      </c>
      <c r="D272" s="34" t="s">
        <v>1156</v>
      </c>
      <c r="E272" s="34" t="s">
        <v>1203</v>
      </c>
      <c r="F272" s="34" t="s">
        <v>50</v>
      </c>
      <c r="G272" s="34" t="s">
        <v>1204</v>
      </c>
      <c r="H272" s="34" t="s">
        <v>1205</v>
      </c>
      <c r="I272" s="34" t="s">
        <v>1206</v>
      </c>
      <c r="J272" s="34">
        <v>0</v>
      </c>
    </row>
    <row r="273" spans="1:10" x14ac:dyDescent="0.35">
      <c r="A273" s="34" t="s">
        <v>19</v>
      </c>
      <c r="B273" s="34" t="s">
        <v>1151</v>
      </c>
      <c r="C273" s="34" t="s">
        <v>1146</v>
      </c>
      <c r="D273" s="34" t="s">
        <v>1156</v>
      </c>
      <c r="E273" s="34" t="s">
        <v>1203</v>
      </c>
      <c r="F273" s="34" t="s">
        <v>50</v>
      </c>
      <c r="G273" s="34" t="s">
        <v>1204</v>
      </c>
      <c r="H273" s="34" t="s">
        <v>1205</v>
      </c>
      <c r="I273" s="34" t="s">
        <v>1206</v>
      </c>
      <c r="J273" s="34">
        <v>0</v>
      </c>
    </row>
    <row r="274" spans="1:10" x14ac:dyDescent="0.35">
      <c r="A274" s="34" t="s">
        <v>19</v>
      </c>
      <c r="B274" s="34" t="s">
        <v>1152</v>
      </c>
      <c r="C274" s="34" t="s">
        <v>1146</v>
      </c>
      <c r="D274" s="34" t="s">
        <v>1156</v>
      </c>
      <c r="E274" s="34" t="s">
        <v>1203</v>
      </c>
      <c r="F274" s="34" t="s">
        <v>50</v>
      </c>
      <c r="G274" s="34" t="s">
        <v>1204</v>
      </c>
      <c r="H274" s="34" t="s">
        <v>1205</v>
      </c>
      <c r="I274" s="34" t="s">
        <v>1206</v>
      </c>
      <c r="J274" s="34">
        <v>0</v>
      </c>
    </row>
    <row r="275" spans="1:10" x14ac:dyDescent="0.35">
      <c r="A275" s="34" t="s">
        <v>19</v>
      </c>
      <c r="B275" s="34" t="s">
        <v>1153</v>
      </c>
      <c r="C275" s="34" t="s">
        <v>1146</v>
      </c>
      <c r="D275" s="34" t="s">
        <v>1156</v>
      </c>
      <c r="E275" s="34" t="s">
        <v>1203</v>
      </c>
      <c r="F275" s="34" t="s">
        <v>50</v>
      </c>
      <c r="G275" s="34" t="s">
        <v>1204</v>
      </c>
      <c r="H275" s="34" t="s">
        <v>1205</v>
      </c>
      <c r="I275" s="34" t="s">
        <v>1206</v>
      </c>
      <c r="J275" s="34">
        <v>0</v>
      </c>
    </row>
    <row r="276" spans="1:10" x14ac:dyDescent="0.35">
      <c r="A276" s="34" t="s">
        <v>19</v>
      </c>
      <c r="B276" s="34" t="s">
        <v>1154</v>
      </c>
      <c r="C276" s="34" t="s">
        <v>1146</v>
      </c>
      <c r="D276" s="34" t="s">
        <v>1156</v>
      </c>
      <c r="E276" s="34" t="s">
        <v>1203</v>
      </c>
      <c r="F276" s="34" t="s">
        <v>50</v>
      </c>
      <c r="G276" s="34" t="s">
        <v>1204</v>
      </c>
      <c r="H276" s="34" t="s">
        <v>1205</v>
      </c>
      <c r="I276" s="34" t="s">
        <v>1206</v>
      </c>
      <c r="J276" s="34">
        <v>0</v>
      </c>
    </row>
    <row r="277" spans="1:10" x14ac:dyDescent="0.35">
      <c r="A277" s="34" t="s">
        <v>19</v>
      </c>
      <c r="B277" s="34" t="s">
        <v>1155</v>
      </c>
      <c r="C277" s="34" t="s">
        <v>1146</v>
      </c>
      <c r="D277" s="34" t="s">
        <v>1156</v>
      </c>
      <c r="E277" s="34" t="s">
        <v>1203</v>
      </c>
      <c r="F277" s="34" t="s">
        <v>50</v>
      </c>
      <c r="G277" s="34" t="s">
        <v>1204</v>
      </c>
      <c r="H277" s="34" t="s">
        <v>1205</v>
      </c>
      <c r="I277" s="34" t="s">
        <v>1206</v>
      </c>
      <c r="J277" s="34">
        <v>0</v>
      </c>
    </row>
    <row r="278" spans="1:10" x14ac:dyDescent="0.35">
      <c r="A278" s="34" t="s">
        <v>19</v>
      </c>
      <c r="B278" s="34" t="s">
        <v>1137</v>
      </c>
      <c r="C278" s="34" t="s">
        <v>1138</v>
      </c>
      <c r="D278" s="34" t="s">
        <v>1156</v>
      </c>
      <c r="E278" s="34" t="s">
        <v>1203</v>
      </c>
      <c r="F278" s="34" t="s">
        <v>50</v>
      </c>
      <c r="G278" s="34" t="s">
        <v>1204</v>
      </c>
      <c r="H278" s="34" t="s">
        <v>1205</v>
      </c>
      <c r="I278" s="34" t="s">
        <v>1207</v>
      </c>
      <c r="J278" s="34">
        <v>0</v>
      </c>
    </row>
    <row r="279" spans="1:10" x14ac:dyDescent="0.35">
      <c r="A279" s="34" t="s">
        <v>19</v>
      </c>
      <c r="B279" s="34" t="s">
        <v>1144</v>
      </c>
      <c r="C279" s="34" t="s">
        <v>1138</v>
      </c>
      <c r="D279" s="34" t="s">
        <v>1156</v>
      </c>
      <c r="E279" s="34" t="s">
        <v>1203</v>
      </c>
      <c r="F279" s="34" t="s">
        <v>50</v>
      </c>
      <c r="G279" s="34" t="s">
        <v>1204</v>
      </c>
      <c r="H279" s="34" t="s">
        <v>1205</v>
      </c>
      <c r="I279" s="34" t="s">
        <v>1207</v>
      </c>
      <c r="J279" s="34">
        <v>0</v>
      </c>
    </row>
    <row r="280" spans="1:10" x14ac:dyDescent="0.35">
      <c r="A280" s="34" t="s">
        <v>16</v>
      </c>
      <c r="B280" s="34" t="s">
        <v>1145</v>
      </c>
      <c r="C280" s="34" t="s">
        <v>1146</v>
      </c>
      <c r="D280" s="34" t="s">
        <v>1156</v>
      </c>
      <c r="E280" s="34" t="s">
        <v>1203</v>
      </c>
      <c r="F280" s="34" t="s">
        <v>50</v>
      </c>
      <c r="G280" s="34" t="s">
        <v>1204</v>
      </c>
      <c r="H280" s="34" t="s">
        <v>1205</v>
      </c>
      <c r="I280" s="34" t="s">
        <v>1207</v>
      </c>
      <c r="J280" s="34">
        <v>0</v>
      </c>
    </row>
    <row r="281" spans="1:10" x14ac:dyDescent="0.35">
      <c r="A281" s="34" t="s">
        <v>16</v>
      </c>
      <c r="B281" s="34" t="s">
        <v>1147</v>
      </c>
      <c r="C281" s="34" t="s">
        <v>1146</v>
      </c>
      <c r="D281" s="34" t="s">
        <v>1156</v>
      </c>
      <c r="E281" s="34" t="s">
        <v>1203</v>
      </c>
      <c r="F281" s="34" t="s">
        <v>50</v>
      </c>
      <c r="G281" s="34" t="s">
        <v>1204</v>
      </c>
      <c r="H281" s="34" t="s">
        <v>1205</v>
      </c>
      <c r="I281" s="34" t="s">
        <v>1207</v>
      </c>
      <c r="J281" s="34">
        <v>0</v>
      </c>
    </row>
    <row r="282" spans="1:10" x14ac:dyDescent="0.35">
      <c r="A282" s="34" t="s">
        <v>16</v>
      </c>
      <c r="B282" s="34" t="s">
        <v>1148</v>
      </c>
      <c r="C282" s="34" t="s">
        <v>1146</v>
      </c>
      <c r="D282" s="34" t="s">
        <v>1156</v>
      </c>
      <c r="E282" s="34" t="s">
        <v>1203</v>
      </c>
      <c r="F282" s="34" t="s">
        <v>50</v>
      </c>
      <c r="G282" s="34" t="s">
        <v>1204</v>
      </c>
      <c r="H282" s="34" t="s">
        <v>1205</v>
      </c>
      <c r="I282" s="34" t="s">
        <v>1207</v>
      </c>
      <c r="J282" s="34">
        <v>0</v>
      </c>
    </row>
    <row r="283" spans="1:10" x14ac:dyDescent="0.35">
      <c r="A283" s="34" t="s">
        <v>16</v>
      </c>
      <c r="B283" s="34" t="s">
        <v>1149</v>
      </c>
      <c r="C283" s="34" t="s">
        <v>1146</v>
      </c>
      <c r="D283" s="34" t="s">
        <v>1156</v>
      </c>
      <c r="E283" s="34" t="s">
        <v>1203</v>
      </c>
      <c r="F283" s="34" t="s">
        <v>50</v>
      </c>
      <c r="G283" s="34" t="s">
        <v>1204</v>
      </c>
      <c r="H283" s="34" t="s">
        <v>1205</v>
      </c>
      <c r="I283" s="34" t="s">
        <v>1207</v>
      </c>
      <c r="J283" s="34">
        <v>0</v>
      </c>
    </row>
    <row r="284" spans="1:10" x14ac:dyDescent="0.35">
      <c r="A284" s="34" t="s">
        <v>16</v>
      </c>
      <c r="B284" s="34" t="s">
        <v>1150</v>
      </c>
      <c r="C284" s="34" t="s">
        <v>1146</v>
      </c>
      <c r="D284" s="34" t="s">
        <v>1156</v>
      </c>
      <c r="E284" s="34" t="s">
        <v>1203</v>
      </c>
      <c r="F284" s="34" t="s">
        <v>50</v>
      </c>
      <c r="G284" s="34" t="s">
        <v>1204</v>
      </c>
      <c r="H284" s="34" t="s">
        <v>1205</v>
      </c>
      <c r="I284" s="34" t="s">
        <v>1207</v>
      </c>
      <c r="J284" s="34">
        <v>0</v>
      </c>
    </row>
    <row r="285" spans="1:10" x14ac:dyDescent="0.35">
      <c r="A285" s="34" t="s">
        <v>19</v>
      </c>
      <c r="B285" s="34" t="s">
        <v>1151</v>
      </c>
      <c r="C285" s="34" t="s">
        <v>1146</v>
      </c>
      <c r="D285" s="34" t="s">
        <v>1156</v>
      </c>
      <c r="E285" s="34" t="s">
        <v>1203</v>
      </c>
      <c r="F285" s="34" t="s">
        <v>50</v>
      </c>
      <c r="G285" s="34" t="s">
        <v>1204</v>
      </c>
      <c r="H285" s="34" t="s">
        <v>1205</v>
      </c>
      <c r="I285" s="34" t="s">
        <v>1207</v>
      </c>
      <c r="J285" s="34">
        <v>0</v>
      </c>
    </row>
    <row r="286" spans="1:10" x14ac:dyDescent="0.35">
      <c r="A286" s="34" t="s">
        <v>19</v>
      </c>
      <c r="B286" s="34" t="s">
        <v>1152</v>
      </c>
      <c r="C286" s="34" t="s">
        <v>1146</v>
      </c>
      <c r="D286" s="34" t="s">
        <v>1156</v>
      </c>
      <c r="E286" s="34" t="s">
        <v>1203</v>
      </c>
      <c r="F286" s="34" t="s">
        <v>50</v>
      </c>
      <c r="G286" s="34" t="s">
        <v>1204</v>
      </c>
      <c r="H286" s="34" t="s">
        <v>1205</v>
      </c>
      <c r="I286" s="34" t="s">
        <v>1207</v>
      </c>
      <c r="J286" s="34">
        <v>0</v>
      </c>
    </row>
    <row r="287" spans="1:10" x14ac:dyDescent="0.35">
      <c r="A287" s="34" t="s">
        <v>19</v>
      </c>
      <c r="B287" s="34" t="s">
        <v>1153</v>
      </c>
      <c r="C287" s="34" t="s">
        <v>1146</v>
      </c>
      <c r="D287" s="34" t="s">
        <v>1156</v>
      </c>
      <c r="E287" s="34" t="s">
        <v>1203</v>
      </c>
      <c r="F287" s="34" t="s">
        <v>50</v>
      </c>
      <c r="G287" s="34" t="s">
        <v>1204</v>
      </c>
      <c r="H287" s="34" t="s">
        <v>1205</v>
      </c>
      <c r="I287" s="34" t="s">
        <v>1207</v>
      </c>
      <c r="J287" s="34">
        <v>0</v>
      </c>
    </row>
    <row r="288" spans="1:10" x14ac:dyDescent="0.35">
      <c r="A288" s="34" t="s">
        <v>19</v>
      </c>
      <c r="B288" s="34" t="s">
        <v>1154</v>
      </c>
      <c r="C288" s="34" t="s">
        <v>1146</v>
      </c>
      <c r="D288" s="34" t="s">
        <v>1156</v>
      </c>
      <c r="E288" s="34" t="s">
        <v>1203</v>
      </c>
      <c r="F288" s="34" t="s">
        <v>50</v>
      </c>
      <c r="G288" s="34" t="s">
        <v>1204</v>
      </c>
      <c r="H288" s="34" t="s">
        <v>1205</v>
      </c>
      <c r="I288" s="34" t="s">
        <v>1207</v>
      </c>
      <c r="J288" s="34">
        <v>13</v>
      </c>
    </row>
    <row r="289" spans="1:10" x14ac:dyDescent="0.35">
      <c r="A289" s="34" t="s">
        <v>19</v>
      </c>
      <c r="B289" s="34" t="s">
        <v>1155</v>
      </c>
      <c r="C289" s="34" t="s">
        <v>1146</v>
      </c>
      <c r="D289" s="34" t="s">
        <v>1156</v>
      </c>
      <c r="E289" s="34" t="s">
        <v>1203</v>
      </c>
      <c r="F289" s="34" t="s">
        <v>50</v>
      </c>
      <c r="G289" s="34" t="s">
        <v>1204</v>
      </c>
      <c r="H289" s="34" t="s">
        <v>1205</v>
      </c>
      <c r="I289" s="34" t="s">
        <v>1207</v>
      </c>
      <c r="J289" s="34">
        <v>21</v>
      </c>
    </row>
    <row r="290" spans="1:10" x14ac:dyDescent="0.35">
      <c r="A290" s="34" t="s">
        <v>19</v>
      </c>
      <c r="B290" s="34" t="s">
        <v>1137</v>
      </c>
      <c r="C290" s="34" t="s">
        <v>1138</v>
      </c>
      <c r="D290" s="34" t="s">
        <v>1156</v>
      </c>
      <c r="E290" s="34" t="s">
        <v>1208</v>
      </c>
      <c r="F290" s="34" t="s">
        <v>1209</v>
      </c>
      <c r="G290" s="34" t="s">
        <v>1210</v>
      </c>
      <c r="H290" s="34" t="s">
        <v>1211</v>
      </c>
      <c r="I290" s="34" t="s">
        <v>1212</v>
      </c>
      <c r="J290" s="34">
        <v>0</v>
      </c>
    </row>
    <row r="291" spans="1:10" x14ac:dyDescent="0.35">
      <c r="A291" s="34" t="s">
        <v>19</v>
      </c>
      <c r="B291" s="34" t="s">
        <v>1144</v>
      </c>
      <c r="C291" s="34" t="s">
        <v>1138</v>
      </c>
      <c r="D291" s="34" t="s">
        <v>1156</v>
      </c>
      <c r="E291" s="34" t="s">
        <v>1208</v>
      </c>
      <c r="F291" s="34" t="s">
        <v>1209</v>
      </c>
      <c r="G291" s="34" t="s">
        <v>1210</v>
      </c>
      <c r="H291" s="34" t="s">
        <v>1211</v>
      </c>
      <c r="I291" s="34" t="s">
        <v>1212</v>
      </c>
      <c r="J291" s="34">
        <v>0</v>
      </c>
    </row>
    <row r="292" spans="1:10" x14ac:dyDescent="0.35">
      <c r="A292" s="34" t="s">
        <v>16</v>
      </c>
      <c r="B292" s="34" t="s">
        <v>1145</v>
      </c>
      <c r="C292" s="34" t="s">
        <v>1146</v>
      </c>
      <c r="D292" s="34" t="s">
        <v>1156</v>
      </c>
      <c r="E292" s="34" t="s">
        <v>1208</v>
      </c>
      <c r="F292" s="34" t="s">
        <v>1209</v>
      </c>
      <c r="G292" s="34" t="s">
        <v>1210</v>
      </c>
      <c r="H292" s="34" t="s">
        <v>1211</v>
      </c>
      <c r="I292" s="34" t="s">
        <v>1212</v>
      </c>
      <c r="J292" s="34">
        <v>0</v>
      </c>
    </row>
    <row r="293" spans="1:10" x14ac:dyDescent="0.35">
      <c r="A293" s="34" t="s">
        <v>16</v>
      </c>
      <c r="B293" s="34" t="s">
        <v>1147</v>
      </c>
      <c r="C293" s="34" t="s">
        <v>1146</v>
      </c>
      <c r="D293" s="34" t="s">
        <v>1156</v>
      </c>
      <c r="E293" s="34" t="s">
        <v>1208</v>
      </c>
      <c r="F293" s="34" t="s">
        <v>1209</v>
      </c>
      <c r="G293" s="34" t="s">
        <v>1210</v>
      </c>
      <c r="H293" s="34" t="s">
        <v>1211</v>
      </c>
      <c r="I293" s="34" t="s">
        <v>1212</v>
      </c>
      <c r="J293" s="34">
        <v>0</v>
      </c>
    </row>
    <row r="294" spans="1:10" x14ac:dyDescent="0.35">
      <c r="A294" s="34" t="s">
        <v>16</v>
      </c>
      <c r="B294" s="34" t="s">
        <v>1148</v>
      </c>
      <c r="C294" s="34" t="s">
        <v>1146</v>
      </c>
      <c r="D294" s="34" t="s">
        <v>1156</v>
      </c>
      <c r="E294" s="34" t="s">
        <v>1208</v>
      </c>
      <c r="F294" s="34" t="s">
        <v>1209</v>
      </c>
      <c r="G294" s="34" t="s">
        <v>1210</v>
      </c>
      <c r="H294" s="34" t="s">
        <v>1211</v>
      </c>
      <c r="I294" s="34" t="s">
        <v>1212</v>
      </c>
      <c r="J294" s="34">
        <v>0</v>
      </c>
    </row>
    <row r="295" spans="1:10" x14ac:dyDescent="0.35">
      <c r="A295" s="34" t="s">
        <v>16</v>
      </c>
      <c r="B295" s="34" t="s">
        <v>1149</v>
      </c>
      <c r="C295" s="34" t="s">
        <v>1146</v>
      </c>
      <c r="D295" s="34" t="s">
        <v>1156</v>
      </c>
      <c r="E295" s="34" t="s">
        <v>1208</v>
      </c>
      <c r="F295" s="34" t="s">
        <v>1209</v>
      </c>
      <c r="G295" s="34" t="s">
        <v>1210</v>
      </c>
      <c r="H295" s="34" t="s">
        <v>1211</v>
      </c>
      <c r="I295" s="34" t="s">
        <v>1212</v>
      </c>
      <c r="J295" s="34">
        <v>0</v>
      </c>
    </row>
    <row r="296" spans="1:10" x14ac:dyDescent="0.35">
      <c r="A296" s="34" t="s">
        <v>16</v>
      </c>
      <c r="B296" s="34" t="s">
        <v>1150</v>
      </c>
      <c r="C296" s="34" t="s">
        <v>1146</v>
      </c>
      <c r="D296" s="34" t="s">
        <v>1156</v>
      </c>
      <c r="E296" s="34" t="s">
        <v>1208</v>
      </c>
      <c r="F296" s="34" t="s">
        <v>1209</v>
      </c>
      <c r="G296" s="34" t="s">
        <v>1210</v>
      </c>
      <c r="H296" s="34" t="s">
        <v>1211</v>
      </c>
      <c r="I296" s="34" t="s">
        <v>1212</v>
      </c>
      <c r="J296" s="34">
        <v>0</v>
      </c>
    </row>
    <row r="297" spans="1:10" x14ac:dyDescent="0.35">
      <c r="A297" s="34" t="s">
        <v>19</v>
      </c>
      <c r="B297" s="34" t="s">
        <v>1151</v>
      </c>
      <c r="C297" s="34" t="s">
        <v>1146</v>
      </c>
      <c r="D297" s="34" t="s">
        <v>1156</v>
      </c>
      <c r="E297" s="34" t="s">
        <v>1208</v>
      </c>
      <c r="F297" s="34" t="s">
        <v>1209</v>
      </c>
      <c r="G297" s="34" t="s">
        <v>1210</v>
      </c>
      <c r="H297" s="34" t="s">
        <v>1211</v>
      </c>
      <c r="I297" s="34" t="s">
        <v>1212</v>
      </c>
      <c r="J297" s="34">
        <v>0</v>
      </c>
    </row>
    <row r="298" spans="1:10" x14ac:dyDescent="0.35">
      <c r="A298" s="34" t="s">
        <v>19</v>
      </c>
      <c r="B298" s="34" t="s">
        <v>1152</v>
      </c>
      <c r="C298" s="34" t="s">
        <v>1146</v>
      </c>
      <c r="D298" s="34" t="s">
        <v>1156</v>
      </c>
      <c r="E298" s="34" t="s">
        <v>1208</v>
      </c>
      <c r="F298" s="34" t="s">
        <v>1209</v>
      </c>
      <c r="G298" s="34" t="s">
        <v>1210</v>
      </c>
      <c r="H298" s="34" t="s">
        <v>1211</v>
      </c>
      <c r="I298" s="34" t="s">
        <v>1212</v>
      </c>
      <c r="J298" s="34">
        <v>269</v>
      </c>
    </row>
    <row r="299" spans="1:10" x14ac:dyDescent="0.35">
      <c r="A299" s="34" t="s">
        <v>19</v>
      </c>
      <c r="B299" s="34" t="s">
        <v>1153</v>
      </c>
      <c r="C299" s="34" t="s">
        <v>1146</v>
      </c>
      <c r="D299" s="34" t="s">
        <v>1156</v>
      </c>
      <c r="E299" s="34" t="s">
        <v>1208</v>
      </c>
      <c r="F299" s="34" t="s">
        <v>1209</v>
      </c>
      <c r="G299" s="34" t="s">
        <v>1210</v>
      </c>
      <c r="H299" s="34" t="s">
        <v>1211</v>
      </c>
      <c r="I299" s="34" t="s">
        <v>1212</v>
      </c>
      <c r="J299" s="34">
        <v>0</v>
      </c>
    </row>
    <row r="300" spans="1:10" x14ac:dyDescent="0.35">
      <c r="A300" s="34" t="s">
        <v>19</v>
      </c>
      <c r="B300" s="34" t="s">
        <v>1154</v>
      </c>
      <c r="C300" s="34" t="s">
        <v>1146</v>
      </c>
      <c r="D300" s="34" t="s">
        <v>1156</v>
      </c>
      <c r="E300" s="34" t="s">
        <v>1208</v>
      </c>
      <c r="F300" s="34" t="s">
        <v>1209</v>
      </c>
      <c r="G300" s="34" t="s">
        <v>1210</v>
      </c>
      <c r="H300" s="34" t="s">
        <v>1211</v>
      </c>
      <c r="I300" s="34" t="s">
        <v>1212</v>
      </c>
      <c r="J300" s="34">
        <v>0</v>
      </c>
    </row>
    <row r="301" spans="1:10" x14ac:dyDescent="0.35">
      <c r="A301" s="34" t="s">
        <v>19</v>
      </c>
      <c r="B301" s="34" t="s">
        <v>1155</v>
      </c>
      <c r="C301" s="34" t="s">
        <v>1146</v>
      </c>
      <c r="D301" s="34" t="s">
        <v>1156</v>
      </c>
      <c r="E301" s="34" t="s">
        <v>1208</v>
      </c>
      <c r="F301" s="34" t="s">
        <v>1209</v>
      </c>
      <c r="G301" s="34" t="s">
        <v>1210</v>
      </c>
      <c r="H301" s="34" t="s">
        <v>1211</v>
      </c>
      <c r="I301" s="34" t="s">
        <v>1212</v>
      </c>
      <c r="J301" s="34">
        <v>0</v>
      </c>
    </row>
    <row r="302" spans="1:10" x14ac:dyDescent="0.35">
      <c r="A302" s="34" t="s">
        <v>19</v>
      </c>
      <c r="B302" s="34" t="s">
        <v>1137</v>
      </c>
      <c r="C302" s="34" t="s">
        <v>1138</v>
      </c>
      <c r="D302" s="34" t="s">
        <v>1139</v>
      </c>
      <c r="E302" s="34" t="s">
        <v>1213</v>
      </c>
      <c r="F302" s="34" t="s">
        <v>1214</v>
      </c>
      <c r="G302" s="34" t="s">
        <v>1215</v>
      </c>
      <c r="H302" s="34" t="s">
        <v>1216</v>
      </c>
      <c r="I302" s="34" t="s">
        <v>1217</v>
      </c>
      <c r="J302" s="34">
        <v>0</v>
      </c>
    </row>
    <row r="303" spans="1:10" x14ac:dyDescent="0.35">
      <c r="A303" s="34" t="s">
        <v>19</v>
      </c>
      <c r="B303" s="34" t="s">
        <v>1144</v>
      </c>
      <c r="C303" s="34" t="s">
        <v>1138</v>
      </c>
      <c r="D303" s="34" t="s">
        <v>1139</v>
      </c>
      <c r="E303" s="34" t="s">
        <v>1213</v>
      </c>
      <c r="F303" s="34" t="s">
        <v>1214</v>
      </c>
      <c r="G303" s="34" t="s">
        <v>1215</v>
      </c>
      <c r="H303" s="34" t="s">
        <v>1216</v>
      </c>
      <c r="I303" s="34" t="s">
        <v>1217</v>
      </c>
      <c r="J303" s="34">
        <v>0</v>
      </c>
    </row>
    <row r="304" spans="1:10" x14ac:dyDescent="0.35">
      <c r="A304" s="34" t="s">
        <v>16</v>
      </c>
      <c r="B304" s="34" t="s">
        <v>1145</v>
      </c>
      <c r="C304" s="34" t="s">
        <v>1146</v>
      </c>
      <c r="D304" s="34" t="s">
        <v>1139</v>
      </c>
      <c r="E304" s="34" t="s">
        <v>1213</v>
      </c>
      <c r="F304" s="34" t="s">
        <v>1214</v>
      </c>
      <c r="G304" s="34" t="s">
        <v>1215</v>
      </c>
      <c r="H304" s="34" t="s">
        <v>1216</v>
      </c>
      <c r="I304" s="34" t="s">
        <v>1217</v>
      </c>
      <c r="J304" s="34">
        <v>0</v>
      </c>
    </row>
    <row r="305" spans="1:11" x14ac:dyDescent="0.35">
      <c r="A305" s="34" t="s">
        <v>16</v>
      </c>
      <c r="B305" s="34" t="s">
        <v>1147</v>
      </c>
      <c r="C305" s="34" t="s">
        <v>1146</v>
      </c>
      <c r="D305" s="34" t="s">
        <v>1139</v>
      </c>
      <c r="E305" s="34" t="s">
        <v>1213</v>
      </c>
      <c r="F305" s="34" t="s">
        <v>1214</v>
      </c>
      <c r="G305" s="34" t="s">
        <v>1215</v>
      </c>
      <c r="H305" s="34" t="s">
        <v>1216</v>
      </c>
      <c r="I305" s="34" t="s">
        <v>1217</v>
      </c>
      <c r="J305" s="34">
        <v>6</v>
      </c>
      <c r="K305" s="34"/>
    </row>
    <row r="306" spans="1:11" x14ac:dyDescent="0.35">
      <c r="A306" s="34" t="s">
        <v>16</v>
      </c>
      <c r="B306" s="34" t="s">
        <v>1148</v>
      </c>
      <c r="C306" s="34" t="s">
        <v>1146</v>
      </c>
      <c r="D306" s="34" t="s">
        <v>1139</v>
      </c>
      <c r="E306" s="34" t="s">
        <v>1213</v>
      </c>
      <c r="F306" s="34" t="s">
        <v>1214</v>
      </c>
      <c r="G306" s="34" t="s">
        <v>1215</v>
      </c>
      <c r="H306" s="34" t="s">
        <v>1216</v>
      </c>
      <c r="I306" s="34" t="s">
        <v>1217</v>
      </c>
      <c r="J306" s="34">
        <v>0</v>
      </c>
      <c r="K306" s="34"/>
    </row>
    <row r="307" spans="1:11" x14ac:dyDescent="0.35">
      <c r="A307" s="34" t="s">
        <v>16</v>
      </c>
      <c r="B307" s="34" t="s">
        <v>1149</v>
      </c>
      <c r="C307" s="34" t="s">
        <v>1146</v>
      </c>
      <c r="D307" s="34" t="s">
        <v>1139</v>
      </c>
      <c r="E307" s="34" t="s">
        <v>1213</v>
      </c>
      <c r="F307" s="34" t="s">
        <v>1214</v>
      </c>
      <c r="G307" s="34" t="s">
        <v>1215</v>
      </c>
      <c r="H307" s="34" t="s">
        <v>1216</v>
      </c>
      <c r="I307" s="34" t="s">
        <v>1217</v>
      </c>
      <c r="J307" s="34">
        <v>0</v>
      </c>
      <c r="K307" s="34"/>
    </row>
    <row r="308" spans="1:11" x14ac:dyDescent="0.35">
      <c r="A308" s="34" t="s">
        <v>16</v>
      </c>
      <c r="B308" s="34" t="s">
        <v>1150</v>
      </c>
      <c r="C308" s="34" t="s">
        <v>1146</v>
      </c>
      <c r="D308" s="34" t="s">
        <v>1139</v>
      </c>
      <c r="E308" s="34" t="s">
        <v>1213</v>
      </c>
      <c r="F308" s="34" t="s">
        <v>1214</v>
      </c>
      <c r="G308" s="34" t="s">
        <v>1215</v>
      </c>
      <c r="H308" s="34" t="s">
        <v>1216</v>
      </c>
      <c r="I308" s="34" t="s">
        <v>1217</v>
      </c>
      <c r="J308" s="34">
        <v>0</v>
      </c>
      <c r="K308" s="34"/>
    </row>
    <row r="309" spans="1:11" x14ac:dyDescent="0.35">
      <c r="A309" s="34" t="s">
        <v>19</v>
      </c>
      <c r="B309" s="34" t="s">
        <v>1151</v>
      </c>
      <c r="C309" s="34" t="s">
        <v>1146</v>
      </c>
      <c r="D309" s="34" t="s">
        <v>1139</v>
      </c>
      <c r="E309" s="34" t="s">
        <v>1213</v>
      </c>
      <c r="F309" s="34" t="s">
        <v>1214</v>
      </c>
      <c r="G309" s="34" t="s">
        <v>1215</v>
      </c>
      <c r="H309" s="34" t="s">
        <v>1216</v>
      </c>
      <c r="I309" s="34" t="s">
        <v>1217</v>
      </c>
      <c r="J309" s="34">
        <v>0</v>
      </c>
      <c r="K309" s="34"/>
    </row>
    <row r="310" spans="1:11" x14ac:dyDescent="0.35">
      <c r="A310" s="34" t="s">
        <v>19</v>
      </c>
      <c r="B310" s="34" t="s">
        <v>1152</v>
      </c>
      <c r="C310" s="34" t="s">
        <v>1146</v>
      </c>
      <c r="D310" s="34" t="s">
        <v>1139</v>
      </c>
      <c r="E310" s="34" t="s">
        <v>1213</v>
      </c>
      <c r="F310" s="34" t="s">
        <v>1214</v>
      </c>
      <c r="G310" s="34" t="s">
        <v>1215</v>
      </c>
      <c r="H310" s="34" t="s">
        <v>1216</v>
      </c>
      <c r="I310" s="34" t="s">
        <v>1217</v>
      </c>
      <c r="J310" s="34">
        <v>0</v>
      </c>
      <c r="K310" s="34"/>
    </row>
    <row r="311" spans="1:11" x14ac:dyDescent="0.35">
      <c r="A311" s="34" t="s">
        <v>19</v>
      </c>
      <c r="B311" s="34" t="s">
        <v>1153</v>
      </c>
      <c r="C311" s="34" t="s">
        <v>1146</v>
      </c>
      <c r="D311" s="34" t="s">
        <v>1139</v>
      </c>
      <c r="E311" s="34" t="s">
        <v>1213</v>
      </c>
      <c r="F311" s="34" t="s">
        <v>1214</v>
      </c>
      <c r="G311" s="34" t="s">
        <v>1215</v>
      </c>
      <c r="H311" s="34" t="s">
        <v>1216</v>
      </c>
      <c r="I311" s="34" t="s">
        <v>1217</v>
      </c>
      <c r="J311" s="34">
        <v>0</v>
      </c>
      <c r="K311" s="34"/>
    </row>
    <row r="312" spans="1:11" x14ac:dyDescent="0.35">
      <c r="A312" s="34" t="s">
        <v>19</v>
      </c>
      <c r="B312" s="34" t="s">
        <v>1154</v>
      </c>
      <c r="C312" s="34" t="s">
        <v>1146</v>
      </c>
      <c r="D312" s="34" t="s">
        <v>1139</v>
      </c>
      <c r="E312" s="34" t="s">
        <v>1213</v>
      </c>
      <c r="F312" s="34" t="s">
        <v>1214</v>
      </c>
      <c r="G312" s="34" t="s">
        <v>1215</v>
      </c>
      <c r="H312" s="34" t="s">
        <v>1216</v>
      </c>
      <c r="I312" s="34" t="s">
        <v>1217</v>
      </c>
      <c r="J312" s="34">
        <v>0</v>
      </c>
      <c r="K312" s="34"/>
    </row>
    <row r="313" spans="1:11" x14ac:dyDescent="0.35">
      <c r="A313" s="34" t="s">
        <v>19</v>
      </c>
      <c r="B313" s="34" t="s">
        <v>1155</v>
      </c>
      <c r="C313" s="34" t="s">
        <v>1146</v>
      </c>
      <c r="D313" s="34" t="s">
        <v>1139</v>
      </c>
      <c r="E313" s="34" t="s">
        <v>1213</v>
      </c>
      <c r="F313" s="34" t="s">
        <v>1214</v>
      </c>
      <c r="G313" s="34" t="s">
        <v>1215</v>
      </c>
      <c r="H313" s="34" t="s">
        <v>1216</v>
      </c>
      <c r="I313" s="34" t="s">
        <v>1217</v>
      </c>
      <c r="J313" s="34">
        <v>0</v>
      </c>
      <c r="K313" s="34"/>
    </row>
    <row r="314" spans="1:11" x14ac:dyDescent="0.35">
      <c r="A314" s="34" t="s">
        <v>19</v>
      </c>
      <c r="B314" s="34" t="s">
        <v>1137</v>
      </c>
      <c r="C314" s="34" t="s">
        <v>1138</v>
      </c>
      <c r="D314" s="34" t="s">
        <v>1156</v>
      </c>
      <c r="E314" s="34" t="s">
        <v>1174</v>
      </c>
      <c r="F314" s="34" t="s">
        <v>1218</v>
      </c>
      <c r="G314" s="34" t="s">
        <v>1219</v>
      </c>
      <c r="H314" s="34" t="s">
        <v>50</v>
      </c>
      <c r="I314" s="34" t="s">
        <v>1220</v>
      </c>
      <c r="J314" s="34">
        <v>0</v>
      </c>
      <c r="K314" s="34" t="s">
        <v>1221</v>
      </c>
    </row>
    <row r="315" spans="1:11" x14ac:dyDescent="0.35">
      <c r="A315" s="34" t="s">
        <v>19</v>
      </c>
      <c r="B315" s="34" t="s">
        <v>1144</v>
      </c>
      <c r="C315" s="34" t="s">
        <v>1138</v>
      </c>
      <c r="D315" s="34" t="s">
        <v>1156</v>
      </c>
      <c r="E315" s="34" t="s">
        <v>1174</v>
      </c>
      <c r="F315" s="34" t="s">
        <v>1218</v>
      </c>
      <c r="G315" s="34" t="s">
        <v>1219</v>
      </c>
      <c r="H315" s="34" t="s">
        <v>50</v>
      </c>
      <c r="I315" s="34" t="s">
        <v>1220</v>
      </c>
      <c r="J315" s="34">
        <v>151343</v>
      </c>
      <c r="K315" s="34" t="s">
        <v>1221</v>
      </c>
    </row>
    <row r="316" spans="1:11" x14ac:dyDescent="0.35">
      <c r="A316" s="34" t="s">
        <v>16</v>
      </c>
      <c r="B316" s="34" t="s">
        <v>1145</v>
      </c>
      <c r="C316" s="34" t="s">
        <v>1146</v>
      </c>
      <c r="D316" s="34" t="s">
        <v>1156</v>
      </c>
      <c r="E316" s="34" t="s">
        <v>1174</v>
      </c>
      <c r="F316" s="34" t="s">
        <v>1218</v>
      </c>
      <c r="G316" s="34" t="s">
        <v>1219</v>
      </c>
      <c r="H316" s="34" t="s">
        <v>50</v>
      </c>
      <c r="I316" s="34" t="s">
        <v>1220</v>
      </c>
      <c r="J316" s="34">
        <v>0</v>
      </c>
      <c r="K316" s="34" t="s">
        <v>1221</v>
      </c>
    </row>
    <row r="317" spans="1:11" x14ac:dyDescent="0.35">
      <c r="A317" s="34" t="s">
        <v>16</v>
      </c>
      <c r="B317" s="34" t="s">
        <v>1147</v>
      </c>
      <c r="C317" s="34" t="s">
        <v>1146</v>
      </c>
      <c r="D317" s="34" t="s">
        <v>1156</v>
      </c>
      <c r="E317" s="34" t="s">
        <v>1174</v>
      </c>
      <c r="F317" s="34" t="s">
        <v>1218</v>
      </c>
      <c r="G317" s="34" t="s">
        <v>1219</v>
      </c>
      <c r="H317" s="34" t="s">
        <v>50</v>
      </c>
      <c r="I317" s="34" t="s">
        <v>1220</v>
      </c>
      <c r="J317" s="34">
        <v>0</v>
      </c>
      <c r="K317" s="34" t="s">
        <v>1221</v>
      </c>
    </row>
    <row r="318" spans="1:11" x14ac:dyDescent="0.35">
      <c r="A318" s="34" t="s">
        <v>16</v>
      </c>
      <c r="B318" s="34" t="s">
        <v>1148</v>
      </c>
      <c r="C318" s="34" t="s">
        <v>1146</v>
      </c>
      <c r="D318" s="34" t="s">
        <v>1156</v>
      </c>
      <c r="E318" s="34" t="s">
        <v>1174</v>
      </c>
      <c r="F318" s="34" t="s">
        <v>1218</v>
      </c>
      <c r="G318" s="34" t="s">
        <v>1219</v>
      </c>
      <c r="H318" s="34" t="s">
        <v>50</v>
      </c>
      <c r="I318" s="34" t="s">
        <v>1220</v>
      </c>
      <c r="J318" s="34">
        <v>0</v>
      </c>
      <c r="K318" s="34" t="s">
        <v>1221</v>
      </c>
    </row>
    <row r="319" spans="1:11" x14ac:dyDescent="0.35">
      <c r="A319" s="34" t="s">
        <v>16</v>
      </c>
      <c r="B319" s="34" t="s">
        <v>1149</v>
      </c>
      <c r="C319" s="34" t="s">
        <v>1146</v>
      </c>
      <c r="D319" s="34" t="s">
        <v>1156</v>
      </c>
      <c r="E319" s="34" t="s">
        <v>1174</v>
      </c>
      <c r="F319" s="34" t="s">
        <v>1218</v>
      </c>
      <c r="G319" s="34" t="s">
        <v>1219</v>
      </c>
      <c r="H319" s="34" t="s">
        <v>50</v>
      </c>
      <c r="I319" s="34" t="s">
        <v>1220</v>
      </c>
      <c r="J319" s="34">
        <v>0</v>
      </c>
      <c r="K319" s="34" t="s">
        <v>1221</v>
      </c>
    </row>
    <row r="320" spans="1:11" x14ac:dyDescent="0.35">
      <c r="A320" s="34" t="s">
        <v>16</v>
      </c>
      <c r="B320" s="34" t="s">
        <v>1150</v>
      </c>
      <c r="C320" s="34" t="s">
        <v>1146</v>
      </c>
      <c r="D320" s="34" t="s">
        <v>1156</v>
      </c>
      <c r="E320" s="34" t="s">
        <v>1174</v>
      </c>
      <c r="F320" s="34" t="s">
        <v>1218</v>
      </c>
      <c r="G320" s="34" t="s">
        <v>1219</v>
      </c>
      <c r="H320" s="34" t="s">
        <v>50</v>
      </c>
      <c r="I320" s="34" t="s">
        <v>1220</v>
      </c>
      <c r="J320" s="34">
        <v>0</v>
      </c>
      <c r="K320" s="34" t="s">
        <v>1221</v>
      </c>
    </row>
    <row r="321" spans="1:11" x14ac:dyDescent="0.35">
      <c r="A321" s="34" t="s">
        <v>19</v>
      </c>
      <c r="B321" s="34" t="s">
        <v>1151</v>
      </c>
      <c r="C321" s="34" t="s">
        <v>1146</v>
      </c>
      <c r="D321" s="34" t="s">
        <v>1156</v>
      </c>
      <c r="E321" s="34" t="s">
        <v>1174</v>
      </c>
      <c r="F321" s="34" t="s">
        <v>1218</v>
      </c>
      <c r="G321" s="34" t="s">
        <v>1219</v>
      </c>
      <c r="H321" s="34" t="s">
        <v>50</v>
      </c>
      <c r="I321" s="34" t="s">
        <v>1220</v>
      </c>
      <c r="J321" s="34">
        <v>0</v>
      </c>
      <c r="K321" s="34" t="s">
        <v>1221</v>
      </c>
    </row>
    <row r="322" spans="1:11" x14ac:dyDescent="0.35">
      <c r="A322" s="34" t="s">
        <v>19</v>
      </c>
      <c r="B322" s="34" t="s">
        <v>1152</v>
      </c>
      <c r="C322" s="34" t="s">
        <v>1146</v>
      </c>
      <c r="D322" s="34" t="s">
        <v>1156</v>
      </c>
      <c r="E322" s="34" t="s">
        <v>1174</v>
      </c>
      <c r="F322" s="34" t="s">
        <v>1218</v>
      </c>
      <c r="G322" s="34" t="s">
        <v>1219</v>
      </c>
      <c r="H322" s="34" t="s">
        <v>50</v>
      </c>
      <c r="I322" s="34" t="s">
        <v>1220</v>
      </c>
      <c r="J322" s="34">
        <v>0</v>
      </c>
      <c r="K322" s="34" t="s">
        <v>1221</v>
      </c>
    </row>
    <row r="323" spans="1:11" x14ac:dyDescent="0.35">
      <c r="A323" s="34" t="s">
        <v>19</v>
      </c>
      <c r="B323" s="34" t="s">
        <v>1153</v>
      </c>
      <c r="C323" s="34" t="s">
        <v>1146</v>
      </c>
      <c r="D323" s="34" t="s">
        <v>1156</v>
      </c>
      <c r="E323" s="34" t="s">
        <v>1174</v>
      </c>
      <c r="F323" s="34" t="s">
        <v>1218</v>
      </c>
      <c r="G323" s="34" t="s">
        <v>1219</v>
      </c>
      <c r="H323" s="34" t="s">
        <v>50</v>
      </c>
      <c r="I323" s="34" t="s">
        <v>1220</v>
      </c>
      <c r="J323" s="34">
        <v>0</v>
      </c>
      <c r="K323" s="34" t="s">
        <v>1221</v>
      </c>
    </row>
    <row r="324" spans="1:11" x14ac:dyDescent="0.35">
      <c r="A324" s="34" t="s">
        <v>19</v>
      </c>
      <c r="B324" s="34" t="s">
        <v>1154</v>
      </c>
      <c r="C324" s="34" t="s">
        <v>1146</v>
      </c>
      <c r="D324" s="34" t="s">
        <v>1156</v>
      </c>
      <c r="E324" s="34" t="s">
        <v>1174</v>
      </c>
      <c r="F324" s="34" t="s">
        <v>1218</v>
      </c>
      <c r="G324" s="34" t="s">
        <v>1219</v>
      </c>
      <c r="H324" s="34" t="s">
        <v>50</v>
      </c>
      <c r="I324" s="34" t="s">
        <v>1220</v>
      </c>
      <c r="J324" s="34">
        <v>0</v>
      </c>
      <c r="K324" s="34" t="s">
        <v>1221</v>
      </c>
    </row>
    <row r="325" spans="1:11" x14ac:dyDescent="0.35">
      <c r="A325" s="34" t="s">
        <v>19</v>
      </c>
      <c r="B325" s="34" t="s">
        <v>1155</v>
      </c>
      <c r="C325" s="34" t="s">
        <v>1146</v>
      </c>
      <c r="D325" s="34" t="s">
        <v>1156</v>
      </c>
      <c r="E325" s="34" t="s">
        <v>1174</v>
      </c>
      <c r="F325" s="34" t="s">
        <v>1218</v>
      </c>
      <c r="G325" s="34" t="s">
        <v>1219</v>
      </c>
      <c r="H325" s="34" t="s">
        <v>50</v>
      </c>
      <c r="I325" s="34" t="s">
        <v>1220</v>
      </c>
      <c r="J325" s="34">
        <v>0</v>
      </c>
      <c r="K325" s="34" t="s">
        <v>1221</v>
      </c>
    </row>
    <row r="326" spans="1:11" x14ac:dyDescent="0.35">
      <c r="A326" s="34" t="s">
        <v>19</v>
      </c>
      <c r="B326" s="34" t="s">
        <v>1137</v>
      </c>
      <c r="C326" s="34" t="s">
        <v>1138</v>
      </c>
      <c r="D326" s="34" t="s">
        <v>1222</v>
      </c>
      <c r="E326" s="34" t="s">
        <v>1223</v>
      </c>
      <c r="F326" s="34" t="s">
        <v>1224</v>
      </c>
      <c r="G326" s="34" t="s">
        <v>50</v>
      </c>
      <c r="H326" s="34" t="s">
        <v>50</v>
      </c>
      <c r="I326" s="34" t="s">
        <v>1225</v>
      </c>
      <c r="J326" s="34">
        <v>450</v>
      </c>
      <c r="K326" s="34"/>
    </row>
    <row r="327" spans="1:11" x14ac:dyDescent="0.35">
      <c r="A327" s="34" t="s">
        <v>19</v>
      </c>
      <c r="B327" s="34" t="s">
        <v>1144</v>
      </c>
      <c r="C327" s="34" t="s">
        <v>1138</v>
      </c>
      <c r="D327" s="34" t="s">
        <v>1222</v>
      </c>
      <c r="E327" s="34" t="s">
        <v>1223</v>
      </c>
      <c r="F327" s="34" t="s">
        <v>1224</v>
      </c>
      <c r="G327" s="34" t="s">
        <v>50</v>
      </c>
      <c r="H327" s="34" t="s">
        <v>50</v>
      </c>
      <c r="I327" s="34" t="s">
        <v>1225</v>
      </c>
      <c r="J327" s="34">
        <v>0</v>
      </c>
      <c r="K327" s="34"/>
    </row>
    <row r="328" spans="1:11" x14ac:dyDescent="0.35">
      <c r="A328" s="34" t="s">
        <v>16</v>
      </c>
      <c r="B328" s="34" t="s">
        <v>1145</v>
      </c>
      <c r="C328" s="34" t="s">
        <v>1146</v>
      </c>
      <c r="D328" s="34" t="s">
        <v>1222</v>
      </c>
      <c r="E328" s="34" t="s">
        <v>1223</v>
      </c>
      <c r="F328" s="34" t="s">
        <v>1224</v>
      </c>
      <c r="G328" s="34" t="s">
        <v>50</v>
      </c>
      <c r="H328" s="34" t="s">
        <v>50</v>
      </c>
      <c r="I328" s="34" t="s">
        <v>1225</v>
      </c>
      <c r="J328" s="34">
        <v>0</v>
      </c>
      <c r="K328" s="34"/>
    </row>
    <row r="329" spans="1:11" x14ac:dyDescent="0.35">
      <c r="A329" s="34" t="s">
        <v>16</v>
      </c>
      <c r="B329" s="34" t="s">
        <v>1147</v>
      </c>
      <c r="C329" s="34" t="s">
        <v>1146</v>
      </c>
      <c r="D329" s="34" t="s">
        <v>1222</v>
      </c>
      <c r="E329" s="34" t="s">
        <v>1223</v>
      </c>
      <c r="F329" s="34" t="s">
        <v>1224</v>
      </c>
      <c r="G329" s="34" t="s">
        <v>50</v>
      </c>
      <c r="H329" s="34" t="s">
        <v>50</v>
      </c>
      <c r="I329" s="34" t="s">
        <v>1225</v>
      </c>
      <c r="J329" s="34">
        <v>0</v>
      </c>
      <c r="K329" s="34"/>
    </row>
    <row r="330" spans="1:11" x14ac:dyDescent="0.35">
      <c r="A330" s="34" t="s">
        <v>16</v>
      </c>
      <c r="B330" s="34" t="s">
        <v>1148</v>
      </c>
      <c r="C330" s="34" t="s">
        <v>1146</v>
      </c>
      <c r="D330" s="34" t="s">
        <v>1222</v>
      </c>
      <c r="E330" s="34" t="s">
        <v>1223</v>
      </c>
      <c r="F330" s="34" t="s">
        <v>1224</v>
      </c>
      <c r="G330" s="34" t="s">
        <v>50</v>
      </c>
      <c r="H330" s="34" t="s">
        <v>50</v>
      </c>
      <c r="I330" s="34" t="s">
        <v>1225</v>
      </c>
      <c r="J330" s="34">
        <v>0</v>
      </c>
      <c r="K330" s="34"/>
    </row>
    <row r="331" spans="1:11" x14ac:dyDescent="0.35">
      <c r="A331" s="34" t="s">
        <v>16</v>
      </c>
      <c r="B331" s="34" t="s">
        <v>1149</v>
      </c>
      <c r="C331" s="34" t="s">
        <v>1146</v>
      </c>
      <c r="D331" s="34" t="s">
        <v>1222</v>
      </c>
      <c r="E331" s="34" t="s">
        <v>1223</v>
      </c>
      <c r="F331" s="34" t="s">
        <v>1224</v>
      </c>
      <c r="G331" s="34" t="s">
        <v>50</v>
      </c>
      <c r="H331" s="34" t="s">
        <v>50</v>
      </c>
      <c r="I331" s="34" t="s">
        <v>1225</v>
      </c>
      <c r="J331" s="34">
        <v>0</v>
      </c>
      <c r="K331" s="34"/>
    </row>
    <row r="332" spans="1:11" x14ac:dyDescent="0.35">
      <c r="A332" s="34" t="s">
        <v>16</v>
      </c>
      <c r="B332" s="34" t="s">
        <v>1150</v>
      </c>
      <c r="C332" s="34" t="s">
        <v>1146</v>
      </c>
      <c r="D332" s="34" t="s">
        <v>1222</v>
      </c>
      <c r="E332" s="34" t="s">
        <v>1223</v>
      </c>
      <c r="F332" s="34" t="s">
        <v>1224</v>
      </c>
      <c r="G332" s="34" t="s">
        <v>50</v>
      </c>
      <c r="H332" s="34" t="s">
        <v>50</v>
      </c>
      <c r="I332" s="34" t="s">
        <v>1225</v>
      </c>
      <c r="J332" s="34">
        <v>0</v>
      </c>
      <c r="K332" s="34"/>
    </row>
    <row r="333" spans="1:11" x14ac:dyDescent="0.35">
      <c r="A333" s="34" t="s">
        <v>19</v>
      </c>
      <c r="B333" s="34" t="s">
        <v>1151</v>
      </c>
      <c r="C333" s="34" t="s">
        <v>1146</v>
      </c>
      <c r="D333" s="34" t="s">
        <v>1222</v>
      </c>
      <c r="E333" s="34" t="s">
        <v>1223</v>
      </c>
      <c r="F333" s="34" t="s">
        <v>1224</v>
      </c>
      <c r="G333" s="34" t="s">
        <v>50</v>
      </c>
      <c r="H333" s="34" t="s">
        <v>50</v>
      </c>
      <c r="I333" s="34" t="s">
        <v>1225</v>
      </c>
      <c r="J333" s="34">
        <v>0</v>
      </c>
      <c r="K333" s="34"/>
    </row>
    <row r="334" spans="1:11" x14ac:dyDescent="0.35">
      <c r="A334" s="34" t="s">
        <v>19</v>
      </c>
      <c r="B334" s="34" t="s">
        <v>1152</v>
      </c>
      <c r="C334" s="34" t="s">
        <v>1146</v>
      </c>
      <c r="D334" s="34" t="s">
        <v>1222</v>
      </c>
      <c r="E334" s="34" t="s">
        <v>1223</v>
      </c>
      <c r="F334" s="34" t="s">
        <v>1224</v>
      </c>
      <c r="G334" s="34" t="s">
        <v>50</v>
      </c>
      <c r="H334" s="34" t="s">
        <v>50</v>
      </c>
      <c r="I334" s="34" t="s">
        <v>1225</v>
      </c>
      <c r="J334" s="34">
        <v>0</v>
      </c>
      <c r="K334" s="34"/>
    </row>
    <row r="335" spans="1:11" x14ac:dyDescent="0.35">
      <c r="A335" s="34" t="s">
        <v>19</v>
      </c>
      <c r="B335" s="34" t="s">
        <v>1153</v>
      </c>
      <c r="C335" s="34" t="s">
        <v>1146</v>
      </c>
      <c r="D335" s="34" t="s">
        <v>1222</v>
      </c>
      <c r="E335" s="34" t="s">
        <v>1223</v>
      </c>
      <c r="F335" s="34" t="s">
        <v>1224</v>
      </c>
      <c r="G335" s="34" t="s">
        <v>50</v>
      </c>
      <c r="H335" s="34" t="s">
        <v>50</v>
      </c>
      <c r="I335" s="34" t="s">
        <v>1225</v>
      </c>
      <c r="J335" s="34">
        <v>0</v>
      </c>
      <c r="K335" s="34"/>
    </row>
    <row r="336" spans="1:11" x14ac:dyDescent="0.35">
      <c r="A336" s="34" t="s">
        <v>19</v>
      </c>
      <c r="B336" s="34" t="s">
        <v>1154</v>
      </c>
      <c r="C336" s="34" t="s">
        <v>1146</v>
      </c>
      <c r="D336" s="34" t="s">
        <v>1222</v>
      </c>
      <c r="E336" s="34" t="s">
        <v>1223</v>
      </c>
      <c r="F336" s="34" t="s">
        <v>1224</v>
      </c>
      <c r="G336" s="34" t="s">
        <v>50</v>
      </c>
      <c r="H336" s="34" t="s">
        <v>50</v>
      </c>
      <c r="I336" s="34" t="s">
        <v>1225</v>
      </c>
      <c r="J336" s="34">
        <v>0</v>
      </c>
      <c r="K336" s="34"/>
    </row>
    <row r="337" spans="1:10" x14ac:dyDescent="0.35">
      <c r="A337" s="34" t="s">
        <v>19</v>
      </c>
      <c r="B337" s="34" t="s">
        <v>1155</v>
      </c>
      <c r="C337" s="34" t="s">
        <v>1146</v>
      </c>
      <c r="D337" s="34" t="s">
        <v>1222</v>
      </c>
      <c r="E337" s="34" t="s">
        <v>1223</v>
      </c>
      <c r="F337" s="34" t="s">
        <v>1224</v>
      </c>
      <c r="G337" s="34" t="s">
        <v>50</v>
      </c>
      <c r="H337" s="34" t="s">
        <v>50</v>
      </c>
      <c r="I337" s="34" t="s">
        <v>1225</v>
      </c>
      <c r="J337" s="34">
        <v>0</v>
      </c>
    </row>
    <row r="338" spans="1:10" x14ac:dyDescent="0.35">
      <c r="A338" s="34" t="s">
        <v>19</v>
      </c>
      <c r="B338" s="34" t="s">
        <v>1137</v>
      </c>
      <c r="C338" s="34" t="s">
        <v>1138</v>
      </c>
      <c r="D338" s="34" t="s">
        <v>1139</v>
      </c>
      <c r="E338" s="34" t="s">
        <v>1213</v>
      </c>
      <c r="F338" s="34" t="s">
        <v>1214</v>
      </c>
      <c r="G338" s="34" t="s">
        <v>1226</v>
      </c>
      <c r="H338" s="34" t="s">
        <v>1227</v>
      </c>
      <c r="I338" s="34" t="s">
        <v>1228</v>
      </c>
      <c r="J338" s="34">
        <v>504</v>
      </c>
    </row>
    <row r="339" spans="1:10" x14ac:dyDescent="0.35">
      <c r="A339" s="34" t="s">
        <v>19</v>
      </c>
      <c r="B339" s="34" t="s">
        <v>1144</v>
      </c>
      <c r="C339" s="34" t="s">
        <v>1138</v>
      </c>
      <c r="D339" s="34" t="s">
        <v>1139</v>
      </c>
      <c r="E339" s="34" t="s">
        <v>1213</v>
      </c>
      <c r="F339" s="34" t="s">
        <v>1214</v>
      </c>
      <c r="G339" s="34" t="s">
        <v>1226</v>
      </c>
      <c r="H339" s="34" t="s">
        <v>1227</v>
      </c>
      <c r="I339" s="34" t="s">
        <v>1228</v>
      </c>
      <c r="J339" s="34">
        <v>0</v>
      </c>
    </row>
    <row r="340" spans="1:10" x14ac:dyDescent="0.35">
      <c r="A340" s="34" t="s">
        <v>16</v>
      </c>
      <c r="B340" s="34" t="s">
        <v>1145</v>
      </c>
      <c r="C340" s="34" t="s">
        <v>1146</v>
      </c>
      <c r="D340" s="34" t="s">
        <v>1139</v>
      </c>
      <c r="E340" s="34" t="s">
        <v>1213</v>
      </c>
      <c r="F340" s="34" t="s">
        <v>1214</v>
      </c>
      <c r="G340" s="34" t="s">
        <v>1226</v>
      </c>
      <c r="H340" s="34" t="s">
        <v>1227</v>
      </c>
      <c r="I340" s="34" t="s">
        <v>1228</v>
      </c>
      <c r="J340" s="34">
        <v>0</v>
      </c>
    </row>
    <row r="341" spans="1:10" x14ac:dyDescent="0.35">
      <c r="A341" s="34" t="s">
        <v>16</v>
      </c>
      <c r="B341" s="34" t="s">
        <v>1147</v>
      </c>
      <c r="C341" s="34" t="s">
        <v>1146</v>
      </c>
      <c r="D341" s="34" t="s">
        <v>1139</v>
      </c>
      <c r="E341" s="34" t="s">
        <v>1213</v>
      </c>
      <c r="F341" s="34" t="s">
        <v>1214</v>
      </c>
      <c r="G341" s="34" t="s">
        <v>1226</v>
      </c>
      <c r="H341" s="34" t="s">
        <v>1227</v>
      </c>
      <c r="I341" s="34" t="s">
        <v>1228</v>
      </c>
      <c r="J341" s="34">
        <v>0</v>
      </c>
    </row>
    <row r="342" spans="1:10" x14ac:dyDescent="0.35">
      <c r="A342" s="34" t="s">
        <v>16</v>
      </c>
      <c r="B342" s="34" t="s">
        <v>1148</v>
      </c>
      <c r="C342" s="34" t="s">
        <v>1146</v>
      </c>
      <c r="D342" s="34" t="s">
        <v>1139</v>
      </c>
      <c r="E342" s="34" t="s">
        <v>1213</v>
      </c>
      <c r="F342" s="34" t="s">
        <v>1214</v>
      </c>
      <c r="G342" s="34" t="s">
        <v>1226</v>
      </c>
      <c r="H342" s="34" t="s">
        <v>1227</v>
      </c>
      <c r="I342" s="34" t="s">
        <v>1228</v>
      </c>
      <c r="J342" s="34">
        <v>0</v>
      </c>
    </row>
    <row r="343" spans="1:10" x14ac:dyDescent="0.35">
      <c r="A343" s="34" t="s">
        <v>16</v>
      </c>
      <c r="B343" s="34" t="s">
        <v>1149</v>
      </c>
      <c r="C343" s="34" t="s">
        <v>1146</v>
      </c>
      <c r="D343" s="34" t="s">
        <v>1139</v>
      </c>
      <c r="E343" s="34" t="s">
        <v>1213</v>
      </c>
      <c r="F343" s="34" t="s">
        <v>1214</v>
      </c>
      <c r="G343" s="34" t="s">
        <v>1226</v>
      </c>
      <c r="H343" s="34" t="s">
        <v>1227</v>
      </c>
      <c r="I343" s="34" t="s">
        <v>1228</v>
      </c>
      <c r="J343" s="34">
        <v>0</v>
      </c>
    </row>
    <row r="344" spans="1:10" x14ac:dyDescent="0.35">
      <c r="A344" s="34" t="s">
        <v>16</v>
      </c>
      <c r="B344" s="34" t="s">
        <v>1150</v>
      </c>
      <c r="C344" s="34" t="s">
        <v>1146</v>
      </c>
      <c r="D344" s="34" t="s">
        <v>1139</v>
      </c>
      <c r="E344" s="34" t="s">
        <v>1213</v>
      </c>
      <c r="F344" s="34" t="s">
        <v>1214</v>
      </c>
      <c r="G344" s="34" t="s">
        <v>1226</v>
      </c>
      <c r="H344" s="34" t="s">
        <v>1227</v>
      </c>
      <c r="I344" s="34" t="s">
        <v>1228</v>
      </c>
      <c r="J344" s="34">
        <v>0</v>
      </c>
    </row>
    <row r="345" spans="1:10" x14ac:dyDescent="0.35">
      <c r="A345" s="34" t="s">
        <v>19</v>
      </c>
      <c r="B345" s="34" t="s">
        <v>1151</v>
      </c>
      <c r="C345" s="34" t="s">
        <v>1146</v>
      </c>
      <c r="D345" s="34" t="s">
        <v>1139</v>
      </c>
      <c r="E345" s="34" t="s">
        <v>1213</v>
      </c>
      <c r="F345" s="34" t="s">
        <v>1214</v>
      </c>
      <c r="G345" s="34" t="s">
        <v>1226</v>
      </c>
      <c r="H345" s="34" t="s">
        <v>1227</v>
      </c>
      <c r="I345" s="34" t="s">
        <v>1228</v>
      </c>
      <c r="J345" s="34">
        <v>0</v>
      </c>
    </row>
    <row r="346" spans="1:10" x14ac:dyDescent="0.35">
      <c r="A346" s="34" t="s">
        <v>19</v>
      </c>
      <c r="B346" s="34" t="s">
        <v>1152</v>
      </c>
      <c r="C346" s="34" t="s">
        <v>1146</v>
      </c>
      <c r="D346" s="34" t="s">
        <v>1139</v>
      </c>
      <c r="E346" s="34" t="s">
        <v>1213</v>
      </c>
      <c r="F346" s="34" t="s">
        <v>1214</v>
      </c>
      <c r="G346" s="34" t="s">
        <v>1226</v>
      </c>
      <c r="H346" s="34" t="s">
        <v>1227</v>
      </c>
      <c r="I346" s="34" t="s">
        <v>1228</v>
      </c>
      <c r="J346" s="34">
        <v>0</v>
      </c>
    </row>
    <row r="347" spans="1:10" x14ac:dyDescent="0.35">
      <c r="A347" s="34" t="s">
        <v>19</v>
      </c>
      <c r="B347" s="34" t="s">
        <v>1153</v>
      </c>
      <c r="C347" s="34" t="s">
        <v>1146</v>
      </c>
      <c r="D347" s="34" t="s">
        <v>1139</v>
      </c>
      <c r="E347" s="34" t="s">
        <v>1213</v>
      </c>
      <c r="F347" s="34" t="s">
        <v>1214</v>
      </c>
      <c r="G347" s="34" t="s">
        <v>1226</v>
      </c>
      <c r="H347" s="34" t="s">
        <v>1227</v>
      </c>
      <c r="I347" s="34" t="s">
        <v>1228</v>
      </c>
      <c r="J347" s="34">
        <v>0</v>
      </c>
    </row>
    <row r="348" spans="1:10" x14ac:dyDescent="0.35">
      <c r="A348" s="34" t="s">
        <v>19</v>
      </c>
      <c r="B348" s="34" t="s">
        <v>1154</v>
      </c>
      <c r="C348" s="34" t="s">
        <v>1146</v>
      </c>
      <c r="D348" s="34" t="s">
        <v>1139</v>
      </c>
      <c r="E348" s="34" t="s">
        <v>1213</v>
      </c>
      <c r="F348" s="34" t="s">
        <v>1214</v>
      </c>
      <c r="G348" s="34" t="s">
        <v>1226</v>
      </c>
      <c r="H348" s="34" t="s">
        <v>1227</v>
      </c>
      <c r="I348" s="34" t="s">
        <v>1228</v>
      </c>
      <c r="J348" s="34">
        <v>0</v>
      </c>
    </row>
    <row r="349" spans="1:10" x14ac:dyDescent="0.35">
      <c r="A349" s="34" t="s">
        <v>19</v>
      </c>
      <c r="B349" s="34" t="s">
        <v>1155</v>
      </c>
      <c r="C349" s="34" t="s">
        <v>1146</v>
      </c>
      <c r="D349" s="34" t="s">
        <v>1139</v>
      </c>
      <c r="E349" s="34" t="s">
        <v>1213</v>
      </c>
      <c r="F349" s="34" t="s">
        <v>1214</v>
      </c>
      <c r="G349" s="34" t="s">
        <v>1226</v>
      </c>
      <c r="H349" s="34" t="s">
        <v>1227</v>
      </c>
      <c r="I349" s="34" t="s">
        <v>1228</v>
      </c>
      <c r="J349" s="34">
        <v>0</v>
      </c>
    </row>
    <row r="350" spans="1:10" x14ac:dyDescent="0.35">
      <c r="A350" s="34" t="s">
        <v>19</v>
      </c>
      <c r="B350" s="34" t="s">
        <v>1137</v>
      </c>
      <c r="C350" s="34" t="s">
        <v>1138</v>
      </c>
      <c r="D350" s="34" t="s">
        <v>1139</v>
      </c>
      <c r="E350" s="34" t="s">
        <v>1166</v>
      </c>
      <c r="F350" s="34" t="s">
        <v>1229</v>
      </c>
      <c r="G350" s="34" t="s">
        <v>1230</v>
      </c>
      <c r="H350" s="34" t="s">
        <v>50</v>
      </c>
      <c r="I350" s="34" t="s">
        <v>1231</v>
      </c>
      <c r="J350" s="34">
        <v>0</v>
      </c>
    </row>
    <row r="351" spans="1:10" x14ac:dyDescent="0.35">
      <c r="A351" s="34" t="s">
        <v>19</v>
      </c>
      <c r="B351" s="34" t="s">
        <v>1144</v>
      </c>
      <c r="C351" s="34" t="s">
        <v>1138</v>
      </c>
      <c r="D351" s="34" t="s">
        <v>1139</v>
      </c>
      <c r="E351" s="34" t="s">
        <v>1166</v>
      </c>
      <c r="F351" s="34" t="s">
        <v>1229</v>
      </c>
      <c r="G351" s="34" t="s">
        <v>1230</v>
      </c>
      <c r="H351" s="34" t="s">
        <v>50</v>
      </c>
      <c r="I351" s="34" t="s">
        <v>1231</v>
      </c>
      <c r="J351" s="34">
        <v>0</v>
      </c>
    </row>
    <row r="352" spans="1:10" x14ac:dyDescent="0.35">
      <c r="A352" s="34" t="s">
        <v>16</v>
      </c>
      <c r="B352" s="34" t="s">
        <v>1145</v>
      </c>
      <c r="C352" s="34" t="s">
        <v>1146</v>
      </c>
      <c r="D352" s="34" t="s">
        <v>1139</v>
      </c>
      <c r="E352" s="34" t="s">
        <v>1166</v>
      </c>
      <c r="F352" s="34" t="s">
        <v>1229</v>
      </c>
      <c r="G352" s="34" t="s">
        <v>1230</v>
      </c>
      <c r="H352" s="34" t="s">
        <v>50</v>
      </c>
      <c r="I352" s="34" t="s">
        <v>1231</v>
      </c>
      <c r="J352" s="34">
        <v>0</v>
      </c>
    </row>
    <row r="353" spans="1:11" x14ac:dyDescent="0.35">
      <c r="A353" s="34" t="s">
        <v>16</v>
      </c>
      <c r="B353" s="34" t="s">
        <v>1147</v>
      </c>
      <c r="C353" s="34" t="s">
        <v>1146</v>
      </c>
      <c r="D353" s="34" t="s">
        <v>1139</v>
      </c>
      <c r="E353" s="34" t="s">
        <v>1166</v>
      </c>
      <c r="F353" s="34" t="s">
        <v>1229</v>
      </c>
      <c r="G353" s="34" t="s">
        <v>1230</v>
      </c>
      <c r="H353" s="34" t="s">
        <v>50</v>
      </c>
      <c r="I353" s="34" t="s">
        <v>1231</v>
      </c>
      <c r="J353" s="34">
        <v>0</v>
      </c>
      <c r="K353" s="34"/>
    </row>
    <row r="354" spans="1:11" x14ac:dyDescent="0.35">
      <c r="A354" s="34" t="s">
        <v>16</v>
      </c>
      <c r="B354" s="34" t="s">
        <v>1148</v>
      </c>
      <c r="C354" s="34" t="s">
        <v>1146</v>
      </c>
      <c r="D354" s="34" t="s">
        <v>1139</v>
      </c>
      <c r="E354" s="34" t="s">
        <v>1166</v>
      </c>
      <c r="F354" s="34" t="s">
        <v>1229</v>
      </c>
      <c r="G354" s="34" t="s">
        <v>1230</v>
      </c>
      <c r="H354" s="34" t="s">
        <v>50</v>
      </c>
      <c r="I354" s="34" t="s">
        <v>1231</v>
      </c>
      <c r="J354" s="34">
        <v>0</v>
      </c>
      <c r="K354" s="34"/>
    </row>
    <row r="355" spans="1:11" x14ac:dyDescent="0.35">
      <c r="A355" s="34" t="s">
        <v>16</v>
      </c>
      <c r="B355" s="34" t="s">
        <v>1149</v>
      </c>
      <c r="C355" s="34" t="s">
        <v>1146</v>
      </c>
      <c r="D355" s="34" t="s">
        <v>1139</v>
      </c>
      <c r="E355" s="34" t="s">
        <v>1166</v>
      </c>
      <c r="F355" s="34" t="s">
        <v>1229</v>
      </c>
      <c r="G355" s="34" t="s">
        <v>1230</v>
      </c>
      <c r="H355" s="34" t="s">
        <v>50</v>
      </c>
      <c r="I355" s="34" t="s">
        <v>1231</v>
      </c>
      <c r="J355" s="34">
        <v>0</v>
      </c>
      <c r="K355" s="34"/>
    </row>
    <row r="356" spans="1:11" x14ac:dyDescent="0.35">
      <c r="A356" s="34" t="s">
        <v>16</v>
      </c>
      <c r="B356" s="34" t="s">
        <v>1150</v>
      </c>
      <c r="C356" s="34" t="s">
        <v>1146</v>
      </c>
      <c r="D356" s="34" t="s">
        <v>1139</v>
      </c>
      <c r="E356" s="34" t="s">
        <v>1166</v>
      </c>
      <c r="F356" s="34" t="s">
        <v>1229</v>
      </c>
      <c r="G356" s="34" t="s">
        <v>1230</v>
      </c>
      <c r="H356" s="34" t="s">
        <v>50</v>
      </c>
      <c r="I356" s="34" t="s">
        <v>1231</v>
      </c>
      <c r="J356" s="34">
        <v>0</v>
      </c>
      <c r="K356" s="34"/>
    </row>
    <row r="357" spans="1:11" x14ac:dyDescent="0.35">
      <c r="A357" s="34" t="s">
        <v>19</v>
      </c>
      <c r="B357" s="34" t="s">
        <v>1151</v>
      </c>
      <c r="C357" s="34" t="s">
        <v>1146</v>
      </c>
      <c r="D357" s="34" t="s">
        <v>1139</v>
      </c>
      <c r="E357" s="34" t="s">
        <v>1166</v>
      </c>
      <c r="F357" s="34" t="s">
        <v>1229</v>
      </c>
      <c r="G357" s="34" t="s">
        <v>1230</v>
      </c>
      <c r="H357" s="34" t="s">
        <v>50</v>
      </c>
      <c r="I357" s="34" t="s">
        <v>1231</v>
      </c>
      <c r="J357" s="34">
        <v>0</v>
      </c>
      <c r="K357" s="34"/>
    </row>
    <row r="358" spans="1:11" x14ac:dyDescent="0.35">
      <c r="A358" s="34" t="s">
        <v>19</v>
      </c>
      <c r="B358" s="34" t="s">
        <v>1152</v>
      </c>
      <c r="C358" s="34" t="s">
        <v>1146</v>
      </c>
      <c r="D358" s="34" t="s">
        <v>1139</v>
      </c>
      <c r="E358" s="34" t="s">
        <v>1166</v>
      </c>
      <c r="F358" s="34" t="s">
        <v>1229</v>
      </c>
      <c r="G358" s="34" t="s">
        <v>1230</v>
      </c>
      <c r="H358" s="34" t="s">
        <v>50</v>
      </c>
      <c r="I358" s="34" t="s">
        <v>1231</v>
      </c>
      <c r="J358" s="34">
        <v>0</v>
      </c>
      <c r="K358" s="34"/>
    </row>
    <row r="359" spans="1:11" x14ac:dyDescent="0.35">
      <c r="A359" s="34" t="s">
        <v>19</v>
      </c>
      <c r="B359" s="34" t="s">
        <v>1153</v>
      </c>
      <c r="C359" s="34" t="s">
        <v>1146</v>
      </c>
      <c r="D359" s="34" t="s">
        <v>1139</v>
      </c>
      <c r="E359" s="34" t="s">
        <v>1166</v>
      </c>
      <c r="F359" s="34" t="s">
        <v>1229</v>
      </c>
      <c r="G359" s="34" t="s">
        <v>1230</v>
      </c>
      <c r="H359" s="34" t="s">
        <v>50</v>
      </c>
      <c r="I359" s="34" t="s">
        <v>1231</v>
      </c>
      <c r="J359" s="34">
        <v>0</v>
      </c>
      <c r="K359" s="34"/>
    </row>
    <row r="360" spans="1:11" x14ac:dyDescent="0.35">
      <c r="A360" s="34" t="s">
        <v>19</v>
      </c>
      <c r="B360" s="34" t="s">
        <v>1154</v>
      </c>
      <c r="C360" s="34" t="s">
        <v>1146</v>
      </c>
      <c r="D360" s="34" t="s">
        <v>1139</v>
      </c>
      <c r="E360" s="34" t="s">
        <v>1166</v>
      </c>
      <c r="F360" s="34" t="s">
        <v>1229</v>
      </c>
      <c r="G360" s="34" t="s">
        <v>1230</v>
      </c>
      <c r="H360" s="34" t="s">
        <v>50</v>
      </c>
      <c r="I360" s="34" t="s">
        <v>1231</v>
      </c>
      <c r="J360" s="34">
        <v>19</v>
      </c>
      <c r="K360" s="34"/>
    </row>
    <row r="361" spans="1:11" x14ac:dyDescent="0.35">
      <c r="A361" s="34" t="s">
        <v>19</v>
      </c>
      <c r="B361" s="34" t="s">
        <v>1155</v>
      </c>
      <c r="C361" s="34" t="s">
        <v>1146</v>
      </c>
      <c r="D361" s="34" t="s">
        <v>1139</v>
      </c>
      <c r="E361" s="34" t="s">
        <v>1166</v>
      </c>
      <c r="F361" s="34" t="s">
        <v>1229</v>
      </c>
      <c r="G361" s="34" t="s">
        <v>1230</v>
      </c>
      <c r="H361" s="34" t="s">
        <v>50</v>
      </c>
      <c r="I361" s="34" t="s">
        <v>1231</v>
      </c>
      <c r="J361" s="34">
        <v>0</v>
      </c>
      <c r="K361" s="34"/>
    </row>
    <row r="362" spans="1:11" x14ac:dyDescent="0.35">
      <c r="A362" s="34" t="s">
        <v>19</v>
      </c>
      <c r="B362" s="34" t="s">
        <v>1137</v>
      </c>
      <c r="C362" s="34" t="s">
        <v>1138</v>
      </c>
      <c r="D362" s="34" t="s">
        <v>1139</v>
      </c>
      <c r="E362" s="34" t="s">
        <v>1166</v>
      </c>
      <c r="F362" s="34" t="s">
        <v>1229</v>
      </c>
      <c r="G362" s="34" t="s">
        <v>1230</v>
      </c>
      <c r="H362" s="34" t="s">
        <v>1232</v>
      </c>
      <c r="I362" s="34" t="s">
        <v>1233</v>
      </c>
      <c r="J362" s="34">
        <v>34456</v>
      </c>
      <c r="K362" s="34" t="s">
        <v>1198</v>
      </c>
    </row>
    <row r="363" spans="1:11" x14ac:dyDescent="0.35">
      <c r="A363" s="34" t="s">
        <v>19</v>
      </c>
      <c r="B363" s="34" t="s">
        <v>1144</v>
      </c>
      <c r="C363" s="34" t="s">
        <v>1138</v>
      </c>
      <c r="D363" s="34" t="s">
        <v>1139</v>
      </c>
      <c r="E363" s="34" t="s">
        <v>1166</v>
      </c>
      <c r="F363" s="34" t="s">
        <v>1229</v>
      </c>
      <c r="G363" s="34" t="s">
        <v>1230</v>
      </c>
      <c r="H363" s="34" t="s">
        <v>1232</v>
      </c>
      <c r="I363" s="34" t="s">
        <v>1233</v>
      </c>
      <c r="J363" s="34">
        <v>1105</v>
      </c>
      <c r="K363" s="34" t="s">
        <v>1198</v>
      </c>
    </row>
    <row r="364" spans="1:11" x14ac:dyDescent="0.35">
      <c r="A364" s="34" t="s">
        <v>16</v>
      </c>
      <c r="B364" s="34" t="s">
        <v>1145</v>
      </c>
      <c r="C364" s="34" t="s">
        <v>1146</v>
      </c>
      <c r="D364" s="34" t="s">
        <v>1139</v>
      </c>
      <c r="E364" s="34" t="s">
        <v>1166</v>
      </c>
      <c r="F364" s="34" t="s">
        <v>1229</v>
      </c>
      <c r="G364" s="34" t="s">
        <v>1230</v>
      </c>
      <c r="H364" s="34" t="s">
        <v>1232</v>
      </c>
      <c r="I364" s="34" t="s">
        <v>1233</v>
      </c>
      <c r="J364" s="34">
        <v>35585</v>
      </c>
      <c r="K364" s="34" t="s">
        <v>1198</v>
      </c>
    </row>
    <row r="365" spans="1:11" x14ac:dyDescent="0.35">
      <c r="A365" s="34" t="s">
        <v>16</v>
      </c>
      <c r="B365" s="34" t="s">
        <v>1147</v>
      </c>
      <c r="C365" s="34" t="s">
        <v>1146</v>
      </c>
      <c r="D365" s="34" t="s">
        <v>1139</v>
      </c>
      <c r="E365" s="34" t="s">
        <v>1166</v>
      </c>
      <c r="F365" s="34" t="s">
        <v>1229</v>
      </c>
      <c r="G365" s="34" t="s">
        <v>1230</v>
      </c>
      <c r="H365" s="34" t="s">
        <v>1232</v>
      </c>
      <c r="I365" s="34" t="s">
        <v>1233</v>
      </c>
      <c r="J365" s="34">
        <v>28803</v>
      </c>
      <c r="K365" s="34" t="s">
        <v>1198</v>
      </c>
    </row>
    <row r="366" spans="1:11" x14ac:dyDescent="0.35">
      <c r="A366" s="34" t="s">
        <v>16</v>
      </c>
      <c r="B366" s="34" t="s">
        <v>1148</v>
      </c>
      <c r="C366" s="34" t="s">
        <v>1146</v>
      </c>
      <c r="D366" s="34" t="s">
        <v>1139</v>
      </c>
      <c r="E366" s="34" t="s">
        <v>1166</v>
      </c>
      <c r="F366" s="34" t="s">
        <v>1229</v>
      </c>
      <c r="G366" s="34" t="s">
        <v>1230</v>
      </c>
      <c r="H366" s="34" t="s">
        <v>1232</v>
      </c>
      <c r="I366" s="34" t="s">
        <v>1233</v>
      </c>
      <c r="J366" s="34">
        <v>47803</v>
      </c>
      <c r="K366" s="34" t="s">
        <v>1198</v>
      </c>
    </row>
    <row r="367" spans="1:11" x14ac:dyDescent="0.35">
      <c r="A367" s="34" t="s">
        <v>16</v>
      </c>
      <c r="B367" s="34" t="s">
        <v>1149</v>
      </c>
      <c r="C367" s="34" t="s">
        <v>1146</v>
      </c>
      <c r="D367" s="34" t="s">
        <v>1139</v>
      </c>
      <c r="E367" s="34" t="s">
        <v>1166</v>
      </c>
      <c r="F367" s="34" t="s">
        <v>1229</v>
      </c>
      <c r="G367" s="34" t="s">
        <v>1230</v>
      </c>
      <c r="H367" s="34" t="s">
        <v>1232</v>
      </c>
      <c r="I367" s="34" t="s">
        <v>1233</v>
      </c>
      <c r="J367" s="34">
        <v>23433</v>
      </c>
      <c r="K367" s="34" t="s">
        <v>1198</v>
      </c>
    </row>
    <row r="368" spans="1:11" x14ac:dyDescent="0.35">
      <c r="A368" s="34" t="s">
        <v>16</v>
      </c>
      <c r="B368" s="34" t="s">
        <v>1150</v>
      </c>
      <c r="C368" s="34" t="s">
        <v>1146</v>
      </c>
      <c r="D368" s="34" t="s">
        <v>1139</v>
      </c>
      <c r="E368" s="34" t="s">
        <v>1166</v>
      </c>
      <c r="F368" s="34" t="s">
        <v>1229</v>
      </c>
      <c r="G368" s="34" t="s">
        <v>1230</v>
      </c>
      <c r="H368" s="34" t="s">
        <v>1232</v>
      </c>
      <c r="I368" s="34" t="s">
        <v>1233</v>
      </c>
      <c r="J368" s="34">
        <v>46691</v>
      </c>
      <c r="K368" s="34" t="s">
        <v>1198</v>
      </c>
    </row>
    <row r="369" spans="1:11" x14ac:dyDescent="0.35">
      <c r="A369" s="34" t="s">
        <v>19</v>
      </c>
      <c r="B369" s="34" t="s">
        <v>1151</v>
      </c>
      <c r="C369" s="34" t="s">
        <v>1146</v>
      </c>
      <c r="D369" s="34" t="s">
        <v>1139</v>
      </c>
      <c r="E369" s="34" t="s">
        <v>1166</v>
      </c>
      <c r="F369" s="34" t="s">
        <v>1229</v>
      </c>
      <c r="G369" s="34" t="s">
        <v>1230</v>
      </c>
      <c r="H369" s="34" t="s">
        <v>1232</v>
      </c>
      <c r="I369" s="34" t="s">
        <v>1233</v>
      </c>
      <c r="J369" s="34">
        <v>39377</v>
      </c>
      <c r="K369" s="34" t="s">
        <v>1198</v>
      </c>
    </row>
    <row r="370" spans="1:11" x14ac:dyDescent="0.35">
      <c r="A370" s="34" t="s">
        <v>19</v>
      </c>
      <c r="B370" s="34" t="s">
        <v>1152</v>
      </c>
      <c r="C370" s="34" t="s">
        <v>1146</v>
      </c>
      <c r="D370" s="34" t="s">
        <v>1139</v>
      </c>
      <c r="E370" s="34" t="s">
        <v>1166</v>
      </c>
      <c r="F370" s="34" t="s">
        <v>1229</v>
      </c>
      <c r="G370" s="34" t="s">
        <v>1230</v>
      </c>
      <c r="H370" s="34" t="s">
        <v>1232</v>
      </c>
      <c r="I370" s="34" t="s">
        <v>1233</v>
      </c>
      <c r="J370" s="34">
        <v>41208</v>
      </c>
      <c r="K370" s="34" t="s">
        <v>1198</v>
      </c>
    </row>
    <row r="371" spans="1:11" x14ac:dyDescent="0.35">
      <c r="A371" s="34" t="s">
        <v>19</v>
      </c>
      <c r="B371" s="34" t="s">
        <v>1153</v>
      </c>
      <c r="C371" s="34" t="s">
        <v>1146</v>
      </c>
      <c r="D371" s="34" t="s">
        <v>1139</v>
      </c>
      <c r="E371" s="34" t="s">
        <v>1166</v>
      </c>
      <c r="F371" s="34" t="s">
        <v>1229</v>
      </c>
      <c r="G371" s="34" t="s">
        <v>1230</v>
      </c>
      <c r="H371" s="34" t="s">
        <v>1232</v>
      </c>
      <c r="I371" s="34" t="s">
        <v>1233</v>
      </c>
      <c r="J371" s="34">
        <v>17164</v>
      </c>
      <c r="K371" s="34" t="s">
        <v>1198</v>
      </c>
    </row>
    <row r="372" spans="1:11" x14ac:dyDescent="0.35">
      <c r="A372" s="34" t="s">
        <v>19</v>
      </c>
      <c r="B372" s="34" t="s">
        <v>1154</v>
      </c>
      <c r="C372" s="34" t="s">
        <v>1146</v>
      </c>
      <c r="D372" s="34" t="s">
        <v>1139</v>
      </c>
      <c r="E372" s="34" t="s">
        <v>1166</v>
      </c>
      <c r="F372" s="34" t="s">
        <v>1229</v>
      </c>
      <c r="G372" s="34" t="s">
        <v>1230</v>
      </c>
      <c r="H372" s="34" t="s">
        <v>1232</v>
      </c>
      <c r="I372" s="34" t="s">
        <v>1233</v>
      </c>
      <c r="J372" s="34">
        <v>52446</v>
      </c>
      <c r="K372" s="34" t="s">
        <v>1198</v>
      </c>
    </row>
    <row r="373" spans="1:11" x14ac:dyDescent="0.35">
      <c r="A373" s="34" t="s">
        <v>19</v>
      </c>
      <c r="B373" s="34" t="s">
        <v>1155</v>
      </c>
      <c r="C373" s="34" t="s">
        <v>1146</v>
      </c>
      <c r="D373" s="34" t="s">
        <v>1139</v>
      </c>
      <c r="E373" s="34" t="s">
        <v>1166</v>
      </c>
      <c r="F373" s="34" t="s">
        <v>1229</v>
      </c>
      <c r="G373" s="34" t="s">
        <v>1230</v>
      </c>
      <c r="H373" s="34" t="s">
        <v>1232</v>
      </c>
      <c r="I373" s="34" t="s">
        <v>1233</v>
      </c>
      <c r="J373" s="34">
        <v>35290</v>
      </c>
      <c r="K373" s="34" t="s">
        <v>1198</v>
      </c>
    </row>
    <row r="374" spans="1:11" x14ac:dyDescent="0.35">
      <c r="A374" s="34" t="s">
        <v>19</v>
      </c>
      <c r="B374" s="34" t="s">
        <v>1137</v>
      </c>
      <c r="C374" s="34" t="s">
        <v>1138</v>
      </c>
      <c r="D374" s="34" t="s">
        <v>1156</v>
      </c>
      <c r="E374" s="34" t="s">
        <v>1234</v>
      </c>
      <c r="F374" s="34" t="s">
        <v>50</v>
      </c>
      <c r="G374" s="34" t="s">
        <v>1235</v>
      </c>
      <c r="H374" s="34" t="s">
        <v>1236</v>
      </c>
      <c r="I374" s="34" t="s">
        <v>1237</v>
      </c>
      <c r="J374" s="34">
        <v>0</v>
      </c>
      <c r="K374" s="34"/>
    </row>
    <row r="375" spans="1:11" x14ac:dyDescent="0.35">
      <c r="A375" s="34" t="s">
        <v>19</v>
      </c>
      <c r="B375" s="34" t="s">
        <v>1144</v>
      </c>
      <c r="C375" s="34" t="s">
        <v>1138</v>
      </c>
      <c r="D375" s="34" t="s">
        <v>1156</v>
      </c>
      <c r="E375" s="34" t="s">
        <v>1234</v>
      </c>
      <c r="F375" s="34" t="s">
        <v>50</v>
      </c>
      <c r="G375" s="34" t="s">
        <v>1235</v>
      </c>
      <c r="H375" s="34" t="s">
        <v>1236</v>
      </c>
      <c r="I375" s="34" t="s">
        <v>1237</v>
      </c>
      <c r="J375" s="34">
        <v>0</v>
      </c>
      <c r="K375" s="34"/>
    </row>
    <row r="376" spans="1:11" x14ac:dyDescent="0.35">
      <c r="A376" s="34" t="s">
        <v>16</v>
      </c>
      <c r="B376" s="34" t="s">
        <v>1145</v>
      </c>
      <c r="C376" s="34" t="s">
        <v>1146</v>
      </c>
      <c r="D376" s="34" t="s">
        <v>1156</v>
      </c>
      <c r="E376" s="34" t="s">
        <v>1234</v>
      </c>
      <c r="F376" s="34" t="s">
        <v>50</v>
      </c>
      <c r="G376" s="34" t="s">
        <v>1235</v>
      </c>
      <c r="H376" s="34" t="s">
        <v>1236</v>
      </c>
      <c r="I376" s="34" t="s">
        <v>1237</v>
      </c>
      <c r="J376" s="34">
        <v>0</v>
      </c>
      <c r="K376" s="34"/>
    </row>
    <row r="377" spans="1:11" x14ac:dyDescent="0.35">
      <c r="A377" s="34" t="s">
        <v>16</v>
      </c>
      <c r="B377" s="34" t="s">
        <v>1147</v>
      </c>
      <c r="C377" s="34" t="s">
        <v>1146</v>
      </c>
      <c r="D377" s="34" t="s">
        <v>1156</v>
      </c>
      <c r="E377" s="34" t="s">
        <v>1234</v>
      </c>
      <c r="F377" s="34" t="s">
        <v>50</v>
      </c>
      <c r="G377" s="34" t="s">
        <v>1235</v>
      </c>
      <c r="H377" s="34" t="s">
        <v>1236</v>
      </c>
      <c r="I377" s="34" t="s">
        <v>1237</v>
      </c>
      <c r="J377" s="34">
        <v>0</v>
      </c>
      <c r="K377" s="34"/>
    </row>
    <row r="378" spans="1:11" x14ac:dyDescent="0.35">
      <c r="A378" s="34" t="s">
        <v>16</v>
      </c>
      <c r="B378" s="34" t="s">
        <v>1148</v>
      </c>
      <c r="C378" s="34" t="s">
        <v>1146</v>
      </c>
      <c r="D378" s="34" t="s">
        <v>1156</v>
      </c>
      <c r="E378" s="34" t="s">
        <v>1234</v>
      </c>
      <c r="F378" s="34" t="s">
        <v>50</v>
      </c>
      <c r="G378" s="34" t="s">
        <v>1235</v>
      </c>
      <c r="H378" s="34" t="s">
        <v>1236</v>
      </c>
      <c r="I378" s="34" t="s">
        <v>1237</v>
      </c>
      <c r="J378" s="34">
        <v>0</v>
      </c>
      <c r="K378" s="34"/>
    </row>
    <row r="379" spans="1:11" x14ac:dyDescent="0.35">
      <c r="A379" s="34" t="s">
        <v>16</v>
      </c>
      <c r="B379" s="34" t="s">
        <v>1149</v>
      </c>
      <c r="C379" s="34" t="s">
        <v>1146</v>
      </c>
      <c r="D379" s="34" t="s">
        <v>1156</v>
      </c>
      <c r="E379" s="34" t="s">
        <v>1234</v>
      </c>
      <c r="F379" s="34" t="s">
        <v>50</v>
      </c>
      <c r="G379" s="34" t="s">
        <v>1235</v>
      </c>
      <c r="H379" s="34" t="s">
        <v>1236</v>
      </c>
      <c r="I379" s="34" t="s">
        <v>1237</v>
      </c>
      <c r="J379" s="34">
        <v>30</v>
      </c>
      <c r="K379" s="34"/>
    </row>
    <row r="380" spans="1:11" x14ac:dyDescent="0.35">
      <c r="A380" s="34" t="s">
        <v>16</v>
      </c>
      <c r="B380" s="34" t="s">
        <v>1150</v>
      </c>
      <c r="C380" s="34" t="s">
        <v>1146</v>
      </c>
      <c r="D380" s="34" t="s">
        <v>1156</v>
      </c>
      <c r="E380" s="34" t="s">
        <v>1234</v>
      </c>
      <c r="F380" s="34" t="s">
        <v>50</v>
      </c>
      <c r="G380" s="34" t="s">
        <v>1235</v>
      </c>
      <c r="H380" s="34" t="s">
        <v>1236</v>
      </c>
      <c r="I380" s="34" t="s">
        <v>1237</v>
      </c>
      <c r="J380" s="34">
        <v>0</v>
      </c>
      <c r="K380" s="34"/>
    </row>
    <row r="381" spans="1:11" x14ac:dyDescent="0.35">
      <c r="A381" s="34" t="s">
        <v>19</v>
      </c>
      <c r="B381" s="34" t="s">
        <v>1151</v>
      </c>
      <c r="C381" s="34" t="s">
        <v>1146</v>
      </c>
      <c r="D381" s="34" t="s">
        <v>1156</v>
      </c>
      <c r="E381" s="34" t="s">
        <v>1234</v>
      </c>
      <c r="F381" s="34" t="s">
        <v>50</v>
      </c>
      <c r="G381" s="34" t="s">
        <v>1235</v>
      </c>
      <c r="H381" s="34" t="s">
        <v>1236</v>
      </c>
      <c r="I381" s="34" t="s">
        <v>1237</v>
      </c>
      <c r="J381" s="34">
        <v>0</v>
      </c>
      <c r="K381" s="34"/>
    </row>
    <row r="382" spans="1:11" x14ac:dyDescent="0.35">
      <c r="A382" s="34" t="s">
        <v>19</v>
      </c>
      <c r="B382" s="34" t="s">
        <v>1152</v>
      </c>
      <c r="C382" s="34" t="s">
        <v>1146</v>
      </c>
      <c r="D382" s="34" t="s">
        <v>1156</v>
      </c>
      <c r="E382" s="34" t="s">
        <v>1234</v>
      </c>
      <c r="F382" s="34" t="s">
        <v>50</v>
      </c>
      <c r="G382" s="34" t="s">
        <v>1235</v>
      </c>
      <c r="H382" s="34" t="s">
        <v>1236</v>
      </c>
      <c r="I382" s="34" t="s">
        <v>1237</v>
      </c>
      <c r="J382" s="34">
        <v>0</v>
      </c>
      <c r="K382" s="34"/>
    </row>
    <row r="383" spans="1:11" x14ac:dyDescent="0.35">
      <c r="A383" s="34" t="s">
        <v>19</v>
      </c>
      <c r="B383" s="34" t="s">
        <v>1153</v>
      </c>
      <c r="C383" s="34" t="s">
        <v>1146</v>
      </c>
      <c r="D383" s="34" t="s">
        <v>1156</v>
      </c>
      <c r="E383" s="34" t="s">
        <v>1234</v>
      </c>
      <c r="F383" s="34" t="s">
        <v>50</v>
      </c>
      <c r="G383" s="34" t="s">
        <v>1235</v>
      </c>
      <c r="H383" s="34" t="s">
        <v>1236</v>
      </c>
      <c r="I383" s="34" t="s">
        <v>1237</v>
      </c>
      <c r="J383" s="34">
        <v>0</v>
      </c>
      <c r="K383" s="34"/>
    </row>
    <row r="384" spans="1:11" x14ac:dyDescent="0.35">
      <c r="A384" s="34" t="s">
        <v>19</v>
      </c>
      <c r="B384" s="34" t="s">
        <v>1154</v>
      </c>
      <c r="C384" s="34" t="s">
        <v>1146</v>
      </c>
      <c r="D384" s="34" t="s">
        <v>1156</v>
      </c>
      <c r="E384" s="34" t="s">
        <v>1234</v>
      </c>
      <c r="F384" s="34" t="s">
        <v>50</v>
      </c>
      <c r="G384" s="34" t="s">
        <v>1235</v>
      </c>
      <c r="H384" s="34" t="s">
        <v>1236</v>
      </c>
      <c r="I384" s="34" t="s">
        <v>1237</v>
      </c>
      <c r="J384" s="34">
        <v>0</v>
      </c>
      <c r="K384" s="34"/>
    </row>
    <row r="385" spans="1:10" x14ac:dyDescent="0.35">
      <c r="A385" s="34" t="s">
        <v>19</v>
      </c>
      <c r="B385" s="34" t="s">
        <v>1155</v>
      </c>
      <c r="C385" s="34" t="s">
        <v>1146</v>
      </c>
      <c r="D385" s="34" t="s">
        <v>1156</v>
      </c>
      <c r="E385" s="34" t="s">
        <v>1234</v>
      </c>
      <c r="F385" s="34" t="s">
        <v>50</v>
      </c>
      <c r="G385" s="34" t="s">
        <v>1235</v>
      </c>
      <c r="H385" s="34" t="s">
        <v>1236</v>
      </c>
      <c r="I385" s="34" t="s">
        <v>1237</v>
      </c>
      <c r="J385" s="34">
        <v>0</v>
      </c>
    </row>
    <row r="386" spans="1:10" x14ac:dyDescent="0.35">
      <c r="A386" s="34" t="s">
        <v>19</v>
      </c>
      <c r="B386" s="34" t="s">
        <v>1137</v>
      </c>
      <c r="C386" s="34" t="s">
        <v>1138</v>
      </c>
      <c r="D386" s="34" t="s">
        <v>1139</v>
      </c>
      <c r="E386" s="34" t="s">
        <v>1140</v>
      </c>
      <c r="F386" s="34" t="s">
        <v>1238</v>
      </c>
      <c r="G386" s="34" t="s">
        <v>1239</v>
      </c>
      <c r="H386" s="34" t="s">
        <v>1240</v>
      </c>
      <c r="I386" s="34" t="s">
        <v>1241</v>
      </c>
      <c r="J386" s="34">
        <v>2135</v>
      </c>
    </row>
    <row r="387" spans="1:10" x14ac:dyDescent="0.35">
      <c r="A387" s="34" t="s">
        <v>19</v>
      </c>
      <c r="B387" s="34" t="s">
        <v>1144</v>
      </c>
      <c r="C387" s="34" t="s">
        <v>1138</v>
      </c>
      <c r="D387" s="34" t="s">
        <v>1139</v>
      </c>
      <c r="E387" s="34" t="s">
        <v>1140</v>
      </c>
      <c r="F387" s="34" t="s">
        <v>1238</v>
      </c>
      <c r="G387" s="34" t="s">
        <v>1239</v>
      </c>
      <c r="H387" s="34" t="s">
        <v>1240</v>
      </c>
      <c r="I387" s="34" t="s">
        <v>1241</v>
      </c>
      <c r="J387" s="34">
        <v>0</v>
      </c>
    </row>
    <row r="388" spans="1:10" x14ac:dyDescent="0.35">
      <c r="A388" s="34" t="s">
        <v>16</v>
      </c>
      <c r="B388" s="34" t="s">
        <v>1145</v>
      </c>
      <c r="C388" s="34" t="s">
        <v>1146</v>
      </c>
      <c r="D388" s="34" t="s">
        <v>1139</v>
      </c>
      <c r="E388" s="34" t="s">
        <v>1140</v>
      </c>
      <c r="F388" s="34" t="s">
        <v>1238</v>
      </c>
      <c r="G388" s="34" t="s">
        <v>1239</v>
      </c>
      <c r="H388" s="34" t="s">
        <v>1240</v>
      </c>
      <c r="I388" s="34" t="s">
        <v>1241</v>
      </c>
      <c r="J388" s="34">
        <v>0</v>
      </c>
    </row>
    <row r="389" spans="1:10" x14ac:dyDescent="0.35">
      <c r="A389" s="34" t="s">
        <v>16</v>
      </c>
      <c r="B389" s="34" t="s">
        <v>1147</v>
      </c>
      <c r="C389" s="34" t="s">
        <v>1146</v>
      </c>
      <c r="D389" s="34" t="s">
        <v>1139</v>
      </c>
      <c r="E389" s="34" t="s">
        <v>1140</v>
      </c>
      <c r="F389" s="34" t="s">
        <v>1238</v>
      </c>
      <c r="G389" s="34" t="s">
        <v>1239</v>
      </c>
      <c r="H389" s="34" t="s">
        <v>1240</v>
      </c>
      <c r="I389" s="34" t="s">
        <v>1241</v>
      </c>
      <c r="J389" s="34">
        <v>0</v>
      </c>
    </row>
    <row r="390" spans="1:10" x14ac:dyDescent="0.35">
      <c r="A390" s="34" t="s">
        <v>16</v>
      </c>
      <c r="B390" s="34" t="s">
        <v>1148</v>
      </c>
      <c r="C390" s="34" t="s">
        <v>1146</v>
      </c>
      <c r="D390" s="34" t="s">
        <v>1139</v>
      </c>
      <c r="E390" s="34" t="s">
        <v>1140</v>
      </c>
      <c r="F390" s="34" t="s">
        <v>1238</v>
      </c>
      <c r="G390" s="34" t="s">
        <v>1239</v>
      </c>
      <c r="H390" s="34" t="s">
        <v>1240</v>
      </c>
      <c r="I390" s="34" t="s">
        <v>1241</v>
      </c>
      <c r="J390" s="34">
        <v>0</v>
      </c>
    </row>
    <row r="391" spans="1:10" x14ac:dyDescent="0.35">
      <c r="A391" s="34" t="s">
        <v>16</v>
      </c>
      <c r="B391" s="34" t="s">
        <v>1149</v>
      </c>
      <c r="C391" s="34" t="s">
        <v>1146</v>
      </c>
      <c r="D391" s="34" t="s">
        <v>1139</v>
      </c>
      <c r="E391" s="34" t="s">
        <v>1140</v>
      </c>
      <c r="F391" s="34" t="s">
        <v>1238</v>
      </c>
      <c r="G391" s="34" t="s">
        <v>1239</v>
      </c>
      <c r="H391" s="34" t="s">
        <v>1240</v>
      </c>
      <c r="I391" s="34" t="s">
        <v>1241</v>
      </c>
      <c r="J391" s="34">
        <v>0</v>
      </c>
    </row>
    <row r="392" spans="1:10" x14ac:dyDescent="0.35">
      <c r="A392" s="34" t="s">
        <v>16</v>
      </c>
      <c r="B392" s="34" t="s">
        <v>1150</v>
      </c>
      <c r="C392" s="34" t="s">
        <v>1146</v>
      </c>
      <c r="D392" s="34" t="s">
        <v>1139</v>
      </c>
      <c r="E392" s="34" t="s">
        <v>1140</v>
      </c>
      <c r="F392" s="34" t="s">
        <v>1238</v>
      </c>
      <c r="G392" s="34" t="s">
        <v>1239</v>
      </c>
      <c r="H392" s="34" t="s">
        <v>1240</v>
      </c>
      <c r="I392" s="34" t="s">
        <v>1241</v>
      </c>
      <c r="J392" s="34">
        <v>0</v>
      </c>
    </row>
    <row r="393" spans="1:10" x14ac:dyDescent="0.35">
      <c r="A393" s="34" t="s">
        <v>19</v>
      </c>
      <c r="B393" s="34" t="s">
        <v>1151</v>
      </c>
      <c r="C393" s="34" t="s">
        <v>1146</v>
      </c>
      <c r="D393" s="34" t="s">
        <v>1139</v>
      </c>
      <c r="E393" s="34" t="s">
        <v>1140</v>
      </c>
      <c r="F393" s="34" t="s">
        <v>1238</v>
      </c>
      <c r="G393" s="34" t="s">
        <v>1239</v>
      </c>
      <c r="H393" s="34" t="s">
        <v>1240</v>
      </c>
      <c r="I393" s="34" t="s">
        <v>1241</v>
      </c>
      <c r="J393" s="34">
        <v>0</v>
      </c>
    </row>
    <row r="394" spans="1:10" x14ac:dyDescent="0.35">
      <c r="A394" s="34" t="s">
        <v>19</v>
      </c>
      <c r="B394" s="34" t="s">
        <v>1152</v>
      </c>
      <c r="C394" s="34" t="s">
        <v>1146</v>
      </c>
      <c r="D394" s="34" t="s">
        <v>1139</v>
      </c>
      <c r="E394" s="34" t="s">
        <v>1140</v>
      </c>
      <c r="F394" s="34" t="s">
        <v>1238</v>
      </c>
      <c r="G394" s="34" t="s">
        <v>1239</v>
      </c>
      <c r="H394" s="34" t="s">
        <v>1240</v>
      </c>
      <c r="I394" s="34" t="s">
        <v>1241</v>
      </c>
      <c r="J394" s="34">
        <v>0</v>
      </c>
    </row>
    <row r="395" spans="1:10" x14ac:dyDescent="0.35">
      <c r="A395" s="34" t="s">
        <v>19</v>
      </c>
      <c r="B395" s="34" t="s">
        <v>1153</v>
      </c>
      <c r="C395" s="34" t="s">
        <v>1146</v>
      </c>
      <c r="D395" s="34" t="s">
        <v>1139</v>
      </c>
      <c r="E395" s="34" t="s">
        <v>1140</v>
      </c>
      <c r="F395" s="34" t="s">
        <v>1238</v>
      </c>
      <c r="G395" s="34" t="s">
        <v>1239</v>
      </c>
      <c r="H395" s="34" t="s">
        <v>1240</v>
      </c>
      <c r="I395" s="34" t="s">
        <v>1241</v>
      </c>
      <c r="J395" s="34">
        <v>0</v>
      </c>
    </row>
    <row r="396" spans="1:10" x14ac:dyDescent="0.35">
      <c r="A396" s="34" t="s">
        <v>19</v>
      </c>
      <c r="B396" s="34" t="s">
        <v>1154</v>
      </c>
      <c r="C396" s="34" t="s">
        <v>1146</v>
      </c>
      <c r="D396" s="34" t="s">
        <v>1139</v>
      </c>
      <c r="E396" s="34" t="s">
        <v>1140</v>
      </c>
      <c r="F396" s="34" t="s">
        <v>1238</v>
      </c>
      <c r="G396" s="34" t="s">
        <v>1239</v>
      </c>
      <c r="H396" s="34" t="s">
        <v>1240</v>
      </c>
      <c r="I396" s="34" t="s">
        <v>1241</v>
      </c>
      <c r="J396" s="34">
        <v>0</v>
      </c>
    </row>
    <row r="397" spans="1:10" x14ac:dyDescent="0.35">
      <c r="A397" s="34" t="s">
        <v>19</v>
      </c>
      <c r="B397" s="34" t="s">
        <v>1155</v>
      </c>
      <c r="C397" s="34" t="s">
        <v>1146</v>
      </c>
      <c r="D397" s="34" t="s">
        <v>1139</v>
      </c>
      <c r="E397" s="34" t="s">
        <v>1140</v>
      </c>
      <c r="F397" s="34" t="s">
        <v>1238</v>
      </c>
      <c r="G397" s="34" t="s">
        <v>1239</v>
      </c>
      <c r="H397" s="34" t="s">
        <v>1240</v>
      </c>
      <c r="I397" s="34" t="s">
        <v>1241</v>
      </c>
      <c r="J397" s="34">
        <v>0</v>
      </c>
    </row>
    <row r="398" spans="1:10" x14ac:dyDescent="0.35">
      <c r="A398" s="34" t="s">
        <v>19</v>
      </c>
      <c r="B398" s="34" t="s">
        <v>1137</v>
      </c>
      <c r="C398" s="34" t="s">
        <v>1138</v>
      </c>
      <c r="D398" s="34" t="s">
        <v>1139</v>
      </c>
      <c r="E398" s="34" t="s">
        <v>1140</v>
      </c>
      <c r="F398" s="34" t="s">
        <v>1242</v>
      </c>
      <c r="G398" s="34" t="s">
        <v>50</v>
      </c>
      <c r="H398" s="34" t="s">
        <v>50</v>
      </c>
      <c r="I398" s="34" t="s">
        <v>1243</v>
      </c>
      <c r="J398" s="34">
        <v>0</v>
      </c>
    </row>
    <row r="399" spans="1:10" x14ac:dyDescent="0.35">
      <c r="A399" s="34" t="s">
        <v>19</v>
      </c>
      <c r="B399" s="34" t="s">
        <v>1144</v>
      </c>
      <c r="C399" s="34" t="s">
        <v>1138</v>
      </c>
      <c r="D399" s="34" t="s">
        <v>1139</v>
      </c>
      <c r="E399" s="34" t="s">
        <v>1140</v>
      </c>
      <c r="F399" s="34" t="s">
        <v>1242</v>
      </c>
      <c r="G399" s="34" t="s">
        <v>50</v>
      </c>
      <c r="H399" s="34" t="s">
        <v>50</v>
      </c>
      <c r="I399" s="34" t="s">
        <v>1243</v>
      </c>
      <c r="J399" s="34">
        <v>349</v>
      </c>
    </row>
    <row r="400" spans="1:10" x14ac:dyDescent="0.35">
      <c r="A400" s="34" t="s">
        <v>16</v>
      </c>
      <c r="B400" s="34" t="s">
        <v>1145</v>
      </c>
      <c r="C400" s="34" t="s">
        <v>1146</v>
      </c>
      <c r="D400" s="34" t="s">
        <v>1139</v>
      </c>
      <c r="E400" s="34" t="s">
        <v>1140</v>
      </c>
      <c r="F400" s="34" t="s">
        <v>1242</v>
      </c>
      <c r="G400" s="34" t="s">
        <v>50</v>
      </c>
      <c r="H400" s="34" t="s">
        <v>50</v>
      </c>
      <c r="I400" s="34" t="s">
        <v>1243</v>
      </c>
      <c r="J400" s="34">
        <v>0</v>
      </c>
    </row>
    <row r="401" spans="1:10" x14ac:dyDescent="0.35">
      <c r="A401" s="34" t="s">
        <v>16</v>
      </c>
      <c r="B401" s="34" t="s">
        <v>1147</v>
      </c>
      <c r="C401" s="34" t="s">
        <v>1146</v>
      </c>
      <c r="D401" s="34" t="s">
        <v>1139</v>
      </c>
      <c r="E401" s="34" t="s">
        <v>1140</v>
      </c>
      <c r="F401" s="34" t="s">
        <v>1242</v>
      </c>
      <c r="G401" s="34" t="s">
        <v>50</v>
      </c>
      <c r="H401" s="34" t="s">
        <v>50</v>
      </c>
      <c r="I401" s="34" t="s">
        <v>1243</v>
      </c>
      <c r="J401" s="34">
        <v>0</v>
      </c>
    </row>
    <row r="402" spans="1:10" x14ac:dyDescent="0.35">
      <c r="A402" s="34" t="s">
        <v>16</v>
      </c>
      <c r="B402" s="34" t="s">
        <v>1148</v>
      </c>
      <c r="C402" s="34" t="s">
        <v>1146</v>
      </c>
      <c r="D402" s="34" t="s">
        <v>1139</v>
      </c>
      <c r="E402" s="34" t="s">
        <v>1140</v>
      </c>
      <c r="F402" s="34" t="s">
        <v>1242</v>
      </c>
      <c r="G402" s="34" t="s">
        <v>50</v>
      </c>
      <c r="H402" s="34" t="s">
        <v>50</v>
      </c>
      <c r="I402" s="34" t="s">
        <v>1243</v>
      </c>
      <c r="J402" s="34">
        <v>0</v>
      </c>
    </row>
    <row r="403" spans="1:10" x14ac:dyDescent="0.35">
      <c r="A403" s="34" t="s">
        <v>16</v>
      </c>
      <c r="B403" s="34" t="s">
        <v>1149</v>
      </c>
      <c r="C403" s="34" t="s">
        <v>1146</v>
      </c>
      <c r="D403" s="34" t="s">
        <v>1139</v>
      </c>
      <c r="E403" s="34" t="s">
        <v>1140</v>
      </c>
      <c r="F403" s="34" t="s">
        <v>1242</v>
      </c>
      <c r="G403" s="34" t="s">
        <v>50</v>
      </c>
      <c r="H403" s="34" t="s">
        <v>50</v>
      </c>
      <c r="I403" s="34" t="s">
        <v>1243</v>
      </c>
      <c r="J403" s="34">
        <v>0</v>
      </c>
    </row>
    <row r="404" spans="1:10" x14ac:dyDescent="0.35">
      <c r="A404" s="34" t="s">
        <v>16</v>
      </c>
      <c r="B404" s="34" t="s">
        <v>1150</v>
      </c>
      <c r="C404" s="34" t="s">
        <v>1146</v>
      </c>
      <c r="D404" s="34" t="s">
        <v>1139</v>
      </c>
      <c r="E404" s="34" t="s">
        <v>1140</v>
      </c>
      <c r="F404" s="34" t="s">
        <v>1242</v>
      </c>
      <c r="G404" s="34" t="s">
        <v>50</v>
      </c>
      <c r="H404" s="34" t="s">
        <v>50</v>
      </c>
      <c r="I404" s="34" t="s">
        <v>1243</v>
      </c>
      <c r="J404" s="34">
        <v>0</v>
      </c>
    </row>
    <row r="405" spans="1:10" x14ac:dyDescent="0.35">
      <c r="A405" s="34" t="s">
        <v>19</v>
      </c>
      <c r="B405" s="34" t="s">
        <v>1151</v>
      </c>
      <c r="C405" s="34" t="s">
        <v>1146</v>
      </c>
      <c r="D405" s="34" t="s">
        <v>1139</v>
      </c>
      <c r="E405" s="34" t="s">
        <v>1140</v>
      </c>
      <c r="F405" s="34" t="s">
        <v>1242</v>
      </c>
      <c r="G405" s="34" t="s">
        <v>50</v>
      </c>
      <c r="H405" s="34" t="s">
        <v>50</v>
      </c>
      <c r="I405" s="34" t="s">
        <v>1243</v>
      </c>
      <c r="J405" s="34">
        <v>0</v>
      </c>
    </row>
    <row r="406" spans="1:10" x14ac:dyDescent="0.35">
      <c r="A406" s="34" t="s">
        <v>19</v>
      </c>
      <c r="B406" s="34" t="s">
        <v>1152</v>
      </c>
      <c r="C406" s="34" t="s">
        <v>1146</v>
      </c>
      <c r="D406" s="34" t="s">
        <v>1139</v>
      </c>
      <c r="E406" s="34" t="s">
        <v>1140</v>
      </c>
      <c r="F406" s="34" t="s">
        <v>1242</v>
      </c>
      <c r="G406" s="34" t="s">
        <v>50</v>
      </c>
      <c r="H406" s="34" t="s">
        <v>50</v>
      </c>
      <c r="I406" s="34" t="s">
        <v>1243</v>
      </c>
      <c r="J406" s="34">
        <v>0</v>
      </c>
    </row>
    <row r="407" spans="1:10" x14ac:dyDescent="0.35">
      <c r="A407" s="34" t="s">
        <v>19</v>
      </c>
      <c r="B407" s="34" t="s">
        <v>1153</v>
      </c>
      <c r="C407" s="34" t="s">
        <v>1146</v>
      </c>
      <c r="D407" s="34" t="s">
        <v>1139</v>
      </c>
      <c r="E407" s="34" t="s">
        <v>1140</v>
      </c>
      <c r="F407" s="34" t="s">
        <v>1242</v>
      </c>
      <c r="G407" s="34" t="s">
        <v>50</v>
      </c>
      <c r="H407" s="34" t="s">
        <v>50</v>
      </c>
      <c r="I407" s="34" t="s">
        <v>1243</v>
      </c>
      <c r="J407" s="34">
        <v>0</v>
      </c>
    </row>
    <row r="408" spans="1:10" x14ac:dyDescent="0.35">
      <c r="A408" s="34" t="s">
        <v>19</v>
      </c>
      <c r="B408" s="34" t="s">
        <v>1154</v>
      </c>
      <c r="C408" s="34" t="s">
        <v>1146</v>
      </c>
      <c r="D408" s="34" t="s">
        <v>1139</v>
      </c>
      <c r="E408" s="34" t="s">
        <v>1140</v>
      </c>
      <c r="F408" s="34" t="s">
        <v>1242</v>
      </c>
      <c r="G408" s="34" t="s">
        <v>50</v>
      </c>
      <c r="H408" s="34" t="s">
        <v>50</v>
      </c>
      <c r="I408" s="34" t="s">
        <v>1243</v>
      </c>
      <c r="J408" s="34">
        <v>0</v>
      </c>
    </row>
    <row r="409" spans="1:10" x14ac:dyDescent="0.35">
      <c r="A409" s="34" t="s">
        <v>19</v>
      </c>
      <c r="B409" s="34" t="s">
        <v>1155</v>
      </c>
      <c r="C409" s="34" t="s">
        <v>1146</v>
      </c>
      <c r="D409" s="34" t="s">
        <v>1139</v>
      </c>
      <c r="E409" s="34" t="s">
        <v>1140</v>
      </c>
      <c r="F409" s="34" t="s">
        <v>1242</v>
      </c>
      <c r="G409" s="34" t="s">
        <v>50</v>
      </c>
      <c r="H409" s="34" t="s">
        <v>50</v>
      </c>
      <c r="I409" s="34" t="s">
        <v>1243</v>
      </c>
      <c r="J409" s="34">
        <v>0</v>
      </c>
    </row>
    <row r="410" spans="1:10" x14ac:dyDescent="0.35">
      <c r="A410" s="34" t="s">
        <v>19</v>
      </c>
      <c r="B410" s="34" t="s">
        <v>1137</v>
      </c>
      <c r="C410" s="34" t="s">
        <v>1138</v>
      </c>
      <c r="D410" s="34" t="s">
        <v>1139</v>
      </c>
      <c r="E410" s="34" t="s">
        <v>1140</v>
      </c>
      <c r="F410" s="34" t="s">
        <v>1242</v>
      </c>
      <c r="G410" s="34" t="s">
        <v>50</v>
      </c>
      <c r="H410" s="34" t="s">
        <v>50</v>
      </c>
      <c r="I410" s="34" t="s">
        <v>1244</v>
      </c>
      <c r="J410" s="34">
        <v>0</v>
      </c>
    </row>
    <row r="411" spans="1:10" x14ac:dyDescent="0.35">
      <c r="A411" s="34" t="s">
        <v>19</v>
      </c>
      <c r="B411" s="34" t="s">
        <v>1144</v>
      </c>
      <c r="C411" s="34" t="s">
        <v>1138</v>
      </c>
      <c r="D411" s="34" t="s">
        <v>1139</v>
      </c>
      <c r="E411" s="34" t="s">
        <v>1140</v>
      </c>
      <c r="F411" s="34" t="s">
        <v>1242</v>
      </c>
      <c r="G411" s="34" t="s">
        <v>50</v>
      </c>
      <c r="H411" s="34" t="s">
        <v>50</v>
      </c>
      <c r="I411" s="34" t="s">
        <v>1244</v>
      </c>
      <c r="J411" s="34">
        <v>0</v>
      </c>
    </row>
    <row r="412" spans="1:10" x14ac:dyDescent="0.35">
      <c r="A412" s="34" t="s">
        <v>16</v>
      </c>
      <c r="B412" s="34" t="s">
        <v>1145</v>
      </c>
      <c r="C412" s="34" t="s">
        <v>1146</v>
      </c>
      <c r="D412" s="34" t="s">
        <v>1139</v>
      </c>
      <c r="E412" s="34" t="s">
        <v>1140</v>
      </c>
      <c r="F412" s="34" t="s">
        <v>1242</v>
      </c>
      <c r="G412" s="34" t="s">
        <v>50</v>
      </c>
      <c r="H412" s="34" t="s">
        <v>50</v>
      </c>
      <c r="I412" s="34" t="s">
        <v>1244</v>
      </c>
      <c r="J412" s="34">
        <v>0</v>
      </c>
    </row>
    <row r="413" spans="1:10" x14ac:dyDescent="0.35">
      <c r="A413" s="34" t="s">
        <v>16</v>
      </c>
      <c r="B413" s="34" t="s">
        <v>1147</v>
      </c>
      <c r="C413" s="34" t="s">
        <v>1146</v>
      </c>
      <c r="D413" s="34" t="s">
        <v>1139</v>
      </c>
      <c r="E413" s="34" t="s">
        <v>1140</v>
      </c>
      <c r="F413" s="34" t="s">
        <v>1242</v>
      </c>
      <c r="G413" s="34" t="s">
        <v>50</v>
      </c>
      <c r="H413" s="34" t="s">
        <v>50</v>
      </c>
      <c r="I413" s="34" t="s">
        <v>1244</v>
      </c>
      <c r="J413" s="34">
        <v>0</v>
      </c>
    </row>
    <row r="414" spans="1:10" x14ac:dyDescent="0.35">
      <c r="A414" s="34" t="s">
        <v>16</v>
      </c>
      <c r="B414" s="34" t="s">
        <v>1148</v>
      </c>
      <c r="C414" s="34" t="s">
        <v>1146</v>
      </c>
      <c r="D414" s="34" t="s">
        <v>1139</v>
      </c>
      <c r="E414" s="34" t="s">
        <v>1140</v>
      </c>
      <c r="F414" s="34" t="s">
        <v>1242</v>
      </c>
      <c r="G414" s="34" t="s">
        <v>50</v>
      </c>
      <c r="H414" s="34" t="s">
        <v>50</v>
      </c>
      <c r="I414" s="34" t="s">
        <v>1244</v>
      </c>
      <c r="J414" s="34">
        <v>0</v>
      </c>
    </row>
    <row r="415" spans="1:10" x14ac:dyDescent="0.35">
      <c r="A415" s="34" t="s">
        <v>16</v>
      </c>
      <c r="B415" s="34" t="s">
        <v>1149</v>
      </c>
      <c r="C415" s="34" t="s">
        <v>1146</v>
      </c>
      <c r="D415" s="34" t="s">
        <v>1139</v>
      </c>
      <c r="E415" s="34" t="s">
        <v>1140</v>
      </c>
      <c r="F415" s="34" t="s">
        <v>1242</v>
      </c>
      <c r="G415" s="34" t="s">
        <v>50</v>
      </c>
      <c r="H415" s="34" t="s">
        <v>50</v>
      </c>
      <c r="I415" s="34" t="s">
        <v>1244</v>
      </c>
      <c r="J415" s="34">
        <v>0</v>
      </c>
    </row>
    <row r="416" spans="1:10" x14ac:dyDescent="0.35">
      <c r="A416" s="34" t="s">
        <v>16</v>
      </c>
      <c r="B416" s="34" t="s">
        <v>1150</v>
      </c>
      <c r="C416" s="34" t="s">
        <v>1146</v>
      </c>
      <c r="D416" s="34" t="s">
        <v>1139</v>
      </c>
      <c r="E416" s="34" t="s">
        <v>1140</v>
      </c>
      <c r="F416" s="34" t="s">
        <v>1242</v>
      </c>
      <c r="G416" s="34" t="s">
        <v>50</v>
      </c>
      <c r="H416" s="34" t="s">
        <v>50</v>
      </c>
      <c r="I416" s="34" t="s">
        <v>1244</v>
      </c>
      <c r="J416" s="34">
        <v>0</v>
      </c>
    </row>
    <row r="417" spans="1:10" x14ac:dyDescent="0.35">
      <c r="A417" s="34" t="s">
        <v>19</v>
      </c>
      <c r="B417" s="34" t="s">
        <v>1151</v>
      </c>
      <c r="C417" s="34" t="s">
        <v>1146</v>
      </c>
      <c r="D417" s="34" t="s">
        <v>1139</v>
      </c>
      <c r="E417" s="34" t="s">
        <v>1140</v>
      </c>
      <c r="F417" s="34" t="s">
        <v>1242</v>
      </c>
      <c r="G417" s="34" t="s">
        <v>50</v>
      </c>
      <c r="H417" s="34" t="s">
        <v>50</v>
      </c>
      <c r="I417" s="34" t="s">
        <v>1244</v>
      </c>
      <c r="J417" s="34">
        <v>0</v>
      </c>
    </row>
    <row r="418" spans="1:10" x14ac:dyDescent="0.35">
      <c r="A418" s="34" t="s">
        <v>19</v>
      </c>
      <c r="B418" s="34" t="s">
        <v>1152</v>
      </c>
      <c r="C418" s="34" t="s">
        <v>1146</v>
      </c>
      <c r="D418" s="34" t="s">
        <v>1139</v>
      </c>
      <c r="E418" s="34" t="s">
        <v>1140</v>
      </c>
      <c r="F418" s="34" t="s">
        <v>1242</v>
      </c>
      <c r="G418" s="34" t="s">
        <v>50</v>
      </c>
      <c r="H418" s="34" t="s">
        <v>50</v>
      </c>
      <c r="I418" s="34" t="s">
        <v>1244</v>
      </c>
      <c r="J418" s="34">
        <v>0</v>
      </c>
    </row>
    <row r="419" spans="1:10" x14ac:dyDescent="0.35">
      <c r="A419" s="34" t="s">
        <v>19</v>
      </c>
      <c r="B419" s="34" t="s">
        <v>1153</v>
      </c>
      <c r="C419" s="34" t="s">
        <v>1146</v>
      </c>
      <c r="D419" s="34" t="s">
        <v>1139</v>
      </c>
      <c r="E419" s="34" t="s">
        <v>1140</v>
      </c>
      <c r="F419" s="34" t="s">
        <v>1242</v>
      </c>
      <c r="G419" s="34" t="s">
        <v>50</v>
      </c>
      <c r="H419" s="34" t="s">
        <v>50</v>
      </c>
      <c r="I419" s="34" t="s">
        <v>1244</v>
      </c>
      <c r="J419" s="34">
        <v>101</v>
      </c>
    </row>
    <row r="420" spans="1:10" x14ac:dyDescent="0.35">
      <c r="A420" s="34" t="s">
        <v>19</v>
      </c>
      <c r="B420" s="34" t="s">
        <v>1154</v>
      </c>
      <c r="C420" s="34" t="s">
        <v>1146</v>
      </c>
      <c r="D420" s="34" t="s">
        <v>1139</v>
      </c>
      <c r="E420" s="34" t="s">
        <v>1140</v>
      </c>
      <c r="F420" s="34" t="s">
        <v>1242</v>
      </c>
      <c r="G420" s="34" t="s">
        <v>50</v>
      </c>
      <c r="H420" s="34" t="s">
        <v>50</v>
      </c>
      <c r="I420" s="34" t="s">
        <v>1244</v>
      </c>
      <c r="J420" s="34">
        <v>0</v>
      </c>
    </row>
    <row r="421" spans="1:10" x14ac:dyDescent="0.35">
      <c r="A421" s="34" t="s">
        <v>19</v>
      </c>
      <c r="B421" s="34" t="s">
        <v>1155</v>
      </c>
      <c r="C421" s="34" t="s">
        <v>1146</v>
      </c>
      <c r="D421" s="34" t="s">
        <v>1139</v>
      </c>
      <c r="E421" s="34" t="s">
        <v>1140</v>
      </c>
      <c r="F421" s="34" t="s">
        <v>1242</v>
      </c>
      <c r="G421" s="34" t="s">
        <v>50</v>
      </c>
      <c r="H421" s="34" t="s">
        <v>50</v>
      </c>
      <c r="I421" s="34" t="s">
        <v>1244</v>
      </c>
      <c r="J421" s="34">
        <v>0</v>
      </c>
    </row>
    <row r="422" spans="1:10" x14ac:dyDescent="0.35">
      <c r="A422" s="34" t="s">
        <v>19</v>
      </c>
      <c r="B422" s="34" t="s">
        <v>1137</v>
      </c>
      <c r="C422" s="34" t="s">
        <v>1138</v>
      </c>
      <c r="D422" s="34" t="s">
        <v>1156</v>
      </c>
      <c r="E422" s="34" t="s">
        <v>1174</v>
      </c>
      <c r="F422" s="34" t="s">
        <v>1245</v>
      </c>
      <c r="G422" s="34" t="s">
        <v>1246</v>
      </c>
      <c r="H422" s="34" t="s">
        <v>1247</v>
      </c>
      <c r="I422" s="34" t="s">
        <v>1248</v>
      </c>
      <c r="J422" s="34">
        <v>0</v>
      </c>
    </row>
    <row r="423" spans="1:10" x14ac:dyDescent="0.35">
      <c r="A423" s="34" t="s">
        <v>19</v>
      </c>
      <c r="B423" s="34" t="s">
        <v>1144</v>
      </c>
      <c r="C423" s="34" t="s">
        <v>1138</v>
      </c>
      <c r="D423" s="34" t="s">
        <v>1156</v>
      </c>
      <c r="E423" s="34" t="s">
        <v>1174</v>
      </c>
      <c r="F423" s="34" t="s">
        <v>1245</v>
      </c>
      <c r="G423" s="34" t="s">
        <v>1246</v>
      </c>
      <c r="H423" s="34" t="s">
        <v>1247</v>
      </c>
      <c r="I423" s="34" t="s">
        <v>1248</v>
      </c>
      <c r="J423" s="34">
        <v>0</v>
      </c>
    </row>
    <row r="424" spans="1:10" x14ac:dyDescent="0.35">
      <c r="A424" s="34" t="s">
        <v>16</v>
      </c>
      <c r="B424" s="34" t="s">
        <v>1145</v>
      </c>
      <c r="C424" s="34" t="s">
        <v>1146</v>
      </c>
      <c r="D424" s="34" t="s">
        <v>1156</v>
      </c>
      <c r="E424" s="34" t="s">
        <v>1174</v>
      </c>
      <c r="F424" s="34" t="s">
        <v>1245</v>
      </c>
      <c r="G424" s="34" t="s">
        <v>1246</v>
      </c>
      <c r="H424" s="34" t="s">
        <v>1247</v>
      </c>
      <c r="I424" s="34" t="s">
        <v>1248</v>
      </c>
      <c r="J424" s="34">
        <v>0</v>
      </c>
    </row>
    <row r="425" spans="1:10" x14ac:dyDescent="0.35">
      <c r="A425" s="34" t="s">
        <v>16</v>
      </c>
      <c r="B425" s="34" t="s">
        <v>1147</v>
      </c>
      <c r="C425" s="34" t="s">
        <v>1146</v>
      </c>
      <c r="D425" s="34" t="s">
        <v>1156</v>
      </c>
      <c r="E425" s="34" t="s">
        <v>1174</v>
      </c>
      <c r="F425" s="34" t="s">
        <v>1245</v>
      </c>
      <c r="G425" s="34" t="s">
        <v>1246</v>
      </c>
      <c r="H425" s="34" t="s">
        <v>1247</v>
      </c>
      <c r="I425" s="34" t="s">
        <v>1248</v>
      </c>
      <c r="J425" s="34">
        <v>4</v>
      </c>
    </row>
    <row r="426" spans="1:10" x14ac:dyDescent="0.35">
      <c r="A426" s="34" t="s">
        <v>16</v>
      </c>
      <c r="B426" s="34" t="s">
        <v>1148</v>
      </c>
      <c r="C426" s="34" t="s">
        <v>1146</v>
      </c>
      <c r="D426" s="34" t="s">
        <v>1156</v>
      </c>
      <c r="E426" s="34" t="s">
        <v>1174</v>
      </c>
      <c r="F426" s="34" t="s">
        <v>1245</v>
      </c>
      <c r="G426" s="34" t="s">
        <v>1246</v>
      </c>
      <c r="H426" s="34" t="s">
        <v>1247</v>
      </c>
      <c r="I426" s="34" t="s">
        <v>1248</v>
      </c>
      <c r="J426" s="34">
        <v>0</v>
      </c>
    </row>
    <row r="427" spans="1:10" x14ac:dyDescent="0.35">
      <c r="A427" s="34" t="s">
        <v>16</v>
      </c>
      <c r="B427" s="34" t="s">
        <v>1149</v>
      </c>
      <c r="C427" s="34" t="s">
        <v>1146</v>
      </c>
      <c r="D427" s="34" t="s">
        <v>1156</v>
      </c>
      <c r="E427" s="34" t="s">
        <v>1174</v>
      </c>
      <c r="F427" s="34" t="s">
        <v>1245</v>
      </c>
      <c r="G427" s="34" t="s">
        <v>1246</v>
      </c>
      <c r="H427" s="34" t="s">
        <v>1247</v>
      </c>
      <c r="I427" s="34" t="s">
        <v>1248</v>
      </c>
      <c r="J427" s="34">
        <v>0</v>
      </c>
    </row>
    <row r="428" spans="1:10" x14ac:dyDescent="0.35">
      <c r="A428" s="34" t="s">
        <v>16</v>
      </c>
      <c r="B428" s="34" t="s">
        <v>1150</v>
      </c>
      <c r="C428" s="34" t="s">
        <v>1146</v>
      </c>
      <c r="D428" s="34" t="s">
        <v>1156</v>
      </c>
      <c r="E428" s="34" t="s">
        <v>1174</v>
      </c>
      <c r="F428" s="34" t="s">
        <v>1245</v>
      </c>
      <c r="G428" s="34" t="s">
        <v>1246</v>
      </c>
      <c r="H428" s="34" t="s">
        <v>1247</v>
      </c>
      <c r="I428" s="34" t="s">
        <v>1248</v>
      </c>
      <c r="J428" s="34">
        <v>0</v>
      </c>
    </row>
    <row r="429" spans="1:10" x14ac:dyDescent="0.35">
      <c r="A429" s="34" t="s">
        <v>19</v>
      </c>
      <c r="B429" s="34" t="s">
        <v>1151</v>
      </c>
      <c r="C429" s="34" t="s">
        <v>1146</v>
      </c>
      <c r="D429" s="34" t="s">
        <v>1156</v>
      </c>
      <c r="E429" s="34" t="s">
        <v>1174</v>
      </c>
      <c r="F429" s="34" t="s">
        <v>1245</v>
      </c>
      <c r="G429" s="34" t="s">
        <v>1246</v>
      </c>
      <c r="H429" s="34" t="s">
        <v>1247</v>
      </c>
      <c r="I429" s="34" t="s">
        <v>1248</v>
      </c>
      <c r="J429" s="34">
        <v>0</v>
      </c>
    </row>
    <row r="430" spans="1:10" x14ac:dyDescent="0.35">
      <c r="A430" s="34" t="s">
        <v>19</v>
      </c>
      <c r="B430" s="34" t="s">
        <v>1152</v>
      </c>
      <c r="C430" s="34" t="s">
        <v>1146</v>
      </c>
      <c r="D430" s="34" t="s">
        <v>1156</v>
      </c>
      <c r="E430" s="34" t="s">
        <v>1174</v>
      </c>
      <c r="F430" s="34" t="s">
        <v>1245</v>
      </c>
      <c r="G430" s="34" t="s">
        <v>1246</v>
      </c>
      <c r="H430" s="34" t="s">
        <v>1247</v>
      </c>
      <c r="I430" s="34" t="s">
        <v>1248</v>
      </c>
      <c r="J430" s="34">
        <v>0</v>
      </c>
    </row>
    <row r="431" spans="1:10" x14ac:dyDescent="0.35">
      <c r="A431" s="34" t="s">
        <v>19</v>
      </c>
      <c r="B431" s="34" t="s">
        <v>1153</v>
      </c>
      <c r="C431" s="34" t="s">
        <v>1146</v>
      </c>
      <c r="D431" s="34" t="s">
        <v>1156</v>
      </c>
      <c r="E431" s="34" t="s">
        <v>1174</v>
      </c>
      <c r="F431" s="34" t="s">
        <v>1245</v>
      </c>
      <c r="G431" s="34" t="s">
        <v>1246</v>
      </c>
      <c r="H431" s="34" t="s">
        <v>1247</v>
      </c>
      <c r="I431" s="34" t="s">
        <v>1248</v>
      </c>
      <c r="J431" s="34">
        <v>0</v>
      </c>
    </row>
    <row r="432" spans="1:10" x14ac:dyDescent="0.35">
      <c r="A432" s="34" t="s">
        <v>19</v>
      </c>
      <c r="B432" s="34" t="s">
        <v>1154</v>
      </c>
      <c r="C432" s="34" t="s">
        <v>1146</v>
      </c>
      <c r="D432" s="34" t="s">
        <v>1156</v>
      </c>
      <c r="E432" s="34" t="s">
        <v>1174</v>
      </c>
      <c r="F432" s="34" t="s">
        <v>1245</v>
      </c>
      <c r="G432" s="34" t="s">
        <v>1246</v>
      </c>
      <c r="H432" s="34" t="s">
        <v>1247</v>
      </c>
      <c r="I432" s="34" t="s">
        <v>1248</v>
      </c>
      <c r="J432" s="34">
        <v>0</v>
      </c>
    </row>
    <row r="433" spans="1:10" x14ac:dyDescent="0.35">
      <c r="A433" s="34" t="s">
        <v>19</v>
      </c>
      <c r="B433" s="34" t="s">
        <v>1155</v>
      </c>
      <c r="C433" s="34" t="s">
        <v>1146</v>
      </c>
      <c r="D433" s="34" t="s">
        <v>1156</v>
      </c>
      <c r="E433" s="34" t="s">
        <v>1174</v>
      </c>
      <c r="F433" s="34" t="s">
        <v>1245</v>
      </c>
      <c r="G433" s="34" t="s">
        <v>1246</v>
      </c>
      <c r="H433" s="34" t="s">
        <v>1247</v>
      </c>
      <c r="I433" s="34" t="s">
        <v>1248</v>
      </c>
      <c r="J433" s="34">
        <v>0</v>
      </c>
    </row>
    <row r="434" spans="1:10" x14ac:dyDescent="0.35">
      <c r="A434" s="34" t="s">
        <v>19</v>
      </c>
      <c r="B434" s="34" t="s">
        <v>1137</v>
      </c>
      <c r="C434" s="34" t="s">
        <v>1138</v>
      </c>
      <c r="D434" s="34" t="s">
        <v>1139</v>
      </c>
      <c r="E434" s="34" t="s">
        <v>1166</v>
      </c>
      <c r="F434" s="34" t="s">
        <v>1184</v>
      </c>
      <c r="G434" s="34" t="s">
        <v>1185</v>
      </c>
      <c r="H434" s="34" t="s">
        <v>1249</v>
      </c>
      <c r="I434" s="34" t="s">
        <v>1250</v>
      </c>
      <c r="J434" s="34">
        <v>0</v>
      </c>
    </row>
    <row r="435" spans="1:10" x14ac:dyDescent="0.35">
      <c r="A435" s="34" t="s">
        <v>19</v>
      </c>
      <c r="B435" s="34" t="s">
        <v>1144</v>
      </c>
      <c r="C435" s="34" t="s">
        <v>1138</v>
      </c>
      <c r="D435" s="34" t="s">
        <v>1139</v>
      </c>
      <c r="E435" s="34" t="s">
        <v>1166</v>
      </c>
      <c r="F435" s="34" t="s">
        <v>1184</v>
      </c>
      <c r="G435" s="34" t="s">
        <v>1185</v>
      </c>
      <c r="H435" s="34" t="s">
        <v>1249</v>
      </c>
      <c r="I435" s="34" t="s">
        <v>1250</v>
      </c>
      <c r="J435" s="34">
        <v>0</v>
      </c>
    </row>
    <row r="436" spans="1:10" x14ac:dyDescent="0.35">
      <c r="A436" s="34" t="s">
        <v>16</v>
      </c>
      <c r="B436" s="34" t="s">
        <v>1145</v>
      </c>
      <c r="C436" s="34" t="s">
        <v>1146</v>
      </c>
      <c r="D436" s="34" t="s">
        <v>1139</v>
      </c>
      <c r="E436" s="34" t="s">
        <v>1166</v>
      </c>
      <c r="F436" s="34" t="s">
        <v>1184</v>
      </c>
      <c r="G436" s="34" t="s">
        <v>1185</v>
      </c>
      <c r="H436" s="34" t="s">
        <v>1249</v>
      </c>
      <c r="I436" s="34" t="s">
        <v>1250</v>
      </c>
      <c r="J436" s="34">
        <v>7</v>
      </c>
    </row>
    <row r="437" spans="1:10" x14ac:dyDescent="0.35">
      <c r="A437" s="34" t="s">
        <v>16</v>
      </c>
      <c r="B437" s="34" t="s">
        <v>1147</v>
      </c>
      <c r="C437" s="34" t="s">
        <v>1146</v>
      </c>
      <c r="D437" s="34" t="s">
        <v>1139</v>
      </c>
      <c r="E437" s="34" t="s">
        <v>1166</v>
      </c>
      <c r="F437" s="34" t="s">
        <v>1184</v>
      </c>
      <c r="G437" s="34" t="s">
        <v>1185</v>
      </c>
      <c r="H437" s="34" t="s">
        <v>1249</v>
      </c>
      <c r="I437" s="34" t="s">
        <v>1250</v>
      </c>
      <c r="J437" s="34">
        <v>13</v>
      </c>
    </row>
    <row r="438" spans="1:10" x14ac:dyDescent="0.35">
      <c r="A438" s="34" t="s">
        <v>16</v>
      </c>
      <c r="B438" s="34" t="s">
        <v>1148</v>
      </c>
      <c r="C438" s="34" t="s">
        <v>1146</v>
      </c>
      <c r="D438" s="34" t="s">
        <v>1139</v>
      </c>
      <c r="E438" s="34" t="s">
        <v>1166</v>
      </c>
      <c r="F438" s="34" t="s">
        <v>1184</v>
      </c>
      <c r="G438" s="34" t="s">
        <v>1185</v>
      </c>
      <c r="H438" s="34" t="s">
        <v>1249</v>
      </c>
      <c r="I438" s="34" t="s">
        <v>1250</v>
      </c>
      <c r="J438" s="34">
        <v>13</v>
      </c>
    </row>
    <row r="439" spans="1:10" x14ac:dyDescent="0.35">
      <c r="A439" s="34" t="s">
        <v>16</v>
      </c>
      <c r="B439" s="34" t="s">
        <v>1149</v>
      </c>
      <c r="C439" s="34" t="s">
        <v>1146</v>
      </c>
      <c r="D439" s="34" t="s">
        <v>1139</v>
      </c>
      <c r="E439" s="34" t="s">
        <v>1166</v>
      </c>
      <c r="F439" s="34" t="s">
        <v>1184</v>
      </c>
      <c r="G439" s="34" t="s">
        <v>1185</v>
      </c>
      <c r="H439" s="34" t="s">
        <v>1249</v>
      </c>
      <c r="I439" s="34" t="s">
        <v>1250</v>
      </c>
      <c r="J439" s="34">
        <v>0</v>
      </c>
    </row>
    <row r="440" spans="1:10" x14ac:dyDescent="0.35">
      <c r="A440" s="34" t="s">
        <v>16</v>
      </c>
      <c r="B440" s="34" t="s">
        <v>1150</v>
      </c>
      <c r="C440" s="34" t="s">
        <v>1146</v>
      </c>
      <c r="D440" s="34" t="s">
        <v>1139</v>
      </c>
      <c r="E440" s="34" t="s">
        <v>1166</v>
      </c>
      <c r="F440" s="34" t="s">
        <v>1184</v>
      </c>
      <c r="G440" s="34" t="s">
        <v>1185</v>
      </c>
      <c r="H440" s="34" t="s">
        <v>1249</v>
      </c>
      <c r="I440" s="34" t="s">
        <v>1250</v>
      </c>
      <c r="J440" s="34">
        <v>0</v>
      </c>
    </row>
    <row r="441" spans="1:10" x14ac:dyDescent="0.35">
      <c r="A441" s="34" t="s">
        <v>19</v>
      </c>
      <c r="B441" s="34" t="s">
        <v>1151</v>
      </c>
      <c r="C441" s="34" t="s">
        <v>1146</v>
      </c>
      <c r="D441" s="34" t="s">
        <v>1139</v>
      </c>
      <c r="E441" s="34" t="s">
        <v>1166</v>
      </c>
      <c r="F441" s="34" t="s">
        <v>1184</v>
      </c>
      <c r="G441" s="34" t="s">
        <v>1185</v>
      </c>
      <c r="H441" s="34" t="s">
        <v>1249</v>
      </c>
      <c r="I441" s="34" t="s">
        <v>1250</v>
      </c>
      <c r="J441" s="34">
        <v>0</v>
      </c>
    </row>
    <row r="442" spans="1:10" x14ac:dyDescent="0.35">
      <c r="A442" s="34" t="s">
        <v>19</v>
      </c>
      <c r="B442" s="34" t="s">
        <v>1152</v>
      </c>
      <c r="C442" s="34" t="s">
        <v>1146</v>
      </c>
      <c r="D442" s="34" t="s">
        <v>1139</v>
      </c>
      <c r="E442" s="34" t="s">
        <v>1166</v>
      </c>
      <c r="F442" s="34" t="s">
        <v>1184</v>
      </c>
      <c r="G442" s="34" t="s">
        <v>1185</v>
      </c>
      <c r="H442" s="34" t="s">
        <v>1249</v>
      </c>
      <c r="I442" s="34" t="s">
        <v>1250</v>
      </c>
      <c r="J442" s="34">
        <v>13</v>
      </c>
    </row>
    <row r="443" spans="1:10" x14ac:dyDescent="0.35">
      <c r="A443" s="34" t="s">
        <v>19</v>
      </c>
      <c r="B443" s="34" t="s">
        <v>1153</v>
      </c>
      <c r="C443" s="34" t="s">
        <v>1146</v>
      </c>
      <c r="D443" s="34" t="s">
        <v>1139</v>
      </c>
      <c r="E443" s="34" t="s">
        <v>1166</v>
      </c>
      <c r="F443" s="34" t="s">
        <v>1184</v>
      </c>
      <c r="G443" s="34" t="s">
        <v>1185</v>
      </c>
      <c r="H443" s="34" t="s">
        <v>1249</v>
      </c>
      <c r="I443" s="34" t="s">
        <v>1250</v>
      </c>
      <c r="J443" s="34">
        <v>18</v>
      </c>
    </row>
    <row r="444" spans="1:10" x14ac:dyDescent="0.35">
      <c r="A444" s="34" t="s">
        <v>19</v>
      </c>
      <c r="B444" s="34" t="s">
        <v>1154</v>
      </c>
      <c r="C444" s="34" t="s">
        <v>1146</v>
      </c>
      <c r="D444" s="34" t="s">
        <v>1139</v>
      </c>
      <c r="E444" s="34" t="s">
        <v>1166</v>
      </c>
      <c r="F444" s="34" t="s">
        <v>1184</v>
      </c>
      <c r="G444" s="34" t="s">
        <v>1185</v>
      </c>
      <c r="H444" s="34" t="s">
        <v>1249</v>
      </c>
      <c r="I444" s="34" t="s">
        <v>1250</v>
      </c>
      <c r="J444" s="34">
        <v>9</v>
      </c>
    </row>
    <row r="445" spans="1:10" x14ac:dyDescent="0.35">
      <c r="A445" s="34" t="s">
        <v>19</v>
      </c>
      <c r="B445" s="34" t="s">
        <v>1155</v>
      </c>
      <c r="C445" s="34" t="s">
        <v>1146</v>
      </c>
      <c r="D445" s="34" t="s">
        <v>1139</v>
      </c>
      <c r="E445" s="34" t="s">
        <v>1166</v>
      </c>
      <c r="F445" s="34" t="s">
        <v>1184</v>
      </c>
      <c r="G445" s="34" t="s">
        <v>1185</v>
      </c>
      <c r="H445" s="34" t="s">
        <v>1249</v>
      </c>
      <c r="I445" s="34" t="s">
        <v>1250</v>
      </c>
      <c r="J445" s="34">
        <v>0</v>
      </c>
    </row>
    <row r="446" spans="1:10" x14ac:dyDescent="0.35">
      <c r="A446" s="34" t="s">
        <v>19</v>
      </c>
      <c r="B446" s="34" t="s">
        <v>1137</v>
      </c>
      <c r="C446" s="34" t="s">
        <v>1138</v>
      </c>
      <c r="D446" s="34" t="s">
        <v>1156</v>
      </c>
      <c r="E446" s="34" t="s">
        <v>1208</v>
      </c>
      <c r="F446" s="34" t="s">
        <v>1209</v>
      </c>
      <c r="G446" s="34" t="s">
        <v>1251</v>
      </c>
      <c r="H446" s="34" t="s">
        <v>1252</v>
      </c>
      <c r="I446" s="34" t="s">
        <v>1253</v>
      </c>
      <c r="J446" s="34">
        <v>0</v>
      </c>
    </row>
    <row r="447" spans="1:10" x14ac:dyDescent="0.35">
      <c r="A447" s="34" t="s">
        <v>19</v>
      </c>
      <c r="B447" s="34" t="s">
        <v>1144</v>
      </c>
      <c r="C447" s="34" t="s">
        <v>1138</v>
      </c>
      <c r="D447" s="34" t="s">
        <v>1156</v>
      </c>
      <c r="E447" s="34" t="s">
        <v>1208</v>
      </c>
      <c r="F447" s="34" t="s">
        <v>1209</v>
      </c>
      <c r="G447" s="34" t="s">
        <v>1251</v>
      </c>
      <c r="H447" s="34" t="s">
        <v>1252</v>
      </c>
      <c r="I447" s="34" t="s">
        <v>1253</v>
      </c>
      <c r="J447" s="34">
        <v>0</v>
      </c>
    </row>
    <row r="448" spans="1:10" x14ac:dyDescent="0.35">
      <c r="A448" s="34" t="s">
        <v>16</v>
      </c>
      <c r="B448" s="34" t="s">
        <v>1145</v>
      </c>
      <c r="C448" s="34" t="s">
        <v>1146</v>
      </c>
      <c r="D448" s="34" t="s">
        <v>1156</v>
      </c>
      <c r="E448" s="34" t="s">
        <v>1208</v>
      </c>
      <c r="F448" s="34" t="s">
        <v>1209</v>
      </c>
      <c r="G448" s="34" t="s">
        <v>1251</v>
      </c>
      <c r="H448" s="34" t="s">
        <v>1252</v>
      </c>
      <c r="I448" s="34" t="s">
        <v>1253</v>
      </c>
      <c r="J448" s="34">
        <v>129</v>
      </c>
    </row>
    <row r="449" spans="1:10" x14ac:dyDescent="0.35">
      <c r="A449" s="34" t="s">
        <v>16</v>
      </c>
      <c r="B449" s="34" t="s">
        <v>1147</v>
      </c>
      <c r="C449" s="34" t="s">
        <v>1146</v>
      </c>
      <c r="D449" s="34" t="s">
        <v>1156</v>
      </c>
      <c r="E449" s="34" t="s">
        <v>1208</v>
      </c>
      <c r="F449" s="34" t="s">
        <v>1209</v>
      </c>
      <c r="G449" s="34" t="s">
        <v>1251</v>
      </c>
      <c r="H449" s="34" t="s">
        <v>1252</v>
      </c>
      <c r="I449" s="34" t="s">
        <v>1253</v>
      </c>
      <c r="J449" s="34">
        <v>0</v>
      </c>
    </row>
    <row r="450" spans="1:10" x14ac:dyDescent="0.35">
      <c r="A450" s="34" t="s">
        <v>16</v>
      </c>
      <c r="B450" s="34" t="s">
        <v>1148</v>
      </c>
      <c r="C450" s="34" t="s">
        <v>1146</v>
      </c>
      <c r="D450" s="34" t="s">
        <v>1156</v>
      </c>
      <c r="E450" s="34" t="s">
        <v>1208</v>
      </c>
      <c r="F450" s="34" t="s">
        <v>1209</v>
      </c>
      <c r="G450" s="34" t="s">
        <v>1251</v>
      </c>
      <c r="H450" s="34" t="s">
        <v>1252</v>
      </c>
      <c r="I450" s="34" t="s">
        <v>1253</v>
      </c>
      <c r="J450" s="34">
        <v>3737</v>
      </c>
    </row>
    <row r="451" spans="1:10" x14ac:dyDescent="0.35">
      <c r="A451" s="34" t="s">
        <v>16</v>
      </c>
      <c r="B451" s="34" t="s">
        <v>1149</v>
      </c>
      <c r="C451" s="34" t="s">
        <v>1146</v>
      </c>
      <c r="D451" s="34" t="s">
        <v>1156</v>
      </c>
      <c r="E451" s="34" t="s">
        <v>1208</v>
      </c>
      <c r="F451" s="34" t="s">
        <v>1209</v>
      </c>
      <c r="G451" s="34" t="s">
        <v>1251</v>
      </c>
      <c r="H451" s="34" t="s">
        <v>1252</v>
      </c>
      <c r="I451" s="34" t="s">
        <v>1253</v>
      </c>
      <c r="J451" s="34">
        <v>186</v>
      </c>
    </row>
    <row r="452" spans="1:10" x14ac:dyDescent="0.35">
      <c r="A452" s="34" t="s">
        <v>16</v>
      </c>
      <c r="B452" s="34" t="s">
        <v>1150</v>
      </c>
      <c r="C452" s="34" t="s">
        <v>1146</v>
      </c>
      <c r="D452" s="34" t="s">
        <v>1156</v>
      </c>
      <c r="E452" s="34" t="s">
        <v>1208</v>
      </c>
      <c r="F452" s="34" t="s">
        <v>1209</v>
      </c>
      <c r="G452" s="34" t="s">
        <v>1251</v>
      </c>
      <c r="H452" s="34" t="s">
        <v>1252</v>
      </c>
      <c r="I452" s="34" t="s">
        <v>1253</v>
      </c>
      <c r="J452" s="34">
        <v>31</v>
      </c>
    </row>
    <row r="453" spans="1:10" x14ac:dyDescent="0.35">
      <c r="A453" s="34" t="s">
        <v>19</v>
      </c>
      <c r="B453" s="34" t="s">
        <v>1151</v>
      </c>
      <c r="C453" s="34" t="s">
        <v>1146</v>
      </c>
      <c r="D453" s="34" t="s">
        <v>1156</v>
      </c>
      <c r="E453" s="34" t="s">
        <v>1208</v>
      </c>
      <c r="F453" s="34" t="s">
        <v>1209</v>
      </c>
      <c r="G453" s="34" t="s">
        <v>1251</v>
      </c>
      <c r="H453" s="34" t="s">
        <v>1252</v>
      </c>
      <c r="I453" s="34" t="s">
        <v>1253</v>
      </c>
      <c r="J453" s="34">
        <v>0</v>
      </c>
    </row>
    <row r="454" spans="1:10" x14ac:dyDescent="0.35">
      <c r="A454" s="34" t="s">
        <v>19</v>
      </c>
      <c r="B454" s="34" t="s">
        <v>1152</v>
      </c>
      <c r="C454" s="34" t="s">
        <v>1146</v>
      </c>
      <c r="D454" s="34" t="s">
        <v>1156</v>
      </c>
      <c r="E454" s="34" t="s">
        <v>1208</v>
      </c>
      <c r="F454" s="34" t="s">
        <v>1209</v>
      </c>
      <c r="G454" s="34" t="s">
        <v>1251</v>
      </c>
      <c r="H454" s="34" t="s">
        <v>1252</v>
      </c>
      <c r="I454" s="34" t="s">
        <v>1253</v>
      </c>
      <c r="J454" s="34">
        <v>31</v>
      </c>
    </row>
    <row r="455" spans="1:10" x14ac:dyDescent="0.35">
      <c r="A455" s="34" t="s">
        <v>19</v>
      </c>
      <c r="B455" s="34" t="s">
        <v>1153</v>
      </c>
      <c r="C455" s="34" t="s">
        <v>1146</v>
      </c>
      <c r="D455" s="34" t="s">
        <v>1156</v>
      </c>
      <c r="E455" s="34" t="s">
        <v>1208</v>
      </c>
      <c r="F455" s="34" t="s">
        <v>1209</v>
      </c>
      <c r="G455" s="34" t="s">
        <v>1251</v>
      </c>
      <c r="H455" s="34" t="s">
        <v>1252</v>
      </c>
      <c r="I455" s="34" t="s">
        <v>1253</v>
      </c>
      <c r="J455" s="34">
        <v>5</v>
      </c>
    </row>
    <row r="456" spans="1:10" x14ac:dyDescent="0.35">
      <c r="A456" s="34" t="s">
        <v>19</v>
      </c>
      <c r="B456" s="34" t="s">
        <v>1154</v>
      </c>
      <c r="C456" s="34" t="s">
        <v>1146</v>
      </c>
      <c r="D456" s="34" t="s">
        <v>1156</v>
      </c>
      <c r="E456" s="34" t="s">
        <v>1208</v>
      </c>
      <c r="F456" s="34" t="s">
        <v>1209</v>
      </c>
      <c r="G456" s="34" t="s">
        <v>1251</v>
      </c>
      <c r="H456" s="34" t="s">
        <v>1252</v>
      </c>
      <c r="I456" s="34" t="s">
        <v>1253</v>
      </c>
      <c r="J456" s="34">
        <v>61</v>
      </c>
    </row>
    <row r="457" spans="1:10" x14ac:dyDescent="0.35">
      <c r="A457" s="34" t="s">
        <v>19</v>
      </c>
      <c r="B457" s="34" t="s">
        <v>1155</v>
      </c>
      <c r="C457" s="34" t="s">
        <v>1146</v>
      </c>
      <c r="D457" s="34" t="s">
        <v>1156</v>
      </c>
      <c r="E457" s="34" t="s">
        <v>1208</v>
      </c>
      <c r="F457" s="34" t="s">
        <v>1209</v>
      </c>
      <c r="G457" s="34" t="s">
        <v>1251</v>
      </c>
      <c r="H457" s="34" t="s">
        <v>1252</v>
      </c>
      <c r="I457" s="34" t="s">
        <v>1253</v>
      </c>
      <c r="J457" s="34">
        <v>250</v>
      </c>
    </row>
    <row r="458" spans="1:10" x14ac:dyDescent="0.35">
      <c r="A458" s="34" t="s">
        <v>19</v>
      </c>
      <c r="B458" s="34" t="s">
        <v>1137</v>
      </c>
      <c r="C458" s="34" t="s">
        <v>1138</v>
      </c>
      <c r="D458" s="34" t="s">
        <v>1139</v>
      </c>
      <c r="E458" s="34" t="s">
        <v>1254</v>
      </c>
      <c r="F458" s="34" t="s">
        <v>1255</v>
      </c>
      <c r="G458" s="34" t="s">
        <v>1256</v>
      </c>
      <c r="H458" s="34" t="s">
        <v>50</v>
      </c>
      <c r="I458" s="34" t="s">
        <v>1257</v>
      </c>
      <c r="J458" s="34">
        <v>0</v>
      </c>
    </row>
    <row r="459" spans="1:10" x14ac:dyDescent="0.35">
      <c r="A459" s="34" t="s">
        <v>19</v>
      </c>
      <c r="B459" s="34" t="s">
        <v>1144</v>
      </c>
      <c r="C459" s="34" t="s">
        <v>1138</v>
      </c>
      <c r="D459" s="34" t="s">
        <v>1139</v>
      </c>
      <c r="E459" s="34" t="s">
        <v>1254</v>
      </c>
      <c r="F459" s="34" t="s">
        <v>1255</v>
      </c>
      <c r="G459" s="34" t="s">
        <v>1256</v>
      </c>
      <c r="H459" s="34" t="s">
        <v>50</v>
      </c>
      <c r="I459" s="34" t="s">
        <v>1257</v>
      </c>
      <c r="J459" s="34">
        <v>0</v>
      </c>
    </row>
    <row r="460" spans="1:10" x14ac:dyDescent="0.35">
      <c r="A460" s="34" t="s">
        <v>16</v>
      </c>
      <c r="B460" s="34" t="s">
        <v>1145</v>
      </c>
      <c r="C460" s="34" t="s">
        <v>1146</v>
      </c>
      <c r="D460" s="34" t="s">
        <v>1139</v>
      </c>
      <c r="E460" s="34" t="s">
        <v>1254</v>
      </c>
      <c r="F460" s="34" t="s">
        <v>1255</v>
      </c>
      <c r="G460" s="34" t="s">
        <v>1256</v>
      </c>
      <c r="H460" s="34" t="s">
        <v>50</v>
      </c>
      <c r="I460" s="34" t="s">
        <v>1257</v>
      </c>
      <c r="J460" s="34">
        <v>0</v>
      </c>
    </row>
    <row r="461" spans="1:10" x14ac:dyDescent="0.35">
      <c r="A461" s="34" t="s">
        <v>16</v>
      </c>
      <c r="B461" s="34" t="s">
        <v>1147</v>
      </c>
      <c r="C461" s="34" t="s">
        <v>1146</v>
      </c>
      <c r="D461" s="34" t="s">
        <v>1139</v>
      </c>
      <c r="E461" s="34" t="s">
        <v>1254</v>
      </c>
      <c r="F461" s="34" t="s">
        <v>1255</v>
      </c>
      <c r="G461" s="34" t="s">
        <v>1256</v>
      </c>
      <c r="H461" s="34" t="s">
        <v>50</v>
      </c>
      <c r="I461" s="34" t="s">
        <v>1257</v>
      </c>
      <c r="J461" s="34">
        <v>0</v>
      </c>
    </row>
    <row r="462" spans="1:10" x14ac:dyDescent="0.35">
      <c r="A462" s="34" t="s">
        <v>16</v>
      </c>
      <c r="B462" s="34" t="s">
        <v>1148</v>
      </c>
      <c r="C462" s="34" t="s">
        <v>1146</v>
      </c>
      <c r="D462" s="34" t="s">
        <v>1139</v>
      </c>
      <c r="E462" s="34" t="s">
        <v>1254</v>
      </c>
      <c r="F462" s="34" t="s">
        <v>1255</v>
      </c>
      <c r="G462" s="34" t="s">
        <v>1256</v>
      </c>
      <c r="H462" s="34" t="s">
        <v>50</v>
      </c>
      <c r="I462" s="34" t="s">
        <v>1257</v>
      </c>
      <c r="J462" s="34">
        <v>0</v>
      </c>
    </row>
    <row r="463" spans="1:10" x14ac:dyDescent="0.35">
      <c r="A463" s="34" t="s">
        <v>16</v>
      </c>
      <c r="B463" s="34" t="s">
        <v>1149</v>
      </c>
      <c r="C463" s="34" t="s">
        <v>1146</v>
      </c>
      <c r="D463" s="34" t="s">
        <v>1139</v>
      </c>
      <c r="E463" s="34" t="s">
        <v>1254</v>
      </c>
      <c r="F463" s="34" t="s">
        <v>1255</v>
      </c>
      <c r="G463" s="34" t="s">
        <v>1256</v>
      </c>
      <c r="H463" s="34" t="s">
        <v>50</v>
      </c>
      <c r="I463" s="34" t="s">
        <v>1257</v>
      </c>
      <c r="J463" s="34">
        <v>0</v>
      </c>
    </row>
    <row r="464" spans="1:10" x14ac:dyDescent="0.35">
      <c r="A464" s="34" t="s">
        <v>16</v>
      </c>
      <c r="B464" s="34" t="s">
        <v>1150</v>
      </c>
      <c r="C464" s="34" t="s">
        <v>1146</v>
      </c>
      <c r="D464" s="34" t="s">
        <v>1139</v>
      </c>
      <c r="E464" s="34" t="s">
        <v>1254</v>
      </c>
      <c r="F464" s="34" t="s">
        <v>1255</v>
      </c>
      <c r="G464" s="34" t="s">
        <v>1256</v>
      </c>
      <c r="H464" s="34" t="s">
        <v>50</v>
      </c>
      <c r="I464" s="34" t="s">
        <v>1257</v>
      </c>
      <c r="J464" s="34">
        <v>28</v>
      </c>
    </row>
    <row r="465" spans="1:10" x14ac:dyDescent="0.35">
      <c r="A465" s="34" t="s">
        <v>19</v>
      </c>
      <c r="B465" s="34" t="s">
        <v>1151</v>
      </c>
      <c r="C465" s="34" t="s">
        <v>1146</v>
      </c>
      <c r="D465" s="34" t="s">
        <v>1139</v>
      </c>
      <c r="E465" s="34" t="s">
        <v>1254</v>
      </c>
      <c r="F465" s="34" t="s">
        <v>1255</v>
      </c>
      <c r="G465" s="34" t="s">
        <v>1256</v>
      </c>
      <c r="H465" s="34" t="s">
        <v>50</v>
      </c>
      <c r="I465" s="34" t="s">
        <v>1257</v>
      </c>
      <c r="J465" s="34">
        <v>0</v>
      </c>
    </row>
    <row r="466" spans="1:10" x14ac:dyDescent="0.35">
      <c r="A466" s="34" t="s">
        <v>19</v>
      </c>
      <c r="B466" s="34" t="s">
        <v>1152</v>
      </c>
      <c r="C466" s="34" t="s">
        <v>1146</v>
      </c>
      <c r="D466" s="34" t="s">
        <v>1139</v>
      </c>
      <c r="E466" s="34" t="s">
        <v>1254</v>
      </c>
      <c r="F466" s="34" t="s">
        <v>1255</v>
      </c>
      <c r="G466" s="34" t="s">
        <v>1256</v>
      </c>
      <c r="H466" s="34" t="s">
        <v>50</v>
      </c>
      <c r="I466" s="34" t="s">
        <v>1257</v>
      </c>
      <c r="J466" s="34">
        <v>0</v>
      </c>
    </row>
    <row r="467" spans="1:10" x14ac:dyDescent="0.35">
      <c r="A467" s="34" t="s">
        <v>19</v>
      </c>
      <c r="B467" s="34" t="s">
        <v>1153</v>
      </c>
      <c r="C467" s="34" t="s">
        <v>1146</v>
      </c>
      <c r="D467" s="34" t="s">
        <v>1139</v>
      </c>
      <c r="E467" s="34" t="s">
        <v>1254</v>
      </c>
      <c r="F467" s="34" t="s">
        <v>1255</v>
      </c>
      <c r="G467" s="34" t="s">
        <v>1256</v>
      </c>
      <c r="H467" s="34" t="s">
        <v>50</v>
      </c>
      <c r="I467" s="34" t="s">
        <v>1257</v>
      </c>
      <c r="J467" s="34">
        <v>0</v>
      </c>
    </row>
    <row r="468" spans="1:10" x14ac:dyDescent="0.35">
      <c r="A468" s="34" t="s">
        <v>19</v>
      </c>
      <c r="B468" s="34" t="s">
        <v>1154</v>
      </c>
      <c r="C468" s="34" t="s">
        <v>1146</v>
      </c>
      <c r="D468" s="34" t="s">
        <v>1139</v>
      </c>
      <c r="E468" s="34" t="s">
        <v>1254</v>
      </c>
      <c r="F468" s="34" t="s">
        <v>1255</v>
      </c>
      <c r="G468" s="34" t="s">
        <v>1256</v>
      </c>
      <c r="H468" s="34" t="s">
        <v>50</v>
      </c>
      <c r="I468" s="34" t="s">
        <v>1257</v>
      </c>
      <c r="J468" s="34">
        <v>0</v>
      </c>
    </row>
    <row r="469" spans="1:10" x14ac:dyDescent="0.35">
      <c r="A469" s="34" t="s">
        <v>19</v>
      </c>
      <c r="B469" s="34" t="s">
        <v>1155</v>
      </c>
      <c r="C469" s="34" t="s">
        <v>1146</v>
      </c>
      <c r="D469" s="34" t="s">
        <v>1139</v>
      </c>
      <c r="E469" s="34" t="s">
        <v>1254</v>
      </c>
      <c r="F469" s="34" t="s">
        <v>1255</v>
      </c>
      <c r="G469" s="34" t="s">
        <v>1256</v>
      </c>
      <c r="H469" s="34" t="s">
        <v>50</v>
      </c>
      <c r="I469" s="34" t="s">
        <v>1257</v>
      </c>
      <c r="J469" s="34">
        <v>0</v>
      </c>
    </row>
    <row r="470" spans="1:10" x14ac:dyDescent="0.35">
      <c r="A470" s="34" t="s">
        <v>19</v>
      </c>
      <c r="B470" s="34" t="s">
        <v>1137</v>
      </c>
      <c r="C470" s="34" t="s">
        <v>1138</v>
      </c>
      <c r="D470" s="34" t="s">
        <v>1156</v>
      </c>
      <c r="E470" s="34" t="s">
        <v>1203</v>
      </c>
      <c r="F470" s="34" t="s">
        <v>1258</v>
      </c>
      <c r="G470" s="34" t="s">
        <v>1259</v>
      </c>
      <c r="H470" s="34" t="s">
        <v>1260</v>
      </c>
      <c r="I470" s="34" t="s">
        <v>1261</v>
      </c>
      <c r="J470" s="34">
        <v>0</v>
      </c>
    </row>
    <row r="471" spans="1:10" x14ac:dyDescent="0.35">
      <c r="A471" s="34" t="s">
        <v>19</v>
      </c>
      <c r="B471" s="34" t="s">
        <v>1144</v>
      </c>
      <c r="C471" s="34" t="s">
        <v>1138</v>
      </c>
      <c r="D471" s="34" t="s">
        <v>1156</v>
      </c>
      <c r="E471" s="34" t="s">
        <v>1203</v>
      </c>
      <c r="F471" s="34" t="s">
        <v>1258</v>
      </c>
      <c r="G471" s="34" t="s">
        <v>1259</v>
      </c>
      <c r="H471" s="34" t="s">
        <v>1260</v>
      </c>
      <c r="I471" s="34" t="s">
        <v>1261</v>
      </c>
      <c r="J471" s="34">
        <v>0</v>
      </c>
    </row>
    <row r="472" spans="1:10" x14ac:dyDescent="0.35">
      <c r="A472" s="34" t="s">
        <v>16</v>
      </c>
      <c r="B472" s="34" t="s">
        <v>1145</v>
      </c>
      <c r="C472" s="34" t="s">
        <v>1146</v>
      </c>
      <c r="D472" s="34" t="s">
        <v>1156</v>
      </c>
      <c r="E472" s="34" t="s">
        <v>1203</v>
      </c>
      <c r="F472" s="34" t="s">
        <v>1258</v>
      </c>
      <c r="G472" s="34" t="s">
        <v>1259</v>
      </c>
      <c r="H472" s="34" t="s">
        <v>1260</v>
      </c>
      <c r="I472" s="34" t="s">
        <v>1261</v>
      </c>
      <c r="J472" s="34">
        <v>0</v>
      </c>
    </row>
    <row r="473" spans="1:10" x14ac:dyDescent="0.35">
      <c r="A473" s="34" t="s">
        <v>16</v>
      </c>
      <c r="B473" s="34" t="s">
        <v>1147</v>
      </c>
      <c r="C473" s="34" t="s">
        <v>1146</v>
      </c>
      <c r="D473" s="34" t="s">
        <v>1156</v>
      </c>
      <c r="E473" s="34" t="s">
        <v>1203</v>
      </c>
      <c r="F473" s="34" t="s">
        <v>1258</v>
      </c>
      <c r="G473" s="34" t="s">
        <v>1259</v>
      </c>
      <c r="H473" s="34" t="s">
        <v>1260</v>
      </c>
      <c r="I473" s="34" t="s">
        <v>1261</v>
      </c>
      <c r="J473" s="34">
        <v>0</v>
      </c>
    </row>
    <row r="474" spans="1:10" x14ac:dyDescent="0.35">
      <c r="A474" s="34" t="s">
        <v>16</v>
      </c>
      <c r="B474" s="34" t="s">
        <v>1148</v>
      </c>
      <c r="C474" s="34" t="s">
        <v>1146</v>
      </c>
      <c r="D474" s="34" t="s">
        <v>1156</v>
      </c>
      <c r="E474" s="34" t="s">
        <v>1203</v>
      </c>
      <c r="F474" s="34" t="s">
        <v>1258</v>
      </c>
      <c r="G474" s="34" t="s">
        <v>1259</v>
      </c>
      <c r="H474" s="34" t="s">
        <v>1260</v>
      </c>
      <c r="I474" s="34" t="s">
        <v>1261</v>
      </c>
      <c r="J474" s="34">
        <v>0</v>
      </c>
    </row>
    <row r="475" spans="1:10" x14ac:dyDescent="0.35">
      <c r="A475" s="34" t="s">
        <v>16</v>
      </c>
      <c r="B475" s="34" t="s">
        <v>1149</v>
      </c>
      <c r="C475" s="34" t="s">
        <v>1146</v>
      </c>
      <c r="D475" s="34" t="s">
        <v>1156</v>
      </c>
      <c r="E475" s="34" t="s">
        <v>1203</v>
      </c>
      <c r="F475" s="34" t="s">
        <v>1258</v>
      </c>
      <c r="G475" s="34" t="s">
        <v>1259</v>
      </c>
      <c r="H475" s="34" t="s">
        <v>1260</v>
      </c>
      <c r="I475" s="34" t="s">
        <v>1261</v>
      </c>
      <c r="J475" s="34">
        <v>0</v>
      </c>
    </row>
    <row r="476" spans="1:10" x14ac:dyDescent="0.35">
      <c r="A476" s="34" t="s">
        <v>16</v>
      </c>
      <c r="B476" s="34" t="s">
        <v>1150</v>
      </c>
      <c r="C476" s="34" t="s">
        <v>1146</v>
      </c>
      <c r="D476" s="34" t="s">
        <v>1156</v>
      </c>
      <c r="E476" s="34" t="s">
        <v>1203</v>
      </c>
      <c r="F476" s="34" t="s">
        <v>1258</v>
      </c>
      <c r="G476" s="34" t="s">
        <v>1259</v>
      </c>
      <c r="H476" s="34" t="s">
        <v>1260</v>
      </c>
      <c r="I476" s="34" t="s">
        <v>1261</v>
      </c>
      <c r="J476" s="34">
        <v>0</v>
      </c>
    </row>
    <row r="477" spans="1:10" x14ac:dyDescent="0.35">
      <c r="A477" s="34" t="s">
        <v>19</v>
      </c>
      <c r="B477" s="34" t="s">
        <v>1151</v>
      </c>
      <c r="C477" s="34" t="s">
        <v>1146</v>
      </c>
      <c r="D477" s="34" t="s">
        <v>1156</v>
      </c>
      <c r="E477" s="34" t="s">
        <v>1203</v>
      </c>
      <c r="F477" s="34" t="s">
        <v>1258</v>
      </c>
      <c r="G477" s="34" t="s">
        <v>1259</v>
      </c>
      <c r="H477" s="34" t="s">
        <v>1260</v>
      </c>
      <c r="I477" s="34" t="s">
        <v>1261</v>
      </c>
      <c r="J477" s="34">
        <v>0</v>
      </c>
    </row>
    <row r="478" spans="1:10" x14ac:dyDescent="0.35">
      <c r="A478" s="34" t="s">
        <v>19</v>
      </c>
      <c r="B478" s="34" t="s">
        <v>1152</v>
      </c>
      <c r="C478" s="34" t="s">
        <v>1146</v>
      </c>
      <c r="D478" s="34" t="s">
        <v>1156</v>
      </c>
      <c r="E478" s="34" t="s">
        <v>1203</v>
      </c>
      <c r="F478" s="34" t="s">
        <v>1258</v>
      </c>
      <c r="G478" s="34" t="s">
        <v>1259</v>
      </c>
      <c r="H478" s="34" t="s">
        <v>1260</v>
      </c>
      <c r="I478" s="34" t="s">
        <v>1261</v>
      </c>
      <c r="J478" s="34">
        <v>0</v>
      </c>
    </row>
    <row r="479" spans="1:10" x14ac:dyDescent="0.35">
      <c r="A479" s="34" t="s">
        <v>19</v>
      </c>
      <c r="B479" s="34" t="s">
        <v>1153</v>
      </c>
      <c r="C479" s="34" t="s">
        <v>1146</v>
      </c>
      <c r="D479" s="34" t="s">
        <v>1156</v>
      </c>
      <c r="E479" s="34" t="s">
        <v>1203</v>
      </c>
      <c r="F479" s="34" t="s">
        <v>1258</v>
      </c>
      <c r="G479" s="34" t="s">
        <v>1259</v>
      </c>
      <c r="H479" s="34" t="s">
        <v>1260</v>
      </c>
      <c r="I479" s="34" t="s">
        <v>1261</v>
      </c>
      <c r="J479" s="34">
        <v>2394</v>
      </c>
    </row>
    <row r="480" spans="1:10" x14ac:dyDescent="0.35">
      <c r="A480" s="34" t="s">
        <v>19</v>
      </c>
      <c r="B480" s="34" t="s">
        <v>1154</v>
      </c>
      <c r="C480" s="34" t="s">
        <v>1146</v>
      </c>
      <c r="D480" s="34" t="s">
        <v>1156</v>
      </c>
      <c r="E480" s="34" t="s">
        <v>1203</v>
      </c>
      <c r="F480" s="34" t="s">
        <v>1258</v>
      </c>
      <c r="G480" s="34" t="s">
        <v>1259</v>
      </c>
      <c r="H480" s="34" t="s">
        <v>1260</v>
      </c>
      <c r="I480" s="34" t="s">
        <v>1261</v>
      </c>
      <c r="J480" s="34">
        <v>0</v>
      </c>
    </row>
    <row r="481" spans="1:10" x14ac:dyDescent="0.35">
      <c r="A481" s="34" t="s">
        <v>19</v>
      </c>
      <c r="B481" s="34" t="s">
        <v>1155</v>
      </c>
      <c r="C481" s="34" t="s">
        <v>1146</v>
      </c>
      <c r="D481" s="34" t="s">
        <v>1156</v>
      </c>
      <c r="E481" s="34" t="s">
        <v>1203</v>
      </c>
      <c r="F481" s="34" t="s">
        <v>1258</v>
      </c>
      <c r="G481" s="34" t="s">
        <v>1259</v>
      </c>
      <c r="H481" s="34" t="s">
        <v>1260</v>
      </c>
      <c r="I481" s="34" t="s">
        <v>1261</v>
      </c>
      <c r="J481" s="34">
        <v>0</v>
      </c>
    </row>
    <row r="482" spans="1:10" x14ac:dyDescent="0.35">
      <c r="A482" s="34" t="s">
        <v>19</v>
      </c>
      <c r="B482" s="34" t="s">
        <v>1137</v>
      </c>
      <c r="C482" s="34" t="s">
        <v>1138</v>
      </c>
      <c r="D482" s="34" t="s">
        <v>1156</v>
      </c>
      <c r="E482" s="34" t="s">
        <v>1208</v>
      </c>
      <c r="F482" s="34" t="s">
        <v>1262</v>
      </c>
      <c r="G482" s="34" t="s">
        <v>1263</v>
      </c>
      <c r="H482" s="34" t="s">
        <v>1264</v>
      </c>
      <c r="I482" s="34" t="s">
        <v>1265</v>
      </c>
      <c r="J482" s="34">
        <v>0</v>
      </c>
    </row>
    <row r="483" spans="1:10" x14ac:dyDescent="0.35">
      <c r="A483" s="34" t="s">
        <v>19</v>
      </c>
      <c r="B483" s="34" t="s">
        <v>1144</v>
      </c>
      <c r="C483" s="34" t="s">
        <v>1138</v>
      </c>
      <c r="D483" s="34" t="s">
        <v>1156</v>
      </c>
      <c r="E483" s="34" t="s">
        <v>1208</v>
      </c>
      <c r="F483" s="34" t="s">
        <v>1262</v>
      </c>
      <c r="G483" s="34" t="s">
        <v>1263</v>
      </c>
      <c r="H483" s="34" t="s">
        <v>1264</v>
      </c>
      <c r="I483" s="34" t="s">
        <v>1265</v>
      </c>
      <c r="J483" s="34">
        <v>0</v>
      </c>
    </row>
    <row r="484" spans="1:10" x14ac:dyDescent="0.35">
      <c r="A484" s="34" t="s">
        <v>16</v>
      </c>
      <c r="B484" s="34" t="s">
        <v>1145</v>
      </c>
      <c r="C484" s="34" t="s">
        <v>1146</v>
      </c>
      <c r="D484" s="34" t="s">
        <v>1156</v>
      </c>
      <c r="E484" s="34" t="s">
        <v>1208</v>
      </c>
      <c r="F484" s="34" t="s">
        <v>1262</v>
      </c>
      <c r="G484" s="34" t="s">
        <v>1263</v>
      </c>
      <c r="H484" s="34" t="s">
        <v>1264</v>
      </c>
      <c r="I484" s="34" t="s">
        <v>1265</v>
      </c>
      <c r="J484" s="34">
        <v>0</v>
      </c>
    </row>
    <row r="485" spans="1:10" x14ac:dyDescent="0.35">
      <c r="A485" s="34" t="s">
        <v>16</v>
      </c>
      <c r="B485" s="34" t="s">
        <v>1147</v>
      </c>
      <c r="C485" s="34" t="s">
        <v>1146</v>
      </c>
      <c r="D485" s="34" t="s">
        <v>1156</v>
      </c>
      <c r="E485" s="34" t="s">
        <v>1208</v>
      </c>
      <c r="F485" s="34" t="s">
        <v>1262</v>
      </c>
      <c r="G485" s="34" t="s">
        <v>1263</v>
      </c>
      <c r="H485" s="34" t="s">
        <v>1264</v>
      </c>
      <c r="I485" s="34" t="s">
        <v>1265</v>
      </c>
      <c r="J485" s="34">
        <v>0</v>
      </c>
    </row>
    <row r="486" spans="1:10" x14ac:dyDescent="0.35">
      <c r="A486" s="34" t="s">
        <v>16</v>
      </c>
      <c r="B486" s="34" t="s">
        <v>1148</v>
      </c>
      <c r="C486" s="34" t="s">
        <v>1146</v>
      </c>
      <c r="D486" s="34" t="s">
        <v>1156</v>
      </c>
      <c r="E486" s="34" t="s">
        <v>1208</v>
      </c>
      <c r="F486" s="34" t="s">
        <v>1262</v>
      </c>
      <c r="G486" s="34" t="s">
        <v>1263</v>
      </c>
      <c r="H486" s="34" t="s">
        <v>1264</v>
      </c>
      <c r="I486" s="34" t="s">
        <v>1265</v>
      </c>
      <c r="J486" s="34">
        <v>14</v>
      </c>
    </row>
    <row r="487" spans="1:10" x14ac:dyDescent="0.35">
      <c r="A487" s="34" t="s">
        <v>16</v>
      </c>
      <c r="B487" s="34" t="s">
        <v>1149</v>
      </c>
      <c r="C487" s="34" t="s">
        <v>1146</v>
      </c>
      <c r="D487" s="34" t="s">
        <v>1156</v>
      </c>
      <c r="E487" s="34" t="s">
        <v>1208</v>
      </c>
      <c r="F487" s="34" t="s">
        <v>1262</v>
      </c>
      <c r="G487" s="34" t="s">
        <v>1263</v>
      </c>
      <c r="H487" s="34" t="s">
        <v>1264</v>
      </c>
      <c r="I487" s="34" t="s">
        <v>1265</v>
      </c>
      <c r="J487" s="34">
        <v>0</v>
      </c>
    </row>
    <row r="488" spans="1:10" x14ac:dyDescent="0.35">
      <c r="A488" s="34" t="s">
        <v>16</v>
      </c>
      <c r="B488" s="34" t="s">
        <v>1150</v>
      </c>
      <c r="C488" s="34" t="s">
        <v>1146</v>
      </c>
      <c r="D488" s="34" t="s">
        <v>1156</v>
      </c>
      <c r="E488" s="34" t="s">
        <v>1208</v>
      </c>
      <c r="F488" s="34" t="s">
        <v>1262</v>
      </c>
      <c r="G488" s="34" t="s">
        <v>1263</v>
      </c>
      <c r="H488" s="34" t="s">
        <v>1264</v>
      </c>
      <c r="I488" s="34" t="s">
        <v>1265</v>
      </c>
      <c r="J488" s="34">
        <v>0</v>
      </c>
    </row>
    <row r="489" spans="1:10" x14ac:dyDescent="0.35">
      <c r="A489" s="34" t="s">
        <v>19</v>
      </c>
      <c r="B489" s="34" t="s">
        <v>1151</v>
      </c>
      <c r="C489" s="34" t="s">
        <v>1146</v>
      </c>
      <c r="D489" s="34" t="s">
        <v>1156</v>
      </c>
      <c r="E489" s="34" t="s">
        <v>1208</v>
      </c>
      <c r="F489" s="34" t="s">
        <v>1262</v>
      </c>
      <c r="G489" s="34" t="s">
        <v>1263</v>
      </c>
      <c r="H489" s="34" t="s">
        <v>1264</v>
      </c>
      <c r="I489" s="34" t="s">
        <v>1265</v>
      </c>
      <c r="J489" s="34">
        <v>0</v>
      </c>
    </row>
    <row r="490" spans="1:10" x14ac:dyDescent="0.35">
      <c r="A490" s="34" t="s">
        <v>19</v>
      </c>
      <c r="B490" s="34" t="s">
        <v>1152</v>
      </c>
      <c r="C490" s="34" t="s">
        <v>1146</v>
      </c>
      <c r="D490" s="34" t="s">
        <v>1156</v>
      </c>
      <c r="E490" s="34" t="s">
        <v>1208</v>
      </c>
      <c r="F490" s="34" t="s">
        <v>1262</v>
      </c>
      <c r="G490" s="34" t="s">
        <v>1263</v>
      </c>
      <c r="H490" s="34" t="s">
        <v>1264</v>
      </c>
      <c r="I490" s="34" t="s">
        <v>1265</v>
      </c>
      <c r="J490" s="34">
        <v>45</v>
      </c>
    </row>
    <row r="491" spans="1:10" x14ac:dyDescent="0.35">
      <c r="A491" s="34" t="s">
        <v>19</v>
      </c>
      <c r="B491" s="34" t="s">
        <v>1153</v>
      </c>
      <c r="C491" s="34" t="s">
        <v>1146</v>
      </c>
      <c r="D491" s="34" t="s">
        <v>1156</v>
      </c>
      <c r="E491" s="34" t="s">
        <v>1208</v>
      </c>
      <c r="F491" s="34" t="s">
        <v>1262</v>
      </c>
      <c r="G491" s="34" t="s">
        <v>1263</v>
      </c>
      <c r="H491" s="34" t="s">
        <v>1264</v>
      </c>
      <c r="I491" s="34" t="s">
        <v>1265</v>
      </c>
      <c r="J491" s="34">
        <v>29</v>
      </c>
    </row>
    <row r="492" spans="1:10" x14ac:dyDescent="0.35">
      <c r="A492" s="34" t="s">
        <v>19</v>
      </c>
      <c r="B492" s="34" t="s">
        <v>1154</v>
      </c>
      <c r="C492" s="34" t="s">
        <v>1146</v>
      </c>
      <c r="D492" s="34" t="s">
        <v>1156</v>
      </c>
      <c r="E492" s="34" t="s">
        <v>1208</v>
      </c>
      <c r="F492" s="34" t="s">
        <v>1262</v>
      </c>
      <c r="G492" s="34" t="s">
        <v>1263</v>
      </c>
      <c r="H492" s="34" t="s">
        <v>1264</v>
      </c>
      <c r="I492" s="34" t="s">
        <v>1265</v>
      </c>
      <c r="J492" s="34">
        <v>0</v>
      </c>
    </row>
    <row r="493" spans="1:10" x14ac:dyDescent="0.35">
      <c r="A493" s="34" t="s">
        <v>19</v>
      </c>
      <c r="B493" s="34" t="s">
        <v>1155</v>
      </c>
      <c r="C493" s="34" t="s">
        <v>1146</v>
      </c>
      <c r="D493" s="34" t="s">
        <v>1156</v>
      </c>
      <c r="E493" s="34" t="s">
        <v>1208</v>
      </c>
      <c r="F493" s="34" t="s">
        <v>1262</v>
      </c>
      <c r="G493" s="34" t="s">
        <v>1263</v>
      </c>
      <c r="H493" s="34" t="s">
        <v>1264</v>
      </c>
      <c r="I493" s="34" t="s">
        <v>1265</v>
      </c>
      <c r="J493" s="34">
        <v>0</v>
      </c>
    </row>
    <row r="494" spans="1:10" x14ac:dyDescent="0.35">
      <c r="A494" s="34" t="s">
        <v>19</v>
      </c>
      <c r="B494" s="34" t="s">
        <v>1137</v>
      </c>
      <c r="C494" s="34" t="s">
        <v>1138</v>
      </c>
      <c r="D494" s="34" t="s">
        <v>1139</v>
      </c>
      <c r="E494" s="34" t="s">
        <v>1266</v>
      </c>
      <c r="F494" s="34" t="s">
        <v>1267</v>
      </c>
      <c r="G494" s="34" t="s">
        <v>1268</v>
      </c>
      <c r="H494" s="34" t="s">
        <v>1269</v>
      </c>
      <c r="I494" s="34" t="s">
        <v>1270</v>
      </c>
      <c r="J494" s="34">
        <v>1197</v>
      </c>
    </row>
    <row r="495" spans="1:10" x14ac:dyDescent="0.35">
      <c r="A495" s="34" t="s">
        <v>19</v>
      </c>
      <c r="B495" s="34" t="s">
        <v>1144</v>
      </c>
      <c r="C495" s="34" t="s">
        <v>1138</v>
      </c>
      <c r="D495" s="34" t="s">
        <v>1139</v>
      </c>
      <c r="E495" s="34" t="s">
        <v>1266</v>
      </c>
      <c r="F495" s="34" t="s">
        <v>1267</v>
      </c>
      <c r="G495" s="34" t="s">
        <v>1268</v>
      </c>
      <c r="H495" s="34" t="s">
        <v>1269</v>
      </c>
      <c r="I495" s="34" t="s">
        <v>1270</v>
      </c>
      <c r="J495" s="34">
        <v>0</v>
      </c>
    </row>
    <row r="496" spans="1:10" x14ac:dyDescent="0.35">
      <c r="A496" s="34" t="s">
        <v>16</v>
      </c>
      <c r="B496" s="34" t="s">
        <v>1145</v>
      </c>
      <c r="C496" s="34" t="s">
        <v>1146</v>
      </c>
      <c r="D496" s="34" t="s">
        <v>1139</v>
      </c>
      <c r="E496" s="34" t="s">
        <v>1266</v>
      </c>
      <c r="F496" s="34" t="s">
        <v>1267</v>
      </c>
      <c r="G496" s="34" t="s">
        <v>1268</v>
      </c>
      <c r="H496" s="34" t="s">
        <v>1269</v>
      </c>
      <c r="I496" s="34" t="s">
        <v>1270</v>
      </c>
      <c r="J496" s="34">
        <v>0</v>
      </c>
    </row>
    <row r="497" spans="1:10" x14ac:dyDescent="0.35">
      <c r="A497" s="34" t="s">
        <v>16</v>
      </c>
      <c r="B497" s="34" t="s">
        <v>1147</v>
      </c>
      <c r="C497" s="34" t="s">
        <v>1146</v>
      </c>
      <c r="D497" s="34" t="s">
        <v>1139</v>
      </c>
      <c r="E497" s="34" t="s">
        <v>1266</v>
      </c>
      <c r="F497" s="34" t="s">
        <v>1267</v>
      </c>
      <c r="G497" s="34" t="s">
        <v>1268</v>
      </c>
      <c r="H497" s="34" t="s">
        <v>1269</v>
      </c>
      <c r="I497" s="34" t="s">
        <v>1270</v>
      </c>
      <c r="J497" s="34">
        <v>0</v>
      </c>
    </row>
    <row r="498" spans="1:10" x14ac:dyDescent="0.35">
      <c r="A498" s="34" t="s">
        <v>16</v>
      </c>
      <c r="B498" s="34" t="s">
        <v>1148</v>
      </c>
      <c r="C498" s="34" t="s">
        <v>1146</v>
      </c>
      <c r="D498" s="34" t="s">
        <v>1139</v>
      </c>
      <c r="E498" s="34" t="s">
        <v>1266</v>
      </c>
      <c r="F498" s="34" t="s">
        <v>1267</v>
      </c>
      <c r="G498" s="34" t="s">
        <v>1268</v>
      </c>
      <c r="H498" s="34" t="s">
        <v>1269</v>
      </c>
      <c r="I498" s="34" t="s">
        <v>1270</v>
      </c>
      <c r="J498" s="34">
        <v>0</v>
      </c>
    </row>
    <row r="499" spans="1:10" x14ac:dyDescent="0.35">
      <c r="A499" s="34" t="s">
        <v>16</v>
      </c>
      <c r="B499" s="34" t="s">
        <v>1149</v>
      </c>
      <c r="C499" s="34" t="s">
        <v>1146</v>
      </c>
      <c r="D499" s="34" t="s">
        <v>1139</v>
      </c>
      <c r="E499" s="34" t="s">
        <v>1266</v>
      </c>
      <c r="F499" s="34" t="s">
        <v>1267</v>
      </c>
      <c r="G499" s="34" t="s">
        <v>1268</v>
      </c>
      <c r="H499" s="34" t="s">
        <v>1269</v>
      </c>
      <c r="I499" s="34" t="s">
        <v>1270</v>
      </c>
      <c r="J499" s="34">
        <v>0</v>
      </c>
    </row>
    <row r="500" spans="1:10" x14ac:dyDescent="0.35">
      <c r="A500" s="34" t="s">
        <v>16</v>
      </c>
      <c r="B500" s="34" t="s">
        <v>1150</v>
      </c>
      <c r="C500" s="34" t="s">
        <v>1146</v>
      </c>
      <c r="D500" s="34" t="s">
        <v>1139</v>
      </c>
      <c r="E500" s="34" t="s">
        <v>1266</v>
      </c>
      <c r="F500" s="34" t="s">
        <v>1267</v>
      </c>
      <c r="G500" s="34" t="s">
        <v>1268</v>
      </c>
      <c r="H500" s="34" t="s">
        <v>1269</v>
      </c>
      <c r="I500" s="34" t="s">
        <v>1270</v>
      </c>
      <c r="J500" s="34">
        <v>0</v>
      </c>
    </row>
    <row r="501" spans="1:10" x14ac:dyDescent="0.35">
      <c r="A501" s="34" t="s">
        <v>19</v>
      </c>
      <c r="B501" s="34" t="s">
        <v>1151</v>
      </c>
      <c r="C501" s="34" t="s">
        <v>1146</v>
      </c>
      <c r="D501" s="34" t="s">
        <v>1139</v>
      </c>
      <c r="E501" s="34" t="s">
        <v>1266</v>
      </c>
      <c r="F501" s="34" t="s">
        <v>1267</v>
      </c>
      <c r="G501" s="34" t="s">
        <v>1268</v>
      </c>
      <c r="H501" s="34" t="s">
        <v>1269</v>
      </c>
      <c r="I501" s="34" t="s">
        <v>1270</v>
      </c>
      <c r="J501" s="34">
        <v>0</v>
      </c>
    </row>
    <row r="502" spans="1:10" x14ac:dyDescent="0.35">
      <c r="A502" s="34" t="s">
        <v>19</v>
      </c>
      <c r="B502" s="34" t="s">
        <v>1152</v>
      </c>
      <c r="C502" s="34" t="s">
        <v>1146</v>
      </c>
      <c r="D502" s="34" t="s">
        <v>1139</v>
      </c>
      <c r="E502" s="34" t="s">
        <v>1266</v>
      </c>
      <c r="F502" s="34" t="s">
        <v>1267</v>
      </c>
      <c r="G502" s="34" t="s">
        <v>1268</v>
      </c>
      <c r="H502" s="34" t="s">
        <v>1269</v>
      </c>
      <c r="I502" s="34" t="s">
        <v>1270</v>
      </c>
      <c r="J502" s="34">
        <v>0</v>
      </c>
    </row>
    <row r="503" spans="1:10" x14ac:dyDescent="0.35">
      <c r="A503" s="34" t="s">
        <v>19</v>
      </c>
      <c r="B503" s="34" t="s">
        <v>1153</v>
      </c>
      <c r="C503" s="34" t="s">
        <v>1146</v>
      </c>
      <c r="D503" s="34" t="s">
        <v>1139</v>
      </c>
      <c r="E503" s="34" t="s">
        <v>1266</v>
      </c>
      <c r="F503" s="34" t="s">
        <v>1267</v>
      </c>
      <c r="G503" s="34" t="s">
        <v>1268</v>
      </c>
      <c r="H503" s="34" t="s">
        <v>1269</v>
      </c>
      <c r="I503" s="34" t="s">
        <v>1270</v>
      </c>
      <c r="J503" s="34">
        <v>0</v>
      </c>
    </row>
    <row r="504" spans="1:10" x14ac:dyDescent="0.35">
      <c r="A504" s="34" t="s">
        <v>19</v>
      </c>
      <c r="B504" s="34" t="s">
        <v>1154</v>
      </c>
      <c r="C504" s="34" t="s">
        <v>1146</v>
      </c>
      <c r="D504" s="34" t="s">
        <v>1139</v>
      </c>
      <c r="E504" s="34" t="s">
        <v>1266</v>
      </c>
      <c r="F504" s="34" t="s">
        <v>1267</v>
      </c>
      <c r="G504" s="34" t="s">
        <v>1268</v>
      </c>
      <c r="H504" s="34" t="s">
        <v>1269</v>
      </c>
      <c r="I504" s="34" t="s">
        <v>1270</v>
      </c>
      <c r="J504" s="34">
        <v>0</v>
      </c>
    </row>
    <row r="505" spans="1:10" x14ac:dyDescent="0.35">
      <c r="A505" s="34" t="s">
        <v>19</v>
      </c>
      <c r="B505" s="34" t="s">
        <v>1155</v>
      </c>
      <c r="C505" s="34" t="s">
        <v>1146</v>
      </c>
      <c r="D505" s="34" t="s">
        <v>1139</v>
      </c>
      <c r="E505" s="34" t="s">
        <v>1266</v>
      </c>
      <c r="F505" s="34" t="s">
        <v>1267</v>
      </c>
      <c r="G505" s="34" t="s">
        <v>1268</v>
      </c>
      <c r="H505" s="34" t="s">
        <v>1269</v>
      </c>
      <c r="I505" s="34" t="s">
        <v>1270</v>
      </c>
      <c r="J505" s="34">
        <v>0</v>
      </c>
    </row>
    <row r="506" spans="1:10" x14ac:dyDescent="0.35">
      <c r="A506" s="34" t="s">
        <v>19</v>
      </c>
      <c r="B506" s="34" t="s">
        <v>1137</v>
      </c>
      <c r="C506" s="34" t="s">
        <v>1138</v>
      </c>
      <c r="D506" s="34" t="s">
        <v>1139</v>
      </c>
      <c r="E506" s="34" t="s">
        <v>1166</v>
      </c>
      <c r="F506" s="34" t="s">
        <v>1167</v>
      </c>
      <c r="G506" s="34" t="s">
        <v>1271</v>
      </c>
      <c r="H506" s="34" t="s">
        <v>50</v>
      </c>
      <c r="I506" s="34" t="s">
        <v>1272</v>
      </c>
      <c r="J506" s="34">
        <v>911</v>
      </c>
    </row>
    <row r="507" spans="1:10" x14ac:dyDescent="0.35">
      <c r="A507" s="34" t="s">
        <v>19</v>
      </c>
      <c r="B507" s="34" t="s">
        <v>1144</v>
      </c>
      <c r="C507" s="34" t="s">
        <v>1138</v>
      </c>
      <c r="D507" s="34" t="s">
        <v>1139</v>
      </c>
      <c r="E507" s="34" t="s">
        <v>1166</v>
      </c>
      <c r="F507" s="34" t="s">
        <v>1167</v>
      </c>
      <c r="G507" s="34" t="s">
        <v>1271</v>
      </c>
      <c r="H507" s="34" t="s">
        <v>50</v>
      </c>
      <c r="I507" s="34" t="s">
        <v>1272</v>
      </c>
      <c r="J507" s="34">
        <v>0</v>
      </c>
    </row>
    <row r="508" spans="1:10" x14ac:dyDescent="0.35">
      <c r="A508" s="34" t="s">
        <v>16</v>
      </c>
      <c r="B508" s="34" t="s">
        <v>1145</v>
      </c>
      <c r="C508" s="34" t="s">
        <v>1146</v>
      </c>
      <c r="D508" s="34" t="s">
        <v>1139</v>
      </c>
      <c r="E508" s="34" t="s">
        <v>1166</v>
      </c>
      <c r="F508" s="34" t="s">
        <v>1167</v>
      </c>
      <c r="G508" s="34" t="s">
        <v>1271</v>
      </c>
      <c r="H508" s="34" t="s">
        <v>50</v>
      </c>
      <c r="I508" s="34" t="s">
        <v>1272</v>
      </c>
      <c r="J508" s="34">
        <v>6</v>
      </c>
    </row>
    <row r="509" spans="1:10" x14ac:dyDescent="0.35">
      <c r="A509" s="34" t="s">
        <v>16</v>
      </c>
      <c r="B509" s="34" t="s">
        <v>1147</v>
      </c>
      <c r="C509" s="34" t="s">
        <v>1146</v>
      </c>
      <c r="D509" s="34" t="s">
        <v>1139</v>
      </c>
      <c r="E509" s="34" t="s">
        <v>1166</v>
      </c>
      <c r="F509" s="34" t="s">
        <v>1167</v>
      </c>
      <c r="G509" s="34" t="s">
        <v>1271</v>
      </c>
      <c r="H509" s="34" t="s">
        <v>50</v>
      </c>
      <c r="I509" s="34" t="s">
        <v>1272</v>
      </c>
      <c r="J509" s="34">
        <v>0</v>
      </c>
    </row>
    <row r="510" spans="1:10" x14ac:dyDescent="0.35">
      <c r="A510" s="34" t="s">
        <v>16</v>
      </c>
      <c r="B510" s="34" t="s">
        <v>1148</v>
      </c>
      <c r="C510" s="34" t="s">
        <v>1146</v>
      </c>
      <c r="D510" s="34" t="s">
        <v>1139</v>
      </c>
      <c r="E510" s="34" t="s">
        <v>1166</v>
      </c>
      <c r="F510" s="34" t="s">
        <v>1167</v>
      </c>
      <c r="G510" s="34" t="s">
        <v>1271</v>
      </c>
      <c r="H510" s="34" t="s">
        <v>50</v>
      </c>
      <c r="I510" s="34" t="s">
        <v>1272</v>
      </c>
      <c r="J510" s="34">
        <v>0</v>
      </c>
    </row>
    <row r="511" spans="1:10" x14ac:dyDescent="0.35">
      <c r="A511" s="34" t="s">
        <v>16</v>
      </c>
      <c r="B511" s="34" t="s">
        <v>1149</v>
      </c>
      <c r="C511" s="34" t="s">
        <v>1146</v>
      </c>
      <c r="D511" s="34" t="s">
        <v>1139</v>
      </c>
      <c r="E511" s="34" t="s">
        <v>1166</v>
      </c>
      <c r="F511" s="34" t="s">
        <v>1167</v>
      </c>
      <c r="G511" s="34" t="s">
        <v>1271</v>
      </c>
      <c r="H511" s="34" t="s">
        <v>50</v>
      </c>
      <c r="I511" s="34" t="s">
        <v>1272</v>
      </c>
      <c r="J511" s="34">
        <v>0</v>
      </c>
    </row>
    <row r="512" spans="1:10" x14ac:dyDescent="0.35">
      <c r="A512" s="34" t="s">
        <v>16</v>
      </c>
      <c r="B512" s="34" t="s">
        <v>1150</v>
      </c>
      <c r="C512" s="34" t="s">
        <v>1146</v>
      </c>
      <c r="D512" s="34" t="s">
        <v>1139</v>
      </c>
      <c r="E512" s="34" t="s">
        <v>1166</v>
      </c>
      <c r="F512" s="34" t="s">
        <v>1167</v>
      </c>
      <c r="G512" s="34" t="s">
        <v>1271</v>
      </c>
      <c r="H512" s="34" t="s">
        <v>50</v>
      </c>
      <c r="I512" s="34" t="s">
        <v>1272</v>
      </c>
      <c r="J512" s="34">
        <v>0</v>
      </c>
    </row>
    <row r="513" spans="1:10" x14ac:dyDescent="0.35">
      <c r="A513" s="34" t="s">
        <v>19</v>
      </c>
      <c r="B513" s="34" t="s">
        <v>1151</v>
      </c>
      <c r="C513" s="34" t="s">
        <v>1146</v>
      </c>
      <c r="D513" s="34" t="s">
        <v>1139</v>
      </c>
      <c r="E513" s="34" t="s">
        <v>1166</v>
      </c>
      <c r="F513" s="34" t="s">
        <v>1167</v>
      </c>
      <c r="G513" s="34" t="s">
        <v>1271</v>
      </c>
      <c r="H513" s="34" t="s">
        <v>50</v>
      </c>
      <c r="I513" s="34" t="s">
        <v>1272</v>
      </c>
      <c r="J513" s="34">
        <v>1081</v>
      </c>
    </row>
    <row r="514" spans="1:10" x14ac:dyDescent="0.35">
      <c r="A514" s="34" t="s">
        <v>19</v>
      </c>
      <c r="B514" s="34" t="s">
        <v>1152</v>
      </c>
      <c r="C514" s="34" t="s">
        <v>1146</v>
      </c>
      <c r="D514" s="34" t="s">
        <v>1139</v>
      </c>
      <c r="E514" s="34" t="s">
        <v>1166</v>
      </c>
      <c r="F514" s="34" t="s">
        <v>1167</v>
      </c>
      <c r="G514" s="34" t="s">
        <v>1271</v>
      </c>
      <c r="H514" s="34" t="s">
        <v>50</v>
      </c>
      <c r="I514" s="34" t="s">
        <v>1272</v>
      </c>
      <c r="J514" s="34">
        <v>172</v>
      </c>
    </row>
    <row r="515" spans="1:10" x14ac:dyDescent="0.35">
      <c r="A515" s="34" t="s">
        <v>19</v>
      </c>
      <c r="B515" s="34" t="s">
        <v>1153</v>
      </c>
      <c r="C515" s="34" t="s">
        <v>1146</v>
      </c>
      <c r="D515" s="34" t="s">
        <v>1139</v>
      </c>
      <c r="E515" s="34" t="s">
        <v>1166</v>
      </c>
      <c r="F515" s="34" t="s">
        <v>1167</v>
      </c>
      <c r="G515" s="34" t="s">
        <v>1271</v>
      </c>
      <c r="H515" s="34" t="s">
        <v>50</v>
      </c>
      <c r="I515" s="34" t="s">
        <v>1272</v>
      </c>
      <c r="J515" s="34">
        <v>0</v>
      </c>
    </row>
    <row r="516" spans="1:10" x14ac:dyDescent="0.35">
      <c r="A516" s="34" t="s">
        <v>19</v>
      </c>
      <c r="B516" s="34" t="s">
        <v>1154</v>
      </c>
      <c r="C516" s="34" t="s">
        <v>1146</v>
      </c>
      <c r="D516" s="34" t="s">
        <v>1139</v>
      </c>
      <c r="E516" s="34" t="s">
        <v>1166</v>
      </c>
      <c r="F516" s="34" t="s">
        <v>1167</v>
      </c>
      <c r="G516" s="34" t="s">
        <v>1271</v>
      </c>
      <c r="H516" s="34" t="s">
        <v>50</v>
      </c>
      <c r="I516" s="34" t="s">
        <v>1272</v>
      </c>
      <c r="J516" s="34">
        <v>0</v>
      </c>
    </row>
    <row r="517" spans="1:10" x14ac:dyDescent="0.35">
      <c r="A517" s="34" t="s">
        <v>19</v>
      </c>
      <c r="B517" s="34" t="s">
        <v>1155</v>
      </c>
      <c r="C517" s="34" t="s">
        <v>1146</v>
      </c>
      <c r="D517" s="34" t="s">
        <v>1139</v>
      </c>
      <c r="E517" s="34" t="s">
        <v>1166</v>
      </c>
      <c r="F517" s="34" t="s">
        <v>1167</v>
      </c>
      <c r="G517" s="34" t="s">
        <v>1271</v>
      </c>
      <c r="H517" s="34" t="s">
        <v>50</v>
      </c>
      <c r="I517" s="34" t="s">
        <v>1272</v>
      </c>
      <c r="J517" s="34">
        <v>0</v>
      </c>
    </row>
    <row r="518" spans="1:10" x14ac:dyDescent="0.35">
      <c r="A518" s="34" t="s">
        <v>19</v>
      </c>
      <c r="B518" s="34" t="s">
        <v>1137</v>
      </c>
      <c r="C518" s="34" t="s">
        <v>1138</v>
      </c>
      <c r="D518" s="34" t="s">
        <v>1156</v>
      </c>
      <c r="E518" s="34" t="s">
        <v>1208</v>
      </c>
      <c r="F518" s="34" t="s">
        <v>1209</v>
      </c>
      <c r="G518" s="34" t="s">
        <v>1273</v>
      </c>
      <c r="H518" s="34" t="s">
        <v>1274</v>
      </c>
      <c r="I518" s="34" t="s">
        <v>1275</v>
      </c>
      <c r="J518" s="34">
        <v>0</v>
      </c>
    </row>
    <row r="519" spans="1:10" x14ac:dyDescent="0.35">
      <c r="A519" s="34" t="s">
        <v>19</v>
      </c>
      <c r="B519" s="34" t="s">
        <v>1144</v>
      </c>
      <c r="C519" s="34" t="s">
        <v>1138</v>
      </c>
      <c r="D519" s="34" t="s">
        <v>1156</v>
      </c>
      <c r="E519" s="34" t="s">
        <v>1208</v>
      </c>
      <c r="F519" s="34" t="s">
        <v>1209</v>
      </c>
      <c r="G519" s="34" t="s">
        <v>1273</v>
      </c>
      <c r="H519" s="34" t="s">
        <v>1274</v>
      </c>
      <c r="I519" s="34" t="s">
        <v>1275</v>
      </c>
      <c r="J519" s="34">
        <v>0</v>
      </c>
    </row>
    <row r="520" spans="1:10" x14ac:dyDescent="0.35">
      <c r="A520" s="34" t="s">
        <v>16</v>
      </c>
      <c r="B520" s="34" t="s">
        <v>1145</v>
      </c>
      <c r="C520" s="34" t="s">
        <v>1146</v>
      </c>
      <c r="D520" s="34" t="s">
        <v>1156</v>
      </c>
      <c r="E520" s="34" t="s">
        <v>1208</v>
      </c>
      <c r="F520" s="34" t="s">
        <v>1209</v>
      </c>
      <c r="G520" s="34" t="s">
        <v>1273</v>
      </c>
      <c r="H520" s="34" t="s">
        <v>1274</v>
      </c>
      <c r="I520" s="34" t="s">
        <v>1275</v>
      </c>
      <c r="J520" s="34">
        <v>0</v>
      </c>
    </row>
    <row r="521" spans="1:10" x14ac:dyDescent="0.35">
      <c r="A521" s="34" t="s">
        <v>16</v>
      </c>
      <c r="B521" s="34" t="s">
        <v>1147</v>
      </c>
      <c r="C521" s="34" t="s">
        <v>1146</v>
      </c>
      <c r="D521" s="34" t="s">
        <v>1156</v>
      </c>
      <c r="E521" s="34" t="s">
        <v>1208</v>
      </c>
      <c r="F521" s="34" t="s">
        <v>1209</v>
      </c>
      <c r="G521" s="34" t="s">
        <v>1273</v>
      </c>
      <c r="H521" s="34" t="s">
        <v>1274</v>
      </c>
      <c r="I521" s="34" t="s">
        <v>1275</v>
      </c>
      <c r="J521" s="34">
        <v>0</v>
      </c>
    </row>
    <row r="522" spans="1:10" x14ac:dyDescent="0.35">
      <c r="A522" s="34" t="s">
        <v>16</v>
      </c>
      <c r="B522" s="34" t="s">
        <v>1148</v>
      </c>
      <c r="C522" s="34" t="s">
        <v>1146</v>
      </c>
      <c r="D522" s="34" t="s">
        <v>1156</v>
      </c>
      <c r="E522" s="34" t="s">
        <v>1208</v>
      </c>
      <c r="F522" s="34" t="s">
        <v>1209</v>
      </c>
      <c r="G522" s="34" t="s">
        <v>1273</v>
      </c>
      <c r="H522" s="34" t="s">
        <v>1274</v>
      </c>
      <c r="I522" s="34" t="s">
        <v>1275</v>
      </c>
      <c r="J522" s="34">
        <v>0</v>
      </c>
    </row>
    <row r="523" spans="1:10" x14ac:dyDescent="0.35">
      <c r="A523" s="34" t="s">
        <v>16</v>
      </c>
      <c r="B523" s="34" t="s">
        <v>1149</v>
      </c>
      <c r="C523" s="34" t="s">
        <v>1146</v>
      </c>
      <c r="D523" s="34" t="s">
        <v>1156</v>
      </c>
      <c r="E523" s="34" t="s">
        <v>1208</v>
      </c>
      <c r="F523" s="34" t="s">
        <v>1209</v>
      </c>
      <c r="G523" s="34" t="s">
        <v>1273</v>
      </c>
      <c r="H523" s="34" t="s">
        <v>1274</v>
      </c>
      <c r="I523" s="34" t="s">
        <v>1275</v>
      </c>
      <c r="J523" s="34">
        <v>0</v>
      </c>
    </row>
    <row r="524" spans="1:10" x14ac:dyDescent="0.35">
      <c r="A524" s="34" t="s">
        <v>16</v>
      </c>
      <c r="B524" s="34" t="s">
        <v>1150</v>
      </c>
      <c r="C524" s="34" t="s">
        <v>1146</v>
      </c>
      <c r="D524" s="34" t="s">
        <v>1156</v>
      </c>
      <c r="E524" s="34" t="s">
        <v>1208</v>
      </c>
      <c r="F524" s="34" t="s">
        <v>1209</v>
      </c>
      <c r="G524" s="34" t="s">
        <v>1273</v>
      </c>
      <c r="H524" s="34" t="s">
        <v>1274</v>
      </c>
      <c r="I524" s="34" t="s">
        <v>1275</v>
      </c>
      <c r="J524" s="34">
        <v>0</v>
      </c>
    </row>
    <row r="525" spans="1:10" x14ac:dyDescent="0.35">
      <c r="A525" s="34" t="s">
        <v>19</v>
      </c>
      <c r="B525" s="34" t="s">
        <v>1151</v>
      </c>
      <c r="C525" s="34" t="s">
        <v>1146</v>
      </c>
      <c r="D525" s="34" t="s">
        <v>1156</v>
      </c>
      <c r="E525" s="34" t="s">
        <v>1208</v>
      </c>
      <c r="F525" s="34" t="s">
        <v>1209</v>
      </c>
      <c r="G525" s="34" t="s">
        <v>1273</v>
      </c>
      <c r="H525" s="34" t="s">
        <v>1274</v>
      </c>
      <c r="I525" s="34" t="s">
        <v>1275</v>
      </c>
      <c r="J525" s="34">
        <v>0</v>
      </c>
    </row>
    <row r="526" spans="1:10" x14ac:dyDescent="0.35">
      <c r="A526" s="34" t="s">
        <v>19</v>
      </c>
      <c r="B526" s="34" t="s">
        <v>1152</v>
      </c>
      <c r="C526" s="34" t="s">
        <v>1146</v>
      </c>
      <c r="D526" s="34" t="s">
        <v>1156</v>
      </c>
      <c r="E526" s="34" t="s">
        <v>1208</v>
      </c>
      <c r="F526" s="34" t="s">
        <v>1209</v>
      </c>
      <c r="G526" s="34" t="s">
        <v>1273</v>
      </c>
      <c r="H526" s="34" t="s">
        <v>1274</v>
      </c>
      <c r="I526" s="34" t="s">
        <v>1275</v>
      </c>
      <c r="J526" s="34">
        <v>0</v>
      </c>
    </row>
    <row r="527" spans="1:10" x14ac:dyDescent="0.35">
      <c r="A527" s="34" t="s">
        <v>19</v>
      </c>
      <c r="B527" s="34" t="s">
        <v>1153</v>
      </c>
      <c r="C527" s="34" t="s">
        <v>1146</v>
      </c>
      <c r="D527" s="34" t="s">
        <v>1156</v>
      </c>
      <c r="E527" s="34" t="s">
        <v>1208</v>
      </c>
      <c r="F527" s="34" t="s">
        <v>1209</v>
      </c>
      <c r="G527" s="34" t="s">
        <v>1273</v>
      </c>
      <c r="H527" s="34" t="s">
        <v>1274</v>
      </c>
      <c r="I527" s="34" t="s">
        <v>1275</v>
      </c>
      <c r="J527" s="34">
        <v>15</v>
      </c>
    </row>
    <row r="528" spans="1:10" x14ac:dyDescent="0.35">
      <c r="A528" s="34" t="s">
        <v>19</v>
      </c>
      <c r="B528" s="34" t="s">
        <v>1154</v>
      </c>
      <c r="C528" s="34" t="s">
        <v>1146</v>
      </c>
      <c r="D528" s="34" t="s">
        <v>1156</v>
      </c>
      <c r="E528" s="34" t="s">
        <v>1208</v>
      </c>
      <c r="F528" s="34" t="s">
        <v>1209</v>
      </c>
      <c r="G528" s="34" t="s">
        <v>1273</v>
      </c>
      <c r="H528" s="34" t="s">
        <v>1274</v>
      </c>
      <c r="I528" s="34" t="s">
        <v>1275</v>
      </c>
      <c r="J528" s="34">
        <v>0</v>
      </c>
    </row>
    <row r="529" spans="1:10" x14ac:dyDescent="0.35">
      <c r="A529" s="34" t="s">
        <v>19</v>
      </c>
      <c r="B529" s="34" t="s">
        <v>1155</v>
      </c>
      <c r="C529" s="34" t="s">
        <v>1146</v>
      </c>
      <c r="D529" s="34" t="s">
        <v>1156</v>
      </c>
      <c r="E529" s="34" t="s">
        <v>1208</v>
      </c>
      <c r="F529" s="34" t="s">
        <v>1209</v>
      </c>
      <c r="G529" s="34" t="s">
        <v>1273</v>
      </c>
      <c r="H529" s="34" t="s">
        <v>1274</v>
      </c>
      <c r="I529" s="34" t="s">
        <v>1275</v>
      </c>
      <c r="J529" s="34">
        <v>36</v>
      </c>
    </row>
    <row r="530" spans="1:10" x14ac:dyDescent="0.35">
      <c r="A530" s="34" t="s">
        <v>19</v>
      </c>
      <c r="B530" s="34" t="s">
        <v>1137</v>
      </c>
      <c r="C530" s="34" t="s">
        <v>1138</v>
      </c>
      <c r="D530" s="34" t="s">
        <v>1156</v>
      </c>
      <c r="E530" s="34" t="s">
        <v>1208</v>
      </c>
      <c r="F530" s="34" t="s">
        <v>1209</v>
      </c>
      <c r="G530" s="34" t="s">
        <v>1273</v>
      </c>
      <c r="H530" s="34" t="s">
        <v>1274</v>
      </c>
      <c r="I530" s="34" t="s">
        <v>1276</v>
      </c>
      <c r="J530" s="34">
        <v>0</v>
      </c>
    </row>
    <row r="531" spans="1:10" x14ac:dyDescent="0.35">
      <c r="A531" s="34" t="s">
        <v>19</v>
      </c>
      <c r="B531" s="34" t="s">
        <v>1144</v>
      </c>
      <c r="C531" s="34" t="s">
        <v>1138</v>
      </c>
      <c r="D531" s="34" t="s">
        <v>1156</v>
      </c>
      <c r="E531" s="34" t="s">
        <v>1208</v>
      </c>
      <c r="F531" s="34" t="s">
        <v>1209</v>
      </c>
      <c r="G531" s="34" t="s">
        <v>1273</v>
      </c>
      <c r="H531" s="34" t="s">
        <v>1274</v>
      </c>
      <c r="I531" s="34" t="s">
        <v>1276</v>
      </c>
      <c r="J531" s="34">
        <v>0</v>
      </c>
    </row>
    <row r="532" spans="1:10" x14ac:dyDescent="0.35">
      <c r="A532" s="34" t="s">
        <v>16</v>
      </c>
      <c r="B532" s="34" t="s">
        <v>1145</v>
      </c>
      <c r="C532" s="34" t="s">
        <v>1146</v>
      </c>
      <c r="D532" s="34" t="s">
        <v>1156</v>
      </c>
      <c r="E532" s="34" t="s">
        <v>1208</v>
      </c>
      <c r="F532" s="34" t="s">
        <v>1209</v>
      </c>
      <c r="G532" s="34" t="s">
        <v>1273</v>
      </c>
      <c r="H532" s="34" t="s">
        <v>1274</v>
      </c>
      <c r="I532" s="34" t="s">
        <v>1276</v>
      </c>
      <c r="J532" s="34">
        <v>33</v>
      </c>
    </row>
    <row r="533" spans="1:10" x14ac:dyDescent="0.35">
      <c r="A533" s="34" t="s">
        <v>16</v>
      </c>
      <c r="B533" s="34" t="s">
        <v>1147</v>
      </c>
      <c r="C533" s="34" t="s">
        <v>1146</v>
      </c>
      <c r="D533" s="34" t="s">
        <v>1156</v>
      </c>
      <c r="E533" s="34" t="s">
        <v>1208</v>
      </c>
      <c r="F533" s="34" t="s">
        <v>1209</v>
      </c>
      <c r="G533" s="34" t="s">
        <v>1273</v>
      </c>
      <c r="H533" s="34" t="s">
        <v>1274</v>
      </c>
      <c r="I533" s="34" t="s">
        <v>1276</v>
      </c>
      <c r="J533" s="34">
        <v>0</v>
      </c>
    </row>
    <row r="534" spans="1:10" x14ac:dyDescent="0.35">
      <c r="A534" s="34" t="s">
        <v>16</v>
      </c>
      <c r="B534" s="34" t="s">
        <v>1148</v>
      </c>
      <c r="C534" s="34" t="s">
        <v>1146</v>
      </c>
      <c r="D534" s="34" t="s">
        <v>1156</v>
      </c>
      <c r="E534" s="34" t="s">
        <v>1208</v>
      </c>
      <c r="F534" s="34" t="s">
        <v>1209</v>
      </c>
      <c r="G534" s="34" t="s">
        <v>1273</v>
      </c>
      <c r="H534" s="34" t="s">
        <v>1274</v>
      </c>
      <c r="I534" s="34" t="s">
        <v>1276</v>
      </c>
      <c r="J534" s="34">
        <v>9</v>
      </c>
    </row>
    <row r="535" spans="1:10" x14ac:dyDescent="0.35">
      <c r="A535" s="34" t="s">
        <v>16</v>
      </c>
      <c r="B535" s="34" t="s">
        <v>1149</v>
      </c>
      <c r="C535" s="34" t="s">
        <v>1146</v>
      </c>
      <c r="D535" s="34" t="s">
        <v>1156</v>
      </c>
      <c r="E535" s="34" t="s">
        <v>1208</v>
      </c>
      <c r="F535" s="34" t="s">
        <v>1209</v>
      </c>
      <c r="G535" s="34" t="s">
        <v>1273</v>
      </c>
      <c r="H535" s="34" t="s">
        <v>1274</v>
      </c>
      <c r="I535" s="34" t="s">
        <v>1276</v>
      </c>
      <c r="J535" s="34">
        <v>0</v>
      </c>
    </row>
    <row r="536" spans="1:10" x14ac:dyDescent="0.35">
      <c r="A536" s="34" t="s">
        <v>16</v>
      </c>
      <c r="B536" s="34" t="s">
        <v>1150</v>
      </c>
      <c r="C536" s="34" t="s">
        <v>1146</v>
      </c>
      <c r="D536" s="34" t="s">
        <v>1156</v>
      </c>
      <c r="E536" s="34" t="s">
        <v>1208</v>
      </c>
      <c r="F536" s="34" t="s">
        <v>1209</v>
      </c>
      <c r="G536" s="34" t="s">
        <v>1273</v>
      </c>
      <c r="H536" s="34" t="s">
        <v>1274</v>
      </c>
      <c r="I536" s="34" t="s">
        <v>1276</v>
      </c>
      <c r="J536" s="34">
        <v>0</v>
      </c>
    </row>
    <row r="537" spans="1:10" x14ac:dyDescent="0.35">
      <c r="A537" s="34" t="s">
        <v>19</v>
      </c>
      <c r="B537" s="34" t="s">
        <v>1151</v>
      </c>
      <c r="C537" s="34" t="s">
        <v>1146</v>
      </c>
      <c r="D537" s="34" t="s">
        <v>1156</v>
      </c>
      <c r="E537" s="34" t="s">
        <v>1208</v>
      </c>
      <c r="F537" s="34" t="s">
        <v>1209</v>
      </c>
      <c r="G537" s="34" t="s">
        <v>1273</v>
      </c>
      <c r="H537" s="34" t="s">
        <v>1274</v>
      </c>
      <c r="I537" s="34" t="s">
        <v>1276</v>
      </c>
      <c r="J537" s="34">
        <v>0</v>
      </c>
    </row>
    <row r="538" spans="1:10" x14ac:dyDescent="0.35">
      <c r="A538" s="34" t="s">
        <v>19</v>
      </c>
      <c r="B538" s="34" t="s">
        <v>1152</v>
      </c>
      <c r="C538" s="34" t="s">
        <v>1146</v>
      </c>
      <c r="D538" s="34" t="s">
        <v>1156</v>
      </c>
      <c r="E538" s="34" t="s">
        <v>1208</v>
      </c>
      <c r="F538" s="34" t="s">
        <v>1209</v>
      </c>
      <c r="G538" s="34" t="s">
        <v>1273</v>
      </c>
      <c r="H538" s="34" t="s">
        <v>1274</v>
      </c>
      <c r="I538" s="34" t="s">
        <v>1276</v>
      </c>
      <c r="J538" s="34">
        <v>0</v>
      </c>
    </row>
    <row r="539" spans="1:10" x14ac:dyDescent="0.35">
      <c r="A539" s="34" t="s">
        <v>19</v>
      </c>
      <c r="B539" s="34" t="s">
        <v>1153</v>
      </c>
      <c r="C539" s="34" t="s">
        <v>1146</v>
      </c>
      <c r="D539" s="34" t="s">
        <v>1156</v>
      </c>
      <c r="E539" s="34" t="s">
        <v>1208</v>
      </c>
      <c r="F539" s="34" t="s">
        <v>1209</v>
      </c>
      <c r="G539" s="34" t="s">
        <v>1273</v>
      </c>
      <c r="H539" s="34" t="s">
        <v>1274</v>
      </c>
      <c r="I539" s="34" t="s">
        <v>1276</v>
      </c>
      <c r="J539" s="34">
        <v>0</v>
      </c>
    </row>
    <row r="540" spans="1:10" x14ac:dyDescent="0.35">
      <c r="A540" s="34" t="s">
        <v>19</v>
      </c>
      <c r="B540" s="34" t="s">
        <v>1154</v>
      </c>
      <c r="C540" s="34" t="s">
        <v>1146</v>
      </c>
      <c r="D540" s="34" t="s">
        <v>1156</v>
      </c>
      <c r="E540" s="34" t="s">
        <v>1208</v>
      </c>
      <c r="F540" s="34" t="s">
        <v>1209</v>
      </c>
      <c r="G540" s="34" t="s">
        <v>1273</v>
      </c>
      <c r="H540" s="34" t="s">
        <v>1274</v>
      </c>
      <c r="I540" s="34" t="s">
        <v>1276</v>
      </c>
      <c r="J540" s="34">
        <v>0</v>
      </c>
    </row>
    <row r="541" spans="1:10" x14ac:dyDescent="0.35">
      <c r="A541" s="34" t="s">
        <v>19</v>
      </c>
      <c r="B541" s="34" t="s">
        <v>1155</v>
      </c>
      <c r="C541" s="34" t="s">
        <v>1146</v>
      </c>
      <c r="D541" s="34" t="s">
        <v>1156</v>
      </c>
      <c r="E541" s="34" t="s">
        <v>1208</v>
      </c>
      <c r="F541" s="34" t="s">
        <v>1209</v>
      </c>
      <c r="G541" s="34" t="s">
        <v>1273</v>
      </c>
      <c r="H541" s="34" t="s">
        <v>1274</v>
      </c>
      <c r="I541" s="34" t="s">
        <v>1276</v>
      </c>
      <c r="J541" s="34">
        <v>0</v>
      </c>
    </row>
    <row r="542" spans="1:10" x14ac:dyDescent="0.35">
      <c r="A542" s="34" t="s">
        <v>19</v>
      </c>
      <c r="B542" s="34" t="s">
        <v>1137</v>
      </c>
      <c r="C542" s="34" t="s">
        <v>1138</v>
      </c>
      <c r="D542" s="34" t="s">
        <v>1156</v>
      </c>
      <c r="E542" s="34" t="s">
        <v>1208</v>
      </c>
      <c r="F542" s="34" t="s">
        <v>1209</v>
      </c>
      <c r="G542" s="34" t="s">
        <v>1273</v>
      </c>
      <c r="H542" s="34" t="s">
        <v>1274</v>
      </c>
      <c r="I542" s="34" t="s">
        <v>1277</v>
      </c>
      <c r="J542" s="34">
        <v>0</v>
      </c>
    </row>
    <row r="543" spans="1:10" x14ac:dyDescent="0.35">
      <c r="A543" s="34" t="s">
        <v>19</v>
      </c>
      <c r="B543" s="34" t="s">
        <v>1144</v>
      </c>
      <c r="C543" s="34" t="s">
        <v>1138</v>
      </c>
      <c r="D543" s="34" t="s">
        <v>1156</v>
      </c>
      <c r="E543" s="34" t="s">
        <v>1208</v>
      </c>
      <c r="F543" s="34" t="s">
        <v>1209</v>
      </c>
      <c r="G543" s="34" t="s">
        <v>1273</v>
      </c>
      <c r="H543" s="34" t="s">
        <v>1274</v>
      </c>
      <c r="I543" s="34" t="s">
        <v>1277</v>
      </c>
      <c r="J543" s="34">
        <v>0</v>
      </c>
    </row>
    <row r="544" spans="1:10" x14ac:dyDescent="0.35">
      <c r="A544" s="34" t="s">
        <v>16</v>
      </c>
      <c r="B544" s="34" t="s">
        <v>1145</v>
      </c>
      <c r="C544" s="34" t="s">
        <v>1146</v>
      </c>
      <c r="D544" s="34" t="s">
        <v>1156</v>
      </c>
      <c r="E544" s="34" t="s">
        <v>1208</v>
      </c>
      <c r="F544" s="34" t="s">
        <v>1209</v>
      </c>
      <c r="G544" s="34" t="s">
        <v>1273</v>
      </c>
      <c r="H544" s="34" t="s">
        <v>1274</v>
      </c>
      <c r="I544" s="34" t="s">
        <v>1277</v>
      </c>
      <c r="J544" s="34">
        <v>15</v>
      </c>
    </row>
    <row r="545" spans="1:10" x14ac:dyDescent="0.35">
      <c r="A545" s="34" t="s">
        <v>16</v>
      </c>
      <c r="B545" s="34" t="s">
        <v>1147</v>
      </c>
      <c r="C545" s="34" t="s">
        <v>1146</v>
      </c>
      <c r="D545" s="34" t="s">
        <v>1156</v>
      </c>
      <c r="E545" s="34" t="s">
        <v>1208</v>
      </c>
      <c r="F545" s="34" t="s">
        <v>1209</v>
      </c>
      <c r="G545" s="34" t="s">
        <v>1273</v>
      </c>
      <c r="H545" s="34" t="s">
        <v>1274</v>
      </c>
      <c r="I545" s="34" t="s">
        <v>1277</v>
      </c>
      <c r="J545" s="34">
        <v>25</v>
      </c>
    </row>
    <row r="546" spans="1:10" x14ac:dyDescent="0.35">
      <c r="A546" s="34" t="s">
        <v>16</v>
      </c>
      <c r="B546" s="34" t="s">
        <v>1148</v>
      </c>
      <c r="C546" s="34" t="s">
        <v>1146</v>
      </c>
      <c r="D546" s="34" t="s">
        <v>1156</v>
      </c>
      <c r="E546" s="34" t="s">
        <v>1208</v>
      </c>
      <c r="F546" s="34" t="s">
        <v>1209</v>
      </c>
      <c r="G546" s="34" t="s">
        <v>1273</v>
      </c>
      <c r="H546" s="34" t="s">
        <v>1274</v>
      </c>
      <c r="I546" s="34" t="s">
        <v>1277</v>
      </c>
      <c r="J546" s="34">
        <v>2</v>
      </c>
    </row>
    <row r="547" spans="1:10" x14ac:dyDescent="0.35">
      <c r="A547" s="34" t="s">
        <v>16</v>
      </c>
      <c r="B547" s="34" t="s">
        <v>1149</v>
      </c>
      <c r="C547" s="34" t="s">
        <v>1146</v>
      </c>
      <c r="D547" s="34" t="s">
        <v>1156</v>
      </c>
      <c r="E547" s="34" t="s">
        <v>1208</v>
      </c>
      <c r="F547" s="34" t="s">
        <v>1209</v>
      </c>
      <c r="G547" s="34" t="s">
        <v>1273</v>
      </c>
      <c r="H547" s="34" t="s">
        <v>1274</v>
      </c>
      <c r="I547" s="34" t="s">
        <v>1277</v>
      </c>
      <c r="J547" s="34">
        <v>0</v>
      </c>
    </row>
    <row r="548" spans="1:10" x14ac:dyDescent="0.35">
      <c r="A548" s="34" t="s">
        <v>16</v>
      </c>
      <c r="B548" s="34" t="s">
        <v>1150</v>
      </c>
      <c r="C548" s="34" t="s">
        <v>1146</v>
      </c>
      <c r="D548" s="34" t="s">
        <v>1156</v>
      </c>
      <c r="E548" s="34" t="s">
        <v>1208</v>
      </c>
      <c r="F548" s="34" t="s">
        <v>1209</v>
      </c>
      <c r="G548" s="34" t="s">
        <v>1273</v>
      </c>
      <c r="H548" s="34" t="s">
        <v>1274</v>
      </c>
      <c r="I548" s="34" t="s">
        <v>1277</v>
      </c>
      <c r="J548" s="34">
        <v>24</v>
      </c>
    </row>
    <row r="549" spans="1:10" x14ac:dyDescent="0.35">
      <c r="A549" s="34" t="s">
        <v>19</v>
      </c>
      <c r="B549" s="34" t="s">
        <v>1151</v>
      </c>
      <c r="C549" s="34" t="s">
        <v>1146</v>
      </c>
      <c r="D549" s="34" t="s">
        <v>1156</v>
      </c>
      <c r="E549" s="34" t="s">
        <v>1208</v>
      </c>
      <c r="F549" s="34" t="s">
        <v>1209</v>
      </c>
      <c r="G549" s="34" t="s">
        <v>1273</v>
      </c>
      <c r="H549" s="34" t="s">
        <v>1274</v>
      </c>
      <c r="I549" s="34" t="s">
        <v>1277</v>
      </c>
      <c r="J549" s="34">
        <v>0</v>
      </c>
    </row>
    <row r="550" spans="1:10" x14ac:dyDescent="0.35">
      <c r="A550" s="34" t="s">
        <v>19</v>
      </c>
      <c r="B550" s="34" t="s">
        <v>1152</v>
      </c>
      <c r="C550" s="34" t="s">
        <v>1146</v>
      </c>
      <c r="D550" s="34" t="s">
        <v>1156</v>
      </c>
      <c r="E550" s="34" t="s">
        <v>1208</v>
      </c>
      <c r="F550" s="34" t="s">
        <v>1209</v>
      </c>
      <c r="G550" s="34" t="s">
        <v>1273</v>
      </c>
      <c r="H550" s="34" t="s">
        <v>1274</v>
      </c>
      <c r="I550" s="34" t="s">
        <v>1277</v>
      </c>
      <c r="J550" s="34">
        <v>33</v>
      </c>
    </row>
    <row r="551" spans="1:10" x14ac:dyDescent="0.35">
      <c r="A551" s="34" t="s">
        <v>19</v>
      </c>
      <c r="B551" s="34" t="s">
        <v>1153</v>
      </c>
      <c r="C551" s="34" t="s">
        <v>1146</v>
      </c>
      <c r="D551" s="34" t="s">
        <v>1156</v>
      </c>
      <c r="E551" s="34" t="s">
        <v>1208</v>
      </c>
      <c r="F551" s="34" t="s">
        <v>1209</v>
      </c>
      <c r="G551" s="34" t="s">
        <v>1273</v>
      </c>
      <c r="H551" s="34" t="s">
        <v>1274</v>
      </c>
      <c r="I551" s="34" t="s">
        <v>1277</v>
      </c>
      <c r="J551" s="34">
        <v>231</v>
      </c>
    </row>
    <row r="552" spans="1:10" x14ac:dyDescent="0.35">
      <c r="A552" s="34" t="s">
        <v>19</v>
      </c>
      <c r="B552" s="34" t="s">
        <v>1154</v>
      </c>
      <c r="C552" s="34" t="s">
        <v>1146</v>
      </c>
      <c r="D552" s="34" t="s">
        <v>1156</v>
      </c>
      <c r="E552" s="34" t="s">
        <v>1208</v>
      </c>
      <c r="F552" s="34" t="s">
        <v>1209</v>
      </c>
      <c r="G552" s="34" t="s">
        <v>1273</v>
      </c>
      <c r="H552" s="34" t="s">
        <v>1274</v>
      </c>
      <c r="I552" s="34" t="s">
        <v>1277</v>
      </c>
      <c r="J552" s="34">
        <v>0</v>
      </c>
    </row>
    <row r="553" spans="1:10" x14ac:dyDescent="0.35">
      <c r="A553" s="34" t="s">
        <v>19</v>
      </c>
      <c r="B553" s="34" t="s">
        <v>1155</v>
      </c>
      <c r="C553" s="34" t="s">
        <v>1146</v>
      </c>
      <c r="D553" s="34" t="s">
        <v>1156</v>
      </c>
      <c r="E553" s="34" t="s">
        <v>1208</v>
      </c>
      <c r="F553" s="34" t="s">
        <v>1209</v>
      </c>
      <c r="G553" s="34" t="s">
        <v>1273</v>
      </c>
      <c r="H553" s="34" t="s">
        <v>1274</v>
      </c>
      <c r="I553" s="34" t="s">
        <v>1277</v>
      </c>
      <c r="J553" s="34">
        <v>61</v>
      </c>
    </row>
    <row r="554" spans="1:10" x14ac:dyDescent="0.35">
      <c r="A554" s="34" t="s">
        <v>19</v>
      </c>
      <c r="B554" s="34" t="s">
        <v>1137</v>
      </c>
      <c r="C554" s="34" t="s">
        <v>1138</v>
      </c>
      <c r="D554" s="34" t="s">
        <v>1156</v>
      </c>
      <c r="E554" s="34" t="s">
        <v>1208</v>
      </c>
      <c r="F554" s="34" t="s">
        <v>1209</v>
      </c>
      <c r="G554" s="34" t="s">
        <v>1273</v>
      </c>
      <c r="H554" s="34" t="s">
        <v>1274</v>
      </c>
      <c r="I554" s="34" t="s">
        <v>1278</v>
      </c>
      <c r="J554" s="34">
        <v>564</v>
      </c>
    </row>
    <row r="555" spans="1:10" x14ac:dyDescent="0.35">
      <c r="A555" s="34" t="s">
        <v>19</v>
      </c>
      <c r="B555" s="34" t="s">
        <v>1144</v>
      </c>
      <c r="C555" s="34" t="s">
        <v>1138</v>
      </c>
      <c r="D555" s="34" t="s">
        <v>1156</v>
      </c>
      <c r="E555" s="34" t="s">
        <v>1208</v>
      </c>
      <c r="F555" s="34" t="s">
        <v>1209</v>
      </c>
      <c r="G555" s="34" t="s">
        <v>1273</v>
      </c>
      <c r="H555" s="34" t="s">
        <v>1274</v>
      </c>
      <c r="I555" s="34" t="s">
        <v>1278</v>
      </c>
      <c r="J555" s="34">
        <v>0</v>
      </c>
    </row>
    <row r="556" spans="1:10" x14ac:dyDescent="0.35">
      <c r="A556" s="34" t="s">
        <v>16</v>
      </c>
      <c r="B556" s="34" t="s">
        <v>1145</v>
      </c>
      <c r="C556" s="34" t="s">
        <v>1146</v>
      </c>
      <c r="D556" s="34" t="s">
        <v>1156</v>
      </c>
      <c r="E556" s="34" t="s">
        <v>1208</v>
      </c>
      <c r="F556" s="34" t="s">
        <v>1209</v>
      </c>
      <c r="G556" s="34" t="s">
        <v>1273</v>
      </c>
      <c r="H556" s="34" t="s">
        <v>1274</v>
      </c>
      <c r="I556" s="34" t="s">
        <v>1278</v>
      </c>
      <c r="J556" s="34">
        <v>230</v>
      </c>
    </row>
    <row r="557" spans="1:10" x14ac:dyDescent="0.35">
      <c r="A557" s="34" t="s">
        <v>16</v>
      </c>
      <c r="B557" s="34" t="s">
        <v>1147</v>
      </c>
      <c r="C557" s="34" t="s">
        <v>1146</v>
      </c>
      <c r="D557" s="34" t="s">
        <v>1156</v>
      </c>
      <c r="E557" s="34" t="s">
        <v>1208</v>
      </c>
      <c r="F557" s="34" t="s">
        <v>1209</v>
      </c>
      <c r="G557" s="34" t="s">
        <v>1273</v>
      </c>
      <c r="H557" s="34" t="s">
        <v>1274</v>
      </c>
      <c r="I557" s="34" t="s">
        <v>1278</v>
      </c>
      <c r="J557" s="34">
        <v>88</v>
      </c>
    </row>
    <row r="558" spans="1:10" x14ac:dyDescent="0.35">
      <c r="A558" s="34" t="s">
        <v>16</v>
      </c>
      <c r="B558" s="34" t="s">
        <v>1148</v>
      </c>
      <c r="C558" s="34" t="s">
        <v>1146</v>
      </c>
      <c r="D558" s="34" t="s">
        <v>1156</v>
      </c>
      <c r="E558" s="34" t="s">
        <v>1208</v>
      </c>
      <c r="F558" s="34" t="s">
        <v>1209</v>
      </c>
      <c r="G558" s="34" t="s">
        <v>1273</v>
      </c>
      <c r="H558" s="34" t="s">
        <v>1274</v>
      </c>
      <c r="I558" s="34" t="s">
        <v>1278</v>
      </c>
      <c r="J558" s="34">
        <v>54</v>
      </c>
    </row>
    <row r="559" spans="1:10" x14ac:dyDescent="0.35">
      <c r="A559" s="34" t="s">
        <v>16</v>
      </c>
      <c r="B559" s="34" t="s">
        <v>1149</v>
      </c>
      <c r="C559" s="34" t="s">
        <v>1146</v>
      </c>
      <c r="D559" s="34" t="s">
        <v>1156</v>
      </c>
      <c r="E559" s="34" t="s">
        <v>1208</v>
      </c>
      <c r="F559" s="34" t="s">
        <v>1209</v>
      </c>
      <c r="G559" s="34" t="s">
        <v>1273</v>
      </c>
      <c r="H559" s="34" t="s">
        <v>1274</v>
      </c>
      <c r="I559" s="34" t="s">
        <v>1278</v>
      </c>
      <c r="J559" s="34">
        <v>0</v>
      </c>
    </row>
    <row r="560" spans="1:10" x14ac:dyDescent="0.35">
      <c r="A560" s="34" t="s">
        <v>16</v>
      </c>
      <c r="B560" s="34" t="s">
        <v>1150</v>
      </c>
      <c r="C560" s="34" t="s">
        <v>1146</v>
      </c>
      <c r="D560" s="34" t="s">
        <v>1156</v>
      </c>
      <c r="E560" s="34" t="s">
        <v>1208</v>
      </c>
      <c r="F560" s="34" t="s">
        <v>1209</v>
      </c>
      <c r="G560" s="34" t="s">
        <v>1273</v>
      </c>
      <c r="H560" s="34" t="s">
        <v>1274</v>
      </c>
      <c r="I560" s="34" t="s">
        <v>1278</v>
      </c>
      <c r="J560" s="34">
        <v>37</v>
      </c>
    </row>
    <row r="561" spans="1:10" x14ac:dyDescent="0.35">
      <c r="A561" s="34" t="s">
        <v>19</v>
      </c>
      <c r="B561" s="34" t="s">
        <v>1151</v>
      </c>
      <c r="C561" s="34" t="s">
        <v>1146</v>
      </c>
      <c r="D561" s="34" t="s">
        <v>1156</v>
      </c>
      <c r="E561" s="34" t="s">
        <v>1208</v>
      </c>
      <c r="F561" s="34" t="s">
        <v>1209</v>
      </c>
      <c r="G561" s="34" t="s">
        <v>1273</v>
      </c>
      <c r="H561" s="34" t="s">
        <v>1274</v>
      </c>
      <c r="I561" s="34" t="s">
        <v>1278</v>
      </c>
      <c r="J561" s="34">
        <v>17</v>
      </c>
    </row>
    <row r="562" spans="1:10" x14ac:dyDescent="0.35">
      <c r="A562" s="34" t="s">
        <v>19</v>
      </c>
      <c r="B562" s="34" t="s">
        <v>1152</v>
      </c>
      <c r="C562" s="34" t="s">
        <v>1146</v>
      </c>
      <c r="D562" s="34" t="s">
        <v>1156</v>
      </c>
      <c r="E562" s="34" t="s">
        <v>1208</v>
      </c>
      <c r="F562" s="34" t="s">
        <v>1209</v>
      </c>
      <c r="G562" s="34" t="s">
        <v>1273</v>
      </c>
      <c r="H562" s="34" t="s">
        <v>1274</v>
      </c>
      <c r="I562" s="34" t="s">
        <v>1278</v>
      </c>
      <c r="J562" s="34">
        <v>109</v>
      </c>
    </row>
    <row r="563" spans="1:10" x14ac:dyDescent="0.35">
      <c r="A563" s="34" t="s">
        <v>19</v>
      </c>
      <c r="B563" s="34" t="s">
        <v>1153</v>
      </c>
      <c r="C563" s="34" t="s">
        <v>1146</v>
      </c>
      <c r="D563" s="34" t="s">
        <v>1156</v>
      </c>
      <c r="E563" s="34" t="s">
        <v>1208</v>
      </c>
      <c r="F563" s="34" t="s">
        <v>1209</v>
      </c>
      <c r="G563" s="34" t="s">
        <v>1273</v>
      </c>
      <c r="H563" s="34" t="s">
        <v>1274</v>
      </c>
      <c r="I563" s="34" t="s">
        <v>1278</v>
      </c>
      <c r="J563" s="34">
        <v>57</v>
      </c>
    </row>
    <row r="564" spans="1:10" x14ac:dyDescent="0.35">
      <c r="A564" s="34" t="s">
        <v>19</v>
      </c>
      <c r="B564" s="34" t="s">
        <v>1154</v>
      </c>
      <c r="C564" s="34" t="s">
        <v>1146</v>
      </c>
      <c r="D564" s="34" t="s">
        <v>1156</v>
      </c>
      <c r="E564" s="34" t="s">
        <v>1208</v>
      </c>
      <c r="F564" s="34" t="s">
        <v>1209</v>
      </c>
      <c r="G564" s="34" t="s">
        <v>1273</v>
      </c>
      <c r="H564" s="34" t="s">
        <v>1274</v>
      </c>
      <c r="I564" s="34" t="s">
        <v>1278</v>
      </c>
      <c r="J564" s="34">
        <v>138</v>
      </c>
    </row>
    <row r="565" spans="1:10" x14ac:dyDescent="0.35">
      <c r="A565" s="34" t="s">
        <v>19</v>
      </c>
      <c r="B565" s="34" t="s">
        <v>1155</v>
      </c>
      <c r="C565" s="34" t="s">
        <v>1146</v>
      </c>
      <c r="D565" s="34" t="s">
        <v>1156</v>
      </c>
      <c r="E565" s="34" t="s">
        <v>1208</v>
      </c>
      <c r="F565" s="34" t="s">
        <v>1209</v>
      </c>
      <c r="G565" s="34" t="s">
        <v>1273</v>
      </c>
      <c r="H565" s="34" t="s">
        <v>1274</v>
      </c>
      <c r="I565" s="34" t="s">
        <v>1278</v>
      </c>
      <c r="J565" s="34">
        <v>0</v>
      </c>
    </row>
    <row r="566" spans="1:10" x14ac:dyDescent="0.35">
      <c r="A566" s="34" t="s">
        <v>19</v>
      </c>
      <c r="B566" s="34" t="s">
        <v>1137</v>
      </c>
      <c r="C566" s="34" t="s">
        <v>1138</v>
      </c>
      <c r="D566" s="34" t="s">
        <v>1156</v>
      </c>
      <c r="E566" s="34" t="s">
        <v>1208</v>
      </c>
      <c r="F566" s="34" t="s">
        <v>1209</v>
      </c>
      <c r="G566" s="34" t="s">
        <v>1273</v>
      </c>
      <c r="H566" s="34" t="s">
        <v>1274</v>
      </c>
      <c r="I566" s="34" t="s">
        <v>1279</v>
      </c>
      <c r="J566" s="34">
        <v>0</v>
      </c>
    </row>
    <row r="567" spans="1:10" x14ac:dyDescent="0.35">
      <c r="A567" s="34" t="s">
        <v>19</v>
      </c>
      <c r="B567" s="34" t="s">
        <v>1144</v>
      </c>
      <c r="C567" s="34" t="s">
        <v>1138</v>
      </c>
      <c r="D567" s="34" t="s">
        <v>1156</v>
      </c>
      <c r="E567" s="34" t="s">
        <v>1208</v>
      </c>
      <c r="F567" s="34" t="s">
        <v>1209</v>
      </c>
      <c r="G567" s="34" t="s">
        <v>1273</v>
      </c>
      <c r="H567" s="34" t="s">
        <v>1274</v>
      </c>
      <c r="I567" s="34" t="s">
        <v>1279</v>
      </c>
      <c r="J567" s="34">
        <v>0</v>
      </c>
    </row>
    <row r="568" spans="1:10" x14ac:dyDescent="0.35">
      <c r="A568" s="34" t="s">
        <v>16</v>
      </c>
      <c r="B568" s="34" t="s">
        <v>1145</v>
      </c>
      <c r="C568" s="34" t="s">
        <v>1146</v>
      </c>
      <c r="D568" s="34" t="s">
        <v>1156</v>
      </c>
      <c r="E568" s="34" t="s">
        <v>1208</v>
      </c>
      <c r="F568" s="34" t="s">
        <v>1209</v>
      </c>
      <c r="G568" s="34" t="s">
        <v>1273</v>
      </c>
      <c r="H568" s="34" t="s">
        <v>1274</v>
      </c>
      <c r="I568" s="34" t="s">
        <v>1279</v>
      </c>
      <c r="J568" s="34">
        <v>0</v>
      </c>
    </row>
    <row r="569" spans="1:10" x14ac:dyDescent="0.35">
      <c r="A569" s="34" t="s">
        <v>16</v>
      </c>
      <c r="B569" s="34" t="s">
        <v>1147</v>
      </c>
      <c r="C569" s="34" t="s">
        <v>1146</v>
      </c>
      <c r="D569" s="34" t="s">
        <v>1156</v>
      </c>
      <c r="E569" s="34" t="s">
        <v>1208</v>
      </c>
      <c r="F569" s="34" t="s">
        <v>1209</v>
      </c>
      <c r="G569" s="34" t="s">
        <v>1273</v>
      </c>
      <c r="H569" s="34" t="s">
        <v>1274</v>
      </c>
      <c r="I569" s="34" t="s">
        <v>1279</v>
      </c>
      <c r="J569" s="34">
        <v>10</v>
      </c>
    </row>
    <row r="570" spans="1:10" x14ac:dyDescent="0.35">
      <c r="A570" s="34" t="s">
        <v>16</v>
      </c>
      <c r="B570" s="34" t="s">
        <v>1148</v>
      </c>
      <c r="C570" s="34" t="s">
        <v>1146</v>
      </c>
      <c r="D570" s="34" t="s">
        <v>1156</v>
      </c>
      <c r="E570" s="34" t="s">
        <v>1208</v>
      </c>
      <c r="F570" s="34" t="s">
        <v>1209</v>
      </c>
      <c r="G570" s="34" t="s">
        <v>1273</v>
      </c>
      <c r="H570" s="34" t="s">
        <v>1274</v>
      </c>
      <c r="I570" s="34" t="s">
        <v>1279</v>
      </c>
      <c r="J570" s="34">
        <v>0</v>
      </c>
    </row>
    <row r="571" spans="1:10" x14ac:dyDescent="0.35">
      <c r="A571" s="34" t="s">
        <v>16</v>
      </c>
      <c r="B571" s="34" t="s">
        <v>1149</v>
      </c>
      <c r="C571" s="34" t="s">
        <v>1146</v>
      </c>
      <c r="D571" s="34" t="s">
        <v>1156</v>
      </c>
      <c r="E571" s="34" t="s">
        <v>1208</v>
      </c>
      <c r="F571" s="34" t="s">
        <v>1209</v>
      </c>
      <c r="G571" s="34" t="s">
        <v>1273</v>
      </c>
      <c r="H571" s="34" t="s">
        <v>1274</v>
      </c>
      <c r="I571" s="34" t="s">
        <v>1279</v>
      </c>
      <c r="J571" s="34">
        <v>0</v>
      </c>
    </row>
    <row r="572" spans="1:10" x14ac:dyDescent="0.35">
      <c r="A572" s="34" t="s">
        <v>16</v>
      </c>
      <c r="B572" s="34" t="s">
        <v>1150</v>
      </c>
      <c r="C572" s="34" t="s">
        <v>1146</v>
      </c>
      <c r="D572" s="34" t="s">
        <v>1156</v>
      </c>
      <c r="E572" s="34" t="s">
        <v>1208</v>
      </c>
      <c r="F572" s="34" t="s">
        <v>1209</v>
      </c>
      <c r="G572" s="34" t="s">
        <v>1273</v>
      </c>
      <c r="H572" s="34" t="s">
        <v>1274</v>
      </c>
      <c r="I572" s="34" t="s">
        <v>1279</v>
      </c>
      <c r="J572" s="34">
        <v>0</v>
      </c>
    </row>
    <row r="573" spans="1:10" x14ac:dyDescent="0.35">
      <c r="A573" s="34" t="s">
        <v>19</v>
      </c>
      <c r="B573" s="34" t="s">
        <v>1151</v>
      </c>
      <c r="C573" s="34" t="s">
        <v>1146</v>
      </c>
      <c r="D573" s="34" t="s">
        <v>1156</v>
      </c>
      <c r="E573" s="34" t="s">
        <v>1208</v>
      </c>
      <c r="F573" s="34" t="s">
        <v>1209</v>
      </c>
      <c r="G573" s="34" t="s">
        <v>1273</v>
      </c>
      <c r="H573" s="34" t="s">
        <v>1274</v>
      </c>
      <c r="I573" s="34" t="s">
        <v>1279</v>
      </c>
      <c r="J573" s="34">
        <v>0</v>
      </c>
    </row>
    <row r="574" spans="1:10" x14ac:dyDescent="0.35">
      <c r="A574" s="34" t="s">
        <v>19</v>
      </c>
      <c r="B574" s="34" t="s">
        <v>1152</v>
      </c>
      <c r="C574" s="34" t="s">
        <v>1146</v>
      </c>
      <c r="D574" s="34" t="s">
        <v>1156</v>
      </c>
      <c r="E574" s="34" t="s">
        <v>1208</v>
      </c>
      <c r="F574" s="34" t="s">
        <v>1209</v>
      </c>
      <c r="G574" s="34" t="s">
        <v>1273</v>
      </c>
      <c r="H574" s="34" t="s">
        <v>1274</v>
      </c>
      <c r="I574" s="34" t="s">
        <v>1279</v>
      </c>
      <c r="J574" s="34">
        <v>0</v>
      </c>
    </row>
    <row r="575" spans="1:10" x14ac:dyDescent="0.35">
      <c r="A575" s="34" t="s">
        <v>19</v>
      </c>
      <c r="B575" s="34" t="s">
        <v>1153</v>
      </c>
      <c r="C575" s="34" t="s">
        <v>1146</v>
      </c>
      <c r="D575" s="34" t="s">
        <v>1156</v>
      </c>
      <c r="E575" s="34" t="s">
        <v>1208</v>
      </c>
      <c r="F575" s="34" t="s">
        <v>1209</v>
      </c>
      <c r="G575" s="34" t="s">
        <v>1273</v>
      </c>
      <c r="H575" s="34" t="s">
        <v>1274</v>
      </c>
      <c r="I575" s="34" t="s">
        <v>1279</v>
      </c>
      <c r="J575" s="34">
        <v>0</v>
      </c>
    </row>
    <row r="576" spans="1:10" x14ac:dyDescent="0.35">
      <c r="A576" s="34" t="s">
        <v>19</v>
      </c>
      <c r="B576" s="34" t="s">
        <v>1154</v>
      </c>
      <c r="C576" s="34" t="s">
        <v>1146</v>
      </c>
      <c r="D576" s="34" t="s">
        <v>1156</v>
      </c>
      <c r="E576" s="34" t="s">
        <v>1208</v>
      </c>
      <c r="F576" s="34" t="s">
        <v>1209</v>
      </c>
      <c r="G576" s="34" t="s">
        <v>1273</v>
      </c>
      <c r="H576" s="34" t="s">
        <v>1274</v>
      </c>
      <c r="I576" s="34" t="s">
        <v>1279</v>
      </c>
      <c r="J576" s="34">
        <v>0</v>
      </c>
    </row>
    <row r="577" spans="1:10" x14ac:dyDescent="0.35">
      <c r="A577" s="34" t="s">
        <v>19</v>
      </c>
      <c r="B577" s="34" t="s">
        <v>1155</v>
      </c>
      <c r="C577" s="34" t="s">
        <v>1146</v>
      </c>
      <c r="D577" s="34" t="s">
        <v>1156</v>
      </c>
      <c r="E577" s="34" t="s">
        <v>1208</v>
      </c>
      <c r="F577" s="34" t="s">
        <v>1209</v>
      </c>
      <c r="G577" s="34" t="s">
        <v>1273</v>
      </c>
      <c r="H577" s="34" t="s">
        <v>1274</v>
      </c>
      <c r="I577" s="34" t="s">
        <v>1279</v>
      </c>
      <c r="J577" s="34">
        <v>0</v>
      </c>
    </row>
    <row r="578" spans="1:10" x14ac:dyDescent="0.35">
      <c r="A578" s="34" t="s">
        <v>19</v>
      </c>
      <c r="B578" s="34" t="s">
        <v>1137</v>
      </c>
      <c r="C578" s="34" t="s">
        <v>1138</v>
      </c>
      <c r="D578" s="34" t="s">
        <v>1156</v>
      </c>
      <c r="E578" s="34" t="s">
        <v>1208</v>
      </c>
      <c r="F578" s="34" t="s">
        <v>1209</v>
      </c>
      <c r="G578" s="34" t="s">
        <v>1273</v>
      </c>
      <c r="H578" s="34" t="s">
        <v>1274</v>
      </c>
      <c r="I578" s="34" t="s">
        <v>1280</v>
      </c>
      <c r="J578" s="34">
        <v>0</v>
      </c>
    </row>
    <row r="579" spans="1:10" x14ac:dyDescent="0.35">
      <c r="A579" s="34" t="s">
        <v>19</v>
      </c>
      <c r="B579" s="34" t="s">
        <v>1144</v>
      </c>
      <c r="C579" s="34" t="s">
        <v>1138</v>
      </c>
      <c r="D579" s="34" t="s">
        <v>1156</v>
      </c>
      <c r="E579" s="34" t="s">
        <v>1208</v>
      </c>
      <c r="F579" s="34" t="s">
        <v>1209</v>
      </c>
      <c r="G579" s="34" t="s">
        <v>1273</v>
      </c>
      <c r="H579" s="34" t="s">
        <v>1274</v>
      </c>
      <c r="I579" s="34" t="s">
        <v>1280</v>
      </c>
      <c r="J579" s="34">
        <v>0</v>
      </c>
    </row>
    <row r="580" spans="1:10" x14ac:dyDescent="0.35">
      <c r="A580" s="34" t="s">
        <v>16</v>
      </c>
      <c r="B580" s="34" t="s">
        <v>1145</v>
      </c>
      <c r="C580" s="34" t="s">
        <v>1146</v>
      </c>
      <c r="D580" s="34" t="s">
        <v>1156</v>
      </c>
      <c r="E580" s="34" t="s">
        <v>1208</v>
      </c>
      <c r="F580" s="34" t="s">
        <v>1209</v>
      </c>
      <c r="G580" s="34" t="s">
        <v>1273</v>
      </c>
      <c r="H580" s="34" t="s">
        <v>1274</v>
      </c>
      <c r="I580" s="34" t="s">
        <v>1280</v>
      </c>
      <c r="J580" s="34">
        <v>58</v>
      </c>
    </row>
    <row r="581" spans="1:10" x14ac:dyDescent="0.35">
      <c r="A581" s="34" t="s">
        <v>16</v>
      </c>
      <c r="B581" s="34" t="s">
        <v>1147</v>
      </c>
      <c r="C581" s="34" t="s">
        <v>1146</v>
      </c>
      <c r="D581" s="34" t="s">
        <v>1156</v>
      </c>
      <c r="E581" s="34" t="s">
        <v>1208</v>
      </c>
      <c r="F581" s="34" t="s">
        <v>1209</v>
      </c>
      <c r="G581" s="34" t="s">
        <v>1273</v>
      </c>
      <c r="H581" s="34" t="s">
        <v>1274</v>
      </c>
      <c r="I581" s="34" t="s">
        <v>1280</v>
      </c>
      <c r="J581" s="34">
        <v>6</v>
      </c>
    </row>
    <row r="582" spans="1:10" x14ac:dyDescent="0.35">
      <c r="A582" s="34" t="s">
        <v>16</v>
      </c>
      <c r="B582" s="34" t="s">
        <v>1148</v>
      </c>
      <c r="C582" s="34" t="s">
        <v>1146</v>
      </c>
      <c r="D582" s="34" t="s">
        <v>1156</v>
      </c>
      <c r="E582" s="34" t="s">
        <v>1208</v>
      </c>
      <c r="F582" s="34" t="s">
        <v>1209</v>
      </c>
      <c r="G582" s="34" t="s">
        <v>1273</v>
      </c>
      <c r="H582" s="34" t="s">
        <v>1274</v>
      </c>
      <c r="I582" s="34" t="s">
        <v>1280</v>
      </c>
      <c r="J582" s="34">
        <v>0</v>
      </c>
    </row>
    <row r="583" spans="1:10" x14ac:dyDescent="0.35">
      <c r="A583" s="34" t="s">
        <v>16</v>
      </c>
      <c r="B583" s="34" t="s">
        <v>1149</v>
      </c>
      <c r="C583" s="34" t="s">
        <v>1146</v>
      </c>
      <c r="D583" s="34" t="s">
        <v>1156</v>
      </c>
      <c r="E583" s="34" t="s">
        <v>1208</v>
      </c>
      <c r="F583" s="34" t="s">
        <v>1209</v>
      </c>
      <c r="G583" s="34" t="s">
        <v>1273</v>
      </c>
      <c r="H583" s="34" t="s">
        <v>1274</v>
      </c>
      <c r="I583" s="34" t="s">
        <v>1280</v>
      </c>
      <c r="J583" s="34">
        <v>0</v>
      </c>
    </row>
    <row r="584" spans="1:10" x14ac:dyDescent="0.35">
      <c r="A584" s="34" t="s">
        <v>16</v>
      </c>
      <c r="B584" s="34" t="s">
        <v>1150</v>
      </c>
      <c r="C584" s="34" t="s">
        <v>1146</v>
      </c>
      <c r="D584" s="34" t="s">
        <v>1156</v>
      </c>
      <c r="E584" s="34" t="s">
        <v>1208</v>
      </c>
      <c r="F584" s="34" t="s">
        <v>1209</v>
      </c>
      <c r="G584" s="34" t="s">
        <v>1273</v>
      </c>
      <c r="H584" s="34" t="s">
        <v>1274</v>
      </c>
      <c r="I584" s="34" t="s">
        <v>1280</v>
      </c>
      <c r="J584" s="34">
        <v>11</v>
      </c>
    </row>
    <row r="585" spans="1:10" x14ac:dyDescent="0.35">
      <c r="A585" s="34" t="s">
        <v>19</v>
      </c>
      <c r="B585" s="34" t="s">
        <v>1151</v>
      </c>
      <c r="C585" s="34" t="s">
        <v>1146</v>
      </c>
      <c r="D585" s="34" t="s">
        <v>1156</v>
      </c>
      <c r="E585" s="34" t="s">
        <v>1208</v>
      </c>
      <c r="F585" s="34" t="s">
        <v>1209</v>
      </c>
      <c r="G585" s="34" t="s">
        <v>1273</v>
      </c>
      <c r="H585" s="34" t="s">
        <v>1274</v>
      </c>
      <c r="I585" s="34" t="s">
        <v>1280</v>
      </c>
      <c r="J585" s="34">
        <v>0</v>
      </c>
    </row>
    <row r="586" spans="1:10" x14ac:dyDescent="0.35">
      <c r="A586" s="34" t="s">
        <v>19</v>
      </c>
      <c r="B586" s="34" t="s">
        <v>1152</v>
      </c>
      <c r="C586" s="34" t="s">
        <v>1146</v>
      </c>
      <c r="D586" s="34" t="s">
        <v>1156</v>
      </c>
      <c r="E586" s="34" t="s">
        <v>1208</v>
      </c>
      <c r="F586" s="34" t="s">
        <v>1209</v>
      </c>
      <c r="G586" s="34" t="s">
        <v>1273</v>
      </c>
      <c r="H586" s="34" t="s">
        <v>1274</v>
      </c>
      <c r="I586" s="34" t="s">
        <v>1280</v>
      </c>
      <c r="J586" s="34">
        <v>0</v>
      </c>
    </row>
    <row r="587" spans="1:10" x14ac:dyDescent="0.35">
      <c r="A587" s="34" t="s">
        <v>19</v>
      </c>
      <c r="B587" s="34" t="s">
        <v>1153</v>
      </c>
      <c r="C587" s="34" t="s">
        <v>1146</v>
      </c>
      <c r="D587" s="34" t="s">
        <v>1156</v>
      </c>
      <c r="E587" s="34" t="s">
        <v>1208</v>
      </c>
      <c r="F587" s="34" t="s">
        <v>1209</v>
      </c>
      <c r="G587" s="34" t="s">
        <v>1273</v>
      </c>
      <c r="H587" s="34" t="s">
        <v>1274</v>
      </c>
      <c r="I587" s="34" t="s">
        <v>1280</v>
      </c>
      <c r="J587" s="34">
        <v>0</v>
      </c>
    </row>
    <row r="588" spans="1:10" x14ac:dyDescent="0.35">
      <c r="A588" s="34" t="s">
        <v>19</v>
      </c>
      <c r="B588" s="34" t="s">
        <v>1154</v>
      </c>
      <c r="C588" s="34" t="s">
        <v>1146</v>
      </c>
      <c r="D588" s="34" t="s">
        <v>1156</v>
      </c>
      <c r="E588" s="34" t="s">
        <v>1208</v>
      </c>
      <c r="F588" s="34" t="s">
        <v>1209</v>
      </c>
      <c r="G588" s="34" t="s">
        <v>1273</v>
      </c>
      <c r="H588" s="34" t="s">
        <v>1274</v>
      </c>
      <c r="I588" s="34" t="s">
        <v>1280</v>
      </c>
      <c r="J588" s="34">
        <v>0</v>
      </c>
    </row>
    <row r="589" spans="1:10" x14ac:dyDescent="0.35">
      <c r="A589" s="34" t="s">
        <v>19</v>
      </c>
      <c r="B589" s="34" t="s">
        <v>1155</v>
      </c>
      <c r="C589" s="34" t="s">
        <v>1146</v>
      </c>
      <c r="D589" s="34" t="s">
        <v>1156</v>
      </c>
      <c r="E589" s="34" t="s">
        <v>1208</v>
      </c>
      <c r="F589" s="34" t="s">
        <v>1209</v>
      </c>
      <c r="G589" s="34" t="s">
        <v>1273</v>
      </c>
      <c r="H589" s="34" t="s">
        <v>1274</v>
      </c>
      <c r="I589" s="34" t="s">
        <v>1280</v>
      </c>
      <c r="J589" s="34">
        <v>0</v>
      </c>
    </row>
    <row r="590" spans="1:10" x14ac:dyDescent="0.35">
      <c r="A590" s="34" t="s">
        <v>19</v>
      </c>
      <c r="B590" s="34" t="s">
        <v>1137</v>
      </c>
      <c r="C590" s="34" t="s">
        <v>1138</v>
      </c>
      <c r="D590" s="34" t="s">
        <v>1156</v>
      </c>
      <c r="E590" s="34" t="s">
        <v>1208</v>
      </c>
      <c r="F590" s="34" t="s">
        <v>1209</v>
      </c>
      <c r="G590" s="34" t="s">
        <v>1273</v>
      </c>
      <c r="H590" s="34" t="s">
        <v>1274</v>
      </c>
      <c r="I590" s="34" t="s">
        <v>1281</v>
      </c>
      <c r="J590" s="34">
        <v>0</v>
      </c>
    </row>
    <row r="591" spans="1:10" x14ac:dyDescent="0.35">
      <c r="A591" s="34" t="s">
        <v>19</v>
      </c>
      <c r="B591" s="34" t="s">
        <v>1144</v>
      </c>
      <c r="C591" s="34" t="s">
        <v>1138</v>
      </c>
      <c r="D591" s="34" t="s">
        <v>1156</v>
      </c>
      <c r="E591" s="34" t="s">
        <v>1208</v>
      </c>
      <c r="F591" s="34" t="s">
        <v>1209</v>
      </c>
      <c r="G591" s="34" t="s">
        <v>1273</v>
      </c>
      <c r="H591" s="34" t="s">
        <v>1274</v>
      </c>
      <c r="I591" s="34" t="s">
        <v>1281</v>
      </c>
      <c r="J591" s="34">
        <v>0</v>
      </c>
    </row>
    <row r="592" spans="1:10" x14ac:dyDescent="0.35">
      <c r="A592" s="34" t="s">
        <v>16</v>
      </c>
      <c r="B592" s="34" t="s">
        <v>1145</v>
      </c>
      <c r="C592" s="34" t="s">
        <v>1146</v>
      </c>
      <c r="D592" s="34" t="s">
        <v>1156</v>
      </c>
      <c r="E592" s="34" t="s">
        <v>1208</v>
      </c>
      <c r="F592" s="34" t="s">
        <v>1209</v>
      </c>
      <c r="G592" s="34" t="s">
        <v>1273</v>
      </c>
      <c r="H592" s="34" t="s">
        <v>1274</v>
      </c>
      <c r="I592" s="34" t="s">
        <v>1281</v>
      </c>
      <c r="J592" s="34">
        <v>0</v>
      </c>
    </row>
    <row r="593" spans="1:10" x14ac:dyDescent="0.35">
      <c r="A593" s="34" t="s">
        <v>16</v>
      </c>
      <c r="B593" s="34" t="s">
        <v>1147</v>
      </c>
      <c r="C593" s="34" t="s">
        <v>1146</v>
      </c>
      <c r="D593" s="34" t="s">
        <v>1156</v>
      </c>
      <c r="E593" s="34" t="s">
        <v>1208</v>
      </c>
      <c r="F593" s="34" t="s">
        <v>1209</v>
      </c>
      <c r="G593" s="34" t="s">
        <v>1273</v>
      </c>
      <c r="H593" s="34" t="s">
        <v>1274</v>
      </c>
      <c r="I593" s="34" t="s">
        <v>1281</v>
      </c>
      <c r="J593" s="34">
        <v>352</v>
      </c>
    </row>
    <row r="594" spans="1:10" x14ac:dyDescent="0.35">
      <c r="A594" s="34" t="s">
        <v>16</v>
      </c>
      <c r="B594" s="34" t="s">
        <v>1148</v>
      </c>
      <c r="C594" s="34" t="s">
        <v>1146</v>
      </c>
      <c r="D594" s="34" t="s">
        <v>1156</v>
      </c>
      <c r="E594" s="34" t="s">
        <v>1208</v>
      </c>
      <c r="F594" s="34" t="s">
        <v>1209</v>
      </c>
      <c r="G594" s="34" t="s">
        <v>1273</v>
      </c>
      <c r="H594" s="34" t="s">
        <v>1274</v>
      </c>
      <c r="I594" s="34" t="s">
        <v>1281</v>
      </c>
      <c r="J594" s="34">
        <v>304</v>
      </c>
    </row>
    <row r="595" spans="1:10" x14ac:dyDescent="0.35">
      <c r="A595" s="34" t="s">
        <v>16</v>
      </c>
      <c r="B595" s="34" t="s">
        <v>1149</v>
      </c>
      <c r="C595" s="34" t="s">
        <v>1146</v>
      </c>
      <c r="D595" s="34" t="s">
        <v>1156</v>
      </c>
      <c r="E595" s="34" t="s">
        <v>1208</v>
      </c>
      <c r="F595" s="34" t="s">
        <v>1209</v>
      </c>
      <c r="G595" s="34" t="s">
        <v>1273</v>
      </c>
      <c r="H595" s="34" t="s">
        <v>1274</v>
      </c>
      <c r="I595" s="34" t="s">
        <v>1281</v>
      </c>
      <c r="J595" s="34">
        <v>40</v>
      </c>
    </row>
    <row r="596" spans="1:10" x14ac:dyDescent="0.35">
      <c r="A596" s="34" t="s">
        <v>16</v>
      </c>
      <c r="B596" s="34" t="s">
        <v>1150</v>
      </c>
      <c r="C596" s="34" t="s">
        <v>1146</v>
      </c>
      <c r="D596" s="34" t="s">
        <v>1156</v>
      </c>
      <c r="E596" s="34" t="s">
        <v>1208</v>
      </c>
      <c r="F596" s="34" t="s">
        <v>1209</v>
      </c>
      <c r="G596" s="34" t="s">
        <v>1273</v>
      </c>
      <c r="H596" s="34" t="s">
        <v>1274</v>
      </c>
      <c r="I596" s="34" t="s">
        <v>1281</v>
      </c>
      <c r="J596" s="34">
        <v>0</v>
      </c>
    </row>
    <row r="597" spans="1:10" x14ac:dyDescent="0.35">
      <c r="A597" s="34" t="s">
        <v>19</v>
      </c>
      <c r="B597" s="34" t="s">
        <v>1151</v>
      </c>
      <c r="C597" s="34" t="s">
        <v>1146</v>
      </c>
      <c r="D597" s="34" t="s">
        <v>1156</v>
      </c>
      <c r="E597" s="34" t="s">
        <v>1208</v>
      </c>
      <c r="F597" s="34" t="s">
        <v>1209</v>
      </c>
      <c r="G597" s="34" t="s">
        <v>1273</v>
      </c>
      <c r="H597" s="34" t="s">
        <v>1274</v>
      </c>
      <c r="I597" s="34" t="s">
        <v>1281</v>
      </c>
      <c r="J597" s="34">
        <v>0</v>
      </c>
    </row>
    <row r="598" spans="1:10" x14ac:dyDescent="0.35">
      <c r="A598" s="34" t="s">
        <v>19</v>
      </c>
      <c r="B598" s="34" t="s">
        <v>1152</v>
      </c>
      <c r="C598" s="34" t="s">
        <v>1146</v>
      </c>
      <c r="D598" s="34" t="s">
        <v>1156</v>
      </c>
      <c r="E598" s="34" t="s">
        <v>1208</v>
      </c>
      <c r="F598" s="34" t="s">
        <v>1209</v>
      </c>
      <c r="G598" s="34" t="s">
        <v>1273</v>
      </c>
      <c r="H598" s="34" t="s">
        <v>1274</v>
      </c>
      <c r="I598" s="34" t="s">
        <v>1281</v>
      </c>
      <c r="J598" s="34">
        <v>0</v>
      </c>
    </row>
    <row r="599" spans="1:10" x14ac:dyDescent="0.35">
      <c r="A599" s="34" t="s">
        <v>19</v>
      </c>
      <c r="B599" s="34" t="s">
        <v>1153</v>
      </c>
      <c r="C599" s="34" t="s">
        <v>1146</v>
      </c>
      <c r="D599" s="34" t="s">
        <v>1156</v>
      </c>
      <c r="E599" s="34" t="s">
        <v>1208</v>
      </c>
      <c r="F599" s="34" t="s">
        <v>1209</v>
      </c>
      <c r="G599" s="34" t="s">
        <v>1273</v>
      </c>
      <c r="H599" s="34" t="s">
        <v>1274</v>
      </c>
      <c r="I599" s="34" t="s">
        <v>1281</v>
      </c>
      <c r="J599" s="34">
        <v>0</v>
      </c>
    </row>
    <row r="600" spans="1:10" x14ac:dyDescent="0.35">
      <c r="A600" s="34" t="s">
        <v>19</v>
      </c>
      <c r="B600" s="34" t="s">
        <v>1154</v>
      </c>
      <c r="C600" s="34" t="s">
        <v>1146</v>
      </c>
      <c r="D600" s="34" t="s">
        <v>1156</v>
      </c>
      <c r="E600" s="34" t="s">
        <v>1208</v>
      </c>
      <c r="F600" s="34" t="s">
        <v>1209</v>
      </c>
      <c r="G600" s="34" t="s">
        <v>1273</v>
      </c>
      <c r="H600" s="34" t="s">
        <v>1274</v>
      </c>
      <c r="I600" s="34" t="s">
        <v>1281</v>
      </c>
      <c r="J600" s="34">
        <v>15</v>
      </c>
    </row>
    <row r="601" spans="1:10" x14ac:dyDescent="0.35">
      <c r="A601" s="34" t="s">
        <v>19</v>
      </c>
      <c r="B601" s="34" t="s">
        <v>1155</v>
      </c>
      <c r="C601" s="34" t="s">
        <v>1146</v>
      </c>
      <c r="D601" s="34" t="s">
        <v>1156</v>
      </c>
      <c r="E601" s="34" t="s">
        <v>1208</v>
      </c>
      <c r="F601" s="34" t="s">
        <v>1209</v>
      </c>
      <c r="G601" s="34" t="s">
        <v>1273</v>
      </c>
      <c r="H601" s="34" t="s">
        <v>1274</v>
      </c>
      <c r="I601" s="34" t="s">
        <v>1281</v>
      </c>
      <c r="J601" s="34">
        <v>0</v>
      </c>
    </row>
    <row r="602" spans="1:10" x14ac:dyDescent="0.35">
      <c r="A602" s="34" t="s">
        <v>19</v>
      </c>
      <c r="B602" s="34" t="s">
        <v>1137</v>
      </c>
      <c r="C602" s="34" t="s">
        <v>1138</v>
      </c>
      <c r="D602" s="34" t="s">
        <v>1156</v>
      </c>
      <c r="E602" s="34" t="s">
        <v>1208</v>
      </c>
      <c r="F602" s="34" t="s">
        <v>1209</v>
      </c>
      <c r="G602" s="34" t="s">
        <v>1273</v>
      </c>
      <c r="H602" s="34" t="s">
        <v>1274</v>
      </c>
      <c r="I602" s="34" t="s">
        <v>1282</v>
      </c>
      <c r="J602" s="34">
        <v>0</v>
      </c>
    </row>
    <row r="603" spans="1:10" x14ac:dyDescent="0.35">
      <c r="A603" s="34" t="s">
        <v>19</v>
      </c>
      <c r="B603" s="34" t="s">
        <v>1144</v>
      </c>
      <c r="C603" s="34" t="s">
        <v>1138</v>
      </c>
      <c r="D603" s="34" t="s">
        <v>1156</v>
      </c>
      <c r="E603" s="34" t="s">
        <v>1208</v>
      </c>
      <c r="F603" s="34" t="s">
        <v>1209</v>
      </c>
      <c r="G603" s="34" t="s">
        <v>1273</v>
      </c>
      <c r="H603" s="34" t="s">
        <v>1274</v>
      </c>
      <c r="I603" s="34" t="s">
        <v>1282</v>
      </c>
      <c r="J603" s="34">
        <v>0</v>
      </c>
    </row>
    <row r="604" spans="1:10" x14ac:dyDescent="0.35">
      <c r="A604" s="34" t="s">
        <v>16</v>
      </c>
      <c r="B604" s="34" t="s">
        <v>1145</v>
      </c>
      <c r="C604" s="34" t="s">
        <v>1146</v>
      </c>
      <c r="D604" s="34" t="s">
        <v>1156</v>
      </c>
      <c r="E604" s="34" t="s">
        <v>1208</v>
      </c>
      <c r="F604" s="34" t="s">
        <v>1209</v>
      </c>
      <c r="G604" s="34" t="s">
        <v>1273</v>
      </c>
      <c r="H604" s="34" t="s">
        <v>1274</v>
      </c>
      <c r="I604" s="34" t="s">
        <v>1282</v>
      </c>
      <c r="J604" s="34">
        <v>0</v>
      </c>
    </row>
    <row r="605" spans="1:10" x14ac:dyDescent="0.35">
      <c r="A605" s="34" t="s">
        <v>16</v>
      </c>
      <c r="B605" s="34" t="s">
        <v>1147</v>
      </c>
      <c r="C605" s="34" t="s">
        <v>1146</v>
      </c>
      <c r="D605" s="34" t="s">
        <v>1156</v>
      </c>
      <c r="E605" s="34" t="s">
        <v>1208</v>
      </c>
      <c r="F605" s="34" t="s">
        <v>1209</v>
      </c>
      <c r="G605" s="34" t="s">
        <v>1273</v>
      </c>
      <c r="H605" s="34" t="s">
        <v>1274</v>
      </c>
      <c r="I605" s="34" t="s">
        <v>1282</v>
      </c>
      <c r="J605" s="34">
        <v>0</v>
      </c>
    </row>
    <row r="606" spans="1:10" x14ac:dyDescent="0.35">
      <c r="A606" s="34" t="s">
        <v>16</v>
      </c>
      <c r="B606" s="34" t="s">
        <v>1148</v>
      </c>
      <c r="C606" s="34" t="s">
        <v>1146</v>
      </c>
      <c r="D606" s="34" t="s">
        <v>1156</v>
      </c>
      <c r="E606" s="34" t="s">
        <v>1208</v>
      </c>
      <c r="F606" s="34" t="s">
        <v>1209</v>
      </c>
      <c r="G606" s="34" t="s">
        <v>1273</v>
      </c>
      <c r="H606" s="34" t="s">
        <v>1274</v>
      </c>
      <c r="I606" s="34" t="s">
        <v>1282</v>
      </c>
      <c r="J606" s="34">
        <v>0</v>
      </c>
    </row>
    <row r="607" spans="1:10" x14ac:dyDescent="0.35">
      <c r="A607" s="34" t="s">
        <v>16</v>
      </c>
      <c r="B607" s="34" t="s">
        <v>1149</v>
      </c>
      <c r="C607" s="34" t="s">
        <v>1146</v>
      </c>
      <c r="D607" s="34" t="s">
        <v>1156</v>
      </c>
      <c r="E607" s="34" t="s">
        <v>1208</v>
      </c>
      <c r="F607" s="34" t="s">
        <v>1209</v>
      </c>
      <c r="G607" s="34" t="s">
        <v>1273</v>
      </c>
      <c r="H607" s="34" t="s">
        <v>1274</v>
      </c>
      <c r="I607" s="34" t="s">
        <v>1282</v>
      </c>
      <c r="J607" s="34">
        <v>0</v>
      </c>
    </row>
    <row r="608" spans="1:10" x14ac:dyDescent="0.35">
      <c r="A608" s="34" t="s">
        <v>16</v>
      </c>
      <c r="B608" s="34" t="s">
        <v>1150</v>
      </c>
      <c r="C608" s="34" t="s">
        <v>1146</v>
      </c>
      <c r="D608" s="34" t="s">
        <v>1156</v>
      </c>
      <c r="E608" s="34" t="s">
        <v>1208</v>
      </c>
      <c r="F608" s="34" t="s">
        <v>1209</v>
      </c>
      <c r="G608" s="34" t="s">
        <v>1273</v>
      </c>
      <c r="H608" s="34" t="s">
        <v>1274</v>
      </c>
      <c r="I608" s="34" t="s">
        <v>1282</v>
      </c>
      <c r="J608" s="34">
        <v>0</v>
      </c>
    </row>
    <row r="609" spans="1:10" x14ac:dyDescent="0.35">
      <c r="A609" s="34" t="s">
        <v>19</v>
      </c>
      <c r="B609" s="34" t="s">
        <v>1151</v>
      </c>
      <c r="C609" s="34" t="s">
        <v>1146</v>
      </c>
      <c r="D609" s="34" t="s">
        <v>1156</v>
      </c>
      <c r="E609" s="34" t="s">
        <v>1208</v>
      </c>
      <c r="F609" s="34" t="s">
        <v>1209</v>
      </c>
      <c r="G609" s="34" t="s">
        <v>1273</v>
      </c>
      <c r="H609" s="34" t="s">
        <v>1274</v>
      </c>
      <c r="I609" s="34" t="s">
        <v>1282</v>
      </c>
      <c r="J609" s="34">
        <v>0</v>
      </c>
    </row>
    <row r="610" spans="1:10" x14ac:dyDescent="0.35">
      <c r="A610" s="34" t="s">
        <v>19</v>
      </c>
      <c r="B610" s="34" t="s">
        <v>1152</v>
      </c>
      <c r="C610" s="34" t="s">
        <v>1146</v>
      </c>
      <c r="D610" s="34" t="s">
        <v>1156</v>
      </c>
      <c r="E610" s="34" t="s">
        <v>1208</v>
      </c>
      <c r="F610" s="34" t="s">
        <v>1209</v>
      </c>
      <c r="G610" s="34" t="s">
        <v>1273</v>
      </c>
      <c r="H610" s="34" t="s">
        <v>1274</v>
      </c>
      <c r="I610" s="34" t="s">
        <v>1282</v>
      </c>
      <c r="J610" s="34">
        <v>3</v>
      </c>
    </row>
    <row r="611" spans="1:10" x14ac:dyDescent="0.35">
      <c r="A611" s="34" t="s">
        <v>19</v>
      </c>
      <c r="B611" s="34" t="s">
        <v>1153</v>
      </c>
      <c r="C611" s="34" t="s">
        <v>1146</v>
      </c>
      <c r="D611" s="34" t="s">
        <v>1156</v>
      </c>
      <c r="E611" s="34" t="s">
        <v>1208</v>
      </c>
      <c r="F611" s="34" t="s">
        <v>1209</v>
      </c>
      <c r="G611" s="34" t="s">
        <v>1273</v>
      </c>
      <c r="H611" s="34" t="s">
        <v>1274</v>
      </c>
      <c r="I611" s="34" t="s">
        <v>1282</v>
      </c>
      <c r="J611" s="34">
        <v>0</v>
      </c>
    </row>
    <row r="612" spans="1:10" x14ac:dyDescent="0.35">
      <c r="A612" s="34" t="s">
        <v>19</v>
      </c>
      <c r="B612" s="34" t="s">
        <v>1154</v>
      </c>
      <c r="C612" s="34" t="s">
        <v>1146</v>
      </c>
      <c r="D612" s="34" t="s">
        <v>1156</v>
      </c>
      <c r="E612" s="34" t="s">
        <v>1208</v>
      </c>
      <c r="F612" s="34" t="s">
        <v>1209</v>
      </c>
      <c r="G612" s="34" t="s">
        <v>1273</v>
      </c>
      <c r="H612" s="34" t="s">
        <v>1274</v>
      </c>
      <c r="I612" s="34" t="s">
        <v>1282</v>
      </c>
      <c r="J612" s="34">
        <v>0</v>
      </c>
    </row>
    <row r="613" spans="1:10" x14ac:dyDescent="0.35">
      <c r="A613" s="34" t="s">
        <v>19</v>
      </c>
      <c r="B613" s="34" t="s">
        <v>1155</v>
      </c>
      <c r="C613" s="34" t="s">
        <v>1146</v>
      </c>
      <c r="D613" s="34" t="s">
        <v>1156</v>
      </c>
      <c r="E613" s="34" t="s">
        <v>1208</v>
      </c>
      <c r="F613" s="34" t="s">
        <v>1209</v>
      </c>
      <c r="G613" s="34" t="s">
        <v>1273</v>
      </c>
      <c r="H613" s="34" t="s">
        <v>1274</v>
      </c>
      <c r="I613" s="34" t="s">
        <v>1282</v>
      </c>
      <c r="J613" s="34">
        <v>0</v>
      </c>
    </row>
    <row r="614" spans="1:10" x14ac:dyDescent="0.35">
      <c r="A614" s="34" t="s">
        <v>19</v>
      </c>
      <c r="B614" s="34" t="s">
        <v>1137</v>
      </c>
      <c r="C614" s="34" t="s">
        <v>1138</v>
      </c>
      <c r="D614" s="34" t="s">
        <v>1156</v>
      </c>
      <c r="E614" s="34" t="s">
        <v>1208</v>
      </c>
      <c r="F614" s="34" t="s">
        <v>1209</v>
      </c>
      <c r="G614" s="34" t="s">
        <v>1273</v>
      </c>
      <c r="H614" s="34" t="s">
        <v>1274</v>
      </c>
      <c r="I614" s="34" t="s">
        <v>1283</v>
      </c>
      <c r="J614" s="34">
        <v>0</v>
      </c>
    </row>
    <row r="615" spans="1:10" x14ac:dyDescent="0.35">
      <c r="A615" s="34" t="s">
        <v>19</v>
      </c>
      <c r="B615" s="34" t="s">
        <v>1144</v>
      </c>
      <c r="C615" s="34" t="s">
        <v>1138</v>
      </c>
      <c r="D615" s="34" t="s">
        <v>1156</v>
      </c>
      <c r="E615" s="34" t="s">
        <v>1208</v>
      </c>
      <c r="F615" s="34" t="s">
        <v>1209</v>
      </c>
      <c r="G615" s="34" t="s">
        <v>1273</v>
      </c>
      <c r="H615" s="34" t="s">
        <v>1274</v>
      </c>
      <c r="I615" s="34" t="s">
        <v>1283</v>
      </c>
      <c r="J615" s="34">
        <v>0</v>
      </c>
    </row>
    <row r="616" spans="1:10" x14ac:dyDescent="0.35">
      <c r="A616" s="34" t="s">
        <v>16</v>
      </c>
      <c r="B616" s="34" t="s">
        <v>1145</v>
      </c>
      <c r="C616" s="34" t="s">
        <v>1146</v>
      </c>
      <c r="D616" s="34" t="s">
        <v>1156</v>
      </c>
      <c r="E616" s="34" t="s">
        <v>1208</v>
      </c>
      <c r="F616" s="34" t="s">
        <v>1209</v>
      </c>
      <c r="G616" s="34" t="s">
        <v>1273</v>
      </c>
      <c r="H616" s="34" t="s">
        <v>1274</v>
      </c>
      <c r="I616" s="34" t="s">
        <v>1283</v>
      </c>
      <c r="J616" s="34">
        <v>0</v>
      </c>
    </row>
    <row r="617" spans="1:10" x14ac:dyDescent="0.35">
      <c r="A617" s="34" t="s">
        <v>16</v>
      </c>
      <c r="B617" s="34" t="s">
        <v>1147</v>
      </c>
      <c r="C617" s="34" t="s">
        <v>1146</v>
      </c>
      <c r="D617" s="34" t="s">
        <v>1156</v>
      </c>
      <c r="E617" s="34" t="s">
        <v>1208</v>
      </c>
      <c r="F617" s="34" t="s">
        <v>1209</v>
      </c>
      <c r="G617" s="34" t="s">
        <v>1273</v>
      </c>
      <c r="H617" s="34" t="s">
        <v>1274</v>
      </c>
      <c r="I617" s="34" t="s">
        <v>1283</v>
      </c>
      <c r="J617" s="34">
        <v>0</v>
      </c>
    </row>
    <row r="618" spans="1:10" x14ac:dyDescent="0.35">
      <c r="A618" s="34" t="s">
        <v>16</v>
      </c>
      <c r="B618" s="34" t="s">
        <v>1148</v>
      </c>
      <c r="C618" s="34" t="s">
        <v>1146</v>
      </c>
      <c r="D618" s="34" t="s">
        <v>1156</v>
      </c>
      <c r="E618" s="34" t="s">
        <v>1208</v>
      </c>
      <c r="F618" s="34" t="s">
        <v>1209</v>
      </c>
      <c r="G618" s="34" t="s">
        <v>1273</v>
      </c>
      <c r="H618" s="34" t="s">
        <v>1274</v>
      </c>
      <c r="I618" s="34" t="s">
        <v>1283</v>
      </c>
      <c r="J618" s="34">
        <v>0</v>
      </c>
    </row>
    <row r="619" spans="1:10" x14ac:dyDescent="0.35">
      <c r="A619" s="34" t="s">
        <v>16</v>
      </c>
      <c r="B619" s="34" t="s">
        <v>1149</v>
      </c>
      <c r="C619" s="34" t="s">
        <v>1146</v>
      </c>
      <c r="D619" s="34" t="s">
        <v>1156</v>
      </c>
      <c r="E619" s="34" t="s">
        <v>1208</v>
      </c>
      <c r="F619" s="34" t="s">
        <v>1209</v>
      </c>
      <c r="G619" s="34" t="s">
        <v>1273</v>
      </c>
      <c r="H619" s="34" t="s">
        <v>1274</v>
      </c>
      <c r="I619" s="34" t="s">
        <v>1283</v>
      </c>
      <c r="J619" s="34">
        <v>0</v>
      </c>
    </row>
    <row r="620" spans="1:10" x14ac:dyDescent="0.35">
      <c r="A620" s="34" t="s">
        <v>16</v>
      </c>
      <c r="B620" s="34" t="s">
        <v>1150</v>
      </c>
      <c r="C620" s="34" t="s">
        <v>1146</v>
      </c>
      <c r="D620" s="34" t="s">
        <v>1156</v>
      </c>
      <c r="E620" s="34" t="s">
        <v>1208</v>
      </c>
      <c r="F620" s="34" t="s">
        <v>1209</v>
      </c>
      <c r="G620" s="34" t="s">
        <v>1273</v>
      </c>
      <c r="H620" s="34" t="s">
        <v>1274</v>
      </c>
      <c r="I620" s="34" t="s">
        <v>1283</v>
      </c>
      <c r="J620" s="34">
        <v>0</v>
      </c>
    </row>
    <row r="621" spans="1:10" x14ac:dyDescent="0.35">
      <c r="A621" s="34" t="s">
        <v>19</v>
      </c>
      <c r="B621" s="34" t="s">
        <v>1151</v>
      </c>
      <c r="C621" s="34" t="s">
        <v>1146</v>
      </c>
      <c r="D621" s="34" t="s">
        <v>1156</v>
      </c>
      <c r="E621" s="34" t="s">
        <v>1208</v>
      </c>
      <c r="F621" s="34" t="s">
        <v>1209</v>
      </c>
      <c r="G621" s="34" t="s">
        <v>1273</v>
      </c>
      <c r="H621" s="34" t="s">
        <v>1274</v>
      </c>
      <c r="I621" s="34" t="s">
        <v>1283</v>
      </c>
      <c r="J621" s="34">
        <v>0</v>
      </c>
    </row>
    <row r="622" spans="1:10" x14ac:dyDescent="0.35">
      <c r="A622" s="34" t="s">
        <v>19</v>
      </c>
      <c r="B622" s="34" t="s">
        <v>1152</v>
      </c>
      <c r="C622" s="34" t="s">
        <v>1146</v>
      </c>
      <c r="D622" s="34" t="s">
        <v>1156</v>
      </c>
      <c r="E622" s="34" t="s">
        <v>1208</v>
      </c>
      <c r="F622" s="34" t="s">
        <v>1209</v>
      </c>
      <c r="G622" s="34" t="s">
        <v>1273</v>
      </c>
      <c r="H622" s="34" t="s">
        <v>1274</v>
      </c>
      <c r="I622" s="34" t="s">
        <v>1283</v>
      </c>
      <c r="J622" s="34">
        <v>83</v>
      </c>
    </row>
    <row r="623" spans="1:10" x14ac:dyDescent="0.35">
      <c r="A623" s="34" t="s">
        <v>19</v>
      </c>
      <c r="B623" s="34" t="s">
        <v>1153</v>
      </c>
      <c r="C623" s="34" t="s">
        <v>1146</v>
      </c>
      <c r="D623" s="34" t="s">
        <v>1156</v>
      </c>
      <c r="E623" s="34" t="s">
        <v>1208</v>
      </c>
      <c r="F623" s="34" t="s">
        <v>1209</v>
      </c>
      <c r="G623" s="34" t="s">
        <v>1273</v>
      </c>
      <c r="H623" s="34" t="s">
        <v>1274</v>
      </c>
      <c r="I623" s="34" t="s">
        <v>1283</v>
      </c>
      <c r="J623" s="34">
        <v>0</v>
      </c>
    </row>
    <row r="624" spans="1:10" x14ac:dyDescent="0.35">
      <c r="A624" s="34" t="s">
        <v>19</v>
      </c>
      <c r="B624" s="34" t="s">
        <v>1154</v>
      </c>
      <c r="C624" s="34" t="s">
        <v>1146</v>
      </c>
      <c r="D624" s="34" t="s">
        <v>1156</v>
      </c>
      <c r="E624" s="34" t="s">
        <v>1208</v>
      </c>
      <c r="F624" s="34" t="s">
        <v>1209</v>
      </c>
      <c r="G624" s="34" t="s">
        <v>1273</v>
      </c>
      <c r="H624" s="34" t="s">
        <v>1274</v>
      </c>
      <c r="I624" s="34" t="s">
        <v>1283</v>
      </c>
      <c r="J624" s="34">
        <v>28</v>
      </c>
    </row>
    <row r="625" spans="1:10" x14ac:dyDescent="0.35">
      <c r="A625" s="34" t="s">
        <v>19</v>
      </c>
      <c r="B625" s="34" t="s">
        <v>1155</v>
      </c>
      <c r="C625" s="34" t="s">
        <v>1146</v>
      </c>
      <c r="D625" s="34" t="s">
        <v>1156</v>
      </c>
      <c r="E625" s="34" t="s">
        <v>1208</v>
      </c>
      <c r="F625" s="34" t="s">
        <v>1209</v>
      </c>
      <c r="G625" s="34" t="s">
        <v>1273</v>
      </c>
      <c r="H625" s="34" t="s">
        <v>1274</v>
      </c>
      <c r="I625" s="34" t="s">
        <v>1283</v>
      </c>
      <c r="J625" s="34">
        <v>5</v>
      </c>
    </row>
    <row r="626" spans="1:10" x14ac:dyDescent="0.35">
      <c r="A626" s="34" t="s">
        <v>19</v>
      </c>
      <c r="B626" s="34" t="s">
        <v>1137</v>
      </c>
      <c r="C626" s="34" t="s">
        <v>1138</v>
      </c>
      <c r="D626" s="34" t="s">
        <v>1139</v>
      </c>
      <c r="E626" s="34" t="s">
        <v>1166</v>
      </c>
      <c r="F626" s="34" t="s">
        <v>1194</v>
      </c>
      <c r="G626" s="34" t="s">
        <v>50</v>
      </c>
      <c r="H626" s="34" t="s">
        <v>50</v>
      </c>
      <c r="I626" s="34" t="s">
        <v>1284</v>
      </c>
      <c r="J626" s="34">
        <v>0</v>
      </c>
    </row>
    <row r="627" spans="1:10" x14ac:dyDescent="0.35">
      <c r="A627" s="34" t="s">
        <v>19</v>
      </c>
      <c r="B627" s="34" t="s">
        <v>1144</v>
      </c>
      <c r="C627" s="34" t="s">
        <v>1138</v>
      </c>
      <c r="D627" s="34" t="s">
        <v>1139</v>
      </c>
      <c r="E627" s="34" t="s">
        <v>1166</v>
      </c>
      <c r="F627" s="34" t="s">
        <v>1194</v>
      </c>
      <c r="G627" s="34" t="s">
        <v>50</v>
      </c>
      <c r="H627" s="34" t="s">
        <v>50</v>
      </c>
      <c r="I627" s="34" t="s">
        <v>1284</v>
      </c>
      <c r="J627" s="34">
        <v>0</v>
      </c>
    </row>
    <row r="628" spans="1:10" x14ac:dyDescent="0.35">
      <c r="A628" s="34" t="s">
        <v>16</v>
      </c>
      <c r="B628" s="34" t="s">
        <v>1145</v>
      </c>
      <c r="C628" s="34" t="s">
        <v>1146</v>
      </c>
      <c r="D628" s="34" t="s">
        <v>1139</v>
      </c>
      <c r="E628" s="34" t="s">
        <v>1166</v>
      </c>
      <c r="F628" s="34" t="s">
        <v>1194</v>
      </c>
      <c r="G628" s="34" t="s">
        <v>50</v>
      </c>
      <c r="H628" s="34" t="s">
        <v>50</v>
      </c>
      <c r="I628" s="34" t="s">
        <v>1284</v>
      </c>
      <c r="J628" s="34">
        <v>13</v>
      </c>
    </row>
    <row r="629" spans="1:10" x14ac:dyDescent="0.35">
      <c r="A629" s="34" t="s">
        <v>16</v>
      </c>
      <c r="B629" s="34" t="s">
        <v>1147</v>
      </c>
      <c r="C629" s="34" t="s">
        <v>1146</v>
      </c>
      <c r="D629" s="34" t="s">
        <v>1139</v>
      </c>
      <c r="E629" s="34" t="s">
        <v>1166</v>
      </c>
      <c r="F629" s="34" t="s">
        <v>1194</v>
      </c>
      <c r="G629" s="34" t="s">
        <v>50</v>
      </c>
      <c r="H629" s="34" t="s">
        <v>50</v>
      </c>
      <c r="I629" s="34" t="s">
        <v>1284</v>
      </c>
      <c r="J629" s="34">
        <v>0</v>
      </c>
    </row>
    <row r="630" spans="1:10" x14ac:dyDescent="0.35">
      <c r="A630" s="34" t="s">
        <v>16</v>
      </c>
      <c r="B630" s="34" t="s">
        <v>1148</v>
      </c>
      <c r="C630" s="34" t="s">
        <v>1146</v>
      </c>
      <c r="D630" s="34" t="s">
        <v>1139</v>
      </c>
      <c r="E630" s="34" t="s">
        <v>1166</v>
      </c>
      <c r="F630" s="34" t="s">
        <v>1194</v>
      </c>
      <c r="G630" s="34" t="s">
        <v>50</v>
      </c>
      <c r="H630" s="34" t="s">
        <v>50</v>
      </c>
      <c r="I630" s="34" t="s">
        <v>1284</v>
      </c>
      <c r="J630" s="34">
        <v>0</v>
      </c>
    </row>
    <row r="631" spans="1:10" x14ac:dyDescent="0.35">
      <c r="A631" s="34" t="s">
        <v>16</v>
      </c>
      <c r="B631" s="34" t="s">
        <v>1149</v>
      </c>
      <c r="C631" s="34" t="s">
        <v>1146</v>
      </c>
      <c r="D631" s="34" t="s">
        <v>1139</v>
      </c>
      <c r="E631" s="34" t="s">
        <v>1166</v>
      </c>
      <c r="F631" s="34" t="s">
        <v>1194</v>
      </c>
      <c r="G631" s="34" t="s">
        <v>50</v>
      </c>
      <c r="H631" s="34" t="s">
        <v>50</v>
      </c>
      <c r="I631" s="34" t="s">
        <v>1284</v>
      </c>
      <c r="J631" s="34">
        <v>0</v>
      </c>
    </row>
    <row r="632" spans="1:10" x14ac:dyDescent="0.35">
      <c r="A632" s="34" t="s">
        <v>16</v>
      </c>
      <c r="B632" s="34" t="s">
        <v>1150</v>
      </c>
      <c r="C632" s="34" t="s">
        <v>1146</v>
      </c>
      <c r="D632" s="34" t="s">
        <v>1139</v>
      </c>
      <c r="E632" s="34" t="s">
        <v>1166</v>
      </c>
      <c r="F632" s="34" t="s">
        <v>1194</v>
      </c>
      <c r="G632" s="34" t="s">
        <v>50</v>
      </c>
      <c r="H632" s="34" t="s">
        <v>50</v>
      </c>
      <c r="I632" s="34" t="s">
        <v>1284</v>
      </c>
      <c r="J632" s="34">
        <v>0</v>
      </c>
    </row>
    <row r="633" spans="1:10" x14ac:dyDescent="0.35">
      <c r="A633" s="34" t="s">
        <v>19</v>
      </c>
      <c r="B633" s="34" t="s">
        <v>1151</v>
      </c>
      <c r="C633" s="34" t="s">
        <v>1146</v>
      </c>
      <c r="D633" s="34" t="s">
        <v>1139</v>
      </c>
      <c r="E633" s="34" t="s">
        <v>1166</v>
      </c>
      <c r="F633" s="34" t="s">
        <v>1194</v>
      </c>
      <c r="G633" s="34" t="s">
        <v>50</v>
      </c>
      <c r="H633" s="34" t="s">
        <v>50</v>
      </c>
      <c r="I633" s="34" t="s">
        <v>1284</v>
      </c>
      <c r="J633" s="34">
        <v>0</v>
      </c>
    </row>
    <row r="634" spans="1:10" x14ac:dyDescent="0.35">
      <c r="A634" s="34" t="s">
        <v>19</v>
      </c>
      <c r="B634" s="34" t="s">
        <v>1152</v>
      </c>
      <c r="C634" s="34" t="s">
        <v>1146</v>
      </c>
      <c r="D634" s="34" t="s">
        <v>1139</v>
      </c>
      <c r="E634" s="34" t="s">
        <v>1166</v>
      </c>
      <c r="F634" s="34" t="s">
        <v>1194</v>
      </c>
      <c r="G634" s="34" t="s">
        <v>50</v>
      </c>
      <c r="H634" s="34" t="s">
        <v>50</v>
      </c>
      <c r="I634" s="34" t="s">
        <v>1284</v>
      </c>
      <c r="J634" s="34">
        <v>0</v>
      </c>
    </row>
    <row r="635" spans="1:10" x14ac:dyDescent="0.35">
      <c r="A635" s="34" t="s">
        <v>19</v>
      </c>
      <c r="B635" s="34" t="s">
        <v>1153</v>
      </c>
      <c r="C635" s="34" t="s">
        <v>1146</v>
      </c>
      <c r="D635" s="34" t="s">
        <v>1139</v>
      </c>
      <c r="E635" s="34" t="s">
        <v>1166</v>
      </c>
      <c r="F635" s="34" t="s">
        <v>1194</v>
      </c>
      <c r="G635" s="34" t="s">
        <v>50</v>
      </c>
      <c r="H635" s="34" t="s">
        <v>50</v>
      </c>
      <c r="I635" s="34" t="s">
        <v>1284</v>
      </c>
      <c r="J635" s="34">
        <v>172</v>
      </c>
    </row>
    <row r="636" spans="1:10" x14ac:dyDescent="0.35">
      <c r="A636" s="34" t="s">
        <v>19</v>
      </c>
      <c r="B636" s="34" t="s">
        <v>1154</v>
      </c>
      <c r="C636" s="34" t="s">
        <v>1146</v>
      </c>
      <c r="D636" s="34" t="s">
        <v>1139</v>
      </c>
      <c r="E636" s="34" t="s">
        <v>1166</v>
      </c>
      <c r="F636" s="34" t="s">
        <v>1194</v>
      </c>
      <c r="G636" s="34" t="s">
        <v>50</v>
      </c>
      <c r="H636" s="34" t="s">
        <v>50</v>
      </c>
      <c r="I636" s="34" t="s">
        <v>1284</v>
      </c>
      <c r="J636" s="34">
        <v>0</v>
      </c>
    </row>
    <row r="637" spans="1:10" x14ac:dyDescent="0.35">
      <c r="A637" s="34" t="s">
        <v>19</v>
      </c>
      <c r="B637" s="34" t="s">
        <v>1155</v>
      </c>
      <c r="C637" s="34" t="s">
        <v>1146</v>
      </c>
      <c r="D637" s="34" t="s">
        <v>1139</v>
      </c>
      <c r="E637" s="34" t="s">
        <v>1166</v>
      </c>
      <c r="F637" s="34" t="s">
        <v>1194</v>
      </c>
      <c r="G637" s="34" t="s">
        <v>50</v>
      </c>
      <c r="H637" s="34" t="s">
        <v>50</v>
      </c>
      <c r="I637" s="34" t="s">
        <v>1284</v>
      </c>
      <c r="J637" s="34">
        <v>0</v>
      </c>
    </row>
    <row r="638" spans="1:10" x14ac:dyDescent="0.35">
      <c r="A638" s="34" t="s">
        <v>19</v>
      </c>
      <c r="B638" s="34" t="s">
        <v>1137</v>
      </c>
      <c r="C638" s="34" t="s">
        <v>1138</v>
      </c>
      <c r="D638" s="34" t="s">
        <v>1139</v>
      </c>
      <c r="E638" s="34" t="s">
        <v>1166</v>
      </c>
      <c r="F638" s="34" t="s">
        <v>1194</v>
      </c>
      <c r="G638" s="34" t="s">
        <v>50</v>
      </c>
      <c r="H638" s="34" t="s">
        <v>50</v>
      </c>
      <c r="I638" s="34" t="s">
        <v>1285</v>
      </c>
      <c r="J638" s="34">
        <v>0</v>
      </c>
    </row>
    <row r="639" spans="1:10" x14ac:dyDescent="0.35">
      <c r="A639" s="34" t="s">
        <v>19</v>
      </c>
      <c r="B639" s="34" t="s">
        <v>1144</v>
      </c>
      <c r="C639" s="34" t="s">
        <v>1138</v>
      </c>
      <c r="D639" s="34" t="s">
        <v>1139</v>
      </c>
      <c r="E639" s="34" t="s">
        <v>1166</v>
      </c>
      <c r="F639" s="34" t="s">
        <v>1194</v>
      </c>
      <c r="G639" s="34" t="s">
        <v>50</v>
      </c>
      <c r="H639" s="34" t="s">
        <v>50</v>
      </c>
      <c r="I639" s="34" t="s">
        <v>1285</v>
      </c>
      <c r="J639" s="34">
        <v>0</v>
      </c>
    </row>
    <row r="640" spans="1:10" x14ac:dyDescent="0.35">
      <c r="A640" s="34" t="s">
        <v>16</v>
      </c>
      <c r="B640" s="34" t="s">
        <v>1145</v>
      </c>
      <c r="C640" s="34" t="s">
        <v>1146</v>
      </c>
      <c r="D640" s="34" t="s">
        <v>1139</v>
      </c>
      <c r="E640" s="34" t="s">
        <v>1166</v>
      </c>
      <c r="F640" s="34" t="s">
        <v>1194</v>
      </c>
      <c r="G640" s="34" t="s">
        <v>50</v>
      </c>
      <c r="H640" s="34" t="s">
        <v>50</v>
      </c>
      <c r="I640" s="34" t="s">
        <v>1285</v>
      </c>
      <c r="J640" s="34">
        <v>0</v>
      </c>
    </row>
    <row r="641" spans="1:10" x14ac:dyDescent="0.35">
      <c r="A641" s="34" t="s">
        <v>16</v>
      </c>
      <c r="B641" s="34" t="s">
        <v>1147</v>
      </c>
      <c r="C641" s="34" t="s">
        <v>1146</v>
      </c>
      <c r="D641" s="34" t="s">
        <v>1139</v>
      </c>
      <c r="E641" s="34" t="s">
        <v>1166</v>
      </c>
      <c r="F641" s="34" t="s">
        <v>1194</v>
      </c>
      <c r="G641" s="34" t="s">
        <v>50</v>
      </c>
      <c r="H641" s="34" t="s">
        <v>50</v>
      </c>
      <c r="I641" s="34" t="s">
        <v>1285</v>
      </c>
      <c r="J641" s="34">
        <v>0</v>
      </c>
    </row>
    <row r="642" spans="1:10" x14ac:dyDescent="0.35">
      <c r="A642" s="34" t="s">
        <v>16</v>
      </c>
      <c r="B642" s="34" t="s">
        <v>1148</v>
      </c>
      <c r="C642" s="34" t="s">
        <v>1146</v>
      </c>
      <c r="D642" s="34" t="s">
        <v>1139</v>
      </c>
      <c r="E642" s="34" t="s">
        <v>1166</v>
      </c>
      <c r="F642" s="34" t="s">
        <v>1194</v>
      </c>
      <c r="G642" s="34" t="s">
        <v>50</v>
      </c>
      <c r="H642" s="34" t="s">
        <v>50</v>
      </c>
      <c r="I642" s="34" t="s">
        <v>1285</v>
      </c>
      <c r="J642" s="34">
        <v>0</v>
      </c>
    </row>
    <row r="643" spans="1:10" x14ac:dyDescent="0.35">
      <c r="A643" s="34" t="s">
        <v>16</v>
      </c>
      <c r="B643" s="34" t="s">
        <v>1149</v>
      </c>
      <c r="C643" s="34" t="s">
        <v>1146</v>
      </c>
      <c r="D643" s="34" t="s">
        <v>1139</v>
      </c>
      <c r="E643" s="34" t="s">
        <v>1166</v>
      </c>
      <c r="F643" s="34" t="s">
        <v>1194</v>
      </c>
      <c r="G643" s="34" t="s">
        <v>50</v>
      </c>
      <c r="H643" s="34" t="s">
        <v>50</v>
      </c>
      <c r="I643" s="34" t="s">
        <v>1285</v>
      </c>
      <c r="J643" s="34">
        <v>0</v>
      </c>
    </row>
    <row r="644" spans="1:10" x14ac:dyDescent="0.35">
      <c r="A644" s="34" t="s">
        <v>16</v>
      </c>
      <c r="B644" s="34" t="s">
        <v>1150</v>
      </c>
      <c r="C644" s="34" t="s">
        <v>1146</v>
      </c>
      <c r="D644" s="34" t="s">
        <v>1139</v>
      </c>
      <c r="E644" s="34" t="s">
        <v>1166</v>
      </c>
      <c r="F644" s="34" t="s">
        <v>1194</v>
      </c>
      <c r="G644" s="34" t="s">
        <v>50</v>
      </c>
      <c r="H644" s="34" t="s">
        <v>50</v>
      </c>
      <c r="I644" s="34" t="s">
        <v>1285</v>
      </c>
      <c r="J644" s="34">
        <v>0</v>
      </c>
    </row>
    <row r="645" spans="1:10" x14ac:dyDescent="0.35">
      <c r="A645" s="34" t="s">
        <v>19</v>
      </c>
      <c r="B645" s="34" t="s">
        <v>1151</v>
      </c>
      <c r="C645" s="34" t="s">
        <v>1146</v>
      </c>
      <c r="D645" s="34" t="s">
        <v>1139</v>
      </c>
      <c r="E645" s="34" t="s">
        <v>1166</v>
      </c>
      <c r="F645" s="34" t="s">
        <v>1194</v>
      </c>
      <c r="G645" s="34" t="s">
        <v>50</v>
      </c>
      <c r="H645" s="34" t="s">
        <v>50</v>
      </c>
      <c r="I645" s="34" t="s">
        <v>1285</v>
      </c>
      <c r="J645" s="34">
        <v>0</v>
      </c>
    </row>
    <row r="646" spans="1:10" x14ac:dyDescent="0.35">
      <c r="A646" s="34" t="s">
        <v>19</v>
      </c>
      <c r="B646" s="34" t="s">
        <v>1152</v>
      </c>
      <c r="C646" s="34" t="s">
        <v>1146</v>
      </c>
      <c r="D646" s="34" t="s">
        <v>1139</v>
      </c>
      <c r="E646" s="34" t="s">
        <v>1166</v>
      </c>
      <c r="F646" s="34" t="s">
        <v>1194</v>
      </c>
      <c r="G646" s="34" t="s">
        <v>50</v>
      </c>
      <c r="H646" s="34" t="s">
        <v>50</v>
      </c>
      <c r="I646" s="34" t="s">
        <v>1285</v>
      </c>
      <c r="J646" s="34">
        <v>0</v>
      </c>
    </row>
    <row r="647" spans="1:10" x14ac:dyDescent="0.35">
      <c r="A647" s="34" t="s">
        <v>19</v>
      </c>
      <c r="B647" s="34" t="s">
        <v>1153</v>
      </c>
      <c r="C647" s="34" t="s">
        <v>1146</v>
      </c>
      <c r="D647" s="34" t="s">
        <v>1139</v>
      </c>
      <c r="E647" s="34" t="s">
        <v>1166</v>
      </c>
      <c r="F647" s="34" t="s">
        <v>1194</v>
      </c>
      <c r="G647" s="34" t="s">
        <v>50</v>
      </c>
      <c r="H647" s="34" t="s">
        <v>50</v>
      </c>
      <c r="I647" s="34" t="s">
        <v>1285</v>
      </c>
      <c r="J647" s="34">
        <v>0</v>
      </c>
    </row>
    <row r="648" spans="1:10" x14ac:dyDescent="0.35">
      <c r="A648" s="34" t="s">
        <v>19</v>
      </c>
      <c r="B648" s="34" t="s">
        <v>1154</v>
      </c>
      <c r="C648" s="34" t="s">
        <v>1146</v>
      </c>
      <c r="D648" s="34" t="s">
        <v>1139</v>
      </c>
      <c r="E648" s="34" t="s">
        <v>1166</v>
      </c>
      <c r="F648" s="34" t="s">
        <v>1194</v>
      </c>
      <c r="G648" s="34" t="s">
        <v>50</v>
      </c>
      <c r="H648" s="34" t="s">
        <v>50</v>
      </c>
      <c r="I648" s="34" t="s">
        <v>1285</v>
      </c>
      <c r="J648" s="34">
        <v>0</v>
      </c>
    </row>
    <row r="649" spans="1:10" x14ac:dyDescent="0.35">
      <c r="A649" s="34" t="s">
        <v>19</v>
      </c>
      <c r="B649" s="34" t="s">
        <v>1155</v>
      </c>
      <c r="C649" s="34" t="s">
        <v>1146</v>
      </c>
      <c r="D649" s="34" t="s">
        <v>1139</v>
      </c>
      <c r="E649" s="34" t="s">
        <v>1166</v>
      </c>
      <c r="F649" s="34" t="s">
        <v>1194</v>
      </c>
      <c r="G649" s="34" t="s">
        <v>50</v>
      </c>
      <c r="H649" s="34" t="s">
        <v>50</v>
      </c>
      <c r="I649" s="34" t="s">
        <v>1285</v>
      </c>
      <c r="J649" s="34">
        <v>7</v>
      </c>
    </row>
    <row r="650" spans="1:10" x14ac:dyDescent="0.35">
      <c r="A650" s="34" t="s">
        <v>19</v>
      </c>
      <c r="B650" s="34" t="s">
        <v>1137</v>
      </c>
      <c r="C650" s="34" t="s">
        <v>1138</v>
      </c>
      <c r="D650" s="34" t="s">
        <v>1139</v>
      </c>
      <c r="E650" s="34" t="s">
        <v>1166</v>
      </c>
      <c r="F650" s="34" t="s">
        <v>50</v>
      </c>
      <c r="G650" s="34" t="s">
        <v>50</v>
      </c>
      <c r="H650" s="34" t="s">
        <v>50</v>
      </c>
      <c r="I650" s="34" t="s">
        <v>1286</v>
      </c>
      <c r="J650" s="34">
        <v>0</v>
      </c>
    </row>
    <row r="651" spans="1:10" x14ac:dyDescent="0.35">
      <c r="A651" s="34" t="s">
        <v>19</v>
      </c>
      <c r="B651" s="34" t="s">
        <v>1144</v>
      </c>
      <c r="C651" s="34" t="s">
        <v>1138</v>
      </c>
      <c r="D651" s="34" t="s">
        <v>1139</v>
      </c>
      <c r="E651" s="34" t="s">
        <v>1166</v>
      </c>
      <c r="F651" s="34" t="s">
        <v>50</v>
      </c>
      <c r="G651" s="34" t="s">
        <v>50</v>
      </c>
      <c r="H651" s="34" t="s">
        <v>50</v>
      </c>
      <c r="I651" s="34" t="s">
        <v>1286</v>
      </c>
      <c r="J651" s="34">
        <v>0</v>
      </c>
    </row>
    <row r="652" spans="1:10" x14ac:dyDescent="0.35">
      <c r="A652" s="34" t="s">
        <v>16</v>
      </c>
      <c r="B652" s="34" t="s">
        <v>1145</v>
      </c>
      <c r="C652" s="34" t="s">
        <v>1146</v>
      </c>
      <c r="D652" s="34" t="s">
        <v>1139</v>
      </c>
      <c r="E652" s="34" t="s">
        <v>1166</v>
      </c>
      <c r="F652" s="34" t="s">
        <v>50</v>
      </c>
      <c r="G652" s="34" t="s">
        <v>50</v>
      </c>
      <c r="H652" s="34" t="s">
        <v>50</v>
      </c>
      <c r="I652" s="34" t="s">
        <v>1286</v>
      </c>
      <c r="J652" s="34">
        <v>0</v>
      </c>
    </row>
    <row r="653" spans="1:10" x14ac:dyDescent="0.35">
      <c r="A653" s="34" t="s">
        <v>16</v>
      </c>
      <c r="B653" s="34" t="s">
        <v>1147</v>
      </c>
      <c r="C653" s="34" t="s">
        <v>1146</v>
      </c>
      <c r="D653" s="34" t="s">
        <v>1139</v>
      </c>
      <c r="E653" s="34" t="s">
        <v>1166</v>
      </c>
      <c r="F653" s="34" t="s">
        <v>50</v>
      </c>
      <c r="G653" s="34" t="s">
        <v>50</v>
      </c>
      <c r="H653" s="34" t="s">
        <v>50</v>
      </c>
      <c r="I653" s="34" t="s">
        <v>1286</v>
      </c>
      <c r="J653" s="34">
        <v>0</v>
      </c>
    </row>
    <row r="654" spans="1:10" x14ac:dyDescent="0.35">
      <c r="A654" s="34" t="s">
        <v>16</v>
      </c>
      <c r="B654" s="34" t="s">
        <v>1148</v>
      </c>
      <c r="C654" s="34" t="s">
        <v>1146</v>
      </c>
      <c r="D654" s="34" t="s">
        <v>1139</v>
      </c>
      <c r="E654" s="34" t="s">
        <v>1166</v>
      </c>
      <c r="F654" s="34" t="s">
        <v>50</v>
      </c>
      <c r="G654" s="34" t="s">
        <v>50</v>
      </c>
      <c r="H654" s="34" t="s">
        <v>50</v>
      </c>
      <c r="I654" s="34" t="s">
        <v>1286</v>
      </c>
      <c r="J654" s="34">
        <v>3</v>
      </c>
    </row>
    <row r="655" spans="1:10" x14ac:dyDescent="0.35">
      <c r="A655" s="34" t="s">
        <v>16</v>
      </c>
      <c r="B655" s="34" t="s">
        <v>1149</v>
      </c>
      <c r="C655" s="34" t="s">
        <v>1146</v>
      </c>
      <c r="D655" s="34" t="s">
        <v>1139</v>
      </c>
      <c r="E655" s="34" t="s">
        <v>1166</v>
      </c>
      <c r="F655" s="34" t="s">
        <v>50</v>
      </c>
      <c r="G655" s="34" t="s">
        <v>50</v>
      </c>
      <c r="H655" s="34" t="s">
        <v>50</v>
      </c>
      <c r="I655" s="34" t="s">
        <v>1286</v>
      </c>
      <c r="J655" s="34">
        <v>0</v>
      </c>
    </row>
    <row r="656" spans="1:10" x14ac:dyDescent="0.35">
      <c r="A656" s="34" t="s">
        <v>16</v>
      </c>
      <c r="B656" s="34" t="s">
        <v>1150</v>
      </c>
      <c r="C656" s="34" t="s">
        <v>1146</v>
      </c>
      <c r="D656" s="34" t="s">
        <v>1139</v>
      </c>
      <c r="E656" s="34" t="s">
        <v>1166</v>
      </c>
      <c r="F656" s="34" t="s">
        <v>50</v>
      </c>
      <c r="G656" s="34" t="s">
        <v>50</v>
      </c>
      <c r="H656" s="34" t="s">
        <v>50</v>
      </c>
      <c r="I656" s="34" t="s">
        <v>1286</v>
      </c>
      <c r="J656" s="34">
        <v>0</v>
      </c>
    </row>
    <row r="657" spans="1:10" x14ac:dyDescent="0.35">
      <c r="A657" s="34" t="s">
        <v>19</v>
      </c>
      <c r="B657" s="34" t="s">
        <v>1151</v>
      </c>
      <c r="C657" s="34" t="s">
        <v>1146</v>
      </c>
      <c r="D657" s="34" t="s">
        <v>1139</v>
      </c>
      <c r="E657" s="34" t="s">
        <v>1166</v>
      </c>
      <c r="F657" s="34" t="s">
        <v>50</v>
      </c>
      <c r="G657" s="34" t="s">
        <v>50</v>
      </c>
      <c r="H657" s="34" t="s">
        <v>50</v>
      </c>
      <c r="I657" s="34" t="s">
        <v>1286</v>
      </c>
      <c r="J657" s="34">
        <v>3</v>
      </c>
    </row>
    <row r="658" spans="1:10" x14ac:dyDescent="0.35">
      <c r="A658" s="34" t="s">
        <v>19</v>
      </c>
      <c r="B658" s="34" t="s">
        <v>1152</v>
      </c>
      <c r="C658" s="34" t="s">
        <v>1146</v>
      </c>
      <c r="D658" s="34" t="s">
        <v>1139</v>
      </c>
      <c r="E658" s="34" t="s">
        <v>1166</v>
      </c>
      <c r="F658" s="34" t="s">
        <v>50</v>
      </c>
      <c r="G658" s="34" t="s">
        <v>50</v>
      </c>
      <c r="H658" s="34" t="s">
        <v>50</v>
      </c>
      <c r="I658" s="34" t="s">
        <v>1286</v>
      </c>
      <c r="J658" s="34">
        <v>4</v>
      </c>
    </row>
    <row r="659" spans="1:10" x14ac:dyDescent="0.35">
      <c r="A659" s="34" t="s">
        <v>19</v>
      </c>
      <c r="B659" s="34" t="s">
        <v>1153</v>
      </c>
      <c r="C659" s="34" t="s">
        <v>1146</v>
      </c>
      <c r="D659" s="34" t="s">
        <v>1139</v>
      </c>
      <c r="E659" s="34" t="s">
        <v>1166</v>
      </c>
      <c r="F659" s="34" t="s">
        <v>50</v>
      </c>
      <c r="G659" s="34" t="s">
        <v>50</v>
      </c>
      <c r="H659" s="34" t="s">
        <v>50</v>
      </c>
      <c r="I659" s="34" t="s">
        <v>1286</v>
      </c>
      <c r="J659" s="34">
        <v>0</v>
      </c>
    </row>
    <row r="660" spans="1:10" x14ac:dyDescent="0.35">
      <c r="A660" s="34" t="s">
        <v>19</v>
      </c>
      <c r="B660" s="34" t="s">
        <v>1154</v>
      </c>
      <c r="C660" s="34" t="s">
        <v>1146</v>
      </c>
      <c r="D660" s="34" t="s">
        <v>1139</v>
      </c>
      <c r="E660" s="34" t="s">
        <v>1166</v>
      </c>
      <c r="F660" s="34" t="s">
        <v>50</v>
      </c>
      <c r="G660" s="34" t="s">
        <v>50</v>
      </c>
      <c r="H660" s="34" t="s">
        <v>50</v>
      </c>
      <c r="I660" s="34" t="s">
        <v>1286</v>
      </c>
      <c r="J660" s="34">
        <v>4</v>
      </c>
    </row>
    <row r="661" spans="1:10" x14ac:dyDescent="0.35">
      <c r="A661" s="34" t="s">
        <v>19</v>
      </c>
      <c r="B661" s="34" t="s">
        <v>1155</v>
      </c>
      <c r="C661" s="34" t="s">
        <v>1146</v>
      </c>
      <c r="D661" s="34" t="s">
        <v>1139</v>
      </c>
      <c r="E661" s="34" t="s">
        <v>1166</v>
      </c>
      <c r="F661" s="34" t="s">
        <v>50</v>
      </c>
      <c r="G661" s="34" t="s">
        <v>50</v>
      </c>
      <c r="H661" s="34" t="s">
        <v>50</v>
      </c>
      <c r="I661" s="34" t="s">
        <v>1286</v>
      </c>
      <c r="J661" s="34">
        <v>0</v>
      </c>
    </row>
    <row r="662" spans="1:10" x14ac:dyDescent="0.35">
      <c r="A662" s="34" t="s">
        <v>19</v>
      </c>
      <c r="B662" s="34" t="s">
        <v>1137</v>
      </c>
      <c r="C662" s="34" t="s">
        <v>1138</v>
      </c>
      <c r="D662" s="34" t="s">
        <v>1139</v>
      </c>
      <c r="E662" s="34" t="s">
        <v>1166</v>
      </c>
      <c r="F662" s="34" t="s">
        <v>50</v>
      </c>
      <c r="G662" s="34" t="s">
        <v>50</v>
      </c>
      <c r="H662" s="34" t="s">
        <v>50</v>
      </c>
      <c r="I662" s="34" t="s">
        <v>1287</v>
      </c>
      <c r="J662" s="34">
        <v>0</v>
      </c>
    </row>
    <row r="663" spans="1:10" x14ac:dyDescent="0.35">
      <c r="A663" s="34" t="s">
        <v>19</v>
      </c>
      <c r="B663" s="34" t="s">
        <v>1144</v>
      </c>
      <c r="C663" s="34" t="s">
        <v>1138</v>
      </c>
      <c r="D663" s="34" t="s">
        <v>1139</v>
      </c>
      <c r="E663" s="34" t="s">
        <v>1166</v>
      </c>
      <c r="F663" s="34" t="s">
        <v>50</v>
      </c>
      <c r="G663" s="34" t="s">
        <v>50</v>
      </c>
      <c r="H663" s="34" t="s">
        <v>50</v>
      </c>
      <c r="I663" s="34" t="s">
        <v>1287</v>
      </c>
      <c r="J663" s="34">
        <v>0</v>
      </c>
    </row>
    <row r="664" spans="1:10" x14ac:dyDescent="0.35">
      <c r="A664" s="34" t="s">
        <v>16</v>
      </c>
      <c r="B664" s="34" t="s">
        <v>1145</v>
      </c>
      <c r="C664" s="34" t="s">
        <v>1146</v>
      </c>
      <c r="D664" s="34" t="s">
        <v>1139</v>
      </c>
      <c r="E664" s="34" t="s">
        <v>1166</v>
      </c>
      <c r="F664" s="34" t="s">
        <v>50</v>
      </c>
      <c r="G664" s="34" t="s">
        <v>50</v>
      </c>
      <c r="H664" s="34" t="s">
        <v>50</v>
      </c>
      <c r="I664" s="34" t="s">
        <v>1287</v>
      </c>
      <c r="J664" s="34">
        <v>0</v>
      </c>
    </row>
    <row r="665" spans="1:10" x14ac:dyDescent="0.35">
      <c r="A665" s="34" t="s">
        <v>16</v>
      </c>
      <c r="B665" s="34" t="s">
        <v>1147</v>
      </c>
      <c r="C665" s="34" t="s">
        <v>1146</v>
      </c>
      <c r="D665" s="34" t="s">
        <v>1139</v>
      </c>
      <c r="E665" s="34" t="s">
        <v>1166</v>
      </c>
      <c r="F665" s="34" t="s">
        <v>50</v>
      </c>
      <c r="G665" s="34" t="s">
        <v>50</v>
      </c>
      <c r="H665" s="34" t="s">
        <v>50</v>
      </c>
      <c r="I665" s="34" t="s">
        <v>1287</v>
      </c>
      <c r="J665" s="34">
        <v>0</v>
      </c>
    </row>
    <row r="666" spans="1:10" x14ac:dyDescent="0.35">
      <c r="A666" s="34" t="s">
        <v>16</v>
      </c>
      <c r="B666" s="34" t="s">
        <v>1148</v>
      </c>
      <c r="C666" s="34" t="s">
        <v>1146</v>
      </c>
      <c r="D666" s="34" t="s">
        <v>1139</v>
      </c>
      <c r="E666" s="34" t="s">
        <v>1166</v>
      </c>
      <c r="F666" s="34" t="s">
        <v>50</v>
      </c>
      <c r="G666" s="34" t="s">
        <v>50</v>
      </c>
      <c r="H666" s="34" t="s">
        <v>50</v>
      </c>
      <c r="I666" s="34" t="s">
        <v>1287</v>
      </c>
      <c r="J666" s="34">
        <v>7</v>
      </c>
    </row>
    <row r="667" spans="1:10" x14ac:dyDescent="0.35">
      <c r="A667" s="34" t="s">
        <v>16</v>
      </c>
      <c r="B667" s="34" t="s">
        <v>1149</v>
      </c>
      <c r="C667" s="34" t="s">
        <v>1146</v>
      </c>
      <c r="D667" s="34" t="s">
        <v>1139</v>
      </c>
      <c r="E667" s="34" t="s">
        <v>1166</v>
      </c>
      <c r="F667" s="34" t="s">
        <v>50</v>
      </c>
      <c r="G667" s="34" t="s">
        <v>50</v>
      </c>
      <c r="H667" s="34" t="s">
        <v>50</v>
      </c>
      <c r="I667" s="34" t="s">
        <v>1287</v>
      </c>
      <c r="J667" s="34">
        <v>0</v>
      </c>
    </row>
    <row r="668" spans="1:10" x14ac:dyDescent="0.35">
      <c r="A668" s="34" t="s">
        <v>16</v>
      </c>
      <c r="B668" s="34" t="s">
        <v>1150</v>
      </c>
      <c r="C668" s="34" t="s">
        <v>1146</v>
      </c>
      <c r="D668" s="34" t="s">
        <v>1139</v>
      </c>
      <c r="E668" s="34" t="s">
        <v>1166</v>
      </c>
      <c r="F668" s="34" t="s">
        <v>50</v>
      </c>
      <c r="G668" s="34" t="s">
        <v>50</v>
      </c>
      <c r="H668" s="34" t="s">
        <v>50</v>
      </c>
      <c r="I668" s="34" t="s">
        <v>1287</v>
      </c>
      <c r="J668" s="34">
        <v>0</v>
      </c>
    </row>
    <row r="669" spans="1:10" x14ac:dyDescent="0.35">
      <c r="A669" s="34" t="s">
        <v>19</v>
      </c>
      <c r="B669" s="34" t="s">
        <v>1151</v>
      </c>
      <c r="C669" s="34" t="s">
        <v>1146</v>
      </c>
      <c r="D669" s="34" t="s">
        <v>1139</v>
      </c>
      <c r="E669" s="34" t="s">
        <v>1166</v>
      </c>
      <c r="F669" s="34" t="s">
        <v>50</v>
      </c>
      <c r="G669" s="34" t="s">
        <v>50</v>
      </c>
      <c r="H669" s="34" t="s">
        <v>50</v>
      </c>
      <c r="I669" s="34" t="s">
        <v>1287</v>
      </c>
      <c r="J669" s="34">
        <v>0</v>
      </c>
    </row>
    <row r="670" spans="1:10" x14ac:dyDescent="0.35">
      <c r="A670" s="34" t="s">
        <v>19</v>
      </c>
      <c r="B670" s="34" t="s">
        <v>1152</v>
      </c>
      <c r="C670" s="34" t="s">
        <v>1146</v>
      </c>
      <c r="D670" s="34" t="s">
        <v>1139</v>
      </c>
      <c r="E670" s="34" t="s">
        <v>1166</v>
      </c>
      <c r="F670" s="34" t="s">
        <v>50</v>
      </c>
      <c r="G670" s="34" t="s">
        <v>50</v>
      </c>
      <c r="H670" s="34" t="s">
        <v>50</v>
      </c>
      <c r="I670" s="34" t="s">
        <v>1287</v>
      </c>
      <c r="J670" s="34">
        <v>0</v>
      </c>
    </row>
    <row r="671" spans="1:10" x14ac:dyDescent="0.35">
      <c r="A671" s="34" t="s">
        <v>19</v>
      </c>
      <c r="B671" s="34" t="s">
        <v>1153</v>
      </c>
      <c r="C671" s="34" t="s">
        <v>1146</v>
      </c>
      <c r="D671" s="34" t="s">
        <v>1139</v>
      </c>
      <c r="E671" s="34" t="s">
        <v>1166</v>
      </c>
      <c r="F671" s="34" t="s">
        <v>50</v>
      </c>
      <c r="G671" s="34" t="s">
        <v>50</v>
      </c>
      <c r="H671" s="34" t="s">
        <v>50</v>
      </c>
      <c r="I671" s="34" t="s">
        <v>1287</v>
      </c>
      <c r="J671" s="34">
        <v>0</v>
      </c>
    </row>
    <row r="672" spans="1:10" x14ac:dyDescent="0.35">
      <c r="A672" s="34" t="s">
        <v>19</v>
      </c>
      <c r="B672" s="34" t="s">
        <v>1154</v>
      </c>
      <c r="C672" s="34" t="s">
        <v>1146</v>
      </c>
      <c r="D672" s="34" t="s">
        <v>1139</v>
      </c>
      <c r="E672" s="34" t="s">
        <v>1166</v>
      </c>
      <c r="F672" s="34" t="s">
        <v>50</v>
      </c>
      <c r="G672" s="34" t="s">
        <v>50</v>
      </c>
      <c r="H672" s="34" t="s">
        <v>50</v>
      </c>
      <c r="I672" s="34" t="s">
        <v>1287</v>
      </c>
      <c r="J672" s="34">
        <v>0</v>
      </c>
    </row>
    <row r="673" spans="1:10" x14ac:dyDescent="0.35">
      <c r="A673" s="34" t="s">
        <v>19</v>
      </c>
      <c r="B673" s="34" t="s">
        <v>1155</v>
      </c>
      <c r="C673" s="34" t="s">
        <v>1146</v>
      </c>
      <c r="D673" s="34" t="s">
        <v>1139</v>
      </c>
      <c r="E673" s="34" t="s">
        <v>1166</v>
      </c>
      <c r="F673" s="34" t="s">
        <v>50</v>
      </c>
      <c r="G673" s="34" t="s">
        <v>50</v>
      </c>
      <c r="H673" s="34" t="s">
        <v>50</v>
      </c>
      <c r="I673" s="34" t="s">
        <v>1287</v>
      </c>
      <c r="J673" s="34">
        <v>0</v>
      </c>
    </row>
    <row r="674" spans="1:10" x14ac:dyDescent="0.35">
      <c r="A674" s="34" t="s">
        <v>19</v>
      </c>
      <c r="B674" s="34" t="s">
        <v>1137</v>
      </c>
      <c r="C674" s="34" t="s">
        <v>1138</v>
      </c>
      <c r="D674" s="34" t="s">
        <v>1139</v>
      </c>
      <c r="E674" s="34" t="s">
        <v>1166</v>
      </c>
      <c r="F674" s="34" t="s">
        <v>50</v>
      </c>
      <c r="G674" s="34" t="s">
        <v>50</v>
      </c>
      <c r="H674" s="34" t="s">
        <v>50</v>
      </c>
      <c r="I674" s="34" t="s">
        <v>1288</v>
      </c>
      <c r="J674" s="34">
        <v>0</v>
      </c>
    </row>
    <row r="675" spans="1:10" x14ac:dyDescent="0.35">
      <c r="A675" s="34" t="s">
        <v>19</v>
      </c>
      <c r="B675" s="34" t="s">
        <v>1144</v>
      </c>
      <c r="C675" s="34" t="s">
        <v>1138</v>
      </c>
      <c r="D675" s="34" t="s">
        <v>1139</v>
      </c>
      <c r="E675" s="34" t="s">
        <v>1166</v>
      </c>
      <c r="F675" s="34" t="s">
        <v>50</v>
      </c>
      <c r="G675" s="34" t="s">
        <v>50</v>
      </c>
      <c r="H675" s="34" t="s">
        <v>50</v>
      </c>
      <c r="I675" s="34" t="s">
        <v>1288</v>
      </c>
      <c r="J675" s="34">
        <v>0</v>
      </c>
    </row>
    <row r="676" spans="1:10" x14ac:dyDescent="0.35">
      <c r="A676" s="34" t="s">
        <v>16</v>
      </c>
      <c r="B676" s="34" t="s">
        <v>1145</v>
      </c>
      <c r="C676" s="34" t="s">
        <v>1146</v>
      </c>
      <c r="D676" s="34" t="s">
        <v>1139</v>
      </c>
      <c r="E676" s="34" t="s">
        <v>1166</v>
      </c>
      <c r="F676" s="34" t="s">
        <v>50</v>
      </c>
      <c r="G676" s="34" t="s">
        <v>50</v>
      </c>
      <c r="H676" s="34" t="s">
        <v>50</v>
      </c>
      <c r="I676" s="34" t="s">
        <v>1288</v>
      </c>
      <c r="J676" s="34">
        <v>0</v>
      </c>
    </row>
    <row r="677" spans="1:10" x14ac:dyDescent="0.35">
      <c r="A677" s="34" t="s">
        <v>16</v>
      </c>
      <c r="B677" s="34" t="s">
        <v>1147</v>
      </c>
      <c r="C677" s="34" t="s">
        <v>1146</v>
      </c>
      <c r="D677" s="34" t="s">
        <v>1139</v>
      </c>
      <c r="E677" s="34" t="s">
        <v>1166</v>
      </c>
      <c r="F677" s="34" t="s">
        <v>50</v>
      </c>
      <c r="G677" s="34" t="s">
        <v>50</v>
      </c>
      <c r="H677" s="34" t="s">
        <v>50</v>
      </c>
      <c r="I677" s="34" t="s">
        <v>1288</v>
      </c>
      <c r="J677" s="34">
        <v>0</v>
      </c>
    </row>
    <row r="678" spans="1:10" x14ac:dyDescent="0.35">
      <c r="A678" s="34" t="s">
        <v>16</v>
      </c>
      <c r="B678" s="34" t="s">
        <v>1148</v>
      </c>
      <c r="C678" s="34" t="s">
        <v>1146</v>
      </c>
      <c r="D678" s="34" t="s">
        <v>1139</v>
      </c>
      <c r="E678" s="34" t="s">
        <v>1166</v>
      </c>
      <c r="F678" s="34" t="s">
        <v>50</v>
      </c>
      <c r="G678" s="34" t="s">
        <v>50</v>
      </c>
      <c r="H678" s="34" t="s">
        <v>50</v>
      </c>
      <c r="I678" s="34" t="s">
        <v>1288</v>
      </c>
      <c r="J678" s="34">
        <v>0</v>
      </c>
    </row>
    <row r="679" spans="1:10" x14ac:dyDescent="0.35">
      <c r="A679" s="34" t="s">
        <v>16</v>
      </c>
      <c r="B679" s="34" t="s">
        <v>1149</v>
      </c>
      <c r="C679" s="34" t="s">
        <v>1146</v>
      </c>
      <c r="D679" s="34" t="s">
        <v>1139</v>
      </c>
      <c r="E679" s="34" t="s">
        <v>1166</v>
      </c>
      <c r="F679" s="34" t="s">
        <v>50</v>
      </c>
      <c r="G679" s="34" t="s">
        <v>50</v>
      </c>
      <c r="H679" s="34" t="s">
        <v>50</v>
      </c>
      <c r="I679" s="34" t="s">
        <v>1288</v>
      </c>
      <c r="J679" s="34">
        <v>0</v>
      </c>
    </row>
    <row r="680" spans="1:10" x14ac:dyDescent="0.35">
      <c r="A680" s="34" t="s">
        <v>16</v>
      </c>
      <c r="B680" s="34" t="s">
        <v>1150</v>
      </c>
      <c r="C680" s="34" t="s">
        <v>1146</v>
      </c>
      <c r="D680" s="34" t="s">
        <v>1139</v>
      </c>
      <c r="E680" s="34" t="s">
        <v>1166</v>
      </c>
      <c r="F680" s="34" t="s">
        <v>50</v>
      </c>
      <c r="G680" s="34" t="s">
        <v>50</v>
      </c>
      <c r="H680" s="34" t="s">
        <v>50</v>
      </c>
      <c r="I680" s="34" t="s">
        <v>1288</v>
      </c>
      <c r="J680" s="34">
        <v>0</v>
      </c>
    </row>
    <row r="681" spans="1:10" x14ac:dyDescent="0.35">
      <c r="A681" s="34" t="s">
        <v>19</v>
      </c>
      <c r="B681" s="34" t="s">
        <v>1151</v>
      </c>
      <c r="C681" s="34" t="s">
        <v>1146</v>
      </c>
      <c r="D681" s="34" t="s">
        <v>1139</v>
      </c>
      <c r="E681" s="34" t="s">
        <v>1166</v>
      </c>
      <c r="F681" s="34" t="s">
        <v>50</v>
      </c>
      <c r="G681" s="34" t="s">
        <v>50</v>
      </c>
      <c r="H681" s="34" t="s">
        <v>50</v>
      </c>
      <c r="I681" s="34" t="s">
        <v>1288</v>
      </c>
      <c r="J681" s="34">
        <v>0</v>
      </c>
    </row>
    <row r="682" spans="1:10" x14ac:dyDescent="0.35">
      <c r="A682" s="34" t="s">
        <v>19</v>
      </c>
      <c r="B682" s="34" t="s">
        <v>1152</v>
      </c>
      <c r="C682" s="34" t="s">
        <v>1146</v>
      </c>
      <c r="D682" s="34" t="s">
        <v>1139</v>
      </c>
      <c r="E682" s="34" t="s">
        <v>1166</v>
      </c>
      <c r="F682" s="34" t="s">
        <v>50</v>
      </c>
      <c r="G682" s="34" t="s">
        <v>50</v>
      </c>
      <c r="H682" s="34" t="s">
        <v>50</v>
      </c>
      <c r="I682" s="34" t="s">
        <v>1288</v>
      </c>
      <c r="J682" s="34">
        <v>9</v>
      </c>
    </row>
    <row r="683" spans="1:10" x14ac:dyDescent="0.35">
      <c r="A683" s="34" t="s">
        <v>19</v>
      </c>
      <c r="B683" s="34" t="s">
        <v>1153</v>
      </c>
      <c r="C683" s="34" t="s">
        <v>1146</v>
      </c>
      <c r="D683" s="34" t="s">
        <v>1139</v>
      </c>
      <c r="E683" s="34" t="s">
        <v>1166</v>
      </c>
      <c r="F683" s="34" t="s">
        <v>50</v>
      </c>
      <c r="G683" s="34" t="s">
        <v>50</v>
      </c>
      <c r="H683" s="34" t="s">
        <v>50</v>
      </c>
      <c r="I683" s="34" t="s">
        <v>1288</v>
      </c>
      <c r="J683" s="34">
        <v>0</v>
      </c>
    </row>
    <row r="684" spans="1:10" x14ac:dyDescent="0.35">
      <c r="A684" s="34" t="s">
        <v>19</v>
      </c>
      <c r="B684" s="34" t="s">
        <v>1154</v>
      </c>
      <c r="C684" s="34" t="s">
        <v>1146</v>
      </c>
      <c r="D684" s="34" t="s">
        <v>1139</v>
      </c>
      <c r="E684" s="34" t="s">
        <v>1166</v>
      </c>
      <c r="F684" s="34" t="s">
        <v>50</v>
      </c>
      <c r="G684" s="34" t="s">
        <v>50</v>
      </c>
      <c r="H684" s="34" t="s">
        <v>50</v>
      </c>
      <c r="I684" s="34" t="s">
        <v>1288</v>
      </c>
      <c r="J684" s="34">
        <v>0</v>
      </c>
    </row>
    <row r="685" spans="1:10" x14ac:dyDescent="0.35">
      <c r="A685" s="34" t="s">
        <v>19</v>
      </c>
      <c r="B685" s="34" t="s">
        <v>1155</v>
      </c>
      <c r="C685" s="34" t="s">
        <v>1146</v>
      </c>
      <c r="D685" s="34" t="s">
        <v>1139</v>
      </c>
      <c r="E685" s="34" t="s">
        <v>1166</v>
      </c>
      <c r="F685" s="34" t="s">
        <v>50</v>
      </c>
      <c r="G685" s="34" t="s">
        <v>50</v>
      </c>
      <c r="H685" s="34" t="s">
        <v>50</v>
      </c>
      <c r="I685" s="34" t="s">
        <v>1288</v>
      </c>
      <c r="J685" s="34">
        <v>0</v>
      </c>
    </row>
    <row r="686" spans="1:10" x14ac:dyDescent="0.35">
      <c r="A686" s="34" t="s">
        <v>19</v>
      </c>
      <c r="B686" s="34" t="s">
        <v>1137</v>
      </c>
      <c r="C686" s="34" t="s">
        <v>1138</v>
      </c>
      <c r="D686" s="34" t="s">
        <v>1139</v>
      </c>
      <c r="E686" s="34" t="s">
        <v>1166</v>
      </c>
      <c r="F686" s="34" t="s">
        <v>50</v>
      </c>
      <c r="G686" s="34" t="s">
        <v>50</v>
      </c>
      <c r="H686" s="34" t="s">
        <v>50</v>
      </c>
      <c r="I686" s="34" t="s">
        <v>1289</v>
      </c>
      <c r="J686" s="34">
        <v>0</v>
      </c>
    </row>
    <row r="687" spans="1:10" x14ac:dyDescent="0.35">
      <c r="A687" s="34" t="s">
        <v>19</v>
      </c>
      <c r="B687" s="34" t="s">
        <v>1144</v>
      </c>
      <c r="C687" s="34" t="s">
        <v>1138</v>
      </c>
      <c r="D687" s="34" t="s">
        <v>1139</v>
      </c>
      <c r="E687" s="34" t="s">
        <v>1166</v>
      </c>
      <c r="F687" s="34" t="s">
        <v>50</v>
      </c>
      <c r="G687" s="34" t="s">
        <v>50</v>
      </c>
      <c r="H687" s="34" t="s">
        <v>50</v>
      </c>
      <c r="I687" s="34" t="s">
        <v>1289</v>
      </c>
      <c r="J687" s="34">
        <v>0</v>
      </c>
    </row>
    <row r="688" spans="1:10" x14ac:dyDescent="0.35">
      <c r="A688" s="34" t="s">
        <v>16</v>
      </c>
      <c r="B688" s="34" t="s">
        <v>1145</v>
      </c>
      <c r="C688" s="34" t="s">
        <v>1146</v>
      </c>
      <c r="D688" s="34" t="s">
        <v>1139</v>
      </c>
      <c r="E688" s="34" t="s">
        <v>1166</v>
      </c>
      <c r="F688" s="34" t="s">
        <v>50</v>
      </c>
      <c r="G688" s="34" t="s">
        <v>50</v>
      </c>
      <c r="H688" s="34" t="s">
        <v>50</v>
      </c>
      <c r="I688" s="34" t="s">
        <v>1289</v>
      </c>
      <c r="J688" s="34">
        <v>0</v>
      </c>
    </row>
    <row r="689" spans="1:10" x14ac:dyDescent="0.35">
      <c r="A689" s="34" t="s">
        <v>16</v>
      </c>
      <c r="B689" s="34" t="s">
        <v>1147</v>
      </c>
      <c r="C689" s="34" t="s">
        <v>1146</v>
      </c>
      <c r="D689" s="34" t="s">
        <v>1139</v>
      </c>
      <c r="E689" s="34" t="s">
        <v>1166</v>
      </c>
      <c r="F689" s="34" t="s">
        <v>50</v>
      </c>
      <c r="G689" s="34" t="s">
        <v>50</v>
      </c>
      <c r="H689" s="34" t="s">
        <v>50</v>
      </c>
      <c r="I689" s="34" t="s">
        <v>1289</v>
      </c>
      <c r="J689" s="34">
        <v>0</v>
      </c>
    </row>
    <row r="690" spans="1:10" x14ac:dyDescent="0.35">
      <c r="A690" s="34" t="s">
        <v>16</v>
      </c>
      <c r="B690" s="34" t="s">
        <v>1148</v>
      </c>
      <c r="C690" s="34" t="s">
        <v>1146</v>
      </c>
      <c r="D690" s="34" t="s">
        <v>1139</v>
      </c>
      <c r="E690" s="34" t="s">
        <v>1166</v>
      </c>
      <c r="F690" s="34" t="s">
        <v>50</v>
      </c>
      <c r="G690" s="34" t="s">
        <v>50</v>
      </c>
      <c r="H690" s="34" t="s">
        <v>50</v>
      </c>
      <c r="I690" s="34" t="s">
        <v>1289</v>
      </c>
      <c r="J690" s="34">
        <v>0</v>
      </c>
    </row>
    <row r="691" spans="1:10" x14ac:dyDescent="0.35">
      <c r="A691" s="34" t="s">
        <v>16</v>
      </c>
      <c r="B691" s="34" t="s">
        <v>1149</v>
      </c>
      <c r="C691" s="34" t="s">
        <v>1146</v>
      </c>
      <c r="D691" s="34" t="s">
        <v>1139</v>
      </c>
      <c r="E691" s="34" t="s">
        <v>1166</v>
      </c>
      <c r="F691" s="34" t="s">
        <v>50</v>
      </c>
      <c r="G691" s="34" t="s">
        <v>50</v>
      </c>
      <c r="H691" s="34" t="s">
        <v>50</v>
      </c>
      <c r="I691" s="34" t="s">
        <v>1289</v>
      </c>
      <c r="J691" s="34">
        <v>9</v>
      </c>
    </row>
    <row r="692" spans="1:10" x14ac:dyDescent="0.35">
      <c r="A692" s="34" t="s">
        <v>16</v>
      </c>
      <c r="B692" s="34" t="s">
        <v>1150</v>
      </c>
      <c r="C692" s="34" t="s">
        <v>1146</v>
      </c>
      <c r="D692" s="34" t="s">
        <v>1139</v>
      </c>
      <c r="E692" s="34" t="s">
        <v>1166</v>
      </c>
      <c r="F692" s="34" t="s">
        <v>50</v>
      </c>
      <c r="G692" s="34" t="s">
        <v>50</v>
      </c>
      <c r="H692" s="34" t="s">
        <v>50</v>
      </c>
      <c r="I692" s="34" t="s">
        <v>1289</v>
      </c>
      <c r="J692" s="34">
        <v>0</v>
      </c>
    </row>
    <row r="693" spans="1:10" x14ac:dyDescent="0.35">
      <c r="A693" s="34" t="s">
        <v>19</v>
      </c>
      <c r="B693" s="34" t="s">
        <v>1151</v>
      </c>
      <c r="C693" s="34" t="s">
        <v>1146</v>
      </c>
      <c r="D693" s="34" t="s">
        <v>1139</v>
      </c>
      <c r="E693" s="34" t="s">
        <v>1166</v>
      </c>
      <c r="F693" s="34" t="s">
        <v>50</v>
      </c>
      <c r="G693" s="34" t="s">
        <v>50</v>
      </c>
      <c r="H693" s="34" t="s">
        <v>50</v>
      </c>
      <c r="I693" s="34" t="s">
        <v>1289</v>
      </c>
      <c r="J693" s="34">
        <v>0</v>
      </c>
    </row>
    <row r="694" spans="1:10" x14ac:dyDescent="0.35">
      <c r="A694" s="34" t="s">
        <v>19</v>
      </c>
      <c r="B694" s="34" t="s">
        <v>1152</v>
      </c>
      <c r="C694" s="34" t="s">
        <v>1146</v>
      </c>
      <c r="D694" s="34" t="s">
        <v>1139</v>
      </c>
      <c r="E694" s="34" t="s">
        <v>1166</v>
      </c>
      <c r="F694" s="34" t="s">
        <v>50</v>
      </c>
      <c r="G694" s="34" t="s">
        <v>50</v>
      </c>
      <c r="H694" s="34" t="s">
        <v>50</v>
      </c>
      <c r="I694" s="34" t="s">
        <v>1289</v>
      </c>
      <c r="J694" s="34">
        <v>0</v>
      </c>
    </row>
    <row r="695" spans="1:10" x14ac:dyDescent="0.35">
      <c r="A695" s="34" t="s">
        <v>19</v>
      </c>
      <c r="B695" s="34" t="s">
        <v>1153</v>
      </c>
      <c r="C695" s="34" t="s">
        <v>1146</v>
      </c>
      <c r="D695" s="34" t="s">
        <v>1139</v>
      </c>
      <c r="E695" s="34" t="s">
        <v>1166</v>
      </c>
      <c r="F695" s="34" t="s">
        <v>50</v>
      </c>
      <c r="G695" s="34" t="s">
        <v>50</v>
      </c>
      <c r="H695" s="34" t="s">
        <v>50</v>
      </c>
      <c r="I695" s="34" t="s">
        <v>1289</v>
      </c>
      <c r="J695" s="34">
        <v>0</v>
      </c>
    </row>
    <row r="696" spans="1:10" x14ac:dyDescent="0.35">
      <c r="A696" s="34" t="s">
        <v>19</v>
      </c>
      <c r="B696" s="34" t="s">
        <v>1154</v>
      </c>
      <c r="C696" s="34" t="s">
        <v>1146</v>
      </c>
      <c r="D696" s="34" t="s">
        <v>1139</v>
      </c>
      <c r="E696" s="34" t="s">
        <v>1166</v>
      </c>
      <c r="F696" s="34" t="s">
        <v>50</v>
      </c>
      <c r="G696" s="34" t="s">
        <v>50</v>
      </c>
      <c r="H696" s="34" t="s">
        <v>50</v>
      </c>
      <c r="I696" s="34" t="s">
        <v>1289</v>
      </c>
      <c r="J696" s="34">
        <v>0</v>
      </c>
    </row>
    <row r="697" spans="1:10" x14ac:dyDescent="0.35">
      <c r="A697" s="34" t="s">
        <v>19</v>
      </c>
      <c r="B697" s="34" t="s">
        <v>1155</v>
      </c>
      <c r="C697" s="34" t="s">
        <v>1146</v>
      </c>
      <c r="D697" s="34" t="s">
        <v>1139</v>
      </c>
      <c r="E697" s="34" t="s">
        <v>1166</v>
      </c>
      <c r="F697" s="34" t="s">
        <v>50</v>
      </c>
      <c r="G697" s="34" t="s">
        <v>50</v>
      </c>
      <c r="H697" s="34" t="s">
        <v>50</v>
      </c>
      <c r="I697" s="34" t="s">
        <v>1289</v>
      </c>
      <c r="J697" s="34">
        <v>0</v>
      </c>
    </row>
    <row r="698" spans="1:10" x14ac:dyDescent="0.35">
      <c r="A698" s="34" t="s">
        <v>19</v>
      </c>
      <c r="B698" s="34" t="s">
        <v>1137</v>
      </c>
      <c r="C698" s="34" t="s">
        <v>1138</v>
      </c>
      <c r="D698" s="34" t="s">
        <v>1139</v>
      </c>
      <c r="E698" s="34" t="s">
        <v>1166</v>
      </c>
      <c r="F698" s="34" t="s">
        <v>50</v>
      </c>
      <c r="G698" s="34" t="s">
        <v>50</v>
      </c>
      <c r="H698" s="34" t="s">
        <v>50</v>
      </c>
      <c r="I698" s="34" t="s">
        <v>1290</v>
      </c>
      <c r="J698" s="34">
        <v>0</v>
      </c>
    </row>
    <row r="699" spans="1:10" x14ac:dyDescent="0.35">
      <c r="A699" s="34" t="s">
        <v>19</v>
      </c>
      <c r="B699" s="34" t="s">
        <v>1144</v>
      </c>
      <c r="C699" s="34" t="s">
        <v>1138</v>
      </c>
      <c r="D699" s="34" t="s">
        <v>1139</v>
      </c>
      <c r="E699" s="34" t="s">
        <v>1166</v>
      </c>
      <c r="F699" s="34" t="s">
        <v>50</v>
      </c>
      <c r="G699" s="34" t="s">
        <v>50</v>
      </c>
      <c r="H699" s="34" t="s">
        <v>50</v>
      </c>
      <c r="I699" s="34" t="s">
        <v>1290</v>
      </c>
      <c r="J699" s="34">
        <v>0</v>
      </c>
    </row>
    <row r="700" spans="1:10" x14ac:dyDescent="0.35">
      <c r="A700" s="34" t="s">
        <v>16</v>
      </c>
      <c r="B700" s="34" t="s">
        <v>1145</v>
      </c>
      <c r="C700" s="34" t="s">
        <v>1146</v>
      </c>
      <c r="D700" s="34" t="s">
        <v>1139</v>
      </c>
      <c r="E700" s="34" t="s">
        <v>1166</v>
      </c>
      <c r="F700" s="34" t="s">
        <v>50</v>
      </c>
      <c r="G700" s="34" t="s">
        <v>50</v>
      </c>
      <c r="H700" s="34" t="s">
        <v>50</v>
      </c>
      <c r="I700" s="34" t="s">
        <v>1290</v>
      </c>
      <c r="J700" s="34">
        <v>0</v>
      </c>
    </row>
    <row r="701" spans="1:10" x14ac:dyDescent="0.35">
      <c r="A701" s="34" t="s">
        <v>16</v>
      </c>
      <c r="B701" s="34" t="s">
        <v>1147</v>
      </c>
      <c r="C701" s="34" t="s">
        <v>1146</v>
      </c>
      <c r="D701" s="34" t="s">
        <v>1139</v>
      </c>
      <c r="E701" s="34" t="s">
        <v>1166</v>
      </c>
      <c r="F701" s="34" t="s">
        <v>50</v>
      </c>
      <c r="G701" s="34" t="s">
        <v>50</v>
      </c>
      <c r="H701" s="34" t="s">
        <v>50</v>
      </c>
      <c r="I701" s="34" t="s">
        <v>1290</v>
      </c>
      <c r="J701" s="34">
        <v>0</v>
      </c>
    </row>
    <row r="702" spans="1:10" x14ac:dyDescent="0.35">
      <c r="A702" s="34" t="s">
        <v>16</v>
      </c>
      <c r="B702" s="34" t="s">
        <v>1148</v>
      </c>
      <c r="C702" s="34" t="s">
        <v>1146</v>
      </c>
      <c r="D702" s="34" t="s">
        <v>1139</v>
      </c>
      <c r="E702" s="34" t="s">
        <v>1166</v>
      </c>
      <c r="F702" s="34" t="s">
        <v>50</v>
      </c>
      <c r="G702" s="34" t="s">
        <v>50</v>
      </c>
      <c r="H702" s="34" t="s">
        <v>50</v>
      </c>
      <c r="I702" s="34" t="s">
        <v>1290</v>
      </c>
      <c r="J702" s="34">
        <v>16</v>
      </c>
    </row>
    <row r="703" spans="1:10" x14ac:dyDescent="0.35">
      <c r="A703" s="34" t="s">
        <v>16</v>
      </c>
      <c r="B703" s="34" t="s">
        <v>1149</v>
      </c>
      <c r="C703" s="34" t="s">
        <v>1146</v>
      </c>
      <c r="D703" s="34" t="s">
        <v>1139</v>
      </c>
      <c r="E703" s="34" t="s">
        <v>1166</v>
      </c>
      <c r="F703" s="34" t="s">
        <v>50</v>
      </c>
      <c r="G703" s="34" t="s">
        <v>50</v>
      </c>
      <c r="H703" s="34" t="s">
        <v>50</v>
      </c>
      <c r="I703" s="34" t="s">
        <v>1290</v>
      </c>
      <c r="J703" s="34">
        <v>18</v>
      </c>
    </row>
    <row r="704" spans="1:10" x14ac:dyDescent="0.35">
      <c r="A704" s="34" t="s">
        <v>16</v>
      </c>
      <c r="B704" s="34" t="s">
        <v>1150</v>
      </c>
      <c r="C704" s="34" t="s">
        <v>1146</v>
      </c>
      <c r="D704" s="34" t="s">
        <v>1139</v>
      </c>
      <c r="E704" s="34" t="s">
        <v>1166</v>
      </c>
      <c r="F704" s="34" t="s">
        <v>50</v>
      </c>
      <c r="G704" s="34" t="s">
        <v>50</v>
      </c>
      <c r="H704" s="34" t="s">
        <v>50</v>
      </c>
      <c r="I704" s="34" t="s">
        <v>1290</v>
      </c>
      <c r="J704" s="34">
        <v>0</v>
      </c>
    </row>
    <row r="705" spans="1:10" x14ac:dyDescent="0.35">
      <c r="A705" s="34" t="s">
        <v>19</v>
      </c>
      <c r="B705" s="34" t="s">
        <v>1151</v>
      </c>
      <c r="C705" s="34" t="s">
        <v>1146</v>
      </c>
      <c r="D705" s="34" t="s">
        <v>1139</v>
      </c>
      <c r="E705" s="34" t="s">
        <v>1166</v>
      </c>
      <c r="F705" s="34" t="s">
        <v>50</v>
      </c>
      <c r="G705" s="34" t="s">
        <v>50</v>
      </c>
      <c r="H705" s="34" t="s">
        <v>50</v>
      </c>
      <c r="I705" s="34" t="s">
        <v>1290</v>
      </c>
      <c r="J705" s="34">
        <v>0</v>
      </c>
    </row>
    <row r="706" spans="1:10" x14ac:dyDescent="0.35">
      <c r="A706" s="34" t="s">
        <v>19</v>
      </c>
      <c r="B706" s="34" t="s">
        <v>1152</v>
      </c>
      <c r="C706" s="34" t="s">
        <v>1146</v>
      </c>
      <c r="D706" s="34" t="s">
        <v>1139</v>
      </c>
      <c r="E706" s="34" t="s">
        <v>1166</v>
      </c>
      <c r="F706" s="34" t="s">
        <v>50</v>
      </c>
      <c r="G706" s="34" t="s">
        <v>50</v>
      </c>
      <c r="H706" s="34" t="s">
        <v>50</v>
      </c>
      <c r="I706" s="34" t="s">
        <v>1290</v>
      </c>
      <c r="J706" s="34">
        <v>171</v>
      </c>
    </row>
    <row r="707" spans="1:10" x14ac:dyDescent="0.35">
      <c r="A707" s="34" t="s">
        <v>19</v>
      </c>
      <c r="B707" s="34" t="s">
        <v>1153</v>
      </c>
      <c r="C707" s="34" t="s">
        <v>1146</v>
      </c>
      <c r="D707" s="34" t="s">
        <v>1139</v>
      </c>
      <c r="E707" s="34" t="s">
        <v>1166</v>
      </c>
      <c r="F707" s="34" t="s">
        <v>50</v>
      </c>
      <c r="G707" s="34" t="s">
        <v>50</v>
      </c>
      <c r="H707" s="34" t="s">
        <v>50</v>
      </c>
      <c r="I707" s="34" t="s">
        <v>1290</v>
      </c>
      <c r="J707" s="34">
        <v>138</v>
      </c>
    </row>
    <row r="708" spans="1:10" x14ac:dyDescent="0.35">
      <c r="A708" s="34" t="s">
        <v>19</v>
      </c>
      <c r="B708" s="34" t="s">
        <v>1154</v>
      </c>
      <c r="C708" s="34" t="s">
        <v>1146</v>
      </c>
      <c r="D708" s="34" t="s">
        <v>1139</v>
      </c>
      <c r="E708" s="34" t="s">
        <v>1166</v>
      </c>
      <c r="F708" s="34" t="s">
        <v>50</v>
      </c>
      <c r="G708" s="34" t="s">
        <v>50</v>
      </c>
      <c r="H708" s="34" t="s">
        <v>50</v>
      </c>
      <c r="I708" s="34" t="s">
        <v>1290</v>
      </c>
      <c r="J708" s="34">
        <v>62</v>
      </c>
    </row>
    <row r="709" spans="1:10" x14ac:dyDescent="0.35">
      <c r="A709" s="34" t="s">
        <v>19</v>
      </c>
      <c r="B709" s="34" t="s">
        <v>1155</v>
      </c>
      <c r="C709" s="34" t="s">
        <v>1146</v>
      </c>
      <c r="D709" s="34" t="s">
        <v>1139</v>
      </c>
      <c r="E709" s="34" t="s">
        <v>1166</v>
      </c>
      <c r="F709" s="34" t="s">
        <v>50</v>
      </c>
      <c r="G709" s="34" t="s">
        <v>50</v>
      </c>
      <c r="H709" s="34" t="s">
        <v>50</v>
      </c>
      <c r="I709" s="34" t="s">
        <v>1290</v>
      </c>
      <c r="J709" s="34">
        <v>8</v>
      </c>
    </row>
    <row r="710" spans="1:10" x14ac:dyDescent="0.35">
      <c r="A710" s="34" t="s">
        <v>19</v>
      </c>
      <c r="B710" s="34" t="s">
        <v>1137</v>
      </c>
      <c r="C710" s="34" t="s">
        <v>1138</v>
      </c>
      <c r="D710" s="34" t="s">
        <v>1139</v>
      </c>
      <c r="E710" s="34" t="s">
        <v>1166</v>
      </c>
      <c r="F710" s="34" t="s">
        <v>50</v>
      </c>
      <c r="G710" s="34" t="s">
        <v>50</v>
      </c>
      <c r="H710" s="34" t="s">
        <v>50</v>
      </c>
      <c r="I710" s="34" t="s">
        <v>1291</v>
      </c>
      <c r="J710" s="34">
        <v>0</v>
      </c>
    </row>
    <row r="711" spans="1:10" x14ac:dyDescent="0.35">
      <c r="A711" s="34" t="s">
        <v>19</v>
      </c>
      <c r="B711" s="34" t="s">
        <v>1144</v>
      </c>
      <c r="C711" s="34" t="s">
        <v>1138</v>
      </c>
      <c r="D711" s="34" t="s">
        <v>1139</v>
      </c>
      <c r="E711" s="34" t="s">
        <v>1166</v>
      </c>
      <c r="F711" s="34" t="s">
        <v>50</v>
      </c>
      <c r="G711" s="34" t="s">
        <v>50</v>
      </c>
      <c r="H711" s="34" t="s">
        <v>50</v>
      </c>
      <c r="I711" s="34" t="s">
        <v>1291</v>
      </c>
      <c r="J711" s="34">
        <v>0</v>
      </c>
    </row>
    <row r="712" spans="1:10" x14ac:dyDescent="0.35">
      <c r="A712" s="34" t="s">
        <v>16</v>
      </c>
      <c r="B712" s="34" t="s">
        <v>1145</v>
      </c>
      <c r="C712" s="34" t="s">
        <v>1146</v>
      </c>
      <c r="D712" s="34" t="s">
        <v>1139</v>
      </c>
      <c r="E712" s="34" t="s">
        <v>1166</v>
      </c>
      <c r="F712" s="34" t="s">
        <v>50</v>
      </c>
      <c r="G712" s="34" t="s">
        <v>50</v>
      </c>
      <c r="H712" s="34" t="s">
        <v>50</v>
      </c>
      <c r="I712" s="34" t="s">
        <v>1291</v>
      </c>
      <c r="J712" s="34">
        <v>11</v>
      </c>
    </row>
    <row r="713" spans="1:10" x14ac:dyDescent="0.35">
      <c r="A713" s="34" t="s">
        <v>16</v>
      </c>
      <c r="B713" s="34" t="s">
        <v>1147</v>
      </c>
      <c r="C713" s="34" t="s">
        <v>1146</v>
      </c>
      <c r="D713" s="34" t="s">
        <v>1139</v>
      </c>
      <c r="E713" s="34" t="s">
        <v>1166</v>
      </c>
      <c r="F713" s="34" t="s">
        <v>50</v>
      </c>
      <c r="G713" s="34" t="s">
        <v>50</v>
      </c>
      <c r="H713" s="34" t="s">
        <v>50</v>
      </c>
      <c r="I713" s="34" t="s">
        <v>1291</v>
      </c>
      <c r="J713" s="34">
        <v>0</v>
      </c>
    </row>
    <row r="714" spans="1:10" x14ac:dyDescent="0.35">
      <c r="A714" s="34" t="s">
        <v>16</v>
      </c>
      <c r="B714" s="34" t="s">
        <v>1148</v>
      </c>
      <c r="C714" s="34" t="s">
        <v>1146</v>
      </c>
      <c r="D714" s="34" t="s">
        <v>1139</v>
      </c>
      <c r="E714" s="34" t="s">
        <v>1166</v>
      </c>
      <c r="F714" s="34" t="s">
        <v>50</v>
      </c>
      <c r="G714" s="34" t="s">
        <v>50</v>
      </c>
      <c r="H714" s="34" t="s">
        <v>50</v>
      </c>
      <c r="I714" s="34" t="s">
        <v>1291</v>
      </c>
      <c r="J714" s="34">
        <v>0</v>
      </c>
    </row>
    <row r="715" spans="1:10" x14ac:dyDescent="0.35">
      <c r="A715" s="34" t="s">
        <v>16</v>
      </c>
      <c r="B715" s="34" t="s">
        <v>1149</v>
      </c>
      <c r="C715" s="34" t="s">
        <v>1146</v>
      </c>
      <c r="D715" s="34" t="s">
        <v>1139</v>
      </c>
      <c r="E715" s="34" t="s">
        <v>1166</v>
      </c>
      <c r="F715" s="34" t="s">
        <v>50</v>
      </c>
      <c r="G715" s="34" t="s">
        <v>50</v>
      </c>
      <c r="H715" s="34" t="s">
        <v>50</v>
      </c>
      <c r="I715" s="34" t="s">
        <v>1291</v>
      </c>
      <c r="J715" s="34">
        <v>0</v>
      </c>
    </row>
    <row r="716" spans="1:10" x14ac:dyDescent="0.35">
      <c r="A716" s="34" t="s">
        <v>16</v>
      </c>
      <c r="B716" s="34" t="s">
        <v>1150</v>
      </c>
      <c r="C716" s="34" t="s">
        <v>1146</v>
      </c>
      <c r="D716" s="34" t="s">
        <v>1139</v>
      </c>
      <c r="E716" s="34" t="s">
        <v>1166</v>
      </c>
      <c r="F716" s="34" t="s">
        <v>50</v>
      </c>
      <c r="G716" s="34" t="s">
        <v>50</v>
      </c>
      <c r="H716" s="34" t="s">
        <v>50</v>
      </c>
      <c r="I716" s="34" t="s">
        <v>1291</v>
      </c>
      <c r="J716" s="34">
        <v>0</v>
      </c>
    </row>
    <row r="717" spans="1:10" x14ac:dyDescent="0.35">
      <c r="A717" s="34" t="s">
        <v>19</v>
      </c>
      <c r="B717" s="34" t="s">
        <v>1151</v>
      </c>
      <c r="C717" s="34" t="s">
        <v>1146</v>
      </c>
      <c r="D717" s="34" t="s">
        <v>1139</v>
      </c>
      <c r="E717" s="34" t="s">
        <v>1166</v>
      </c>
      <c r="F717" s="34" t="s">
        <v>50</v>
      </c>
      <c r="G717" s="34" t="s">
        <v>50</v>
      </c>
      <c r="H717" s="34" t="s">
        <v>50</v>
      </c>
      <c r="I717" s="34" t="s">
        <v>1291</v>
      </c>
      <c r="J717" s="34">
        <v>0</v>
      </c>
    </row>
    <row r="718" spans="1:10" x14ac:dyDescent="0.35">
      <c r="A718" s="34" t="s">
        <v>19</v>
      </c>
      <c r="B718" s="34" t="s">
        <v>1152</v>
      </c>
      <c r="C718" s="34" t="s">
        <v>1146</v>
      </c>
      <c r="D718" s="34" t="s">
        <v>1139</v>
      </c>
      <c r="E718" s="34" t="s">
        <v>1166</v>
      </c>
      <c r="F718" s="34" t="s">
        <v>50</v>
      </c>
      <c r="G718" s="34" t="s">
        <v>50</v>
      </c>
      <c r="H718" s="34" t="s">
        <v>50</v>
      </c>
      <c r="I718" s="34" t="s">
        <v>1291</v>
      </c>
      <c r="J718" s="34">
        <v>0</v>
      </c>
    </row>
    <row r="719" spans="1:10" x14ac:dyDescent="0.35">
      <c r="A719" s="34" t="s">
        <v>19</v>
      </c>
      <c r="B719" s="34" t="s">
        <v>1153</v>
      </c>
      <c r="C719" s="34" t="s">
        <v>1146</v>
      </c>
      <c r="D719" s="34" t="s">
        <v>1139</v>
      </c>
      <c r="E719" s="34" t="s">
        <v>1166</v>
      </c>
      <c r="F719" s="34" t="s">
        <v>50</v>
      </c>
      <c r="G719" s="34" t="s">
        <v>50</v>
      </c>
      <c r="H719" s="34" t="s">
        <v>50</v>
      </c>
      <c r="I719" s="34" t="s">
        <v>1291</v>
      </c>
      <c r="J719" s="34">
        <v>0</v>
      </c>
    </row>
    <row r="720" spans="1:10" x14ac:dyDescent="0.35">
      <c r="A720" s="34" t="s">
        <v>19</v>
      </c>
      <c r="B720" s="34" t="s">
        <v>1154</v>
      </c>
      <c r="C720" s="34" t="s">
        <v>1146</v>
      </c>
      <c r="D720" s="34" t="s">
        <v>1139</v>
      </c>
      <c r="E720" s="34" t="s">
        <v>1166</v>
      </c>
      <c r="F720" s="34" t="s">
        <v>50</v>
      </c>
      <c r="G720" s="34" t="s">
        <v>50</v>
      </c>
      <c r="H720" s="34" t="s">
        <v>50</v>
      </c>
      <c r="I720" s="34" t="s">
        <v>1291</v>
      </c>
      <c r="J720" s="34">
        <v>0</v>
      </c>
    </row>
    <row r="721" spans="1:10" x14ac:dyDescent="0.35">
      <c r="A721" s="34" t="s">
        <v>19</v>
      </c>
      <c r="B721" s="34" t="s">
        <v>1155</v>
      </c>
      <c r="C721" s="34" t="s">
        <v>1146</v>
      </c>
      <c r="D721" s="34" t="s">
        <v>1139</v>
      </c>
      <c r="E721" s="34" t="s">
        <v>1166</v>
      </c>
      <c r="F721" s="34" t="s">
        <v>50</v>
      </c>
      <c r="G721" s="34" t="s">
        <v>50</v>
      </c>
      <c r="H721" s="34" t="s">
        <v>50</v>
      </c>
      <c r="I721" s="34" t="s">
        <v>1291</v>
      </c>
      <c r="J721" s="34">
        <v>0</v>
      </c>
    </row>
    <row r="722" spans="1:10" x14ac:dyDescent="0.35">
      <c r="A722" s="34" t="s">
        <v>19</v>
      </c>
      <c r="B722" s="34" t="s">
        <v>1137</v>
      </c>
      <c r="C722" s="34" t="s">
        <v>1138</v>
      </c>
      <c r="D722" s="34" t="s">
        <v>1139</v>
      </c>
      <c r="E722" s="34" t="s">
        <v>1140</v>
      </c>
      <c r="F722" s="34" t="s">
        <v>1141</v>
      </c>
      <c r="G722" s="34" t="s">
        <v>50</v>
      </c>
      <c r="H722" s="34" t="s">
        <v>1292</v>
      </c>
      <c r="I722" s="34" t="s">
        <v>1293</v>
      </c>
      <c r="J722" s="34">
        <v>1362</v>
      </c>
    </row>
    <row r="723" spans="1:10" x14ac:dyDescent="0.35">
      <c r="A723" s="34" t="s">
        <v>19</v>
      </c>
      <c r="B723" s="34" t="s">
        <v>1144</v>
      </c>
      <c r="C723" s="34" t="s">
        <v>1138</v>
      </c>
      <c r="D723" s="34" t="s">
        <v>1139</v>
      </c>
      <c r="E723" s="34" t="s">
        <v>1140</v>
      </c>
      <c r="F723" s="34" t="s">
        <v>1141</v>
      </c>
      <c r="G723" s="34" t="s">
        <v>50</v>
      </c>
      <c r="H723" s="34" t="s">
        <v>1292</v>
      </c>
      <c r="I723" s="34" t="s">
        <v>1293</v>
      </c>
      <c r="J723" s="34">
        <v>0</v>
      </c>
    </row>
    <row r="724" spans="1:10" x14ac:dyDescent="0.35">
      <c r="A724" s="34" t="s">
        <v>16</v>
      </c>
      <c r="B724" s="34" t="s">
        <v>1145</v>
      </c>
      <c r="C724" s="34" t="s">
        <v>1146</v>
      </c>
      <c r="D724" s="34" t="s">
        <v>1139</v>
      </c>
      <c r="E724" s="34" t="s">
        <v>1140</v>
      </c>
      <c r="F724" s="34" t="s">
        <v>1141</v>
      </c>
      <c r="G724" s="34" t="s">
        <v>50</v>
      </c>
      <c r="H724" s="34" t="s">
        <v>1292</v>
      </c>
      <c r="I724" s="34" t="s">
        <v>1293</v>
      </c>
      <c r="J724" s="34">
        <v>0</v>
      </c>
    </row>
    <row r="725" spans="1:10" x14ac:dyDescent="0.35">
      <c r="A725" s="34" t="s">
        <v>16</v>
      </c>
      <c r="B725" s="34" t="s">
        <v>1147</v>
      </c>
      <c r="C725" s="34" t="s">
        <v>1146</v>
      </c>
      <c r="D725" s="34" t="s">
        <v>1139</v>
      </c>
      <c r="E725" s="34" t="s">
        <v>1140</v>
      </c>
      <c r="F725" s="34" t="s">
        <v>1141</v>
      </c>
      <c r="G725" s="34" t="s">
        <v>50</v>
      </c>
      <c r="H725" s="34" t="s">
        <v>1292</v>
      </c>
      <c r="I725" s="34" t="s">
        <v>1293</v>
      </c>
      <c r="J725" s="34">
        <v>0</v>
      </c>
    </row>
    <row r="726" spans="1:10" x14ac:dyDescent="0.35">
      <c r="A726" s="34" t="s">
        <v>16</v>
      </c>
      <c r="B726" s="34" t="s">
        <v>1148</v>
      </c>
      <c r="C726" s="34" t="s">
        <v>1146</v>
      </c>
      <c r="D726" s="34" t="s">
        <v>1139</v>
      </c>
      <c r="E726" s="34" t="s">
        <v>1140</v>
      </c>
      <c r="F726" s="34" t="s">
        <v>1141</v>
      </c>
      <c r="G726" s="34" t="s">
        <v>50</v>
      </c>
      <c r="H726" s="34" t="s">
        <v>1292</v>
      </c>
      <c r="I726" s="34" t="s">
        <v>1293</v>
      </c>
      <c r="J726" s="34">
        <v>0</v>
      </c>
    </row>
    <row r="727" spans="1:10" x14ac:dyDescent="0.35">
      <c r="A727" s="34" t="s">
        <v>16</v>
      </c>
      <c r="B727" s="34" t="s">
        <v>1149</v>
      </c>
      <c r="C727" s="34" t="s">
        <v>1146</v>
      </c>
      <c r="D727" s="34" t="s">
        <v>1139</v>
      </c>
      <c r="E727" s="34" t="s">
        <v>1140</v>
      </c>
      <c r="F727" s="34" t="s">
        <v>1141</v>
      </c>
      <c r="G727" s="34" t="s">
        <v>50</v>
      </c>
      <c r="H727" s="34" t="s">
        <v>1292</v>
      </c>
      <c r="I727" s="34" t="s">
        <v>1293</v>
      </c>
      <c r="J727" s="34">
        <v>0</v>
      </c>
    </row>
    <row r="728" spans="1:10" x14ac:dyDescent="0.35">
      <c r="A728" s="34" t="s">
        <v>16</v>
      </c>
      <c r="B728" s="34" t="s">
        <v>1150</v>
      </c>
      <c r="C728" s="34" t="s">
        <v>1146</v>
      </c>
      <c r="D728" s="34" t="s">
        <v>1139</v>
      </c>
      <c r="E728" s="34" t="s">
        <v>1140</v>
      </c>
      <c r="F728" s="34" t="s">
        <v>1141</v>
      </c>
      <c r="G728" s="34" t="s">
        <v>50</v>
      </c>
      <c r="H728" s="34" t="s">
        <v>1292</v>
      </c>
      <c r="I728" s="34" t="s">
        <v>1293</v>
      </c>
      <c r="J728" s="34">
        <v>0</v>
      </c>
    </row>
    <row r="729" spans="1:10" x14ac:dyDescent="0.35">
      <c r="A729" s="34" t="s">
        <v>19</v>
      </c>
      <c r="B729" s="34" t="s">
        <v>1151</v>
      </c>
      <c r="C729" s="34" t="s">
        <v>1146</v>
      </c>
      <c r="D729" s="34" t="s">
        <v>1139</v>
      </c>
      <c r="E729" s="34" t="s">
        <v>1140</v>
      </c>
      <c r="F729" s="34" t="s">
        <v>1141</v>
      </c>
      <c r="G729" s="34" t="s">
        <v>50</v>
      </c>
      <c r="H729" s="34" t="s">
        <v>1292</v>
      </c>
      <c r="I729" s="34" t="s">
        <v>1293</v>
      </c>
      <c r="J729" s="34">
        <v>0</v>
      </c>
    </row>
    <row r="730" spans="1:10" x14ac:dyDescent="0.35">
      <c r="A730" s="34" t="s">
        <v>19</v>
      </c>
      <c r="B730" s="34" t="s">
        <v>1152</v>
      </c>
      <c r="C730" s="34" t="s">
        <v>1146</v>
      </c>
      <c r="D730" s="34" t="s">
        <v>1139</v>
      </c>
      <c r="E730" s="34" t="s">
        <v>1140</v>
      </c>
      <c r="F730" s="34" t="s">
        <v>1141</v>
      </c>
      <c r="G730" s="34" t="s">
        <v>50</v>
      </c>
      <c r="H730" s="34" t="s">
        <v>1292</v>
      </c>
      <c r="I730" s="34" t="s">
        <v>1293</v>
      </c>
      <c r="J730" s="34">
        <v>0</v>
      </c>
    </row>
    <row r="731" spans="1:10" x14ac:dyDescent="0.35">
      <c r="A731" s="34" t="s">
        <v>19</v>
      </c>
      <c r="B731" s="34" t="s">
        <v>1153</v>
      </c>
      <c r="C731" s="34" t="s">
        <v>1146</v>
      </c>
      <c r="D731" s="34" t="s">
        <v>1139</v>
      </c>
      <c r="E731" s="34" t="s">
        <v>1140</v>
      </c>
      <c r="F731" s="34" t="s">
        <v>1141</v>
      </c>
      <c r="G731" s="34" t="s">
        <v>50</v>
      </c>
      <c r="H731" s="34" t="s">
        <v>1292</v>
      </c>
      <c r="I731" s="34" t="s">
        <v>1293</v>
      </c>
      <c r="J731" s="34">
        <v>0</v>
      </c>
    </row>
    <row r="732" spans="1:10" x14ac:dyDescent="0.35">
      <c r="A732" s="34" t="s">
        <v>19</v>
      </c>
      <c r="B732" s="34" t="s">
        <v>1154</v>
      </c>
      <c r="C732" s="34" t="s">
        <v>1146</v>
      </c>
      <c r="D732" s="34" t="s">
        <v>1139</v>
      </c>
      <c r="E732" s="34" t="s">
        <v>1140</v>
      </c>
      <c r="F732" s="34" t="s">
        <v>1141</v>
      </c>
      <c r="G732" s="34" t="s">
        <v>50</v>
      </c>
      <c r="H732" s="34" t="s">
        <v>1292</v>
      </c>
      <c r="I732" s="34" t="s">
        <v>1293</v>
      </c>
      <c r="J732" s="34">
        <v>0</v>
      </c>
    </row>
    <row r="733" spans="1:10" x14ac:dyDescent="0.35">
      <c r="A733" s="34" t="s">
        <v>19</v>
      </c>
      <c r="B733" s="34" t="s">
        <v>1155</v>
      </c>
      <c r="C733" s="34" t="s">
        <v>1146</v>
      </c>
      <c r="D733" s="34" t="s">
        <v>1139</v>
      </c>
      <c r="E733" s="34" t="s">
        <v>1140</v>
      </c>
      <c r="F733" s="34" t="s">
        <v>1141</v>
      </c>
      <c r="G733" s="34" t="s">
        <v>50</v>
      </c>
      <c r="H733" s="34" t="s">
        <v>1292</v>
      </c>
      <c r="I733" s="34" t="s">
        <v>1293</v>
      </c>
      <c r="J733" s="34">
        <v>0</v>
      </c>
    </row>
    <row r="734" spans="1:10" x14ac:dyDescent="0.35">
      <c r="A734" s="34" t="s">
        <v>19</v>
      </c>
      <c r="B734" s="34" t="s">
        <v>1137</v>
      </c>
      <c r="C734" s="34" t="s">
        <v>1138</v>
      </c>
      <c r="D734" s="34" t="s">
        <v>1156</v>
      </c>
      <c r="E734" s="34" t="s">
        <v>1203</v>
      </c>
      <c r="F734" s="34" t="s">
        <v>1294</v>
      </c>
      <c r="G734" s="34" t="s">
        <v>50</v>
      </c>
      <c r="H734" s="34" t="s">
        <v>50</v>
      </c>
      <c r="I734" s="34" t="s">
        <v>1295</v>
      </c>
      <c r="J734" s="34">
        <v>0</v>
      </c>
    </row>
    <row r="735" spans="1:10" x14ac:dyDescent="0.35">
      <c r="A735" s="34" t="s">
        <v>19</v>
      </c>
      <c r="B735" s="34" t="s">
        <v>1144</v>
      </c>
      <c r="C735" s="34" t="s">
        <v>1138</v>
      </c>
      <c r="D735" s="34" t="s">
        <v>1156</v>
      </c>
      <c r="E735" s="34" t="s">
        <v>1203</v>
      </c>
      <c r="F735" s="34" t="s">
        <v>1294</v>
      </c>
      <c r="G735" s="34" t="s">
        <v>50</v>
      </c>
      <c r="H735" s="34" t="s">
        <v>50</v>
      </c>
      <c r="I735" s="34" t="s">
        <v>1295</v>
      </c>
      <c r="J735" s="34">
        <v>0</v>
      </c>
    </row>
    <row r="736" spans="1:10" x14ac:dyDescent="0.35">
      <c r="A736" s="34" t="s">
        <v>16</v>
      </c>
      <c r="B736" s="34" t="s">
        <v>1145</v>
      </c>
      <c r="C736" s="34" t="s">
        <v>1146</v>
      </c>
      <c r="D736" s="34" t="s">
        <v>1156</v>
      </c>
      <c r="E736" s="34" t="s">
        <v>1203</v>
      </c>
      <c r="F736" s="34" t="s">
        <v>1294</v>
      </c>
      <c r="G736" s="34" t="s">
        <v>50</v>
      </c>
      <c r="H736" s="34" t="s">
        <v>50</v>
      </c>
      <c r="I736" s="34" t="s">
        <v>1295</v>
      </c>
      <c r="J736" s="34">
        <v>708</v>
      </c>
    </row>
    <row r="737" spans="1:10" x14ac:dyDescent="0.35">
      <c r="A737" s="34" t="s">
        <v>16</v>
      </c>
      <c r="B737" s="34" t="s">
        <v>1147</v>
      </c>
      <c r="C737" s="34" t="s">
        <v>1146</v>
      </c>
      <c r="D737" s="34" t="s">
        <v>1156</v>
      </c>
      <c r="E737" s="34" t="s">
        <v>1203</v>
      </c>
      <c r="F737" s="34" t="s">
        <v>1294</v>
      </c>
      <c r="G737" s="34" t="s">
        <v>50</v>
      </c>
      <c r="H737" s="34" t="s">
        <v>50</v>
      </c>
      <c r="I737" s="34" t="s">
        <v>1295</v>
      </c>
      <c r="J737" s="34">
        <v>715</v>
      </c>
    </row>
    <row r="738" spans="1:10" x14ac:dyDescent="0.35">
      <c r="A738" s="34" t="s">
        <v>16</v>
      </c>
      <c r="B738" s="34" t="s">
        <v>1148</v>
      </c>
      <c r="C738" s="34" t="s">
        <v>1146</v>
      </c>
      <c r="D738" s="34" t="s">
        <v>1156</v>
      </c>
      <c r="E738" s="34" t="s">
        <v>1203</v>
      </c>
      <c r="F738" s="34" t="s">
        <v>1294</v>
      </c>
      <c r="G738" s="34" t="s">
        <v>50</v>
      </c>
      <c r="H738" s="34" t="s">
        <v>50</v>
      </c>
      <c r="I738" s="34" t="s">
        <v>1295</v>
      </c>
      <c r="J738" s="34">
        <v>598</v>
      </c>
    </row>
    <row r="739" spans="1:10" x14ac:dyDescent="0.35">
      <c r="A739" s="34" t="s">
        <v>16</v>
      </c>
      <c r="B739" s="34" t="s">
        <v>1149</v>
      </c>
      <c r="C739" s="34" t="s">
        <v>1146</v>
      </c>
      <c r="D739" s="34" t="s">
        <v>1156</v>
      </c>
      <c r="E739" s="34" t="s">
        <v>1203</v>
      </c>
      <c r="F739" s="34" t="s">
        <v>1294</v>
      </c>
      <c r="G739" s="34" t="s">
        <v>50</v>
      </c>
      <c r="H739" s="34" t="s">
        <v>50</v>
      </c>
      <c r="I739" s="34" t="s">
        <v>1295</v>
      </c>
      <c r="J739" s="34">
        <v>294</v>
      </c>
    </row>
    <row r="740" spans="1:10" x14ac:dyDescent="0.35">
      <c r="A740" s="34" t="s">
        <v>16</v>
      </c>
      <c r="B740" s="34" t="s">
        <v>1150</v>
      </c>
      <c r="C740" s="34" t="s">
        <v>1146</v>
      </c>
      <c r="D740" s="34" t="s">
        <v>1156</v>
      </c>
      <c r="E740" s="34" t="s">
        <v>1203</v>
      </c>
      <c r="F740" s="34" t="s">
        <v>1294</v>
      </c>
      <c r="G740" s="34" t="s">
        <v>50</v>
      </c>
      <c r="H740" s="34" t="s">
        <v>50</v>
      </c>
      <c r="I740" s="34" t="s">
        <v>1295</v>
      </c>
      <c r="J740" s="34">
        <v>297</v>
      </c>
    </row>
    <row r="741" spans="1:10" x14ac:dyDescent="0.35">
      <c r="A741" s="34" t="s">
        <v>19</v>
      </c>
      <c r="B741" s="34" t="s">
        <v>1151</v>
      </c>
      <c r="C741" s="34" t="s">
        <v>1146</v>
      </c>
      <c r="D741" s="34" t="s">
        <v>1156</v>
      </c>
      <c r="E741" s="34" t="s">
        <v>1203</v>
      </c>
      <c r="F741" s="34" t="s">
        <v>1294</v>
      </c>
      <c r="G741" s="34" t="s">
        <v>50</v>
      </c>
      <c r="H741" s="34" t="s">
        <v>50</v>
      </c>
      <c r="I741" s="34" t="s">
        <v>1295</v>
      </c>
      <c r="J741" s="34">
        <v>450</v>
      </c>
    </row>
    <row r="742" spans="1:10" x14ac:dyDescent="0.35">
      <c r="A742" s="34" t="s">
        <v>19</v>
      </c>
      <c r="B742" s="34" t="s">
        <v>1152</v>
      </c>
      <c r="C742" s="34" t="s">
        <v>1146</v>
      </c>
      <c r="D742" s="34" t="s">
        <v>1156</v>
      </c>
      <c r="E742" s="34" t="s">
        <v>1203</v>
      </c>
      <c r="F742" s="34" t="s">
        <v>1294</v>
      </c>
      <c r="G742" s="34" t="s">
        <v>50</v>
      </c>
      <c r="H742" s="34" t="s">
        <v>50</v>
      </c>
      <c r="I742" s="34" t="s">
        <v>1295</v>
      </c>
      <c r="J742" s="34">
        <v>441</v>
      </c>
    </row>
    <row r="743" spans="1:10" x14ac:dyDescent="0.35">
      <c r="A743" s="34" t="s">
        <v>19</v>
      </c>
      <c r="B743" s="34" t="s">
        <v>1153</v>
      </c>
      <c r="C743" s="34" t="s">
        <v>1146</v>
      </c>
      <c r="D743" s="34" t="s">
        <v>1156</v>
      </c>
      <c r="E743" s="34" t="s">
        <v>1203</v>
      </c>
      <c r="F743" s="34" t="s">
        <v>1294</v>
      </c>
      <c r="G743" s="34" t="s">
        <v>50</v>
      </c>
      <c r="H743" s="34" t="s">
        <v>50</v>
      </c>
      <c r="I743" s="34" t="s">
        <v>1295</v>
      </c>
      <c r="J743" s="34">
        <v>1872</v>
      </c>
    </row>
    <row r="744" spans="1:10" x14ac:dyDescent="0.35">
      <c r="A744" s="34" t="s">
        <v>19</v>
      </c>
      <c r="B744" s="34" t="s">
        <v>1154</v>
      </c>
      <c r="C744" s="34" t="s">
        <v>1146</v>
      </c>
      <c r="D744" s="34" t="s">
        <v>1156</v>
      </c>
      <c r="E744" s="34" t="s">
        <v>1203</v>
      </c>
      <c r="F744" s="34" t="s">
        <v>1294</v>
      </c>
      <c r="G744" s="34" t="s">
        <v>50</v>
      </c>
      <c r="H744" s="34" t="s">
        <v>50</v>
      </c>
      <c r="I744" s="34" t="s">
        <v>1295</v>
      </c>
      <c r="J744" s="34">
        <v>61</v>
      </c>
    </row>
    <row r="745" spans="1:10" x14ac:dyDescent="0.35">
      <c r="A745" s="34" t="s">
        <v>19</v>
      </c>
      <c r="B745" s="34" t="s">
        <v>1155</v>
      </c>
      <c r="C745" s="34" t="s">
        <v>1146</v>
      </c>
      <c r="D745" s="34" t="s">
        <v>1156</v>
      </c>
      <c r="E745" s="34" t="s">
        <v>1203</v>
      </c>
      <c r="F745" s="34" t="s">
        <v>1294</v>
      </c>
      <c r="G745" s="34" t="s">
        <v>50</v>
      </c>
      <c r="H745" s="34" t="s">
        <v>50</v>
      </c>
      <c r="I745" s="34" t="s">
        <v>1295</v>
      </c>
      <c r="J745" s="34">
        <v>313</v>
      </c>
    </row>
    <row r="746" spans="1:10" x14ac:dyDescent="0.35">
      <c r="A746" s="34" t="s">
        <v>19</v>
      </c>
      <c r="B746" s="34" t="s">
        <v>1137</v>
      </c>
      <c r="C746" s="34" t="s">
        <v>1138</v>
      </c>
      <c r="D746" s="34" t="s">
        <v>1156</v>
      </c>
      <c r="E746" s="34" t="s">
        <v>1203</v>
      </c>
      <c r="F746" s="34" t="s">
        <v>1294</v>
      </c>
      <c r="G746" s="34" t="s">
        <v>1296</v>
      </c>
      <c r="H746" s="34" t="s">
        <v>1297</v>
      </c>
      <c r="I746" s="34" t="s">
        <v>1298</v>
      </c>
      <c r="J746" s="34">
        <v>0</v>
      </c>
    </row>
    <row r="747" spans="1:10" x14ac:dyDescent="0.35">
      <c r="A747" s="34" t="s">
        <v>19</v>
      </c>
      <c r="B747" s="34" t="s">
        <v>1144</v>
      </c>
      <c r="C747" s="34" t="s">
        <v>1138</v>
      </c>
      <c r="D747" s="34" t="s">
        <v>1156</v>
      </c>
      <c r="E747" s="34" t="s">
        <v>1203</v>
      </c>
      <c r="F747" s="34" t="s">
        <v>1294</v>
      </c>
      <c r="G747" s="34" t="s">
        <v>1296</v>
      </c>
      <c r="H747" s="34" t="s">
        <v>1297</v>
      </c>
      <c r="I747" s="34" t="s">
        <v>1298</v>
      </c>
      <c r="J747" s="34">
        <v>0</v>
      </c>
    </row>
    <row r="748" spans="1:10" x14ac:dyDescent="0.35">
      <c r="A748" s="34" t="s">
        <v>16</v>
      </c>
      <c r="B748" s="34" t="s">
        <v>1145</v>
      </c>
      <c r="C748" s="34" t="s">
        <v>1146</v>
      </c>
      <c r="D748" s="34" t="s">
        <v>1156</v>
      </c>
      <c r="E748" s="34" t="s">
        <v>1203</v>
      </c>
      <c r="F748" s="34" t="s">
        <v>1294</v>
      </c>
      <c r="G748" s="34" t="s">
        <v>1296</v>
      </c>
      <c r="H748" s="34" t="s">
        <v>1297</v>
      </c>
      <c r="I748" s="34" t="s">
        <v>1298</v>
      </c>
      <c r="J748" s="34">
        <v>12</v>
      </c>
    </row>
    <row r="749" spans="1:10" x14ac:dyDescent="0.35">
      <c r="A749" s="34" t="s">
        <v>16</v>
      </c>
      <c r="B749" s="34" t="s">
        <v>1147</v>
      </c>
      <c r="C749" s="34" t="s">
        <v>1146</v>
      </c>
      <c r="D749" s="34" t="s">
        <v>1156</v>
      </c>
      <c r="E749" s="34" t="s">
        <v>1203</v>
      </c>
      <c r="F749" s="34" t="s">
        <v>1294</v>
      </c>
      <c r="G749" s="34" t="s">
        <v>1296</v>
      </c>
      <c r="H749" s="34" t="s">
        <v>1297</v>
      </c>
      <c r="I749" s="34" t="s">
        <v>1298</v>
      </c>
      <c r="J749" s="34">
        <v>15</v>
      </c>
    </row>
    <row r="750" spans="1:10" x14ac:dyDescent="0.35">
      <c r="A750" s="34" t="s">
        <v>16</v>
      </c>
      <c r="B750" s="34" t="s">
        <v>1148</v>
      </c>
      <c r="C750" s="34" t="s">
        <v>1146</v>
      </c>
      <c r="D750" s="34" t="s">
        <v>1156</v>
      </c>
      <c r="E750" s="34" t="s">
        <v>1203</v>
      </c>
      <c r="F750" s="34" t="s">
        <v>1294</v>
      </c>
      <c r="G750" s="34" t="s">
        <v>1296</v>
      </c>
      <c r="H750" s="34" t="s">
        <v>1297</v>
      </c>
      <c r="I750" s="34" t="s">
        <v>1298</v>
      </c>
      <c r="J750" s="34">
        <v>0</v>
      </c>
    </row>
    <row r="751" spans="1:10" x14ac:dyDescent="0.35">
      <c r="A751" s="34" t="s">
        <v>16</v>
      </c>
      <c r="B751" s="34" t="s">
        <v>1149</v>
      </c>
      <c r="C751" s="34" t="s">
        <v>1146</v>
      </c>
      <c r="D751" s="34" t="s">
        <v>1156</v>
      </c>
      <c r="E751" s="34" t="s">
        <v>1203</v>
      </c>
      <c r="F751" s="34" t="s">
        <v>1294</v>
      </c>
      <c r="G751" s="34" t="s">
        <v>1296</v>
      </c>
      <c r="H751" s="34" t="s">
        <v>1297</v>
      </c>
      <c r="I751" s="34" t="s">
        <v>1298</v>
      </c>
      <c r="J751" s="34">
        <v>546</v>
      </c>
    </row>
    <row r="752" spans="1:10" x14ac:dyDescent="0.35">
      <c r="A752" s="34" t="s">
        <v>16</v>
      </c>
      <c r="B752" s="34" t="s">
        <v>1150</v>
      </c>
      <c r="C752" s="34" t="s">
        <v>1146</v>
      </c>
      <c r="D752" s="34" t="s">
        <v>1156</v>
      </c>
      <c r="E752" s="34" t="s">
        <v>1203</v>
      </c>
      <c r="F752" s="34" t="s">
        <v>1294</v>
      </c>
      <c r="G752" s="34" t="s">
        <v>1296</v>
      </c>
      <c r="H752" s="34" t="s">
        <v>1297</v>
      </c>
      <c r="I752" s="34" t="s">
        <v>1298</v>
      </c>
      <c r="J752" s="34">
        <v>24</v>
      </c>
    </row>
    <row r="753" spans="1:10" x14ac:dyDescent="0.35">
      <c r="A753" s="34" t="s">
        <v>19</v>
      </c>
      <c r="B753" s="34" t="s">
        <v>1151</v>
      </c>
      <c r="C753" s="34" t="s">
        <v>1146</v>
      </c>
      <c r="D753" s="34" t="s">
        <v>1156</v>
      </c>
      <c r="E753" s="34" t="s">
        <v>1203</v>
      </c>
      <c r="F753" s="34" t="s">
        <v>1294</v>
      </c>
      <c r="G753" s="34" t="s">
        <v>1296</v>
      </c>
      <c r="H753" s="34" t="s">
        <v>1297</v>
      </c>
      <c r="I753" s="34" t="s">
        <v>1298</v>
      </c>
      <c r="J753" s="34">
        <v>541</v>
      </c>
    </row>
    <row r="754" spans="1:10" x14ac:dyDescent="0.35">
      <c r="A754" s="34" t="s">
        <v>19</v>
      </c>
      <c r="B754" s="34" t="s">
        <v>1152</v>
      </c>
      <c r="C754" s="34" t="s">
        <v>1146</v>
      </c>
      <c r="D754" s="34" t="s">
        <v>1156</v>
      </c>
      <c r="E754" s="34" t="s">
        <v>1203</v>
      </c>
      <c r="F754" s="34" t="s">
        <v>1294</v>
      </c>
      <c r="G754" s="34" t="s">
        <v>1296</v>
      </c>
      <c r="H754" s="34" t="s">
        <v>1297</v>
      </c>
      <c r="I754" s="34" t="s">
        <v>1298</v>
      </c>
      <c r="J754" s="34">
        <v>342</v>
      </c>
    </row>
    <row r="755" spans="1:10" x14ac:dyDescent="0.35">
      <c r="A755" s="34" t="s">
        <v>19</v>
      </c>
      <c r="B755" s="34" t="s">
        <v>1153</v>
      </c>
      <c r="C755" s="34" t="s">
        <v>1146</v>
      </c>
      <c r="D755" s="34" t="s">
        <v>1156</v>
      </c>
      <c r="E755" s="34" t="s">
        <v>1203</v>
      </c>
      <c r="F755" s="34" t="s">
        <v>1294</v>
      </c>
      <c r="G755" s="34" t="s">
        <v>1296</v>
      </c>
      <c r="H755" s="34" t="s">
        <v>1297</v>
      </c>
      <c r="I755" s="34" t="s">
        <v>1298</v>
      </c>
      <c r="J755" s="34">
        <v>2524</v>
      </c>
    </row>
    <row r="756" spans="1:10" x14ac:dyDescent="0.35">
      <c r="A756" s="34" t="s">
        <v>19</v>
      </c>
      <c r="B756" s="34" t="s">
        <v>1154</v>
      </c>
      <c r="C756" s="34" t="s">
        <v>1146</v>
      </c>
      <c r="D756" s="34" t="s">
        <v>1156</v>
      </c>
      <c r="E756" s="34" t="s">
        <v>1203</v>
      </c>
      <c r="F756" s="34" t="s">
        <v>1294</v>
      </c>
      <c r="G756" s="34" t="s">
        <v>1296</v>
      </c>
      <c r="H756" s="34" t="s">
        <v>1297</v>
      </c>
      <c r="I756" s="34" t="s">
        <v>1298</v>
      </c>
      <c r="J756" s="34">
        <v>217</v>
      </c>
    </row>
    <row r="757" spans="1:10" x14ac:dyDescent="0.35">
      <c r="A757" s="34" t="s">
        <v>19</v>
      </c>
      <c r="B757" s="34" t="s">
        <v>1155</v>
      </c>
      <c r="C757" s="34" t="s">
        <v>1146</v>
      </c>
      <c r="D757" s="34" t="s">
        <v>1156</v>
      </c>
      <c r="E757" s="34" t="s">
        <v>1203</v>
      </c>
      <c r="F757" s="34" t="s">
        <v>1294</v>
      </c>
      <c r="G757" s="34" t="s">
        <v>1296</v>
      </c>
      <c r="H757" s="34" t="s">
        <v>1297</v>
      </c>
      <c r="I757" s="34" t="s">
        <v>1298</v>
      </c>
      <c r="J757" s="34">
        <v>456</v>
      </c>
    </row>
    <row r="758" spans="1:10" x14ac:dyDescent="0.35">
      <c r="A758" s="34" t="s">
        <v>19</v>
      </c>
      <c r="B758" s="34" t="s">
        <v>1137</v>
      </c>
      <c r="C758" s="34" t="s">
        <v>1138</v>
      </c>
      <c r="D758" s="34" t="s">
        <v>1139</v>
      </c>
      <c r="E758" s="34" t="s">
        <v>1254</v>
      </c>
      <c r="F758" s="34" t="s">
        <v>1255</v>
      </c>
      <c r="G758" s="34" t="s">
        <v>1299</v>
      </c>
      <c r="H758" s="34" t="s">
        <v>1300</v>
      </c>
      <c r="I758" s="34" t="s">
        <v>1301</v>
      </c>
      <c r="J758" s="34">
        <v>0</v>
      </c>
    </row>
    <row r="759" spans="1:10" x14ac:dyDescent="0.35">
      <c r="A759" s="34" t="s">
        <v>19</v>
      </c>
      <c r="B759" s="34" t="s">
        <v>1144</v>
      </c>
      <c r="C759" s="34" t="s">
        <v>1138</v>
      </c>
      <c r="D759" s="34" t="s">
        <v>1139</v>
      </c>
      <c r="E759" s="34" t="s">
        <v>1254</v>
      </c>
      <c r="F759" s="34" t="s">
        <v>1255</v>
      </c>
      <c r="G759" s="34" t="s">
        <v>1299</v>
      </c>
      <c r="H759" s="34" t="s">
        <v>1300</v>
      </c>
      <c r="I759" s="34" t="s">
        <v>1301</v>
      </c>
      <c r="J759" s="34">
        <v>1260</v>
      </c>
    </row>
    <row r="760" spans="1:10" x14ac:dyDescent="0.35">
      <c r="A760" s="34" t="s">
        <v>16</v>
      </c>
      <c r="B760" s="34" t="s">
        <v>1145</v>
      </c>
      <c r="C760" s="34" t="s">
        <v>1146</v>
      </c>
      <c r="D760" s="34" t="s">
        <v>1139</v>
      </c>
      <c r="E760" s="34" t="s">
        <v>1254</v>
      </c>
      <c r="F760" s="34" t="s">
        <v>1255</v>
      </c>
      <c r="G760" s="34" t="s">
        <v>1299</v>
      </c>
      <c r="H760" s="34" t="s">
        <v>1300</v>
      </c>
      <c r="I760" s="34" t="s">
        <v>1301</v>
      </c>
      <c r="J760" s="34">
        <v>0</v>
      </c>
    </row>
    <row r="761" spans="1:10" x14ac:dyDescent="0.35">
      <c r="A761" s="34" t="s">
        <v>16</v>
      </c>
      <c r="B761" s="34" t="s">
        <v>1147</v>
      </c>
      <c r="C761" s="34" t="s">
        <v>1146</v>
      </c>
      <c r="D761" s="34" t="s">
        <v>1139</v>
      </c>
      <c r="E761" s="34" t="s">
        <v>1254</v>
      </c>
      <c r="F761" s="34" t="s">
        <v>1255</v>
      </c>
      <c r="G761" s="34" t="s">
        <v>1299</v>
      </c>
      <c r="H761" s="34" t="s">
        <v>1300</v>
      </c>
      <c r="I761" s="34" t="s">
        <v>1301</v>
      </c>
      <c r="J761" s="34">
        <v>0</v>
      </c>
    </row>
    <row r="762" spans="1:10" x14ac:dyDescent="0.35">
      <c r="A762" s="34" t="s">
        <v>16</v>
      </c>
      <c r="B762" s="34" t="s">
        <v>1148</v>
      </c>
      <c r="C762" s="34" t="s">
        <v>1146</v>
      </c>
      <c r="D762" s="34" t="s">
        <v>1139</v>
      </c>
      <c r="E762" s="34" t="s">
        <v>1254</v>
      </c>
      <c r="F762" s="34" t="s">
        <v>1255</v>
      </c>
      <c r="G762" s="34" t="s">
        <v>1299</v>
      </c>
      <c r="H762" s="34" t="s">
        <v>1300</v>
      </c>
      <c r="I762" s="34" t="s">
        <v>1301</v>
      </c>
      <c r="J762" s="34">
        <v>0</v>
      </c>
    </row>
    <row r="763" spans="1:10" x14ac:dyDescent="0.35">
      <c r="A763" s="34" t="s">
        <v>16</v>
      </c>
      <c r="B763" s="34" t="s">
        <v>1149</v>
      </c>
      <c r="C763" s="34" t="s">
        <v>1146</v>
      </c>
      <c r="D763" s="34" t="s">
        <v>1139</v>
      </c>
      <c r="E763" s="34" t="s">
        <v>1254</v>
      </c>
      <c r="F763" s="34" t="s">
        <v>1255</v>
      </c>
      <c r="G763" s="34" t="s">
        <v>1299</v>
      </c>
      <c r="H763" s="34" t="s">
        <v>1300</v>
      </c>
      <c r="I763" s="34" t="s">
        <v>1301</v>
      </c>
      <c r="J763" s="34">
        <v>0</v>
      </c>
    </row>
    <row r="764" spans="1:10" x14ac:dyDescent="0.35">
      <c r="A764" s="34" t="s">
        <v>16</v>
      </c>
      <c r="B764" s="34" t="s">
        <v>1150</v>
      </c>
      <c r="C764" s="34" t="s">
        <v>1146</v>
      </c>
      <c r="D764" s="34" t="s">
        <v>1139</v>
      </c>
      <c r="E764" s="34" t="s">
        <v>1254</v>
      </c>
      <c r="F764" s="34" t="s">
        <v>1255</v>
      </c>
      <c r="G764" s="34" t="s">
        <v>1299</v>
      </c>
      <c r="H764" s="34" t="s">
        <v>1300</v>
      </c>
      <c r="I764" s="34" t="s">
        <v>1301</v>
      </c>
      <c r="J764" s="34">
        <v>0</v>
      </c>
    </row>
    <row r="765" spans="1:10" x14ac:dyDescent="0.35">
      <c r="A765" s="34" t="s">
        <v>19</v>
      </c>
      <c r="B765" s="34" t="s">
        <v>1151</v>
      </c>
      <c r="C765" s="34" t="s">
        <v>1146</v>
      </c>
      <c r="D765" s="34" t="s">
        <v>1139</v>
      </c>
      <c r="E765" s="34" t="s">
        <v>1254</v>
      </c>
      <c r="F765" s="34" t="s">
        <v>1255</v>
      </c>
      <c r="G765" s="34" t="s">
        <v>1299</v>
      </c>
      <c r="H765" s="34" t="s">
        <v>1300</v>
      </c>
      <c r="I765" s="34" t="s">
        <v>1301</v>
      </c>
      <c r="J765" s="34">
        <v>0</v>
      </c>
    </row>
    <row r="766" spans="1:10" x14ac:dyDescent="0.35">
      <c r="A766" s="34" t="s">
        <v>19</v>
      </c>
      <c r="B766" s="34" t="s">
        <v>1152</v>
      </c>
      <c r="C766" s="34" t="s">
        <v>1146</v>
      </c>
      <c r="D766" s="34" t="s">
        <v>1139</v>
      </c>
      <c r="E766" s="34" t="s">
        <v>1254</v>
      </c>
      <c r="F766" s="34" t="s">
        <v>1255</v>
      </c>
      <c r="G766" s="34" t="s">
        <v>1299</v>
      </c>
      <c r="H766" s="34" t="s">
        <v>1300</v>
      </c>
      <c r="I766" s="34" t="s">
        <v>1301</v>
      </c>
      <c r="J766" s="34">
        <v>0</v>
      </c>
    </row>
    <row r="767" spans="1:10" x14ac:dyDescent="0.35">
      <c r="A767" s="34" t="s">
        <v>19</v>
      </c>
      <c r="B767" s="34" t="s">
        <v>1153</v>
      </c>
      <c r="C767" s="34" t="s">
        <v>1146</v>
      </c>
      <c r="D767" s="34" t="s">
        <v>1139</v>
      </c>
      <c r="E767" s="34" t="s">
        <v>1254</v>
      </c>
      <c r="F767" s="34" t="s">
        <v>1255</v>
      </c>
      <c r="G767" s="34" t="s">
        <v>1299</v>
      </c>
      <c r="H767" s="34" t="s">
        <v>1300</v>
      </c>
      <c r="I767" s="34" t="s">
        <v>1301</v>
      </c>
      <c r="J767" s="34">
        <v>0</v>
      </c>
    </row>
    <row r="768" spans="1:10" x14ac:dyDescent="0.35">
      <c r="A768" s="34" t="s">
        <v>19</v>
      </c>
      <c r="B768" s="34" t="s">
        <v>1154</v>
      </c>
      <c r="C768" s="34" t="s">
        <v>1146</v>
      </c>
      <c r="D768" s="34" t="s">
        <v>1139</v>
      </c>
      <c r="E768" s="34" t="s">
        <v>1254</v>
      </c>
      <c r="F768" s="34" t="s">
        <v>1255</v>
      </c>
      <c r="G768" s="34" t="s">
        <v>1299</v>
      </c>
      <c r="H768" s="34" t="s">
        <v>1300</v>
      </c>
      <c r="I768" s="34" t="s">
        <v>1301</v>
      </c>
      <c r="J768" s="34">
        <v>0</v>
      </c>
    </row>
    <row r="769" spans="1:10" x14ac:dyDescent="0.35">
      <c r="A769" s="34" t="s">
        <v>19</v>
      </c>
      <c r="B769" s="34" t="s">
        <v>1155</v>
      </c>
      <c r="C769" s="34" t="s">
        <v>1146</v>
      </c>
      <c r="D769" s="34" t="s">
        <v>1139</v>
      </c>
      <c r="E769" s="34" t="s">
        <v>1254</v>
      </c>
      <c r="F769" s="34" t="s">
        <v>1255</v>
      </c>
      <c r="G769" s="34" t="s">
        <v>1299</v>
      </c>
      <c r="H769" s="34" t="s">
        <v>1300</v>
      </c>
      <c r="I769" s="34" t="s">
        <v>1301</v>
      </c>
      <c r="J769" s="34">
        <v>0</v>
      </c>
    </row>
    <row r="770" spans="1:10" x14ac:dyDescent="0.35">
      <c r="A770" s="34" t="s">
        <v>19</v>
      </c>
      <c r="B770" s="34" t="s">
        <v>1137</v>
      </c>
      <c r="C770" s="34" t="s">
        <v>1138</v>
      </c>
      <c r="D770" s="34" t="s">
        <v>1139</v>
      </c>
      <c r="E770" s="34" t="s">
        <v>1166</v>
      </c>
      <c r="F770" s="34" t="s">
        <v>1184</v>
      </c>
      <c r="G770" s="34" t="s">
        <v>1302</v>
      </c>
      <c r="H770" s="34" t="s">
        <v>50</v>
      </c>
      <c r="I770" s="34" t="s">
        <v>1303</v>
      </c>
      <c r="J770" s="34">
        <v>0</v>
      </c>
    </row>
    <row r="771" spans="1:10" x14ac:dyDescent="0.35">
      <c r="A771" s="34" t="s">
        <v>19</v>
      </c>
      <c r="B771" s="34" t="s">
        <v>1144</v>
      </c>
      <c r="C771" s="34" t="s">
        <v>1138</v>
      </c>
      <c r="D771" s="34" t="s">
        <v>1139</v>
      </c>
      <c r="E771" s="34" t="s">
        <v>1166</v>
      </c>
      <c r="F771" s="34" t="s">
        <v>1184</v>
      </c>
      <c r="G771" s="34" t="s">
        <v>1302</v>
      </c>
      <c r="H771" s="34" t="s">
        <v>50</v>
      </c>
      <c r="I771" s="34" t="s">
        <v>1303</v>
      </c>
      <c r="J771" s="34">
        <v>0</v>
      </c>
    </row>
    <row r="772" spans="1:10" x14ac:dyDescent="0.35">
      <c r="A772" s="34" t="s">
        <v>16</v>
      </c>
      <c r="B772" s="34" t="s">
        <v>1145</v>
      </c>
      <c r="C772" s="34" t="s">
        <v>1146</v>
      </c>
      <c r="D772" s="34" t="s">
        <v>1139</v>
      </c>
      <c r="E772" s="34" t="s">
        <v>1166</v>
      </c>
      <c r="F772" s="34" t="s">
        <v>1184</v>
      </c>
      <c r="G772" s="34" t="s">
        <v>1302</v>
      </c>
      <c r="H772" s="34" t="s">
        <v>50</v>
      </c>
      <c r="I772" s="34" t="s">
        <v>1303</v>
      </c>
      <c r="J772" s="34">
        <v>21</v>
      </c>
    </row>
    <row r="773" spans="1:10" x14ac:dyDescent="0.35">
      <c r="A773" s="34" t="s">
        <v>16</v>
      </c>
      <c r="B773" s="34" t="s">
        <v>1147</v>
      </c>
      <c r="C773" s="34" t="s">
        <v>1146</v>
      </c>
      <c r="D773" s="34" t="s">
        <v>1139</v>
      </c>
      <c r="E773" s="34" t="s">
        <v>1166</v>
      </c>
      <c r="F773" s="34" t="s">
        <v>1184</v>
      </c>
      <c r="G773" s="34" t="s">
        <v>1302</v>
      </c>
      <c r="H773" s="34" t="s">
        <v>50</v>
      </c>
      <c r="I773" s="34" t="s">
        <v>1303</v>
      </c>
      <c r="J773" s="34">
        <v>3</v>
      </c>
    </row>
    <row r="774" spans="1:10" x14ac:dyDescent="0.35">
      <c r="A774" s="34" t="s">
        <v>16</v>
      </c>
      <c r="B774" s="34" t="s">
        <v>1148</v>
      </c>
      <c r="C774" s="34" t="s">
        <v>1146</v>
      </c>
      <c r="D774" s="34" t="s">
        <v>1139</v>
      </c>
      <c r="E774" s="34" t="s">
        <v>1166</v>
      </c>
      <c r="F774" s="34" t="s">
        <v>1184</v>
      </c>
      <c r="G774" s="34" t="s">
        <v>1302</v>
      </c>
      <c r="H774" s="34" t="s">
        <v>50</v>
      </c>
      <c r="I774" s="34" t="s">
        <v>1303</v>
      </c>
      <c r="J774" s="34">
        <v>2</v>
      </c>
    </row>
    <row r="775" spans="1:10" x14ac:dyDescent="0.35">
      <c r="A775" s="34" t="s">
        <v>16</v>
      </c>
      <c r="B775" s="34" t="s">
        <v>1149</v>
      </c>
      <c r="C775" s="34" t="s">
        <v>1146</v>
      </c>
      <c r="D775" s="34" t="s">
        <v>1139</v>
      </c>
      <c r="E775" s="34" t="s">
        <v>1166</v>
      </c>
      <c r="F775" s="34" t="s">
        <v>1184</v>
      </c>
      <c r="G775" s="34" t="s">
        <v>1302</v>
      </c>
      <c r="H775" s="34" t="s">
        <v>50</v>
      </c>
      <c r="I775" s="34" t="s">
        <v>1303</v>
      </c>
      <c r="J775" s="34">
        <v>8</v>
      </c>
    </row>
    <row r="776" spans="1:10" x14ac:dyDescent="0.35">
      <c r="A776" s="34" t="s">
        <v>16</v>
      </c>
      <c r="B776" s="34" t="s">
        <v>1150</v>
      </c>
      <c r="C776" s="34" t="s">
        <v>1146</v>
      </c>
      <c r="D776" s="34" t="s">
        <v>1139</v>
      </c>
      <c r="E776" s="34" t="s">
        <v>1166</v>
      </c>
      <c r="F776" s="34" t="s">
        <v>1184</v>
      </c>
      <c r="G776" s="34" t="s">
        <v>1302</v>
      </c>
      <c r="H776" s="34" t="s">
        <v>50</v>
      </c>
      <c r="I776" s="34" t="s">
        <v>1303</v>
      </c>
      <c r="J776" s="34">
        <v>6</v>
      </c>
    </row>
    <row r="777" spans="1:10" x14ac:dyDescent="0.35">
      <c r="A777" s="34" t="s">
        <v>19</v>
      </c>
      <c r="B777" s="34" t="s">
        <v>1151</v>
      </c>
      <c r="C777" s="34" t="s">
        <v>1146</v>
      </c>
      <c r="D777" s="34" t="s">
        <v>1139</v>
      </c>
      <c r="E777" s="34" t="s">
        <v>1166</v>
      </c>
      <c r="F777" s="34" t="s">
        <v>1184</v>
      </c>
      <c r="G777" s="34" t="s">
        <v>1302</v>
      </c>
      <c r="H777" s="34" t="s">
        <v>50</v>
      </c>
      <c r="I777" s="34" t="s">
        <v>1303</v>
      </c>
      <c r="J777" s="34">
        <v>0</v>
      </c>
    </row>
    <row r="778" spans="1:10" x14ac:dyDescent="0.35">
      <c r="A778" s="34" t="s">
        <v>19</v>
      </c>
      <c r="B778" s="34" t="s">
        <v>1152</v>
      </c>
      <c r="C778" s="34" t="s">
        <v>1146</v>
      </c>
      <c r="D778" s="34" t="s">
        <v>1139</v>
      </c>
      <c r="E778" s="34" t="s">
        <v>1166</v>
      </c>
      <c r="F778" s="34" t="s">
        <v>1184</v>
      </c>
      <c r="G778" s="34" t="s">
        <v>1302</v>
      </c>
      <c r="H778" s="34" t="s">
        <v>50</v>
      </c>
      <c r="I778" s="34" t="s">
        <v>1303</v>
      </c>
      <c r="J778" s="34">
        <v>0</v>
      </c>
    </row>
    <row r="779" spans="1:10" x14ac:dyDescent="0.35">
      <c r="A779" s="34" t="s">
        <v>19</v>
      </c>
      <c r="B779" s="34" t="s">
        <v>1153</v>
      </c>
      <c r="C779" s="34" t="s">
        <v>1146</v>
      </c>
      <c r="D779" s="34" t="s">
        <v>1139</v>
      </c>
      <c r="E779" s="34" t="s">
        <v>1166</v>
      </c>
      <c r="F779" s="34" t="s">
        <v>1184</v>
      </c>
      <c r="G779" s="34" t="s">
        <v>1302</v>
      </c>
      <c r="H779" s="34" t="s">
        <v>50</v>
      </c>
      <c r="I779" s="34" t="s">
        <v>1303</v>
      </c>
      <c r="J779" s="34">
        <v>0</v>
      </c>
    </row>
    <row r="780" spans="1:10" x14ac:dyDescent="0.35">
      <c r="A780" s="34" t="s">
        <v>19</v>
      </c>
      <c r="B780" s="34" t="s">
        <v>1154</v>
      </c>
      <c r="C780" s="34" t="s">
        <v>1146</v>
      </c>
      <c r="D780" s="34" t="s">
        <v>1139</v>
      </c>
      <c r="E780" s="34" t="s">
        <v>1166</v>
      </c>
      <c r="F780" s="34" t="s">
        <v>1184</v>
      </c>
      <c r="G780" s="34" t="s">
        <v>1302</v>
      </c>
      <c r="H780" s="34" t="s">
        <v>50</v>
      </c>
      <c r="I780" s="34" t="s">
        <v>1303</v>
      </c>
      <c r="J780" s="34">
        <v>0</v>
      </c>
    </row>
    <row r="781" spans="1:10" x14ac:dyDescent="0.35">
      <c r="A781" s="34" t="s">
        <v>19</v>
      </c>
      <c r="B781" s="34" t="s">
        <v>1155</v>
      </c>
      <c r="C781" s="34" t="s">
        <v>1146</v>
      </c>
      <c r="D781" s="34" t="s">
        <v>1139</v>
      </c>
      <c r="E781" s="34" t="s">
        <v>1166</v>
      </c>
      <c r="F781" s="34" t="s">
        <v>1184</v>
      </c>
      <c r="G781" s="34" t="s">
        <v>1302</v>
      </c>
      <c r="H781" s="34" t="s">
        <v>50</v>
      </c>
      <c r="I781" s="34" t="s">
        <v>1303</v>
      </c>
      <c r="J781" s="34">
        <v>0</v>
      </c>
    </row>
    <row r="782" spans="1:10" x14ac:dyDescent="0.35">
      <c r="A782" s="34" t="s">
        <v>19</v>
      </c>
      <c r="B782" s="34" t="s">
        <v>1137</v>
      </c>
      <c r="C782" s="34" t="s">
        <v>1138</v>
      </c>
      <c r="D782" s="34" t="s">
        <v>1156</v>
      </c>
      <c r="E782" s="34" t="s">
        <v>1179</v>
      </c>
      <c r="F782" s="34" t="s">
        <v>1180</v>
      </c>
      <c r="G782" s="34" t="s">
        <v>1181</v>
      </c>
      <c r="H782" s="34" t="s">
        <v>1304</v>
      </c>
      <c r="I782" s="34" t="s">
        <v>1305</v>
      </c>
      <c r="J782" s="34">
        <v>0</v>
      </c>
    </row>
    <row r="783" spans="1:10" x14ac:dyDescent="0.35">
      <c r="A783" s="34" t="s">
        <v>19</v>
      </c>
      <c r="B783" s="34" t="s">
        <v>1144</v>
      </c>
      <c r="C783" s="34" t="s">
        <v>1138</v>
      </c>
      <c r="D783" s="34" t="s">
        <v>1156</v>
      </c>
      <c r="E783" s="34" t="s">
        <v>1179</v>
      </c>
      <c r="F783" s="34" t="s">
        <v>1180</v>
      </c>
      <c r="G783" s="34" t="s">
        <v>1181</v>
      </c>
      <c r="H783" s="34" t="s">
        <v>1304</v>
      </c>
      <c r="I783" s="34" t="s">
        <v>1305</v>
      </c>
      <c r="J783" s="34">
        <v>0</v>
      </c>
    </row>
    <row r="784" spans="1:10" x14ac:dyDescent="0.35">
      <c r="A784" s="34" t="s">
        <v>16</v>
      </c>
      <c r="B784" s="34" t="s">
        <v>1145</v>
      </c>
      <c r="C784" s="34" t="s">
        <v>1146</v>
      </c>
      <c r="D784" s="34" t="s">
        <v>1156</v>
      </c>
      <c r="E784" s="34" t="s">
        <v>1179</v>
      </c>
      <c r="F784" s="34" t="s">
        <v>1180</v>
      </c>
      <c r="G784" s="34" t="s">
        <v>1181</v>
      </c>
      <c r="H784" s="34" t="s">
        <v>1304</v>
      </c>
      <c r="I784" s="34" t="s">
        <v>1305</v>
      </c>
      <c r="J784" s="34">
        <v>0</v>
      </c>
    </row>
    <row r="785" spans="1:10" x14ac:dyDescent="0.35">
      <c r="A785" s="34" t="s">
        <v>16</v>
      </c>
      <c r="B785" s="34" t="s">
        <v>1147</v>
      </c>
      <c r="C785" s="34" t="s">
        <v>1146</v>
      </c>
      <c r="D785" s="34" t="s">
        <v>1156</v>
      </c>
      <c r="E785" s="34" t="s">
        <v>1179</v>
      </c>
      <c r="F785" s="34" t="s">
        <v>1180</v>
      </c>
      <c r="G785" s="34" t="s">
        <v>1181</v>
      </c>
      <c r="H785" s="34" t="s">
        <v>1304</v>
      </c>
      <c r="I785" s="34" t="s">
        <v>1305</v>
      </c>
      <c r="J785" s="34">
        <v>0</v>
      </c>
    </row>
    <row r="786" spans="1:10" x14ac:dyDescent="0.35">
      <c r="A786" s="34" t="s">
        <v>16</v>
      </c>
      <c r="B786" s="34" t="s">
        <v>1148</v>
      </c>
      <c r="C786" s="34" t="s">
        <v>1146</v>
      </c>
      <c r="D786" s="34" t="s">
        <v>1156</v>
      </c>
      <c r="E786" s="34" t="s">
        <v>1179</v>
      </c>
      <c r="F786" s="34" t="s">
        <v>1180</v>
      </c>
      <c r="G786" s="34" t="s">
        <v>1181</v>
      </c>
      <c r="H786" s="34" t="s">
        <v>1304</v>
      </c>
      <c r="I786" s="34" t="s">
        <v>1305</v>
      </c>
      <c r="J786" s="34">
        <v>0</v>
      </c>
    </row>
    <row r="787" spans="1:10" x14ac:dyDescent="0.35">
      <c r="A787" s="34" t="s">
        <v>16</v>
      </c>
      <c r="B787" s="34" t="s">
        <v>1149</v>
      </c>
      <c r="C787" s="34" t="s">
        <v>1146</v>
      </c>
      <c r="D787" s="34" t="s">
        <v>1156</v>
      </c>
      <c r="E787" s="34" t="s">
        <v>1179</v>
      </c>
      <c r="F787" s="34" t="s">
        <v>1180</v>
      </c>
      <c r="G787" s="34" t="s">
        <v>1181</v>
      </c>
      <c r="H787" s="34" t="s">
        <v>1304</v>
      </c>
      <c r="I787" s="34" t="s">
        <v>1305</v>
      </c>
      <c r="J787" s="34">
        <v>10</v>
      </c>
    </row>
    <row r="788" spans="1:10" x14ac:dyDescent="0.35">
      <c r="A788" s="34" t="s">
        <v>16</v>
      </c>
      <c r="B788" s="34" t="s">
        <v>1150</v>
      </c>
      <c r="C788" s="34" t="s">
        <v>1146</v>
      </c>
      <c r="D788" s="34" t="s">
        <v>1156</v>
      </c>
      <c r="E788" s="34" t="s">
        <v>1179</v>
      </c>
      <c r="F788" s="34" t="s">
        <v>1180</v>
      </c>
      <c r="G788" s="34" t="s">
        <v>1181</v>
      </c>
      <c r="H788" s="34" t="s">
        <v>1304</v>
      </c>
      <c r="I788" s="34" t="s">
        <v>1305</v>
      </c>
      <c r="J788" s="34">
        <v>0</v>
      </c>
    </row>
    <row r="789" spans="1:10" x14ac:dyDescent="0.35">
      <c r="A789" s="34" t="s">
        <v>19</v>
      </c>
      <c r="B789" s="34" t="s">
        <v>1151</v>
      </c>
      <c r="C789" s="34" t="s">
        <v>1146</v>
      </c>
      <c r="D789" s="34" t="s">
        <v>1156</v>
      </c>
      <c r="E789" s="34" t="s">
        <v>1179</v>
      </c>
      <c r="F789" s="34" t="s">
        <v>1180</v>
      </c>
      <c r="G789" s="34" t="s">
        <v>1181</v>
      </c>
      <c r="H789" s="34" t="s">
        <v>1304</v>
      </c>
      <c r="I789" s="34" t="s">
        <v>1305</v>
      </c>
      <c r="J789" s="34">
        <v>0</v>
      </c>
    </row>
    <row r="790" spans="1:10" x14ac:dyDescent="0.35">
      <c r="A790" s="34" t="s">
        <v>19</v>
      </c>
      <c r="B790" s="34" t="s">
        <v>1152</v>
      </c>
      <c r="C790" s="34" t="s">
        <v>1146</v>
      </c>
      <c r="D790" s="34" t="s">
        <v>1156</v>
      </c>
      <c r="E790" s="34" t="s">
        <v>1179</v>
      </c>
      <c r="F790" s="34" t="s">
        <v>1180</v>
      </c>
      <c r="G790" s="34" t="s">
        <v>1181</v>
      </c>
      <c r="H790" s="34" t="s">
        <v>1304</v>
      </c>
      <c r="I790" s="34" t="s">
        <v>1305</v>
      </c>
      <c r="J790" s="34">
        <v>0</v>
      </c>
    </row>
    <row r="791" spans="1:10" x14ac:dyDescent="0.35">
      <c r="A791" s="34" t="s">
        <v>19</v>
      </c>
      <c r="B791" s="34" t="s">
        <v>1153</v>
      </c>
      <c r="C791" s="34" t="s">
        <v>1146</v>
      </c>
      <c r="D791" s="34" t="s">
        <v>1156</v>
      </c>
      <c r="E791" s="34" t="s">
        <v>1179</v>
      </c>
      <c r="F791" s="34" t="s">
        <v>1180</v>
      </c>
      <c r="G791" s="34" t="s">
        <v>1181</v>
      </c>
      <c r="H791" s="34" t="s">
        <v>1304</v>
      </c>
      <c r="I791" s="34" t="s">
        <v>1305</v>
      </c>
      <c r="J791" s="34">
        <v>321</v>
      </c>
    </row>
    <row r="792" spans="1:10" x14ac:dyDescent="0.35">
      <c r="A792" s="34" t="s">
        <v>19</v>
      </c>
      <c r="B792" s="34" t="s">
        <v>1154</v>
      </c>
      <c r="C792" s="34" t="s">
        <v>1146</v>
      </c>
      <c r="D792" s="34" t="s">
        <v>1156</v>
      </c>
      <c r="E792" s="34" t="s">
        <v>1179</v>
      </c>
      <c r="F792" s="34" t="s">
        <v>1180</v>
      </c>
      <c r="G792" s="34" t="s">
        <v>1181</v>
      </c>
      <c r="H792" s="34" t="s">
        <v>1304</v>
      </c>
      <c r="I792" s="34" t="s">
        <v>1305</v>
      </c>
      <c r="J792" s="34">
        <v>0</v>
      </c>
    </row>
    <row r="793" spans="1:10" x14ac:dyDescent="0.35">
      <c r="A793" s="34" t="s">
        <v>19</v>
      </c>
      <c r="B793" s="34" t="s">
        <v>1155</v>
      </c>
      <c r="C793" s="34" t="s">
        <v>1146</v>
      </c>
      <c r="D793" s="34" t="s">
        <v>1156</v>
      </c>
      <c r="E793" s="34" t="s">
        <v>1179</v>
      </c>
      <c r="F793" s="34" t="s">
        <v>1180</v>
      </c>
      <c r="G793" s="34" t="s">
        <v>1181</v>
      </c>
      <c r="H793" s="34" t="s">
        <v>1304</v>
      </c>
      <c r="I793" s="34" t="s">
        <v>1305</v>
      </c>
      <c r="J793" s="34">
        <v>10</v>
      </c>
    </row>
    <row r="794" spans="1:10" x14ac:dyDescent="0.35">
      <c r="A794" s="34" t="s">
        <v>19</v>
      </c>
      <c r="B794" s="34" t="s">
        <v>1137</v>
      </c>
      <c r="C794" s="34" t="s">
        <v>1138</v>
      </c>
      <c r="D794" s="34" t="s">
        <v>1156</v>
      </c>
      <c r="E794" s="34" t="s">
        <v>1208</v>
      </c>
      <c r="F794" s="34" t="s">
        <v>1306</v>
      </c>
      <c r="G794" s="34" t="s">
        <v>1307</v>
      </c>
      <c r="H794" s="34" t="s">
        <v>1308</v>
      </c>
      <c r="I794" s="34" t="s">
        <v>1309</v>
      </c>
      <c r="J794" s="34">
        <v>531</v>
      </c>
    </row>
    <row r="795" spans="1:10" x14ac:dyDescent="0.35">
      <c r="A795" s="34" t="s">
        <v>19</v>
      </c>
      <c r="B795" s="34" t="s">
        <v>1144</v>
      </c>
      <c r="C795" s="34" t="s">
        <v>1138</v>
      </c>
      <c r="D795" s="34" t="s">
        <v>1156</v>
      </c>
      <c r="E795" s="34" t="s">
        <v>1208</v>
      </c>
      <c r="F795" s="34" t="s">
        <v>1306</v>
      </c>
      <c r="G795" s="34" t="s">
        <v>1307</v>
      </c>
      <c r="H795" s="34" t="s">
        <v>1308</v>
      </c>
      <c r="I795" s="34" t="s">
        <v>1309</v>
      </c>
      <c r="J795" s="34">
        <v>0</v>
      </c>
    </row>
    <row r="796" spans="1:10" x14ac:dyDescent="0.35">
      <c r="A796" s="34" t="s">
        <v>16</v>
      </c>
      <c r="B796" s="34" t="s">
        <v>1145</v>
      </c>
      <c r="C796" s="34" t="s">
        <v>1146</v>
      </c>
      <c r="D796" s="34" t="s">
        <v>1156</v>
      </c>
      <c r="E796" s="34" t="s">
        <v>1208</v>
      </c>
      <c r="F796" s="34" t="s">
        <v>1306</v>
      </c>
      <c r="G796" s="34" t="s">
        <v>1307</v>
      </c>
      <c r="H796" s="34" t="s">
        <v>1308</v>
      </c>
      <c r="I796" s="34" t="s">
        <v>1309</v>
      </c>
      <c r="J796" s="34">
        <v>6846</v>
      </c>
    </row>
    <row r="797" spans="1:10" x14ac:dyDescent="0.35">
      <c r="A797" s="34" t="s">
        <v>16</v>
      </c>
      <c r="B797" s="34" t="s">
        <v>1147</v>
      </c>
      <c r="C797" s="34" t="s">
        <v>1146</v>
      </c>
      <c r="D797" s="34" t="s">
        <v>1156</v>
      </c>
      <c r="E797" s="34" t="s">
        <v>1208</v>
      </c>
      <c r="F797" s="34" t="s">
        <v>1306</v>
      </c>
      <c r="G797" s="34" t="s">
        <v>1307</v>
      </c>
      <c r="H797" s="34" t="s">
        <v>1308</v>
      </c>
      <c r="I797" s="34" t="s">
        <v>1309</v>
      </c>
      <c r="J797" s="34">
        <v>1177</v>
      </c>
    </row>
    <row r="798" spans="1:10" x14ac:dyDescent="0.35">
      <c r="A798" s="34" t="s">
        <v>16</v>
      </c>
      <c r="B798" s="34" t="s">
        <v>1148</v>
      </c>
      <c r="C798" s="34" t="s">
        <v>1146</v>
      </c>
      <c r="D798" s="34" t="s">
        <v>1156</v>
      </c>
      <c r="E798" s="34" t="s">
        <v>1208</v>
      </c>
      <c r="F798" s="34" t="s">
        <v>1306</v>
      </c>
      <c r="G798" s="34" t="s">
        <v>1307</v>
      </c>
      <c r="H798" s="34" t="s">
        <v>1308</v>
      </c>
      <c r="I798" s="34" t="s">
        <v>1309</v>
      </c>
      <c r="J798" s="34">
        <v>5796</v>
      </c>
    </row>
    <row r="799" spans="1:10" x14ac:dyDescent="0.35">
      <c r="A799" s="34" t="s">
        <v>16</v>
      </c>
      <c r="B799" s="34" t="s">
        <v>1149</v>
      </c>
      <c r="C799" s="34" t="s">
        <v>1146</v>
      </c>
      <c r="D799" s="34" t="s">
        <v>1156</v>
      </c>
      <c r="E799" s="34" t="s">
        <v>1208</v>
      </c>
      <c r="F799" s="34" t="s">
        <v>1306</v>
      </c>
      <c r="G799" s="34" t="s">
        <v>1307</v>
      </c>
      <c r="H799" s="34" t="s">
        <v>1308</v>
      </c>
      <c r="I799" s="34" t="s">
        <v>1309</v>
      </c>
      <c r="J799" s="34">
        <v>13675</v>
      </c>
    </row>
    <row r="800" spans="1:10" x14ac:dyDescent="0.35">
      <c r="A800" s="34" t="s">
        <v>16</v>
      </c>
      <c r="B800" s="34" t="s">
        <v>1150</v>
      </c>
      <c r="C800" s="34" t="s">
        <v>1146</v>
      </c>
      <c r="D800" s="34" t="s">
        <v>1156</v>
      </c>
      <c r="E800" s="34" t="s">
        <v>1208</v>
      </c>
      <c r="F800" s="34" t="s">
        <v>1306</v>
      </c>
      <c r="G800" s="34" t="s">
        <v>1307</v>
      </c>
      <c r="H800" s="34" t="s">
        <v>1308</v>
      </c>
      <c r="I800" s="34" t="s">
        <v>1309</v>
      </c>
      <c r="J800" s="34">
        <v>3227</v>
      </c>
    </row>
    <row r="801" spans="1:10" x14ac:dyDescent="0.35">
      <c r="A801" s="34" t="s">
        <v>19</v>
      </c>
      <c r="B801" s="34" t="s">
        <v>1151</v>
      </c>
      <c r="C801" s="34" t="s">
        <v>1146</v>
      </c>
      <c r="D801" s="34" t="s">
        <v>1156</v>
      </c>
      <c r="E801" s="34" t="s">
        <v>1208</v>
      </c>
      <c r="F801" s="34" t="s">
        <v>1306</v>
      </c>
      <c r="G801" s="34" t="s">
        <v>1307</v>
      </c>
      <c r="H801" s="34" t="s">
        <v>1308</v>
      </c>
      <c r="I801" s="34" t="s">
        <v>1309</v>
      </c>
      <c r="J801" s="34">
        <v>245</v>
      </c>
    </row>
    <row r="802" spans="1:10" x14ac:dyDescent="0.35">
      <c r="A802" s="34" t="s">
        <v>19</v>
      </c>
      <c r="B802" s="34" t="s">
        <v>1152</v>
      </c>
      <c r="C802" s="34" t="s">
        <v>1146</v>
      </c>
      <c r="D802" s="34" t="s">
        <v>1156</v>
      </c>
      <c r="E802" s="34" t="s">
        <v>1208</v>
      </c>
      <c r="F802" s="34" t="s">
        <v>1306</v>
      </c>
      <c r="G802" s="34" t="s">
        <v>1307</v>
      </c>
      <c r="H802" s="34" t="s">
        <v>1308</v>
      </c>
      <c r="I802" s="34" t="s">
        <v>1309</v>
      </c>
      <c r="J802" s="34">
        <v>11727</v>
      </c>
    </row>
    <row r="803" spans="1:10" x14ac:dyDescent="0.35">
      <c r="A803" s="34" t="s">
        <v>19</v>
      </c>
      <c r="B803" s="34" t="s">
        <v>1153</v>
      </c>
      <c r="C803" s="34" t="s">
        <v>1146</v>
      </c>
      <c r="D803" s="34" t="s">
        <v>1156</v>
      </c>
      <c r="E803" s="34" t="s">
        <v>1208</v>
      </c>
      <c r="F803" s="34" t="s">
        <v>1306</v>
      </c>
      <c r="G803" s="34" t="s">
        <v>1307</v>
      </c>
      <c r="H803" s="34" t="s">
        <v>1308</v>
      </c>
      <c r="I803" s="34" t="s">
        <v>1309</v>
      </c>
      <c r="J803" s="34">
        <v>7054</v>
      </c>
    </row>
    <row r="804" spans="1:10" x14ac:dyDescent="0.35">
      <c r="A804" s="34" t="s">
        <v>19</v>
      </c>
      <c r="B804" s="34" t="s">
        <v>1154</v>
      </c>
      <c r="C804" s="34" t="s">
        <v>1146</v>
      </c>
      <c r="D804" s="34" t="s">
        <v>1156</v>
      </c>
      <c r="E804" s="34" t="s">
        <v>1208</v>
      </c>
      <c r="F804" s="34" t="s">
        <v>1306</v>
      </c>
      <c r="G804" s="34" t="s">
        <v>1307</v>
      </c>
      <c r="H804" s="34" t="s">
        <v>1308</v>
      </c>
      <c r="I804" s="34" t="s">
        <v>1309</v>
      </c>
      <c r="J804" s="34">
        <v>17067</v>
      </c>
    </row>
    <row r="805" spans="1:10" x14ac:dyDescent="0.35">
      <c r="A805" s="34" t="s">
        <v>19</v>
      </c>
      <c r="B805" s="34" t="s">
        <v>1155</v>
      </c>
      <c r="C805" s="34" t="s">
        <v>1146</v>
      </c>
      <c r="D805" s="34" t="s">
        <v>1156</v>
      </c>
      <c r="E805" s="34" t="s">
        <v>1208</v>
      </c>
      <c r="F805" s="34" t="s">
        <v>1306</v>
      </c>
      <c r="G805" s="34" t="s">
        <v>1307</v>
      </c>
      <c r="H805" s="34" t="s">
        <v>1308</v>
      </c>
      <c r="I805" s="34" t="s">
        <v>1309</v>
      </c>
      <c r="J805" s="34">
        <v>8321</v>
      </c>
    </row>
    <row r="806" spans="1:10" x14ac:dyDescent="0.35">
      <c r="A806" s="34" t="s">
        <v>19</v>
      </c>
      <c r="B806" s="34" t="s">
        <v>1137</v>
      </c>
      <c r="C806" s="34" t="s">
        <v>1138</v>
      </c>
      <c r="D806" s="34" t="s">
        <v>1156</v>
      </c>
      <c r="E806" s="34" t="s">
        <v>1208</v>
      </c>
      <c r="F806" s="34" t="s">
        <v>1306</v>
      </c>
      <c r="G806" s="34" t="s">
        <v>1307</v>
      </c>
      <c r="H806" s="34" t="s">
        <v>1308</v>
      </c>
      <c r="I806" s="34" t="s">
        <v>1310</v>
      </c>
      <c r="J806" s="34">
        <v>573</v>
      </c>
    </row>
    <row r="807" spans="1:10" x14ac:dyDescent="0.35">
      <c r="A807" s="34" t="s">
        <v>19</v>
      </c>
      <c r="B807" s="34" t="s">
        <v>1144</v>
      </c>
      <c r="C807" s="34" t="s">
        <v>1138</v>
      </c>
      <c r="D807" s="34" t="s">
        <v>1156</v>
      </c>
      <c r="E807" s="34" t="s">
        <v>1208</v>
      </c>
      <c r="F807" s="34" t="s">
        <v>1306</v>
      </c>
      <c r="G807" s="34" t="s">
        <v>1307</v>
      </c>
      <c r="H807" s="34" t="s">
        <v>1308</v>
      </c>
      <c r="I807" s="34" t="s">
        <v>1310</v>
      </c>
      <c r="J807" s="34">
        <v>0</v>
      </c>
    </row>
    <row r="808" spans="1:10" x14ac:dyDescent="0.35">
      <c r="A808" s="34" t="s">
        <v>16</v>
      </c>
      <c r="B808" s="34" t="s">
        <v>1145</v>
      </c>
      <c r="C808" s="34" t="s">
        <v>1146</v>
      </c>
      <c r="D808" s="34" t="s">
        <v>1156</v>
      </c>
      <c r="E808" s="34" t="s">
        <v>1208</v>
      </c>
      <c r="F808" s="34" t="s">
        <v>1306</v>
      </c>
      <c r="G808" s="34" t="s">
        <v>1307</v>
      </c>
      <c r="H808" s="34" t="s">
        <v>1308</v>
      </c>
      <c r="I808" s="34" t="s">
        <v>1310</v>
      </c>
      <c r="J808" s="34">
        <v>478</v>
      </c>
    </row>
    <row r="809" spans="1:10" x14ac:dyDescent="0.35">
      <c r="A809" s="34" t="s">
        <v>16</v>
      </c>
      <c r="B809" s="34" t="s">
        <v>1147</v>
      </c>
      <c r="C809" s="34" t="s">
        <v>1146</v>
      </c>
      <c r="D809" s="34" t="s">
        <v>1156</v>
      </c>
      <c r="E809" s="34" t="s">
        <v>1208</v>
      </c>
      <c r="F809" s="34" t="s">
        <v>1306</v>
      </c>
      <c r="G809" s="34" t="s">
        <v>1307</v>
      </c>
      <c r="H809" s="34" t="s">
        <v>1308</v>
      </c>
      <c r="I809" s="34" t="s">
        <v>1310</v>
      </c>
      <c r="J809" s="34">
        <v>0</v>
      </c>
    </row>
    <row r="810" spans="1:10" x14ac:dyDescent="0.35">
      <c r="A810" s="34" t="s">
        <v>16</v>
      </c>
      <c r="B810" s="34" t="s">
        <v>1148</v>
      </c>
      <c r="C810" s="34" t="s">
        <v>1146</v>
      </c>
      <c r="D810" s="34" t="s">
        <v>1156</v>
      </c>
      <c r="E810" s="34" t="s">
        <v>1208</v>
      </c>
      <c r="F810" s="34" t="s">
        <v>1306</v>
      </c>
      <c r="G810" s="34" t="s">
        <v>1307</v>
      </c>
      <c r="H810" s="34" t="s">
        <v>1308</v>
      </c>
      <c r="I810" s="34" t="s">
        <v>1310</v>
      </c>
      <c r="J810" s="34">
        <v>444</v>
      </c>
    </row>
    <row r="811" spans="1:10" x14ac:dyDescent="0.35">
      <c r="A811" s="34" t="s">
        <v>16</v>
      </c>
      <c r="B811" s="34" t="s">
        <v>1149</v>
      </c>
      <c r="C811" s="34" t="s">
        <v>1146</v>
      </c>
      <c r="D811" s="34" t="s">
        <v>1156</v>
      </c>
      <c r="E811" s="34" t="s">
        <v>1208</v>
      </c>
      <c r="F811" s="34" t="s">
        <v>1306</v>
      </c>
      <c r="G811" s="34" t="s">
        <v>1307</v>
      </c>
      <c r="H811" s="34" t="s">
        <v>1308</v>
      </c>
      <c r="I811" s="34" t="s">
        <v>1310</v>
      </c>
      <c r="J811" s="34">
        <v>2819</v>
      </c>
    </row>
    <row r="812" spans="1:10" x14ac:dyDescent="0.35">
      <c r="A812" s="34" t="s">
        <v>16</v>
      </c>
      <c r="B812" s="34" t="s">
        <v>1150</v>
      </c>
      <c r="C812" s="34" t="s">
        <v>1146</v>
      </c>
      <c r="D812" s="34" t="s">
        <v>1156</v>
      </c>
      <c r="E812" s="34" t="s">
        <v>1208</v>
      </c>
      <c r="F812" s="34" t="s">
        <v>1306</v>
      </c>
      <c r="G812" s="34" t="s">
        <v>1307</v>
      </c>
      <c r="H812" s="34" t="s">
        <v>1308</v>
      </c>
      <c r="I812" s="34" t="s">
        <v>1310</v>
      </c>
      <c r="J812" s="34">
        <v>881</v>
      </c>
    </row>
    <row r="813" spans="1:10" x14ac:dyDescent="0.35">
      <c r="A813" s="34" t="s">
        <v>19</v>
      </c>
      <c r="B813" s="34" t="s">
        <v>1151</v>
      </c>
      <c r="C813" s="34" t="s">
        <v>1146</v>
      </c>
      <c r="D813" s="34" t="s">
        <v>1156</v>
      </c>
      <c r="E813" s="34" t="s">
        <v>1208</v>
      </c>
      <c r="F813" s="34" t="s">
        <v>1306</v>
      </c>
      <c r="G813" s="34" t="s">
        <v>1307</v>
      </c>
      <c r="H813" s="34" t="s">
        <v>1308</v>
      </c>
      <c r="I813" s="34" t="s">
        <v>1310</v>
      </c>
      <c r="J813" s="34">
        <v>65470</v>
      </c>
    </row>
    <row r="814" spans="1:10" x14ac:dyDescent="0.35">
      <c r="A814" s="34" t="s">
        <v>19</v>
      </c>
      <c r="B814" s="34" t="s">
        <v>1152</v>
      </c>
      <c r="C814" s="34" t="s">
        <v>1146</v>
      </c>
      <c r="D814" s="34" t="s">
        <v>1156</v>
      </c>
      <c r="E814" s="34" t="s">
        <v>1208</v>
      </c>
      <c r="F814" s="34" t="s">
        <v>1306</v>
      </c>
      <c r="G814" s="34" t="s">
        <v>1307</v>
      </c>
      <c r="H814" s="34" t="s">
        <v>1308</v>
      </c>
      <c r="I814" s="34" t="s">
        <v>1310</v>
      </c>
      <c r="J814" s="34">
        <v>69</v>
      </c>
    </row>
    <row r="815" spans="1:10" x14ac:dyDescent="0.35">
      <c r="A815" s="34" t="s">
        <v>19</v>
      </c>
      <c r="B815" s="34" t="s">
        <v>1153</v>
      </c>
      <c r="C815" s="34" t="s">
        <v>1146</v>
      </c>
      <c r="D815" s="34" t="s">
        <v>1156</v>
      </c>
      <c r="E815" s="34" t="s">
        <v>1208</v>
      </c>
      <c r="F815" s="34" t="s">
        <v>1306</v>
      </c>
      <c r="G815" s="34" t="s">
        <v>1307</v>
      </c>
      <c r="H815" s="34" t="s">
        <v>1308</v>
      </c>
      <c r="I815" s="34" t="s">
        <v>1310</v>
      </c>
      <c r="J815" s="34">
        <v>15479</v>
      </c>
    </row>
    <row r="816" spans="1:10" x14ac:dyDescent="0.35">
      <c r="A816" s="34" t="s">
        <v>19</v>
      </c>
      <c r="B816" s="34" t="s">
        <v>1154</v>
      </c>
      <c r="C816" s="34" t="s">
        <v>1146</v>
      </c>
      <c r="D816" s="34" t="s">
        <v>1156</v>
      </c>
      <c r="E816" s="34" t="s">
        <v>1208</v>
      </c>
      <c r="F816" s="34" t="s">
        <v>1306</v>
      </c>
      <c r="G816" s="34" t="s">
        <v>1307</v>
      </c>
      <c r="H816" s="34" t="s">
        <v>1308</v>
      </c>
      <c r="I816" s="34" t="s">
        <v>1310</v>
      </c>
      <c r="J816" s="34">
        <v>11</v>
      </c>
    </row>
    <row r="817" spans="1:10" x14ac:dyDescent="0.35">
      <c r="A817" s="34" t="s">
        <v>19</v>
      </c>
      <c r="B817" s="34" t="s">
        <v>1155</v>
      </c>
      <c r="C817" s="34" t="s">
        <v>1146</v>
      </c>
      <c r="D817" s="34" t="s">
        <v>1156</v>
      </c>
      <c r="E817" s="34" t="s">
        <v>1208</v>
      </c>
      <c r="F817" s="34" t="s">
        <v>1306</v>
      </c>
      <c r="G817" s="34" t="s">
        <v>1307</v>
      </c>
      <c r="H817" s="34" t="s">
        <v>1308</v>
      </c>
      <c r="I817" s="34" t="s">
        <v>1310</v>
      </c>
      <c r="J817" s="34">
        <v>17191</v>
      </c>
    </row>
    <row r="818" spans="1:10" x14ac:dyDescent="0.35">
      <c r="A818" s="34" t="s">
        <v>19</v>
      </c>
      <c r="B818" s="34" t="s">
        <v>1137</v>
      </c>
      <c r="C818" s="34" t="s">
        <v>1138</v>
      </c>
      <c r="D818" s="34" t="s">
        <v>50</v>
      </c>
      <c r="E818" s="34" t="s">
        <v>50</v>
      </c>
      <c r="F818" s="34" t="s">
        <v>50</v>
      </c>
      <c r="G818" s="34" t="s">
        <v>50</v>
      </c>
      <c r="H818" s="34" t="s">
        <v>50</v>
      </c>
      <c r="I818" s="34" t="s">
        <v>1311</v>
      </c>
      <c r="J818" s="34">
        <v>0</v>
      </c>
    </row>
    <row r="819" spans="1:10" x14ac:dyDescent="0.35">
      <c r="A819" s="34" t="s">
        <v>19</v>
      </c>
      <c r="B819" s="34" t="s">
        <v>1144</v>
      </c>
      <c r="C819" s="34" t="s">
        <v>1138</v>
      </c>
      <c r="D819" s="34" t="s">
        <v>50</v>
      </c>
      <c r="E819" s="34" t="s">
        <v>50</v>
      </c>
      <c r="F819" s="34" t="s">
        <v>50</v>
      </c>
      <c r="G819" s="34" t="s">
        <v>50</v>
      </c>
      <c r="H819" s="34" t="s">
        <v>50</v>
      </c>
      <c r="I819" s="34" t="s">
        <v>1311</v>
      </c>
      <c r="J819" s="34">
        <v>0</v>
      </c>
    </row>
    <row r="820" spans="1:10" x14ac:dyDescent="0.35">
      <c r="A820" s="34" t="s">
        <v>16</v>
      </c>
      <c r="B820" s="34" t="s">
        <v>1145</v>
      </c>
      <c r="C820" s="34" t="s">
        <v>1146</v>
      </c>
      <c r="D820" s="34" t="s">
        <v>50</v>
      </c>
      <c r="E820" s="34" t="s">
        <v>50</v>
      </c>
      <c r="F820" s="34" t="s">
        <v>50</v>
      </c>
      <c r="G820" s="34" t="s">
        <v>50</v>
      </c>
      <c r="H820" s="34" t="s">
        <v>50</v>
      </c>
      <c r="I820" s="34" t="s">
        <v>1311</v>
      </c>
      <c r="J820" s="34">
        <v>4</v>
      </c>
    </row>
    <row r="821" spans="1:10" x14ac:dyDescent="0.35">
      <c r="A821" s="34" t="s">
        <v>16</v>
      </c>
      <c r="B821" s="34" t="s">
        <v>1147</v>
      </c>
      <c r="C821" s="34" t="s">
        <v>1146</v>
      </c>
      <c r="D821" s="34" t="s">
        <v>50</v>
      </c>
      <c r="E821" s="34" t="s">
        <v>50</v>
      </c>
      <c r="F821" s="34" t="s">
        <v>50</v>
      </c>
      <c r="G821" s="34" t="s">
        <v>50</v>
      </c>
      <c r="H821" s="34" t="s">
        <v>50</v>
      </c>
      <c r="I821" s="34" t="s">
        <v>1311</v>
      </c>
      <c r="J821" s="34">
        <v>0</v>
      </c>
    </row>
    <row r="822" spans="1:10" x14ac:dyDescent="0.35">
      <c r="A822" s="34" t="s">
        <v>16</v>
      </c>
      <c r="B822" s="34" t="s">
        <v>1148</v>
      </c>
      <c r="C822" s="34" t="s">
        <v>1146</v>
      </c>
      <c r="D822" s="34" t="s">
        <v>50</v>
      </c>
      <c r="E822" s="34" t="s">
        <v>50</v>
      </c>
      <c r="F822" s="34" t="s">
        <v>50</v>
      </c>
      <c r="G822" s="34" t="s">
        <v>50</v>
      </c>
      <c r="H822" s="34" t="s">
        <v>50</v>
      </c>
      <c r="I822" s="34" t="s">
        <v>1311</v>
      </c>
      <c r="J822" s="34">
        <v>0</v>
      </c>
    </row>
    <row r="823" spans="1:10" x14ac:dyDescent="0.35">
      <c r="A823" s="34" t="s">
        <v>16</v>
      </c>
      <c r="B823" s="34" t="s">
        <v>1149</v>
      </c>
      <c r="C823" s="34" t="s">
        <v>1146</v>
      </c>
      <c r="D823" s="34" t="s">
        <v>50</v>
      </c>
      <c r="E823" s="34" t="s">
        <v>50</v>
      </c>
      <c r="F823" s="34" t="s">
        <v>50</v>
      </c>
      <c r="G823" s="34" t="s">
        <v>50</v>
      </c>
      <c r="H823" s="34" t="s">
        <v>50</v>
      </c>
      <c r="I823" s="34" t="s">
        <v>1311</v>
      </c>
      <c r="J823" s="34">
        <v>0</v>
      </c>
    </row>
    <row r="824" spans="1:10" x14ac:dyDescent="0.35">
      <c r="A824" s="34" t="s">
        <v>16</v>
      </c>
      <c r="B824" s="34" t="s">
        <v>1150</v>
      </c>
      <c r="C824" s="34" t="s">
        <v>1146</v>
      </c>
      <c r="D824" s="34" t="s">
        <v>50</v>
      </c>
      <c r="E824" s="34" t="s">
        <v>50</v>
      </c>
      <c r="F824" s="34" t="s">
        <v>50</v>
      </c>
      <c r="G824" s="34" t="s">
        <v>50</v>
      </c>
      <c r="H824" s="34" t="s">
        <v>50</v>
      </c>
      <c r="I824" s="34" t="s">
        <v>1311</v>
      </c>
      <c r="J824" s="34">
        <v>0</v>
      </c>
    </row>
    <row r="825" spans="1:10" x14ac:dyDescent="0.35">
      <c r="A825" s="34" t="s">
        <v>19</v>
      </c>
      <c r="B825" s="34" t="s">
        <v>1151</v>
      </c>
      <c r="C825" s="34" t="s">
        <v>1146</v>
      </c>
      <c r="D825" s="34" t="s">
        <v>50</v>
      </c>
      <c r="E825" s="34" t="s">
        <v>50</v>
      </c>
      <c r="F825" s="34" t="s">
        <v>50</v>
      </c>
      <c r="G825" s="34" t="s">
        <v>50</v>
      </c>
      <c r="H825" s="34" t="s">
        <v>50</v>
      </c>
      <c r="I825" s="34" t="s">
        <v>1311</v>
      </c>
      <c r="J825" s="34">
        <v>0</v>
      </c>
    </row>
    <row r="826" spans="1:10" x14ac:dyDescent="0.35">
      <c r="A826" s="34" t="s">
        <v>19</v>
      </c>
      <c r="B826" s="34" t="s">
        <v>1152</v>
      </c>
      <c r="C826" s="34" t="s">
        <v>1146</v>
      </c>
      <c r="D826" s="34" t="s">
        <v>50</v>
      </c>
      <c r="E826" s="34" t="s">
        <v>50</v>
      </c>
      <c r="F826" s="34" t="s">
        <v>50</v>
      </c>
      <c r="G826" s="34" t="s">
        <v>50</v>
      </c>
      <c r="H826" s="34" t="s">
        <v>50</v>
      </c>
      <c r="I826" s="34" t="s">
        <v>1311</v>
      </c>
      <c r="J826" s="34">
        <v>0</v>
      </c>
    </row>
    <row r="827" spans="1:10" x14ac:dyDescent="0.35">
      <c r="A827" s="34" t="s">
        <v>19</v>
      </c>
      <c r="B827" s="34" t="s">
        <v>1153</v>
      </c>
      <c r="C827" s="34" t="s">
        <v>1146</v>
      </c>
      <c r="D827" s="34" t="s">
        <v>50</v>
      </c>
      <c r="E827" s="34" t="s">
        <v>50</v>
      </c>
      <c r="F827" s="34" t="s">
        <v>50</v>
      </c>
      <c r="G827" s="34" t="s">
        <v>50</v>
      </c>
      <c r="H827" s="34" t="s">
        <v>50</v>
      </c>
      <c r="I827" s="34" t="s">
        <v>1311</v>
      </c>
      <c r="J827" s="34">
        <v>0</v>
      </c>
    </row>
    <row r="828" spans="1:10" x14ac:dyDescent="0.35">
      <c r="A828" s="34" t="s">
        <v>19</v>
      </c>
      <c r="B828" s="34" t="s">
        <v>1154</v>
      </c>
      <c r="C828" s="34" t="s">
        <v>1146</v>
      </c>
      <c r="D828" s="34" t="s">
        <v>50</v>
      </c>
      <c r="E828" s="34" t="s">
        <v>50</v>
      </c>
      <c r="F828" s="34" t="s">
        <v>50</v>
      </c>
      <c r="G828" s="34" t="s">
        <v>50</v>
      </c>
      <c r="H828" s="34" t="s">
        <v>50</v>
      </c>
      <c r="I828" s="34" t="s">
        <v>1311</v>
      </c>
      <c r="J828" s="34">
        <v>0</v>
      </c>
    </row>
    <row r="829" spans="1:10" x14ac:dyDescent="0.35">
      <c r="A829" s="34" t="s">
        <v>19</v>
      </c>
      <c r="B829" s="34" t="s">
        <v>1155</v>
      </c>
      <c r="C829" s="34" t="s">
        <v>1146</v>
      </c>
      <c r="D829" s="34" t="s">
        <v>50</v>
      </c>
      <c r="E829" s="34" t="s">
        <v>50</v>
      </c>
      <c r="F829" s="34" t="s">
        <v>50</v>
      </c>
      <c r="G829" s="34" t="s">
        <v>50</v>
      </c>
      <c r="H829" s="34" t="s">
        <v>50</v>
      </c>
      <c r="I829" s="34" t="s">
        <v>1311</v>
      </c>
      <c r="J829" s="34">
        <v>0</v>
      </c>
    </row>
    <row r="830" spans="1:10" x14ac:dyDescent="0.35">
      <c r="A830" s="34" t="s">
        <v>19</v>
      </c>
      <c r="B830" s="34" t="s">
        <v>1137</v>
      </c>
      <c r="C830" s="34" t="s">
        <v>1138</v>
      </c>
      <c r="D830" s="34" t="s">
        <v>50</v>
      </c>
      <c r="E830" s="34" t="s">
        <v>50</v>
      </c>
      <c r="F830" s="34" t="s">
        <v>50</v>
      </c>
      <c r="G830" s="34" t="s">
        <v>50</v>
      </c>
      <c r="H830" s="34" t="s">
        <v>50</v>
      </c>
      <c r="I830" s="34" t="s">
        <v>1312</v>
      </c>
      <c r="J830" s="34">
        <v>0</v>
      </c>
    </row>
    <row r="831" spans="1:10" x14ac:dyDescent="0.35">
      <c r="A831" s="34" t="s">
        <v>19</v>
      </c>
      <c r="B831" s="34" t="s">
        <v>1144</v>
      </c>
      <c r="C831" s="34" t="s">
        <v>1138</v>
      </c>
      <c r="D831" s="34" t="s">
        <v>50</v>
      </c>
      <c r="E831" s="34" t="s">
        <v>50</v>
      </c>
      <c r="F831" s="34" t="s">
        <v>50</v>
      </c>
      <c r="G831" s="34" t="s">
        <v>50</v>
      </c>
      <c r="H831" s="34" t="s">
        <v>50</v>
      </c>
      <c r="I831" s="34" t="s">
        <v>1312</v>
      </c>
      <c r="J831" s="34">
        <v>0</v>
      </c>
    </row>
    <row r="832" spans="1:10" x14ac:dyDescent="0.35">
      <c r="A832" s="34" t="s">
        <v>16</v>
      </c>
      <c r="B832" s="34" t="s">
        <v>1145</v>
      </c>
      <c r="C832" s="34" t="s">
        <v>1146</v>
      </c>
      <c r="D832" s="34" t="s">
        <v>50</v>
      </c>
      <c r="E832" s="34" t="s">
        <v>50</v>
      </c>
      <c r="F832" s="34" t="s">
        <v>50</v>
      </c>
      <c r="G832" s="34" t="s">
        <v>50</v>
      </c>
      <c r="H832" s="34" t="s">
        <v>50</v>
      </c>
      <c r="I832" s="34" t="s">
        <v>1312</v>
      </c>
      <c r="J832" s="34">
        <v>0</v>
      </c>
    </row>
    <row r="833" spans="1:10" x14ac:dyDescent="0.35">
      <c r="A833" s="34" t="s">
        <v>16</v>
      </c>
      <c r="B833" s="34" t="s">
        <v>1147</v>
      </c>
      <c r="C833" s="34" t="s">
        <v>1146</v>
      </c>
      <c r="D833" s="34" t="s">
        <v>50</v>
      </c>
      <c r="E833" s="34" t="s">
        <v>50</v>
      </c>
      <c r="F833" s="34" t="s">
        <v>50</v>
      </c>
      <c r="G833" s="34" t="s">
        <v>50</v>
      </c>
      <c r="H833" s="34" t="s">
        <v>50</v>
      </c>
      <c r="I833" s="34" t="s">
        <v>1312</v>
      </c>
      <c r="J833" s="34">
        <v>0</v>
      </c>
    </row>
    <row r="834" spans="1:10" x14ac:dyDescent="0.35">
      <c r="A834" s="34" t="s">
        <v>16</v>
      </c>
      <c r="B834" s="34" t="s">
        <v>1148</v>
      </c>
      <c r="C834" s="34" t="s">
        <v>1146</v>
      </c>
      <c r="D834" s="34" t="s">
        <v>50</v>
      </c>
      <c r="E834" s="34" t="s">
        <v>50</v>
      </c>
      <c r="F834" s="34" t="s">
        <v>50</v>
      </c>
      <c r="G834" s="34" t="s">
        <v>50</v>
      </c>
      <c r="H834" s="34" t="s">
        <v>50</v>
      </c>
      <c r="I834" s="34" t="s">
        <v>1312</v>
      </c>
      <c r="J834" s="34">
        <v>0</v>
      </c>
    </row>
    <row r="835" spans="1:10" x14ac:dyDescent="0.35">
      <c r="A835" s="34" t="s">
        <v>16</v>
      </c>
      <c r="B835" s="34" t="s">
        <v>1149</v>
      </c>
      <c r="C835" s="34" t="s">
        <v>1146</v>
      </c>
      <c r="D835" s="34" t="s">
        <v>50</v>
      </c>
      <c r="E835" s="34" t="s">
        <v>50</v>
      </c>
      <c r="F835" s="34" t="s">
        <v>50</v>
      </c>
      <c r="G835" s="34" t="s">
        <v>50</v>
      </c>
      <c r="H835" s="34" t="s">
        <v>50</v>
      </c>
      <c r="I835" s="34" t="s">
        <v>1312</v>
      </c>
      <c r="J835" s="34">
        <v>0</v>
      </c>
    </row>
    <row r="836" spans="1:10" x14ac:dyDescent="0.35">
      <c r="A836" s="34" t="s">
        <v>16</v>
      </c>
      <c r="B836" s="34" t="s">
        <v>1150</v>
      </c>
      <c r="C836" s="34" t="s">
        <v>1146</v>
      </c>
      <c r="D836" s="34" t="s">
        <v>50</v>
      </c>
      <c r="E836" s="34" t="s">
        <v>50</v>
      </c>
      <c r="F836" s="34" t="s">
        <v>50</v>
      </c>
      <c r="G836" s="34" t="s">
        <v>50</v>
      </c>
      <c r="H836" s="34" t="s">
        <v>50</v>
      </c>
      <c r="I836" s="34" t="s">
        <v>1312</v>
      </c>
      <c r="J836" s="34">
        <v>0</v>
      </c>
    </row>
    <row r="837" spans="1:10" x14ac:dyDescent="0.35">
      <c r="A837" s="34" t="s">
        <v>19</v>
      </c>
      <c r="B837" s="34" t="s">
        <v>1151</v>
      </c>
      <c r="C837" s="34" t="s">
        <v>1146</v>
      </c>
      <c r="D837" s="34" t="s">
        <v>50</v>
      </c>
      <c r="E837" s="34" t="s">
        <v>50</v>
      </c>
      <c r="F837" s="34" t="s">
        <v>50</v>
      </c>
      <c r="G837" s="34" t="s">
        <v>50</v>
      </c>
      <c r="H837" s="34" t="s">
        <v>50</v>
      </c>
      <c r="I837" s="34" t="s">
        <v>1312</v>
      </c>
      <c r="J837" s="34">
        <v>0</v>
      </c>
    </row>
    <row r="838" spans="1:10" x14ac:dyDescent="0.35">
      <c r="A838" s="34" t="s">
        <v>19</v>
      </c>
      <c r="B838" s="34" t="s">
        <v>1152</v>
      </c>
      <c r="C838" s="34" t="s">
        <v>1146</v>
      </c>
      <c r="D838" s="34" t="s">
        <v>50</v>
      </c>
      <c r="E838" s="34" t="s">
        <v>50</v>
      </c>
      <c r="F838" s="34" t="s">
        <v>50</v>
      </c>
      <c r="G838" s="34" t="s">
        <v>50</v>
      </c>
      <c r="H838" s="34" t="s">
        <v>50</v>
      </c>
      <c r="I838" s="34" t="s">
        <v>1312</v>
      </c>
      <c r="J838" s="34">
        <v>0</v>
      </c>
    </row>
    <row r="839" spans="1:10" x14ac:dyDescent="0.35">
      <c r="A839" s="34" t="s">
        <v>19</v>
      </c>
      <c r="B839" s="34" t="s">
        <v>1153</v>
      </c>
      <c r="C839" s="34" t="s">
        <v>1146</v>
      </c>
      <c r="D839" s="34" t="s">
        <v>50</v>
      </c>
      <c r="E839" s="34" t="s">
        <v>50</v>
      </c>
      <c r="F839" s="34" t="s">
        <v>50</v>
      </c>
      <c r="G839" s="34" t="s">
        <v>50</v>
      </c>
      <c r="H839" s="34" t="s">
        <v>50</v>
      </c>
      <c r="I839" s="34" t="s">
        <v>1312</v>
      </c>
      <c r="J839" s="34">
        <v>4</v>
      </c>
    </row>
    <row r="840" spans="1:10" x14ac:dyDescent="0.35">
      <c r="A840" s="34" t="s">
        <v>19</v>
      </c>
      <c r="B840" s="34" t="s">
        <v>1154</v>
      </c>
      <c r="C840" s="34" t="s">
        <v>1146</v>
      </c>
      <c r="D840" s="34" t="s">
        <v>50</v>
      </c>
      <c r="E840" s="34" t="s">
        <v>50</v>
      </c>
      <c r="F840" s="34" t="s">
        <v>50</v>
      </c>
      <c r="G840" s="34" t="s">
        <v>50</v>
      </c>
      <c r="H840" s="34" t="s">
        <v>50</v>
      </c>
      <c r="I840" s="34" t="s">
        <v>1312</v>
      </c>
      <c r="J840" s="34">
        <v>0</v>
      </c>
    </row>
    <row r="841" spans="1:10" x14ac:dyDescent="0.35">
      <c r="A841" s="34" t="s">
        <v>19</v>
      </c>
      <c r="B841" s="34" t="s">
        <v>1155</v>
      </c>
      <c r="C841" s="34" t="s">
        <v>1146</v>
      </c>
      <c r="D841" s="34" t="s">
        <v>50</v>
      </c>
      <c r="E841" s="34" t="s">
        <v>50</v>
      </c>
      <c r="F841" s="34" t="s">
        <v>50</v>
      </c>
      <c r="G841" s="34" t="s">
        <v>50</v>
      </c>
      <c r="H841" s="34" t="s">
        <v>50</v>
      </c>
      <c r="I841" s="34" t="s">
        <v>1312</v>
      </c>
      <c r="J841" s="34">
        <v>0</v>
      </c>
    </row>
    <row r="842" spans="1:10" x14ac:dyDescent="0.35">
      <c r="A842" s="34" t="s">
        <v>19</v>
      </c>
      <c r="B842" s="34" t="s">
        <v>1137</v>
      </c>
      <c r="C842" s="34" t="s">
        <v>1138</v>
      </c>
      <c r="D842" s="34" t="s">
        <v>50</v>
      </c>
      <c r="E842" s="34" t="s">
        <v>50</v>
      </c>
      <c r="F842" s="34" t="s">
        <v>50</v>
      </c>
      <c r="G842" s="34" t="s">
        <v>50</v>
      </c>
      <c r="H842" s="34" t="s">
        <v>50</v>
      </c>
      <c r="I842" s="34" t="s">
        <v>1313</v>
      </c>
      <c r="J842" s="34">
        <v>0</v>
      </c>
    </row>
    <row r="843" spans="1:10" x14ac:dyDescent="0.35">
      <c r="A843" s="34" t="s">
        <v>19</v>
      </c>
      <c r="B843" s="34" t="s">
        <v>1144</v>
      </c>
      <c r="C843" s="34" t="s">
        <v>1138</v>
      </c>
      <c r="D843" s="34" t="s">
        <v>50</v>
      </c>
      <c r="E843" s="34" t="s">
        <v>50</v>
      </c>
      <c r="F843" s="34" t="s">
        <v>50</v>
      </c>
      <c r="G843" s="34" t="s">
        <v>50</v>
      </c>
      <c r="H843" s="34" t="s">
        <v>50</v>
      </c>
      <c r="I843" s="34" t="s">
        <v>1313</v>
      </c>
      <c r="J843" s="34">
        <v>0</v>
      </c>
    </row>
    <row r="844" spans="1:10" x14ac:dyDescent="0.35">
      <c r="A844" s="34" t="s">
        <v>16</v>
      </c>
      <c r="B844" s="34" t="s">
        <v>1145</v>
      </c>
      <c r="C844" s="34" t="s">
        <v>1146</v>
      </c>
      <c r="D844" s="34" t="s">
        <v>50</v>
      </c>
      <c r="E844" s="34" t="s">
        <v>50</v>
      </c>
      <c r="F844" s="34" t="s">
        <v>50</v>
      </c>
      <c r="G844" s="34" t="s">
        <v>50</v>
      </c>
      <c r="H844" s="34" t="s">
        <v>50</v>
      </c>
      <c r="I844" s="34" t="s">
        <v>1313</v>
      </c>
      <c r="J844" s="34">
        <v>16</v>
      </c>
    </row>
    <row r="845" spans="1:10" x14ac:dyDescent="0.35">
      <c r="A845" s="34" t="s">
        <v>16</v>
      </c>
      <c r="B845" s="34" t="s">
        <v>1147</v>
      </c>
      <c r="C845" s="34" t="s">
        <v>1146</v>
      </c>
      <c r="D845" s="34" t="s">
        <v>50</v>
      </c>
      <c r="E845" s="34" t="s">
        <v>50</v>
      </c>
      <c r="F845" s="34" t="s">
        <v>50</v>
      </c>
      <c r="G845" s="34" t="s">
        <v>50</v>
      </c>
      <c r="H845" s="34" t="s">
        <v>50</v>
      </c>
      <c r="I845" s="34" t="s">
        <v>1313</v>
      </c>
      <c r="J845" s="34">
        <v>0</v>
      </c>
    </row>
    <row r="846" spans="1:10" x14ac:dyDescent="0.35">
      <c r="A846" s="34" t="s">
        <v>16</v>
      </c>
      <c r="B846" s="34" t="s">
        <v>1148</v>
      </c>
      <c r="C846" s="34" t="s">
        <v>1146</v>
      </c>
      <c r="D846" s="34" t="s">
        <v>50</v>
      </c>
      <c r="E846" s="34" t="s">
        <v>50</v>
      </c>
      <c r="F846" s="34" t="s">
        <v>50</v>
      </c>
      <c r="G846" s="34" t="s">
        <v>50</v>
      </c>
      <c r="H846" s="34" t="s">
        <v>50</v>
      </c>
      <c r="I846" s="34" t="s">
        <v>1313</v>
      </c>
      <c r="J846" s="34">
        <v>0</v>
      </c>
    </row>
    <row r="847" spans="1:10" x14ac:dyDescent="0.35">
      <c r="A847" s="34" t="s">
        <v>16</v>
      </c>
      <c r="B847" s="34" t="s">
        <v>1149</v>
      </c>
      <c r="C847" s="34" t="s">
        <v>1146</v>
      </c>
      <c r="D847" s="34" t="s">
        <v>50</v>
      </c>
      <c r="E847" s="34" t="s">
        <v>50</v>
      </c>
      <c r="F847" s="34" t="s">
        <v>50</v>
      </c>
      <c r="G847" s="34" t="s">
        <v>50</v>
      </c>
      <c r="H847" s="34" t="s">
        <v>50</v>
      </c>
      <c r="I847" s="34" t="s">
        <v>1313</v>
      </c>
      <c r="J847" s="34">
        <v>0</v>
      </c>
    </row>
    <row r="848" spans="1:10" x14ac:dyDescent="0.35">
      <c r="A848" s="34" t="s">
        <v>16</v>
      </c>
      <c r="B848" s="34" t="s">
        <v>1150</v>
      </c>
      <c r="C848" s="34" t="s">
        <v>1146</v>
      </c>
      <c r="D848" s="34" t="s">
        <v>50</v>
      </c>
      <c r="E848" s="34" t="s">
        <v>50</v>
      </c>
      <c r="F848" s="34" t="s">
        <v>50</v>
      </c>
      <c r="G848" s="34" t="s">
        <v>50</v>
      </c>
      <c r="H848" s="34" t="s">
        <v>50</v>
      </c>
      <c r="I848" s="34" t="s">
        <v>1313</v>
      </c>
      <c r="J848" s="34">
        <v>0</v>
      </c>
    </row>
    <row r="849" spans="1:10" x14ac:dyDescent="0.35">
      <c r="A849" s="34" t="s">
        <v>19</v>
      </c>
      <c r="B849" s="34" t="s">
        <v>1151</v>
      </c>
      <c r="C849" s="34" t="s">
        <v>1146</v>
      </c>
      <c r="D849" s="34" t="s">
        <v>50</v>
      </c>
      <c r="E849" s="34" t="s">
        <v>50</v>
      </c>
      <c r="F849" s="34" t="s">
        <v>50</v>
      </c>
      <c r="G849" s="34" t="s">
        <v>50</v>
      </c>
      <c r="H849" s="34" t="s">
        <v>50</v>
      </c>
      <c r="I849" s="34" t="s">
        <v>1313</v>
      </c>
      <c r="J849" s="34">
        <v>0</v>
      </c>
    </row>
    <row r="850" spans="1:10" x14ac:dyDescent="0.35">
      <c r="A850" s="34" t="s">
        <v>19</v>
      </c>
      <c r="B850" s="34" t="s">
        <v>1152</v>
      </c>
      <c r="C850" s="34" t="s">
        <v>1146</v>
      </c>
      <c r="D850" s="34" t="s">
        <v>50</v>
      </c>
      <c r="E850" s="34" t="s">
        <v>50</v>
      </c>
      <c r="F850" s="34" t="s">
        <v>50</v>
      </c>
      <c r="G850" s="34" t="s">
        <v>50</v>
      </c>
      <c r="H850" s="34" t="s">
        <v>50</v>
      </c>
      <c r="I850" s="34" t="s">
        <v>1313</v>
      </c>
      <c r="J850" s="34">
        <v>0</v>
      </c>
    </row>
    <row r="851" spans="1:10" x14ac:dyDescent="0.35">
      <c r="A851" s="34" t="s">
        <v>19</v>
      </c>
      <c r="B851" s="34" t="s">
        <v>1153</v>
      </c>
      <c r="C851" s="34" t="s">
        <v>1146</v>
      </c>
      <c r="D851" s="34" t="s">
        <v>50</v>
      </c>
      <c r="E851" s="34" t="s">
        <v>50</v>
      </c>
      <c r="F851" s="34" t="s">
        <v>50</v>
      </c>
      <c r="G851" s="34" t="s">
        <v>50</v>
      </c>
      <c r="H851" s="34" t="s">
        <v>50</v>
      </c>
      <c r="I851" s="34" t="s">
        <v>1313</v>
      </c>
      <c r="J851" s="34">
        <v>0</v>
      </c>
    </row>
    <row r="852" spans="1:10" x14ac:dyDescent="0.35">
      <c r="A852" s="34" t="s">
        <v>19</v>
      </c>
      <c r="B852" s="34" t="s">
        <v>1154</v>
      </c>
      <c r="C852" s="34" t="s">
        <v>1146</v>
      </c>
      <c r="D852" s="34" t="s">
        <v>50</v>
      </c>
      <c r="E852" s="34" t="s">
        <v>50</v>
      </c>
      <c r="F852" s="34" t="s">
        <v>50</v>
      </c>
      <c r="G852" s="34" t="s">
        <v>50</v>
      </c>
      <c r="H852" s="34" t="s">
        <v>50</v>
      </c>
      <c r="I852" s="34" t="s">
        <v>1313</v>
      </c>
      <c r="J852" s="34">
        <v>0</v>
      </c>
    </row>
    <row r="853" spans="1:10" x14ac:dyDescent="0.35">
      <c r="A853" s="34" t="s">
        <v>19</v>
      </c>
      <c r="B853" s="34" t="s">
        <v>1155</v>
      </c>
      <c r="C853" s="34" t="s">
        <v>1146</v>
      </c>
      <c r="D853" s="34" t="s">
        <v>50</v>
      </c>
      <c r="E853" s="34" t="s">
        <v>50</v>
      </c>
      <c r="F853" s="34" t="s">
        <v>50</v>
      </c>
      <c r="G853" s="34" t="s">
        <v>50</v>
      </c>
      <c r="H853" s="34" t="s">
        <v>50</v>
      </c>
      <c r="I853" s="34" t="s">
        <v>1313</v>
      </c>
      <c r="J853" s="34">
        <v>0</v>
      </c>
    </row>
    <row r="854" spans="1:10" x14ac:dyDescent="0.35">
      <c r="A854" s="34" t="s">
        <v>19</v>
      </c>
      <c r="B854" s="34" t="s">
        <v>1137</v>
      </c>
      <c r="C854" s="34" t="s">
        <v>1138</v>
      </c>
      <c r="D854" s="34" t="s">
        <v>50</v>
      </c>
      <c r="E854" s="34" t="s">
        <v>50</v>
      </c>
      <c r="F854" s="34" t="s">
        <v>50</v>
      </c>
      <c r="G854" s="34" t="s">
        <v>50</v>
      </c>
      <c r="H854" s="34" t="s">
        <v>50</v>
      </c>
      <c r="I854" s="34" t="s">
        <v>1314</v>
      </c>
      <c r="J854" s="34">
        <v>0</v>
      </c>
    </row>
    <row r="855" spans="1:10" x14ac:dyDescent="0.35">
      <c r="A855" s="34" t="s">
        <v>19</v>
      </c>
      <c r="B855" s="34" t="s">
        <v>1144</v>
      </c>
      <c r="C855" s="34" t="s">
        <v>1138</v>
      </c>
      <c r="D855" s="34" t="s">
        <v>50</v>
      </c>
      <c r="E855" s="34" t="s">
        <v>50</v>
      </c>
      <c r="F855" s="34" t="s">
        <v>50</v>
      </c>
      <c r="G855" s="34" t="s">
        <v>50</v>
      </c>
      <c r="H855" s="34" t="s">
        <v>50</v>
      </c>
      <c r="I855" s="34" t="s">
        <v>1314</v>
      </c>
      <c r="J855" s="34">
        <v>0</v>
      </c>
    </row>
    <row r="856" spans="1:10" x14ac:dyDescent="0.35">
      <c r="A856" s="34" t="s">
        <v>16</v>
      </c>
      <c r="B856" s="34" t="s">
        <v>1145</v>
      </c>
      <c r="C856" s="34" t="s">
        <v>1146</v>
      </c>
      <c r="D856" s="34" t="s">
        <v>50</v>
      </c>
      <c r="E856" s="34" t="s">
        <v>50</v>
      </c>
      <c r="F856" s="34" t="s">
        <v>50</v>
      </c>
      <c r="G856" s="34" t="s">
        <v>50</v>
      </c>
      <c r="H856" s="34" t="s">
        <v>50</v>
      </c>
      <c r="I856" s="34" t="s">
        <v>1314</v>
      </c>
      <c r="J856" s="34">
        <v>0</v>
      </c>
    </row>
    <row r="857" spans="1:10" x14ac:dyDescent="0.35">
      <c r="A857" s="34" t="s">
        <v>16</v>
      </c>
      <c r="B857" s="34" t="s">
        <v>1147</v>
      </c>
      <c r="C857" s="34" t="s">
        <v>1146</v>
      </c>
      <c r="D857" s="34" t="s">
        <v>50</v>
      </c>
      <c r="E857" s="34" t="s">
        <v>50</v>
      </c>
      <c r="F857" s="34" t="s">
        <v>50</v>
      </c>
      <c r="G857" s="34" t="s">
        <v>50</v>
      </c>
      <c r="H857" s="34" t="s">
        <v>50</v>
      </c>
      <c r="I857" s="34" t="s">
        <v>1314</v>
      </c>
      <c r="J857" s="34">
        <v>0</v>
      </c>
    </row>
    <row r="858" spans="1:10" x14ac:dyDescent="0.35">
      <c r="A858" s="34" t="s">
        <v>16</v>
      </c>
      <c r="B858" s="34" t="s">
        <v>1148</v>
      </c>
      <c r="C858" s="34" t="s">
        <v>1146</v>
      </c>
      <c r="D858" s="34" t="s">
        <v>50</v>
      </c>
      <c r="E858" s="34" t="s">
        <v>50</v>
      </c>
      <c r="F858" s="34" t="s">
        <v>50</v>
      </c>
      <c r="G858" s="34" t="s">
        <v>50</v>
      </c>
      <c r="H858" s="34" t="s">
        <v>50</v>
      </c>
      <c r="I858" s="34" t="s">
        <v>1314</v>
      </c>
      <c r="J858" s="34">
        <v>0</v>
      </c>
    </row>
    <row r="859" spans="1:10" x14ac:dyDescent="0.35">
      <c r="A859" s="34" t="s">
        <v>16</v>
      </c>
      <c r="B859" s="34" t="s">
        <v>1149</v>
      </c>
      <c r="C859" s="34" t="s">
        <v>1146</v>
      </c>
      <c r="D859" s="34" t="s">
        <v>50</v>
      </c>
      <c r="E859" s="34" t="s">
        <v>50</v>
      </c>
      <c r="F859" s="34" t="s">
        <v>50</v>
      </c>
      <c r="G859" s="34" t="s">
        <v>50</v>
      </c>
      <c r="H859" s="34" t="s">
        <v>50</v>
      </c>
      <c r="I859" s="34" t="s">
        <v>1314</v>
      </c>
      <c r="J859" s="34">
        <v>0</v>
      </c>
    </row>
    <row r="860" spans="1:10" x14ac:dyDescent="0.35">
      <c r="A860" s="34" t="s">
        <v>16</v>
      </c>
      <c r="B860" s="34" t="s">
        <v>1150</v>
      </c>
      <c r="C860" s="34" t="s">
        <v>1146</v>
      </c>
      <c r="D860" s="34" t="s">
        <v>50</v>
      </c>
      <c r="E860" s="34" t="s">
        <v>50</v>
      </c>
      <c r="F860" s="34" t="s">
        <v>50</v>
      </c>
      <c r="G860" s="34" t="s">
        <v>50</v>
      </c>
      <c r="H860" s="34" t="s">
        <v>50</v>
      </c>
      <c r="I860" s="34" t="s">
        <v>1314</v>
      </c>
      <c r="J860" s="34">
        <v>0</v>
      </c>
    </row>
    <row r="861" spans="1:10" x14ac:dyDescent="0.35">
      <c r="A861" s="34" t="s">
        <v>19</v>
      </c>
      <c r="B861" s="34" t="s">
        <v>1151</v>
      </c>
      <c r="C861" s="34" t="s">
        <v>1146</v>
      </c>
      <c r="D861" s="34" t="s">
        <v>50</v>
      </c>
      <c r="E861" s="34" t="s">
        <v>50</v>
      </c>
      <c r="F861" s="34" t="s">
        <v>50</v>
      </c>
      <c r="G861" s="34" t="s">
        <v>50</v>
      </c>
      <c r="H861" s="34" t="s">
        <v>50</v>
      </c>
      <c r="I861" s="34" t="s">
        <v>1314</v>
      </c>
      <c r="J861" s="34">
        <v>3</v>
      </c>
    </row>
    <row r="862" spans="1:10" x14ac:dyDescent="0.35">
      <c r="A862" s="34" t="s">
        <v>19</v>
      </c>
      <c r="B862" s="34" t="s">
        <v>1152</v>
      </c>
      <c r="C862" s="34" t="s">
        <v>1146</v>
      </c>
      <c r="D862" s="34" t="s">
        <v>50</v>
      </c>
      <c r="E862" s="34" t="s">
        <v>50</v>
      </c>
      <c r="F862" s="34" t="s">
        <v>50</v>
      </c>
      <c r="G862" s="34" t="s">
        <v>50</v>
      </c>
      <c r="H862" s="34" t="s">
        <v>50</v>
      </c>
      <c r="I862" s="34" t="s">
        <v>1314</v>
      </c>
      <c r="J862" s="34">
        <v>0</v>
      </c>
    </row>
    <row r="863" spans="1:10" x14ac:dyDescent="0.35">
      <c r="A863" s="34" t="s">
        <v>19</v>
      </c>
      <c r="B863" s="34" t="s">
        <v>1153</v>
      </c>
      <c r="C863" s="34" t="s">
        <v>1146</v>
      </c>
      <c r="D863" s="34" t="s">
        <v>50</v>
      </c>
      <c r="E863" s="34" t="s">
        <v>50</v>
      </c>
      <c r="F863" s="34" t="s">
        <v>50</v>
      </c>
      <c r="G863" s="34" t="s">
        <v>50</v>
      </c>
      <c r="H863" s="34" t="s">
        <v>50</v>
      </c>
      <c r="I863" s="34" t="s">
        <v>1314</v>
      </c>
      <c r="J863" s="34">
        <v>0</v>
      </c>
    </row>
    <row r="864" spans="1:10" x14ac:dyDescent="0.35">
      <c r="A864" s="34" t="s">
        <v>19</v>
      </c>
      <c r="B864" s="34" t="s">
        <v>1154</v>
      </c>
      <c r="C864" s="34" t="s">
        <v>1146</v>
      </c>
      <c r="D864" s="34" t="s">
        <v>50</v>
      </c>
      <c r="E864" s="34" t="s">
        <v>50</v>
      </c>
      <c r="F864" s="34" t="s">
        <v>50</v>
      </c>
      <c r="G864" s="34" t="s">
        <v>50</v>
      </c>
      <c r="H864" s="34" t="s">
        <v>50</v>
      </c>
      <c r="I864" s="34" t="s">
        <v>1314</v>
      </c>
      <c r="J864" s="34">
        <v>0</v>
      </c>
    </row>
    <row r="865" spans="1:10" x14ac:dyDescent="0.35">
      <c r="A865" s="34" t="s">
        <v>19</v>
      </c>
      <c r="B865" s="34" t="s">
        <v>1155</v>
      </c>
      <c r="C865" s="34" t="s">
        <v>1146</v>
      </c>
      <c r="D865" s="34" t="s">
        <v>50</v>
      </c>
      <c r="E865" s="34" t="s">
        <v>50</v>
      </c>
      <c r="F865" s="34" t="s">
        <v>50</v>
      </c>
      <c r="G865" s="34" t="s">
        <v>50</v>
      </c>
      <c r="H865" s="34" t="s">
        <v>50</v>
      </c>
      <c r="I865" s="34" t="s">
        <v>1314</v>
      </c>
      <c r="J865" s="34">
        <v>0</v>
      </c>
    </row>
    <row r="866" spans="1:10" x14ac:dyDescent="0.35">
      <c r="A866" s="34" t="s">
        <v>19</v>
      </c>
      <c r="B866" s="34" t="s">
        <v>1137</v>
      </c>
      <c r="C866" s="34" t="s">
        <v>1138</v>
      </c>
      <c r="D866" s="34" t="s">
        <v>50</v>
      </c>
      <c r="E866" s="34" t="s">
        <v>50</v>
      </c>
      <c r="F866" s="34" t="s">
        <v>50</v>
      </c>
      <c r="G866" s="34" t="s">
        <v>50</v>
      </c>
      <c r="H866" s="34" t="s">
        <v>50</v>
      </c>
      <c r="I866" s="34" t="s">
        <v>1315</v>
      </c>
      <c r="J866" s="34">
        <v>0</v>
      </c>
    </row>
    <row r="867" spans="1:10" x14ac:dyDescent="0.35">
      <c r="A867" s="34" t="s">
        <v>19</v>
      </c>
      <c r="B867" s="34" t="s">
        <v>1144</v>
      </c>
      <c r="C867" s="34" t="s">
        <v>1138</v>
      </c>
      <c r="D867" s="34" t="s">
        <v>50</v>
      </c>
      <c r="E867" s="34" t="s">
        <v>50</v>
      </c>
      <c r="F867" s="34" t="s">
        <v>50</v>
      </c>
      <c r="G867" s="34" t="s">
        <v>50</v>
      </c>
      <c r="H867" s="34" t="s">
        <v>50</v>
      </c>
      <c r="I867" s="34" t="s">
        <v>1315</v>
      </c>
      <c r="J867" s="34">
        <v>0</v>
      </c>
    </row>
    <row r="868" spans="1:10" x14ac:dyDescent="0.35">
      <c r="A868" s="34" t="s">
        <v>16</v>
      </c>
      <c r="B868" s="34" t="s">
        <v>1145</v>
      </c>
      <c r="C868" s="34" t="s">
        <v>1146</v>
      </c>
      <c r="D868" s="34" t="s">
        <v>50</v>
      </c>
      <c r="E868" s="34" t="s">
        <v>50</v>
      </c>
      <c r="F868" s="34" t="s">
        <v>50</v>
      </c>
      <c r="G868" s="34" t="s">
        <v>50</v>
      </c>
      <c r="H868" s="34" t="s">
        <v>50</v>
      </c>
      <c r="I868" s="34" t="s">
        <v>1315</v>
      </c>
      <c r="J868" s="34">
        <v>0</v>
      </c>
    </row>
    <row r="869" spans="1:10" x14ac:dyDescent="0.35">
      <c r="A869" s="34" t="s">
        <v>16</v>
      </c>
      <c r="B869" s="34" t="s">
        <v>1147</v>
      </c>
      <c r="C869" s="34" t="s">
        <v>1146</v>
      </c>
      <c r="D869" s="34" t="s">
        <v>50</v>
      </c>
      <c r="E869" s="34" t="s">
        <v>50</v>
      </c>
      <c r="F869" s="34" t="s">
        <v>50</v>
      </c>
      <c r="G869" s="34" t="s">
        <v>50</v>
      </c>
      <c r="H869" s="34" t="s">
        <v>50</v>
      </c>
      <c r="I869" s="34" t="s">
        <v>1315</v>
      </c>
      <c r="J869" s="34">
        <v>0</v>
      </c>
    </row>
    <row r="870" spans="1:10" x14ac:dyDescent="0.35">
      <c r="A870" s="34" t="s">
        <v>16</v>
      </c>
      <c r="B870" s="34" t="s">
        <v>1148</v>
      </c>
      <c r="C870" s="34" t="s">
        <v>1146</v>
      </c>
      <c r="D870" s="34" t="s">
        <v>50</v>
      </c>
      <c r="E870" s="34" t="s">
        <v>50</v>
      </c>
      <c r="F870" s="34" t="s">
        <v>50</v>
      </c>
      <c r="G870" s="34" t="s">
        <v>50</v>
      </c>
      <c r="H870" s="34" t="s">
        <v>50</v>
      </c>
      <c r="I870" s="34" t="s">
        <v>1315</v>
      </c>
      <c r="J870" s="34">
        <v>0</v>
      </c>
    </row>
    <row r="871" spans="1:10" x14ac:dyDescent="0.35">
      <c r="A871" s="34" t="s">
        <v>16</v>
      </c>
      <c r="B871" s="34" t="s">
        <v>1149</v>
      </c>
      <c r="C871" s="34" t="s">
        <v>1146</v>
      </c>
      <c r="D871" s="34" t="s">
        <v>50</v>
      </c>
      <c r="E871" s="34" t="s">
        <v>50</v>
      </c>
      <c r="F871" s="34" t="s">
        <v>50</v>
      </c>
      <c r="G871" s="34" t="s">
        <v>50</v>
      </c>
      <c r="H871" s="34" t="s">
        <v>50</v>
      </c>
      <c r="I871" s="34" t="s">
        <v>1315</v>
      </c>
      <c r="J871" s="34">
        <v>0</v>
      </c>
    </row>
    <row r="872" spans="1:10" x14ac:dyDescent="0.35">
      <c r="A872" s="34" t="s">
        <v>16</v>
      </c>
      <c r="B872" s="34" t="s">
        <v>1150</v>
      </c>
      <c r="C872" s="34" t="s">
        <v>1146</v>
      </c>
      <c r="D872" s="34" t="s">
        <v>50</v>
      </c>
      <c r="E872" s="34" t="s">
        <v>50</v>
      </c>
      <c r="F872" s="34" t="s">
        <v>50</v>
      </c>
      <c r="G872" s="34" t="s">
        <v>50</v>
      </c>
      <c r="H872" s="34" t="s">
        <v>50</v>
      </c>
      <c r="I872" s="34" t="s">
        <v>1315</v>
      </c>
      <c r="J872" s="34">
        <v>0</v>
      </c>
    </row>
    <row r="873" spans="1:10" x14ac:dyDescent="0.35">
      <c r="A873" s="34" t="s">
        <v>19</v>
      </c>
      <c r="B873" s="34" t="s">
        <v>1151</v>
      </c>
      <c r="C873" s="34" t="s">
        <v>1146</v>
      </c>
      <c r="D873" s="34" t="s">
        <v>50</v>
      </c>
      <c r="E873" s="34" t="s">
        <v>50</v>
      </c>
      <c r="F873" s="34" t="s">
        <v>50</v>
      </c>
      <c r="G873" s="34" t="s">
        <v>50</v>
      </c>
      <c r="H873" s="34" t="s">
        <v>50</v>
      </c>
      <c r="I873" s="34" t="s">
        <v>1315</v>
      </c>
      <c r="J873" s="34">
        <v>9</v>
      </c>
    </row>
    <row r="874" spans="1:10" x14ac:dyDescent="0.35">
      <c r="A874" s="34" t="s">
        <v>19</v>
      </c>
      <c r="B874" s="34" t="s">
        <v>1152</v>
      </c>
      <c r="C874" s="34" t="s">
        <v>1146</v>
      </c>
      <c r="D874" s="34" t="s">
        <v>50</v>
      </c>
      <c r="E874" s="34" t="s">
        <v>50</v>
      </c>
      <c r="F874" s="34" t="s">
        <v>50</v>
      </c>
      <c r="G874" s="34" t="s">
        <v>50</v>
      </c>
      <c r="H874" s="34" t="s">
        <v>50</v>
      </c>
      <c r="I874" s="34" t="s">
        <v>1315</v>
      </c>
      <c r="J874" s="34">
        <v>0</v>
      </c>
    </row>
    <row r="875" spans="1:10" x14ac:dyDescent="0.35">
      <c r="A875" s="34" t="s">
        <v>19</v>
      </c>
      <c r="B875" s="34" t="s">
        <v>1153</v>
      </c>
      <c r="C875" s="34" t="s">
        <v>1146</v>
      </c>
      <c r="D875" s="34" t="s">
        <v>50</v>
      </c>
      <c r="E875" s="34" t="s">
        <v>50</v>
      </c>
      <c r="F875" s="34" t="s">
        <v>50</v>
      </c>
      <c r="G875" s="34" t="s">
        <v>50</v>
      </c>
      <c r="H875" s="34" t="s">
        <v>50</v>
      </c>
      <c r="I875" s="34" t="s">
        <v>1315</v>
      </c>
      <c r="J875" s="34">
        <v>144</v>
      </c>
    </row>
    <row r="876" spans="1:10" x14ac:dyDescent="0.35">
      <c r="A876" s="34" t="s">
        <v>19</v>
      </c>
      <c r="B876" s="34" t="s">
        <v>1154</v>
      </c>
      <c r="C876" s="34" t="s">
        <v>1146</v>
      </c>
      <c r="D876" s="34" t="s">
        <v>50</v>
      </c>
      <c r="E876" s="34" t="s">
        <v>50</v>
      </c>
      <c r="F876" s="34" t="s">
        <v>50</v>
      </c>
      <c r="G876" s="34" t="s">
        <v>50</v>
      </c>
      <c r="H876" s="34" t="s">
        <v>50</v>
      </c>
      <c r="I876" s="34" t="s">
        <v>1315</v>
      </c>
      <c r="J876" s="34">
        <v>0</v>
      </c>
    </row>
    <row r="877" spans="1:10" x14ac:dyDescent="0.35">
      <c r="A877" s="34" t="s">
        <v>19</v>
      </c>
      <c r="B877" s="34" t="s">
        <v>1155</v>
      </c>
      <c r="C877" s="34" t="s">
        <v>1146</v>
      </c>
      <c r="D877" s="34" t="s">
        <v>50</v>
      </c>
      <c r="E877" s="34" t="s">
        <v>50</v>
      </c>
      <c r="F877" s="34" t="s">
        <v>50</v>
      </c>
      <c r="G877" s="34" t="s">
        <v>50</v>
      </c>
      <c r="H877" s="34" t="s">
        <v>50</v>
      </c>
      <c r="I877" s="34" t="s">
        <v>1315</v>
      </c>
      <c r="J877" s="34">
        <v>0</v>
      </c>
    </row>
    <row r="878" spans="1:10" x14ac:dyDescent="0.35">
      <c r="A878" s="34" t="s">
        <v>19</v>
      </c>
      <c r="B878" s="34" t="s">
        <v>1137</v>
      </c>
      <c r="C878" s="34" t="s">
        <v>1138</v>
      </c>
      <c r="D878" s="34" t="s">
        <v>50</v>
      </c>
      <c r="E878" s="34" t="s">
        <v>50</v>
      </c>
      <c r="F878" s="34" t="s">
        <v>50</v>
      </c>
      <c r="G878" s="34" t="s">
        <v>50</v>
      </c>
      <c r="H878" s="34" t="s">
        <v>50</v>
      </c>
      <c r="I878" s="34" t="s">
        <v>1316</v>
      </c>
      <c r="J878" s="34">
        <v>0</v>
      </c>
    </row>
    <row r="879" spans="1:10" x14ac:dyDescent="0.35">
      <c r="A879" s="34" t="s">
        <v>19</v>
      </c>
      <c r="B879" s="34" t="s">
        <v>1144</v>
      </c>
      <c r="C879" s="34" t="s">
        <v>1138</v>
      </c>
      <c r="D879" s="34" t="s">
        <v>50</v>
      </c>
      <c r="E879" s="34" t="s">
        <v>50</v>
      </c>
      <c r="F879" s="34" t="s">
        <v>50</v>
      </c>
      <c r="G879" s="34" t="s">
        <v>50</v>
      </c>
      <c r="H879" s="34" t="s">
        <v>50</v>
      </c>
      <c r="I879" s="34" t="s">
        <v>1316</v>
      </c>
      <c r="J879" s="34">
        <v>0</v>
      </c>
    </row>
    <row r="880" spans="1:10" x14ac:dyDescent="0.35">
      <c r="A880" s="34" t="s">
        <v>16</v>
      </c>
      <c r="B880" s="34" t="s">
        <v>1145</v>
      </c>
      <c r="C880" s="34" t="s">
        <v>1146</v>
      </c>
      <c r="D880" s="34" t="s">
        <v>50</v>
      </c>
      <c r="E880" s="34" t="s">
        <v>50</v>
      </c>
      <c r="F880" s="34" t="s">
        <v>50</v>
      </c>
      <c r="G880" s="34" t="s">
        <v>50</v>
      </c>
      <c r="H880" s="34" t="s">
        <v>50</v>
      </c>
      <c r="I880" s="34" t="s">
        <v>1316</v>
      </c>
      <c r="J880" s="34">
        <v>0</v>
      </c>
    </row>
    <row r="881" spans="1:10" x14ac:dyDescent="0.35">
      <c r="A881" s="34" t="s">
        <v>16</v>
      </c>
      <c r="B881" s="34" t="s">
        <v>1147</v>
      </c>
      <c r="C881" s="34" t="s">
        <v>1146</v>
      </c>
      <c r="D881" s="34" t="s">
        <v>50</v>
      </c>
      <c r="E881" s="34" t="s">
        <v>50</v>
      </c>
      <c r="F881" s="34" t="s">
        <v>50</v>
      </c>
      <c r="G881" s="34" t="s">
        <v>50</v>
      </c>
      <c r="H881" s="34" t="s">
        <v>50</v>
      </c>
      <c r="I881" s="34" t="s">
        <v>1316</v>
      </c>
      <c r="J881" s="34">
        <v>0</v>
      </c>
    </row>
    <row r="882" spans="1:10" x14ac:dyDescent="0.35">
      <c r="A882" s="34" t="s">
        <v>16</v>
      </c>
      <c r="B882" s="34" t="s">
        <v>1148</v>
      </c>
      <c r="C882" s="34" t="s">
        <v>1146</v>
      </c>
      <c r="D882" s="34" t="s">
        <v>50</v>
      </c>
      <c r="E882" s="34" t="s">
        <v>50</v>
      </c>
      <c r="F882" s="34" t="s">
        <v>50</v>
      </c>
      <c r="G882" s="34" t="s">
        <v>50</v>
      </c>
      <c r="H882" s="34" t="s">
        <v>50</v>
      </c>
      <c r="I882" s="34" t="s">
        <v>1316</v>
      </c>
      <c r="J882" s="34">
        <v>155</v>
      </c>
    </row>
    <row r="883" spans="1:10" x14ac:dyDescent="0.35">
      <c r="A883" s="34" t="s">
        <v>16</v>
      </c>
      <c r="B883" s="34" t="s">
        <v>1149</v>
      </c>
      <c r="C883" s="34" t="s">
        <v>1146</v>
      </c>
      <c r="D883" s="34" t="s">
        <v>50</v>
      </c>
      <c r="E883" s="34" t="s">
        <v>50</v>
      </c>
      <c r="F883" s="34" t="s">
        <v>50</v>
      </c>
      <c r="G883" s="34" t="s">
        <v>50</v>
      </c>
      <c r="H883" s="34" t="s">
        <v>50</v>
      </c>
      <c r="I883" s="34" t="s">
        <v>1316</v>
      </c>
      <c r="J883" s="34">
        <v>94</v>
      </c>
    </row>
    <row r="884" spans="1:10" x14ac:dyDescent="0.35">
      <c r="A884" s="34" t="s">
        <v>16</v>
      </c>
      <c r="B884" s="34" t="s">
        <v>1150</v>
      </c>
      <c r="C884" s="34" t="s">
        <v>1146</v>
      </c>
      <c r="D884" s="34" t="s">
        <v>50</v>
      </c>
      <c r="E884" s="34" t="s">
        <v>50</v>
      </c>
      <c r="F884" s="34" t="s">
        <v>50</v>
      </c>
      <c r="G884" s="34" t="s">
        <v>50</v>
      </c>
      <c r="H884" s="34" t="s">
        <v>50</v>
      </c>
      <c r="I884" s="34" t="s">
        <v>1316</v>
      </c>
      <c r="J884" s="34">
        <v>0</v>
      </c>
    </row>
    <row r="885" spans="1:10" x14ac:dyDescent="0.35">
      <c r="A885" s="34" t="s">
        <v>19</v>
      </c>
      <c r="B885" s="34" t="s">
        <v>1151</v>
      </c>
      <c r="C885" s="34" t="s">
        <v>1146</v>
      </c>
      <c r="D885" s="34" t="s">
        <v>50</v>
      </c>
      <c r="E885" s="34" t="s">
        <v>50</v>
      </c>
      <c r="F885" s="34" t="s">
        <v>50</v>
      </c>
      <c r="G885" s="34" t="s">
        <v>50</v>
      </c>
      <c r="H885" s="34" t="s">
        <v>50</v>
      </c>
      <c r="I885" s="34" t="s">
        <v>1316</v>
      </c>
      <c r="J885" s="34">
        <v>0</v>
      </c>
    </row>
    <row r="886" spans="1:10" x14ac:dyDescent="0.35">
      <c r="A886" s="34" t="s">
        <v>19</v>
      </c>
      <c r="B886" s="34" t="s">
        <v>1152</v>
      </c>
      <c r="C886" s="34" t="s">
        <v>1146</v>
      </c>
      <c r="D886" s="34" t="s">
        <v>50</v>
      </c>
      <c r="E886" s="34" t="s">
        <v>50</v>
      </c>
      <c r="F886" s="34" t="s">
        <v>50</v>
      </c>
      <c r="G886" s="34" t="s">
        <v>50</v>
      </c>
      <c r="H886" s="34" t="s">
        <v>50</v>
      </c>
      <c r="I886" s="34" t="s">
        <v>1316</v>
      </c>
      <c r="J886" s="34">
        <v>158</v>
      </c>
    </row>
    <row r="887" spans="1:10" x14ac:dyDescent="0.35">
      <c r="A887" s="34" t="s">
        <v>19</v>
      </c>
      <c r="B887" s="34" t="s">
        <v>1153</v>
      </c>
      <c r="C887" s="34" t="s">
        <v>1146</v>
      </c>
      <c r="D887" s="34" t="s">
        <v>50</v>
      </c>
      <c r="E887" s="34" t="s">
        <v>50</v>
      </c>
      <c r="F887" s="34" t="s">
        <v>50</v>
      </c>
      <c r="G887" s="34" t="s">
        <v>50</v>
      </c>
      <c r="H887" s="34" t="s">
        <v>50</v>
      </c>
      <c r="I887" s="34" t="s">
        <v>1316</v>
      </c>
      <c r="J887" s="34">
        <v>645</v>
      </c>
    </row>
    <row r="888" spans="1:10" x14ac:dyDescent="0.35">
      <c r="A888" s="34" t="s">
        <v>19</v>
      </c>
      <c r="B888" s="34" t="s">
        <v>1154</v>
      </c>
      <c r="C888" s="34" t="s">
        <v>1146</v>
      </c>
      <c r="D888" s="34" t="s">
        <v>50</v>
      </c>
      <c r="E888" s="34" t="s">
        <v>50</v>
      </c>
      <c r="F888" s="34" t="s">
        <v>50</v>
      </c>
      <c r="G888" s="34" t="s">
        <v>50</v>
      </c>
      <c r="H888" s="34" t="s">
        <v>50</v>
      </c>
      <c r="I888" s="34" t="s">
        <v>1316</v>
      </c>
      <c r="J888" s="34">
        <v>138</v>
      </c>
    </row>
    <row r="889" spans="1:10" x14ac:dyDescent="0.35">
      <c r="A889" s="34" t="s">
        <v>19</v>
      </c>
      <c r="B889" s="34" t="s">
        <v>1155</v>
      </c>
      <c r="C889" s="34" t="s">
        <v>1146</v>
      </c>
      <c r="D889" s="34" t="s">
        <v>50</v>
      </c>
      <c r="E889" s="34" t="s">
        <v>50</v>
      </c>
      <c r="F889" s="34" t="s">
        <v>50</v>
      </c>
      <c r="G889" s="34" t="s">
        <v>50</v>
      </c>
      <c r="H889" s="34" t="s">
        <v>50</v>
      </c>
      <c r="I889" s="34" t="s">
        <v>1316</v>
      </c>
      <c r="J889" s="34">
        <v>7869</v>
      </c>
    </row>
    <row r="890" spans="1:10" x14ac:dyDescent="0.35">
      <c r="A890" s="34" t="s">
        <v>19</v>
      </c>
      <c r="B890" s="34" t="s">
        <v>1137</v>
      </c>
      <c r="C890" s="34" t="s">
        <v>1138</v>
      </c>
      <c r="D890" s="34" t="s">
        <v>50</v>
      </c>
      <c r="E890" s="34" t="s">
        <v>50</v>
      </c>
      <c r="F890" s="34" t="s">
        <v>50</v>
      </c>
      <c r="G890" s="34" t="s">
        <v>50</v>
      </c>
      <c r="H890" s="34" t="s">
        <v>50</v>
      </c>
      <c r="I890" s="34" t="s">
        <v>1317</v>
      </c>
      <c r="J890" s="34">
        <v>0</v>
      </c>
    </row>
    <row r="891" spans="1:10" x14ac:dyDescent="0.35">
      <c r="A891" s="34" t="s">
        <v>19</v>
      </c>
      <c r="B891" s="34" t="s">
        <v>1144</v>
      </c>
      <c r="C891" s="34" t="s">
        <v>1138</v>
      </c>
      <c r="D891" s="34" t="s">
        <v>50</v>
      </c>
      <c r="E891" s="34" t="s">
        <v>50</v>
      </c>
      <c r="F891" s="34" t="s">
        <v>50</v>
      </c>
      <c r="G891" s="34" t="s">
        <v>50</v>
      </c>
      <c r="H891" s="34" t="s">
        <v>50</v>
      </c>
      <c r="I891" s="34" t="s">
        <v>1317</v>
      </c>
      <c r="J891" s="34">
        <v>0</v>
      </c>
    </row>
    <row r="892" spans="1:10" x14ac:dyDescent="0.35">
      <c r="A892" s="34" t="s">
        <v>16</v>
      </c>
      <c r="B892" s="34" t="s">
        <v>1145</v>
      </c>
      <c r="C892" s="34" t="s">
        <v>1146</v>
      </c>
      <c r="D892" s="34" t="s">
        <v>50</v>
      </c>
      <c r="E892" s="34" t="s">
        <v>50</v>
      </c>
      <c r="F892" s="34" t="s">
        <v>50</v>
      </c>
      <c r="G892" s="34" t="s">
        <v>50</v>
      </c>
      <c r="H892" s="34" t="s">
        <v>50</v>
      </c>
      <c r="I892" s="34" t="s">
        <v>1317</v>
      </c>
      <c r="J892" s="34">
        <v>24</v>
      </c>
    </row>
    <row r="893" spans="1:10" x14ac:dyDescent="0.35">
      <c r="A893" s="34" t="s">
        <v>16</v>
      </c>
      <c r="B893" s="34" t="s">
        <v>1147</v>
      </c>
      <c r="C893" s="34" t="s">
        <v>1146</v>
      </c>
      <c r="D893" s="34" t="s">
        <v>50</v>
      </c>
      <c r="E893" s="34" t="s">
        <v>50</v>
      </c>
      <c r="F893" s="34" t="s">
        <v>50</v>
      </c>
      <c r="G893" s="34" t="s">
        <v>50</v>
      </c>
      <c r="H893" s="34" t="s">
        <v>50</v>
      </c>
      <c r="I893" s="34" t="s">
        <v>1317</v>
      </c>
      <c r="J893" s="34">
        <v>9</v>
      </c>
    </row>
    <row r="894" spans="1:10" x14ac:dyDescent="0.35">
      <c r="A894" s="34" t="s">
        <v>16</v>
      </c>
      <c r="B894" s="34" t="s">
        <v>1148</v>
      </c>
      <c r="C894" s="34" t="s">
        <v>1146</v>
      </c>
      <c r="D894" s="34" t="s">
        <v>50</v>
      </c>
      <c r="E894" s="34" t="s">
        <v>50</v>
      </c>
      <c r="F894" s="34" t="s">
        <v>50</v>
      </c>
      <c r="G894" s="34" t="s">
        <v>50</v>
      </c>
      <c r="H894" s="34" t="s">
        <v>50</v>
      </c>
      <c r="I894" s="34" t="s">
        <v>1317</v>
      </c>
      <c r="J894" s="34">
        <v>6</v>
      </c>
    </row>
    <row r="895" spans="1:10" x14ac:dyDescent="0.35">
      <c r="A895" s="34" t="s">
        <v>16</v>
      </c>
      <c r="B895" s="34" t="s">
        <v>1149</v>
      </c>
      <c r="C895" s="34" t="s">
        <v>1146</v>
      </c>
      <c r="D895" s="34" t="s">
        <v>50</v>
      </c>
      <c r="E895" s="34" t="s">
        <v>50</v>
      </c>
      <c r="F895" s="34" t="s">
        <v>50</v>
      </c>
      <c r="G895" s="34" t="s">
        <v>50</v>
      </c>
      <c r="H895" s="34" t="s">
        <v>50</v>
      </c>
      <c r="I895" s="34" t="s">
        <v>1317</v>
      </c>
      <c r="J895" s="34">
        <v>0</v>
      </c>
    </row>
    <row r="896" spans="1:10" x14ac:dyDescent="0.35">
      <c r="A896" s="34" t="s">
        <v>16</v>
      </c>
      <c r="B896" s="34" t="s">
        <v>1150</v>
      </c>
      <c r="C896" s="34" t="s">
        <v>1146</v>
      </c>
      <c r="D896" s="34" t="s">
        <v>50</v>
      </c>
      <c r="E896" s="34" t="s">
        <v>50</v>
      </c>
      <c r="F896" s="34" t="s">
        <v>50</v>
      </c>
      <c r="G896" s="34" t="s">
        <v>50</v>
      </c>
      <c r="H896" s="34" t="s">
        <v>50</v>
      </c>
      <c r="I896" s="34" t="s">
        <v>1317</v>
      </c>
      <c r="J896" s="34">
        <v>0</v>
      </c>
    </row>
    <row r="897" spans="1:10" x14ac:dyDescent="0.35">
      <c r="A897" s="34" t="s">
        <v>19</v>
      </c>
      <c r="B897" s="34" t="s">
        <v>1151</v>
      </c>
      <c r="C897" s="34" t="s">
        <v>1146</v>
      </c>
      <c r="D897" s="34" t="s">
        <v>50</v>
      </c>
      <c r="E897" s="34" t="s">
        <v>50</v>
      </c>
      <c r="F897" s="34" t="s">
        <v>50</v>
      </c>
      <c r="G897" s="34" t="s">
        <v>50</v>
      </c>
      <c r="H897" s="34" t="s">
        <v>50</v>
      </c>
      <c r="I897" s="34" t="s">
        <v>1317</v>
      </c>
      <c r="J897" s="34">
        <v>0</v>
      </c>
    </row>
    <row r="898" spans="1:10" x14ac:dyDescent="0.35">
      <c r="A898" s="34" t="s">
        <v>19</v>
      </c>
      <c r="B898" s="34" t="s">
        <v>1152</v>
      </c>
      <c r="C898" s="34" t="s">
        <v>1146</v>
      </c>
      <c r="D898" s="34" t="s">
        <v>50</v>
      </c>
      <c r="E898" s="34" t="s">
        <v>50</v>
      </c>
      <c r="F898" s="34" t="s">
        <v>50</v>
      </c>
      <c r="G898" s="34" t="s">
        <v>50</v>
      </c>
      <c r="H898" s="34" t="s">
        <v>50</v>
      </c>
      <c r="I898" s="34" t="s">
        <v>1317</v>
      </c>
      <c r="J898" s="34">
        <v>0</v>
      </c>
    </row>
    <row r="899" spans="1:10" x14ac:dyDescent="0.35">
      <c r="A899" s="34" t="s">
        <v>19</v>
      </c>
      <c r="B899" s="34" t="s">
        <v>1153</v>
      </c>
      <c r="C899" s="34" t="s">
        <v>1146</v>
      </c>
      <c r="D899" s="34" t="s">
        <v>50</v>
      </c>
      <c r="E899" s="34" t="s">
        <v>50</v>
      </c>
      <c r="F899" s="34" t="s">
        <v>50</v>
      </c>
      <c r="G899" s="34" t="s">
        <v>50</v>
      </c>
      <c r="H899" s="34" t="s">
        <v>50</v>
      </c>
      <c r="I899" s="34" t="s">
        <v>1317</v>
      </c>
      <c r="J899" s="34">
        <v>0</v>
      </c>
    </row>
    <row r="900" spans="1:10" x14ac:dyDescent="0.35">
      <c r="A900" s="34" t="s">
        <v>19</v>
      </c>
      <c r="B900" s="34" t="s">
        <v>1154</v>
      </c>
      <c r="C900" s="34" t="s">
        <v>1146</v>
      </c>
      <c r="D900" s="34" t="s">
        <v>50</v>
      </c>
      <c r="E900" s="34" t="s">
        <v>50</v>
      </c>
      <c r="F900" s="34" t="s">
        <v>50</v>
      </c>
      <c r="G900" s="34" t="s">
        <v>50</v>
      </c>
      <c r="H900" s="34" t="s">
        <v>50</v>
      </c>
      <c r="I900" s="34" t="s">
        <v>1317</v>
      </c>
      <c r="J900" s="34">
        <v>9</v>
      </c>
    </row>
    <row r="901" spans="1:10" x14ac:dyDescent="0.35">
      <c r="A901" s="34" t="s">
        <v>19</v>
      </c>
      <c r="B901" s="34" t="s">
        <v>1155</v>
      </c>
      <c r="C901" s="34" t="s">
        <v>1146</v>
      </c>
      <c r="D901" s="34" t="s">
        <v>50</v>
      </c>
      <c r="E901" s="34" t="s">
        <v>50</v>
      </c>
      <c r="F901" s="34" t="s">
        <v>50</v>
      </c>
      <c r="G901" s="34" t="s">
        <v>50</v>
      </c>
      <c r="H901" s="34" t="s">
        <v>50</v>
      </c>
      <c r="I901" s="34" t="s">
        <v>1317</v>
      </c>
      <c r="J901" s="34">
        <v>0</v>
      </c>
    </row>
    <row r="902" spans="1:10" x14ac:dyDescent="0.35">
      <c r="A902" s="34" t="s">
        <v>19</v>
      </c>
      <c r="B902" s="34" t="s">
        <v>1137</v>
      </c>
      <c r="C902" s="34" t="s">
        <v>1138</v>
      </c>
      <c r="D902" s="34" t="s">
        <v>50</v>
      </c>
      <c r="E902" s="34" t="s">
        <v>50</v>
      </c>
      <c r="F902" s="34" t="s">
        <v>50</v>
      </c>
      <c r="G902" s="34" t="s">
        <v>50</v>
      </c>
      <c r="H902" s="34" t="s">
        <v>50</v>
      </c>
      <c r="I902" s="34" t="s">
        <v>1318</v>
      </c>
      <c r="J902" s="34">
        <v>0</v>
      </c>
    </row>
    <row r="903" spans="1:10" x14ac:dyDescent="0.35">
      <c r="A903" s="34" t="s">
        <v>19</v>
      </c>
      <c r="B903" s="34" t="s">
        <v>1144</v>
      </c>
      <c r="C903" s="34" t="s">
        <v>1138</v>
      </c>
      <c r="D903" s="34" t="s">
        <v>50</v>
      </c>
      <c r="E903" s="34" t="s">
        <v>50</v>
      </c>
      <c r="F903" s="34" t="s">
        <v>50</v>
      </c>
      <c r="G903" s="34" t="s">
        <v>50</v>
      </c>
      <c r="H903" s="34" t="s">
        <v>50</v>
      </c>
      <c r="I903" s="34" t="s">
        <v>1318</v>
      </c>
      <c r="J903" s="34">
        <v>0</v>
      </c>
    </row>
    <row r="904" spans="1:10" x14ac:dyDescent="0.35">
      <c r="A904" s="34" t="s">
        <v>16</v>
      </c>
      <c r="B904" s="34" t="s">
        <v>1145</v>
      </c>
      <c r="C904" s="34" t="s">
        <v>1146</v>
      </c>
      <c r="D904" s="34" t="s">
        <v>50</v>
      </c>
      <c r="E904" s="34" t="s">
        <v>50</v>
      </c>
      <c r="F904" s="34" t="s">
        <v>50</v>
      </c>
      <c r="G904" s="34" t="s">
        <v>50</v>
      </c>
      <c r="H904" s="34" t="s">
        <v>50</v>
      </c>
      <c r="I904" s="34" t="s">
        <v>1318</v>
      </c>
      <c r="J904" s="34">
        <v>0</v>
      </c>
    </row>
    <row r="905" spans="1:10" x14ac:dyDescent="0.35">
      <c r="A905" s="34" t="s">
        <v>16</v>
      </c>
      <c r="B905" s="34" t="s">
        <v>1147</v>
      </c>
      <c r="C905" s="34" t="s">
        <v>1146</v>
      </c>
      <c r="D905" s="34" t="s">
        <v>50</v>
      </c>
      <c r="E905" s="34" t="s">
        <v>50</v>
      </c>
      <c r="F905" s="34" t="s">
        <v>50</v>
      </c>
      <c r="G905" s="34" t="s">
        <v>50</v>
      </c>
      <c r="H905" s="34" t="s">
        <v>50</v>
      </c>
      <c r="I905" s="34" t="s">
        <v>1318</v>
      </c>
      <c r="J905" s="34">
        <v>0</v>
      </c>
    </row>
    <row r="906" spans="1:10" x14ac:dyDescent="0.35">
      <c r="A906" s="34" t="s">
        <v>16</v>
      </c>
      <c r="B906" s="34" t="s">
        <v>1148</v>
      </c>
      <c r="C906" s="34" t="s">
        <v>1146</v>
      </c>
      <c r="D906" s="34" t="s">
        <v>50</v>
      </c>
      <c r="E906" s="34" t="s">
        <v>50</v>
      </c>
      <c r="F906" s="34" t="s">
        <v>50</v>
      </c>
      <c r="G906" s="34" t="s">
        <v>50</v>
      </c>
      <c r="H906" s="34" t="s">
        <v>50</v>
      </c>
      <c r="I906" s="34" t="s">
        <v>1318</v>
      </c>
      <c r="J906" s="34">
        <v>0</v>
      </c>
    </row>
    <row r="907" spans="1:10" x14ac:dyDescent="0.35">
      <c r="A907" s="34" t="s">
        <v>16</v>
      </c>
      <c r="B907" s="34" t="s">
        <v>1149</v>
      </c>
      <c r="C907" s="34" t="s">
        <v>1146</v>
      </c>
      <c r="D907" s="34" t="s">
        <v>50</v>
      </c>
      <c r="E907" s="34" t="s">
        <v>50</v>
      </c>
      <c r="F907" s="34" t="s">
        <v>50</v>
      </c>
      <c r="G907" s="34" t="s">
        <v>50</v>
      </c>
      <c r="H907" s="34" t="s">
        <v>50</v>
      </c>
      <c r="I907" s="34" t="s">
        <v>1318</v>
      </c>
      <c r="J907" s="34">
        <v>0</v>
      </c>
    </row>
    <row r="908" spans="1:10" x14ac:dyDescent="0.35">
      <c r="A908" s="34" t="s">
        <v>16</v>
      </c>
      <c r="B908" s="34" t="s">
        <v>1150</v>
      </c>
      <c r="C908" s="34" t="s">
        <v>1146</v>
      </c>
      <c r="D908" s="34" t="s">
        <v>50</v>
      </c>
      <c r="E908" s="34" t="s">
        <v>50</v>
      </c>
      <c r="F908" s="34" t="s">
        <v>50</v>
      </c>
      <c r="G908" s="34" t="s">
        <v>50</v>
      </c>
      <c r="H908" s="34" t="s">
        <v>50</v>
      </c>
      <c r="I908" s="34" t="s">
        <v>1318</v>
      </c>
      <c r="J908" s="34">
        <v>0</v>
      </c>
    </row>
    <row r="909" spans="1:10" x14ac:dyDescent="0.35">
      <c r="A909" s="34" t="s">
        <v>19</v>
      </c>
      <c r="B909" s="34" t="s">
        <v>1151</v>
      </c>
      <c r="C909" s="34" t="s">
        <v>1146</v>
      </c>
      <c r="D909" s="34" t="s">
        <v>50</v>
      </c>
      <c r="E909" s="34" t="s">
        <v>50</v>
      </c>
      <c r="F909" s="34" t="s">
        <v>50</v>
      </c>
      <c r="G909" s="34" t="s">
        <v>50</v>
      </c>
      <c r="H909" s="34" t="s">
        <v>50</v>
      </c>
      <c r="I909" s="34" t="s">
        <v>1318</v>
      </c>
      <c r="J909" s="34">
        <v>0</v>
      </c>
    </row>
    <row r="910" spans="1:10" x14ac:dyDescent="0.35">
      <c r="A910" s="34" t="s">
        <v>19</v>
      </c>
      <c r="B910" s="34" t="s">
        <v>1152</v>
      </c>
      <c r="C910" s="34" t="s">
        <v>1146</v>
      </c>
      <c r="D910" s="34" t="s">
        <v>50</v>
      </c>
      <c r="E910" s="34" t="s">
        <v>50</v>
      </c>
      <c r="F910" s="34" t="s">
        <v>50</v>
      </c>
      <c r="G910" s="34" t="s">
        <v>50</v>
      </c>
      <c r="H910" s="34" t="s">
        <v>50</v>
      </c>
      <c r="I910" s="34" t="s">
        <v>1318</v>
      </c>
      <c r="J910" s="34">
        <v>0</v>
      </c>
    </row>
    <row r="911" spans="1:10" x14ac:dyDescent="0.35">
      <c r="A911" s="34" t="s">
        <v>19</v>
      </c>
      <c r="B911" s="34" t="s">
        <v>1153</v>
      </c>
      <c r="C911" s="34" t="s">
        <v>1146</v>
      </c>
      <c r="D911" s="34" t="s">
        <v>50</v>
      </c>
      <c r="E911" s="34" t="s">
        <v>50</v>
      </c>
      <c r="F911" s="34" t="s">
        <v>50</v>
      </c>
      <c r="G911" s="34" t="s">
        <v>50</v>
      </c>
      <c r="H911" s="34" t="s">
        <v>50</v>
      </c>
      <c r="I911" s="34" t="s">
        <v>1318</v>
      </c>
      <c r="J911" s="34">
        <v>0</v>
      </c>
    </row>
    <row r="912" spans="1:10" x14ac:dyDescent="0.35">
      <c r="A912" s="34" t="s">
        <v>19</v>
      </c>
      <c r="B912" s="34" t="s">
        <v>1154</v>
      </c>
      <c r="C912" s="34" t="s">
        <v>1146</v>
      </c>
      <c r="D912" s="34" t="s">
        <v>50</v>
      </c>
      <c r="E912" s="34" t="s">
        <v>50</v>
      </c>
      <c r="F912" s="34" t="s">
        <v>50</v>
      </c>
      <c r="G912" s="34" t="s">
        <v>50</v>
      </c>
      <c r="H912" s="34" t="s">
        <v>50</v>
      </c>
      <c r="I912" s="34" t="s">
        <v>1318</v>
      </c>
      <c r="J912" s="34">
        <v>0</v>
      </c>
    </row>
    <row r="913" spans="1:10" x14ac:dyDescent="0.35">
      <c r="A913" s="34" t="s">
        <v>19</v>
      </c>
      <c r="B913" s="34" t="s">
        <v>1155</v>
      </c>
      <c r="C913" s="34" t="s">
        <v>1146</v>
      </c>
      <c r="D913" s="34" t="s">
        <v>50</v>
      </c>
      <c r="E913" s="34" t="s">
        <v>50</v>
      </c>
      <c r="F913" s="34" t="s">
        <v>50</v>
      </c>
      <c r="G913" s="34" t="s">
        <v>50</v>
      </c>
      <c r="H913" s="34" t="s">
        <v>50</v>
      </c>
      <c r="I913" s="34" t="s">
        <v>1318</v>
      </c>
      <c r="J913" s="34">
        <v>35</v>
      </c>
    </row>
    <row r="914" spans="1:10" x14ac:dyDescent="0.35">
      <c r="A914" s="34" t="s">
        <v>19</v>
      </c>
      <c r="B914" s="34" t="s">
        <v>1137</v>
      </c>
      <c r="C914" s="34" t="s">
        <v>1138</v>
      </c>
      <c r="D914" s="34" t="s">
        <v>50</v>
      </c>
      <c r="E914" s="34" t="s">
        <v>50</v>
      </c>
      <c r="F914" s="34" t="s">
        <v>50</v>
      </c>
      <c r="G914" s="34" t="s">
        <v>50</v>
      </c>
      <c r="H914" s="34" t="s">
        <v>50</v>
      </c>
      <c r="I914" s="34" t="s">
        <v>1319</v>
      </c>
      <c r="J914" s="34">
        <v>0</v>
      </c>
    </row>
    <row r="915" spans="1:10" x14ac:dyDescent="0.35">
      <c r="A915" s="34" t="s">
        <v>19</v>
      </c>
      <c r="B915" s="34" t="s">
        <v>1144</v>
      </c>
      <c r="C915" s="34" t="s">
        <v>1138</v>
      </c>
      <c r="D915" s="34" t="s">
        <v>50</v>
      </c>
      <c r="E915" s="34" t="s">
        <v>50</v>
      </c>
      <c r="F915" s="34" t="s">
        <v>50</v>
      </c>
      <c r="G915" s="34" t="s">
        <v>50</v>
      </c>
      <c r="H915" s="34" t="s">
        <v>50</v>
      </c>
      <c r="I915" s="34" t="s">
        <v>1319</v>
      </c>
      <c r="J915" s="34">
        <v>181</v>
      </c>
    </row>
    <row r="916" spans="1:10" x14ac:dyDescent="0.35">
      <c r="A916" s="34" t="s">
        <v>16</v>
      </c>
      <c r="B916" s="34" t="s">
        <v>1145</v>
      </c>
      <c r="C916" s="34" t="s">
        <v>1146</v>
      </c>
      <c r="D916" s="34" t="s">
        <v>50</v>
      </c>
      <c r="E916" s="34" t="s">
        <v>50</v>
      </c>
      <c r="F916" s="34" t="s">
        <v>50</v>
      </c>
      <c r="G916" s="34" t="s">
        <v>50</v>
      </c>
      <c r="H916" s="34" t="s">
        <v>50</v>
      </c>
      <c r="I916" s="34" t="s">
        <v>1319</v>
      </c>
      <c r="J916" s="34">
        <v>0</v>
      </c>
    </row>
    <row r="917" spans="1:10" x14ac:dyDescent="0.35">
      <c r="A917" s="34" t="s">
        <v>16</v>
      </c>
      <c r="B917" s="34" t="s">
        <v>1147</v>
      </c>
      <c r="C917" s="34" t="s">
        <v>1146</v>
      </c>
      <c r="D917" s="34" t="s">
        <v>50</v>
      </c>
      <c r="E917" s="34" t="s">
        <v>50</v>
      </c>
      <c r="F917" s="34" t="s">
        <v>50</v>
      </c>
      <c r="G917" s="34" t="s">
        <v>50</v>
      </c>
      <c r="H917" s="34" t="s">
        <v>50</v>
      </c>
      <c r="I917" s="34" t="s">
        <v>1319</v>
      </c>
      <c r="J917" s="34">
        <v>0</v>
      </c>
    </row>
    <row r="918" spans="1:10" x14ac:dyDescent="0.35">
      <c r="A918" s="34" t="s">
        <v>16</v>
      </c>
      <c r="B918" s="34" t="s">
        <v>1148</v>
      </c>
      <c r="C918" s="34" t="s">
        <v>1146</v>
      </c>
      <c r="D918" s="34" t="s">
        <v>50</v>
      </c>
      <c r="E918" s="34" t="s">
        <v>50</v>
      </c>
      <c r="F918" s="34" t="s">
        <v>50</v>
      </c>
      <c r="G918" s="34" t="s">
        <v>50</v>
      </c>
      <c r="H918" s="34" t="s">
        <v>50</v>
      </c>
      <c r="I918" s="34" t="s">
        <v>1319</v>
      </c>
      <c r="J918" s="34">
        <v>0</v>
      </c>
    </row>
    <row r="919" spans="1:10" x14ac:dyDescent="0.35">
      <c r="A919" s="34" t="s">
        <v>16</v>
      </c>
      <c r="B919" s="34" t="s">
        <v>1149</v>
      </c>
      <c r="C919" s="34" t="s">
        <v>1146</v>
      </c>
      <c r="D919" s="34" t="s">
        <v>50</v>
      </c>
      <c r="E919" s="34" t="s">
        <v>50</v>
      </c>
      <c r="F919" s="34" t="s">
        <v>50</v>
      </c>
      <c r="G919" s="34" t="s">
        <v>50</v>
      </c>
      <c r="H919" s="34" t="s">
        <v>50</v>
      </c>
      <c r="I919" s="34" t="s">
        <v>1319</v>
      </c>
      <c r="J919" s="34">
        <v>0</v>
      </c>
    </row>
    <row r="920" spans="1:10" x14ac:dyDescent="0.35">
      <c r="A920" s="34" t="s">
        <v>16</v>
      </c>
      <c r="B920" s="34" t="s">
        <v>1150</v>
      </c>
      <c r="C920" s="34" t="s">
        <v>1146</v>
      </c>
      <c r="D920" s="34" t="s">
        <v>50</v>
      </c>
      <c r="E920" s="34" t="s">
        <v>50</v>
      </c>
      <c r="F920" s="34" t="s">
        <v>50</v>
      </c>
      <c r="G920" s="34" t="s">
        <v>50</v>
      </c>
      <c r="H920" s="34" t="s">
        <v>50</v>
      </c>
      <c r="I920" s="34" t="s">
        <v>1319</v>
      </c>
      <c r="J920" s="34">
        <v>0</v>
      </c>
    </row>
    <row r="921" spans="1:10" x14ac:dyDescent="0.35">
      <c r="A921" s="34" t="s">
        <v>19</v>
      </c>
      <c r="B921" s="34" t="s">
        <v>1151</v>
      </c>
      <c r="C921" s="34" t="s">
        <v>1146</v>
      </c>
      <c r="D921" s="34" t="s">
        <v>50</v>
      </c>
      <c r="E921" s="34" t="s">
        <v>50</v>
      </c>
      <c r="F921" s="34" t="s">
        <v>50</v>
      </c>
      <c r="G921" s="34" t="s">
        <v>50</v>
      </c>
      <c r="H921" s="34" t="s">
        <v>50</v>
      </c>
      <c r="I921" s="34" t="s">
        <v>1319</v>
      </c>
      <c r="J921" s="34">
        <v>0</v>
      </c>
    </row>
    <row r="922" spans="1:10" x14ac:dyDescent="0.35">
      <c r="A922" s="34" t="s">
        <v>19</v>
      </c>
      <c r="B922" s="34" t="s">
        <v>1152</v>
      </c>
      <c r="C922" s="34" t="s">
        <v>1146</v>
      </c>
      <c r="D922" s="34" t="s">
        <v>50</v>
      </c>
      <c r="E922" s="34" t="s">
        <v>50</v>
      </c>
      <c r="F922" s="34" t="s">
        <v>50</v>
      </c>
      <c r="G922" s="34" t="s">
        <v>50</v>
      </c>
      <c r="H922" s="34" t="s">
        <v>50</v>
      </c>
      <c r="I922" s="34" t="s">
        <v>1319</v>
      </c>
      <c r="J922" s="34">
        <v>0</v>
      </c>
    </row>
    <row r="923" spans="1:10" x14ac:dyDescent="0.35">
      <c r="A923" s="34" t="s">
        <v>19</v>
      </c>
      <c r="B923" s="34" t="s">
        <v>1153</v>
      </c>
      <c r="C923" s="34" t="s">
        <v>1146</v>
      </c>
      <c r="D923" s="34" t="s">
        <v>50</v>
      </c>
      <c r="E923" s="34" t="s">
        <v>50</v>
      </c>
      <c r="F923" s="34" t="s">
        <v>50</v>
      </c>
      <c r="G923" s="34" t="s">
        <v>50</v>
      </c>
      <c r="H923" s="34" t="s">
        <v>50</v>
      </c>
      <c r="I923" s="34" t="s">
        <v>1319</v>
      </c>
      <c r="J923" s="34">
        <v>0</v>
      </c>
    </row>
    <row r="924" spans="1:10" x14ac:dyDescent="0.35">
      <c r="A924" s="34" t="s">
        <v>19</v>
      </c>
      <c r="B924" s="34" t="s">
        <v>1154</v>
      </c>
      <c r="C924" s="34" t="s">
        <v>1146</v>
      </c>
      <c r="D924" s="34" t="s">
        <v>50</v>
      </c>
      <c r="E924" s="34" t="s">
        <v>50</v>
      </c>
      <c r="F924" s="34" t="s">
        <v>50</v>
      </c>
      <c r="G924" s="34" t="s">
        <v>50</v>
      </c>
      <c r="H924" s="34" t="s">
        <v>50</v>
      </c>
      <c r="I924" s="34" t="s">
        <v>1319</v>
      </c>
      <c r="J924" s="34">
        <v>0</v>
      </c>
    </row>
    <row r="925" spans="1:10" x14ac:dyDescent="0.35">
      <c r="A925" s="34" t="s">
        <v>19</v>
      </c>
      <c r="B925" s="34" t="s">
        <v>1155</v>
      </c>
      <c r="C925" s="34" t="s">
        <v>1146</v>
      </c>
      <c r="D925" s="34" t="s">
        <v>50</v>
      </c>
      <c r="E925" s="34" t="s">
        <v>50</v>
      </c>
      <c r="F925" s="34" t="s">
        <v>50</v>
      </c>
      <c r="G925" s="34" t="s">
        <v>50</v>
      </c>
      <c r="H925" s="34" t="s">
        <v>50</v>
      </c>
      <c r="I925" s="34" t="s">
        <v>1319</v>
      </c>
      <c r="J925" s="34">
        <v>0</v>
      </c>
    </row>
    <row r="926" spans="1:10" x14ac:dyDescent="0.35">
      <c r="A926" s="34" t="s">
        <v>19</v>
      </c>
      <c r="B926" s="34" t="s">
        <v>1137</v>
      </c>
      <c r="C926" s="34" t="s">
        <v>1138</v>
      </c>
      <c r="D926" s="34" t="s">
        <v>50</v>
      </c>
      <c r="E926" s="34" t="s">
        <v>50</v>
      </c>
      <c r="F926" s="34" t="s">
        <v>50</v>
      </c>
      <c r="G926" s="34" t="s">
        <v>50</v>
      </c>
      <c r="H926" s="34" t="s">
        <v>50</v>
      </c>
      <c r="I926" s="34" t="s">
        <v>1320</v>
      </c>
      <c r="J926" s="34">
        <v>0</v>
      </c>
    </row>
    <row r="927" spans="1:10" x14ac:dyDescent="0.35">
      <c r="A927" s="34" t="s">
        <v>19</v>
      </c>
      <c r="B927" s="34" t="s">
        <v>1144</v>
      </c>
      <c r="C927" s="34" t="s">
        <v>1138</v>
      </c>
      <c r="D927" s="34" t="s">
        <v>50</v>
      </c>
      <c r="E927" s="34" t="s">
        <v>50</v>
      </c>
      <c r="F927" s="34" t="s">
        <v>50</v>
      </c>
      <c r="G927" s="34" t="s">
        <v>50</v>
      </c>
      <c r="H927" s="34" t="s">
        <v>50</v>
      </c>
      <c r="I927" s="34" t="s">
        <v>1320</v>
      </c>
      <c r="J927" s="34">
        <v>0</v>
      </c>
    </row>
    <row r="928" spans="1:10" x14ac:dyDescent="0.35">
      <c r="A928" s="34" t="s">
        <v>16</v>
      </c>
      <c r="B928" s="34" t="s">
        <v>1145</v>
      </c>
      <c r="C928" s="34" t="s">
        <v>1146</v>
      </c>
      <c r="D928" s="34" t="s">
        <v>50</v>
      </c>
      <c r="E928" s="34" t="s">
        <v>50</v>
      </c>
      <c r="F928" s="34" t="s">
        <v>50</v>
      </c>
      <c r="G928" s="34" t="s">
        <v>50</v>
      </c>
      <c r="H928" s="34" t="s">
        <v>50</v>
      </c>
      <c r="I928" s="34" t="s">
        <v>1320</v>
      </c>
      <c r="J928" s="34">
        <v>0</v>
      </c>
    </row>
    <row r="929" spans="1:10" x14ac:dyDescent="0.35">
      <c r="A929" s="34" t="s">
        <v>16</v>
      </c>
      <c r="B929" s="34" t="s">
        <v>1147</v>
      </c>
      <c r="C929" s="34" t="s">
        <v>1146</v>
      </c>
      <c r="D929" s="34" t="s">
        <v>50</v>
      </c>
      <c r="E929" s="34" t="s">
        <v>50</v>
      </c>
      <c r="F929" s="34" t="s">
        <v>50</v>
      </c>
      <c r="G929" s="34" t="s">
        <v>50</v>
      </c>
      <c r="H929" s="34" t="s">
        <v>50</v>
      </c>
      <c r="I929" s="34" t="s">
        <v>1320</v>
      </c>
      <c r="J929" s="34">
        <v>0</v>
      </c>
    </row>
    <row r="930" spans="1:10" x14ac:dyDescent="0.35">
      <c r="A930" s="34" t="s">
        <v>16</v>
      </c>
      <c r="B930" s="34" t="s">
        <v>1148</v>
      </c>
      <c r="C930" s="34" t="s">
        <v>1146</v>
      </c>
      <c r="D930" s="34" t="s">
        <v>50</v>
      </c>
      <c r="E930" s="34" t="s">
        <v>50</v>
      </c>
      <c r="F930" s="34" t="s">
        <v>50</v>
      </c>
      <c r="G930" s="34" t="s">
        <v>50</v>
      </c>
      <c r="H930" s="34" t="s">
        <v>50</v>
      </c>
      <c r="I930" s="34" t="s">
        <v>1320</v>
      </c>
      <c r="J930" s="34">
        <v>0</v>
      </c>
    </row>
    <row r="931" spans="1:10" x14ac:dyDescent="0.35">
      <c r="A931" s="34" t="s">
        <v>16</v>
      </c>
      <c r="B931" s="34" t="s">
        <v>1149</v>
      </c>
      <c r="C931" s="34" t="s">
        <v>1146</v>
      </c>
      <c r="D931" s="34" t="s">
        <v>50</v>
      </c>
      <c r="E931" s="34" t="s">
        <v>50</v>
      </c>
      <c r="F931" s="34" t="s">
        <v>50</v>
      </c>
      <c r="G931" s="34" t="s">
        <v>50</v>
      </c>
      <c r="H931" s="34" t="s">
        <v>50</v>
      </c>
      <c r="I931" s="34" t="s">
        <v>1320</v>
      </c>
      <c r="J931" s="34">
        <v>0</v>
      </c>
    </row>
    <row r="932" spans="1:10" x14ac:dyDescent="0.35">
      <c r="A932" s="34" t="s">
        <v>16</v>
      </c>
      <c r="B932" s="34" t="s">
        <v>1150</v>
      </c>
      <c r="C932" s="34" t="s">
        <v>1146</v>
      </c>
      <c r="D932" s="34" t="s">
        <v>50</v>
      </c>
      <c r="E932" s="34" t="s">
        <v>50</v>
      </c>
      <c r="F932" s="34" t="s">
        <v>50</v>
      </c>
      <c r="G932" s="34" t="s">
        <v>50</v>
      </c>
      <c r="H932" s="34" t="s">
        <v>50</v>
      </c>
      <c r="I932" s="34" t="s">
        <v>1320</v>
      </c>
      <c r="J932" s="34">
        <v>0</v>
      </c>
    </row>
    <row r="933" spans="1:10" x14ac:dyDescent="0.35">
      <c r="A933" s="34" t="s">
        <v>19</v>
      </c>
      <c r="B933" s="34" t="s">
        <v>1151</v>
      </c>
      <c r="C933" s="34" t="s">
        <v>1146</v>
      </c>
      <c r="D933" s="34" t="s">
        <v>50</v>
      </c>
      <c r="E933" s="34" t="s">
        <v>50</v>
      </c>
      <c r="F933" s="34" t="s">
        <v>50</v>
      </c>
      <c r="G933" s="34" t="s">
        <v>50</v>
      </c>
      <c r="H933" s="34" t="s">
        <v>50</v>
      </c>
      <c r="I933" s="34" t="s">
        <v>1320</v>
      </c>
      <c r="J933" s="34">
        <v>0</v>
      </c>
    </row>
    <row r="934" spans="1:10" x14ac:dyDescent="0.35">
      <c r="A934" s="34" t="s">
        <v>19</v>
      </c>
      <c r="B934" s="34" t="s">
        <v>1152</v>
      </c>
      <c r="C934" s="34" t="s">
        <v>1146</v>
      </c>
      <c r="D934" s="34" t="s">
        <v>50</v>
      </c>
      <c r="E934" s="34" t="s">
        <v>50</v>
      </c>
      <c r="F934" s="34" t="s">
        <v>50</v>
      </c>
      <c r="G934" s="34" t="s">
        <v>50</v>
      </c>
      <c r="H934" s="34" t="s">
        <v>50</v>
      </c>
      <c r="I934" s="34" t="s">
        <v>1320</v>
      </c>
      <c r="J934" s="34">
        <v>0</v>
      </c>
    </row>
    <row r="935" spans="1:10" x14ac:dyDescent="0.35">
      <c r="A935" s="34" t="s">
        <v>19</v>
      </c>
      <c r="B935" s="34" t="s">
        <v>1153</v>
      </c>
      <c r="C935" s="34" t="s">
        <v>1146</v>
      </c>
      <c r="D935" s="34" t="s">
        <v>50</v>
      </c>
      <c r="E935" s="34" t="s">
        <v>50</v>
      </c>
      <c r="F935" s="34" t="s">
        <v>50</v>
      </c>
      <c r="G935" s="34" t="s">
        <v>50</v>
      </c>
      <c r="H935" s="34" t="s">
        <v>50</v>
      </c>
      <c r="I935" s="34" t="s">
        <v>1320</v>
      </c>
      <c r="J935" s="34">
        <v>0</v>
      </c>
    </row>
    <row r="936" spans="1:10" x14ac:dyDescent="0.35">
      <c r="A936" s="34" t="s">
        <v>19</v>
      </c>
      <c r="B936" s="34" t="s">
        <v>1154</v>
      </c>
      <c r="C936" s="34" t="s">
        <v>1146</v>
      </c>
      <c r="D936" s="34" t="s">
        <v>50</v>
      </c>
      <c r="E936" s="34" t="s">
        <v>50</v>
      </c>
      <c r="F936" s="34" t="s">
        <v>50</v>
      </c>
      <c r="G936" s="34" t="s">
        <v>50</v>
      </c>
      <c r="H936" s="34" t="s">
        <v>50</v>
      </c>
      <c r="I936" s="34" t="s">
        <v>1320</v>
      </c>
      <c r="J936" s="34">
        <v>2</v>
      </c>
    </row>
    <row r="937" spans="1:10" x14ac:dyDescent="0.35">
      <c r="A937" s="34" t="s">
        <v>19</v>
      </c>
      <c r="B937" s="34" t="s">
        <v>1155</v>
      </c>
      <c r="C937" s="34" t="s">
        <v>1146</v>
      </c>
      <c r="D937" s="34" t="s">
        <v>50</v>
      </c>
      <c r="E937" s="34" t="s">
        <v>50</v>
      </c>
      <c r="F937" s="34" t="s">
        <v>50</v>
      </c>
      <c r="G937" s="34" t="s">
        <v>50</v>
      </c>
      <c r="H937" s="34" t="s">
        <v>50</v>
      </c>
      <c r="I937" s="34" t="s">
        <v>1320</v>
      </c>
      <c r="J937" s="34">
        <v>0</v>
      </c>
    </row>
    <row r="938" spans="1:10" x14ac:dyDescent="0.35">
      <c r="A938" s="34" t="s">
        <v>19</v>
      </c>
      <c r="B938" s="34" t="s">
        <v>1137</v>
      </c>
      <c r="C938" s="34" t="s">
        <v>1138</v>
      </c>
      <c r="D938" s="34" t="s">
        <v>50</v>
      </c>
      <c r="E938" s="34" t="s">
        <v>50</v>
      </c>
      <c r="F938" s="34" t="s">
        <v>50</v>
      </c>
      <c r="G938" s="34" t="s">
        <v>50</v>
      </c>
      <c r="H938" s="34" t="s">
        <v>50</v>
      </c>
      <c r="I938" s="34" t="s">
        <v>1321</v>
      </c>
      <c r="J938" s="34">
        <v>0</v>
      </c>
    </row>
    <row r="939" spans="1:10" x14ac:dyDescent="0.35">
      <c r="A939" s="34" t="s">
        <v>19</v>
      </c>
      <c r="B939" s="34" t="s">
        <v>1144</v>
      </c>
      <c r="C939" s="34" t="s">
        <v>1138</v>
      </c>
      <c r="D939" s="34" t="s">
        <v>50</v>
      </c>
      <c r="E939" s="34" t="s">
        <v>50</v>
      </c>
      <c r="F939" s="34" t="s">
        <v>50</v>
      </c>
      <c r="G939" s="34" t="s">
        <v>50</v>
      </c>
      <c r="H939" s="34" t="s">
        <v>50</v>
      </c>
      <c r="I939" s="34" t="s">
        <v>1321</v>
      </c>
      <c r="J939" s="34">
        <v>0</v>
      </c>
    </row>
    <row r="940" spans="1:10" x14ac:dyDescent="0.35">
      <c r="A940" s="34" t="s">
        <v>16</v>
      </c>
      <c r="B940" s="34" t="s">
        <v>1145</v>
      </c>
      <c r="C940" s="34" t="s">
        <v>1146</v>
      </c>
      <c r="D940" s="34" t="s">
        <v>50</v>
      </c>
      <c r="E940" s="34" t="s">
        <v>50</v>
      </c>
      <c r="F940" s="34" t="s">
        <v>50</v>
      </c>
      <c r="G940" s="34" t="s">
        <v>50</v>
      </c>
      <c r="H940" s="34" t="s">
        <v>50</v>
      </c>
      <c r="I940" s="34" t="s">
        <v>1321</v>
      </c>
      <c r="J940" s="34">
        <v>16</v>
      </c>
    </row>
    <row r="941" spans="1:10" x14ac:dyDescent="0.35">
      <c r="A941" s="34" t="s">
        <v>16</v>
      </c>
      <c r="B941" s="34" t="s">
        <v>1147</v>
      </c>
      <c r="C941" s="34" t="s">
        <v>1146</v>
      </c>
      <c r="D941" s="34" t="s">
        <v>50</v>
      </c>
      <c r="E941" s="34" t="s">
        <v>50</v>
      </c>
      <c r="F941" s="34" t="s">
        <v>50</v>
      </c>
      <c r="G941" s="34" t="s">
        <v>50</v>
      </c>
      <c r="H941" s="34" t="s">
        <v>50</v>
      </c>
      <c r="I941" s="34" t="s">
        <v>1321</v>
      </c>
      <c r="J941" s="34">
        <v>0</v>
      </c>
    </row>
    <row r="942" spans="1:10" x14ac:dyDescent="0.35">
      <c r="A942" s="34" t="s">
        <v>16</v>
      </c>
      <c r="B942" s="34" t="s">
        <v>1148</v>
      </c>
      <c r="C942" s="34" t="s">
        <v>1146</v>
      </c>
      <c r="D942" s="34" t="s">
        <v>50</v>
      </c>
      <c r="E942" s="34" t="s">
        <v>50</v>
      </c>
      <c r="F942" s="34" t="s">
        <v>50</v>
      </c>
      <c r="G942" s="34" t="s">
        <v>50</v>
      </c>
      <c r="H942" s="34" t="s">
        <v>50</v>
      </c>
      <c r="I942" s="34" t="s">
        <v>1321</v>
      </c>
      <c r="J942" s="34">
        <v>0</v>
      </c>
    </row>
    <row r="943" spans="1:10" x14ac:dyDescent="0.35">
      <c r="A943" s="34" t="s">
        <v>16</v>
      </c>
      <c r="B943" s="34" t="s">
        <v>1149</v>
      </c>
      <c r="C943" s="34" t="s">
        <v>1146</v>
      </c>
      <c r="D943" s="34" t="s">
        <v>50</v>
      </c>
      <c r="E943" s="34" t="s">
        <v>50</v>
      </c>
      <c r="F943" s="34" t="s">
        <v>50</v>
      </c>
      <c r="G943" s="34" t="s">
        <v>50</v>
      </c>
      <c r="H943" s="34" t="s">
        <v>50</v>
      </c>
      <c r="I943" s="34" t="s">
        <v>1321</v>
      </c>
      <c r="J943" s="34">
        <v>0</v>
      </c>
    </row>
    <row r="944" spans="1:10" x14ac:dyDescent="0.35">
      <c r="A944" s="34" t="s">
        <v>16</v>
      </c>
      <c r="B944" s="34" t="s">
        <v>1150</v>
      </c>
      <c r="C944" s="34" t="s">
        <v>1146</v>
      </c>
      <c r="D944" s="34" t="s">
        <v>50</v>
      </c>
      <c r="E944" s="34" t="s">
        <v>50</v>
      </c>
      <c r="F944" s="34" t="s">
        <v>50</v>
      </c>
      <c r="G944" s="34" t="s">
        <v>50</v>
      </c>
      <c r="H944" s="34" t="s">
        <v>50</v>
      </c>
      <c r="I944" s="34" t="s">
        <v>1321</v>
      </c>
      <c r="J944" s="34">
        <v>0</v>
      </c>
    </row>
    <row r="945" spans="1:10" x14ac:dyDescent="0.35">
      <c r="A945" s="34" t="s">
        <v>19</v>
      </c>
      <c r="B945" s="34" t="s">
        <v>1151</v>
      </c>
      <c r="C945" s="34" t="s">
        <v>1146</v>
      </c>
      <c r="D945" s="34" t="s">
        <v>50</v>
      </c>
      <c r="E945" s="34" t="s">
        <v>50</v>
      </c>
      <c r="F945" s="34" t="s">
        <v>50</v>
      </c>
      <c r="G945" s="34" t="s">
        <v>50</v>
      </c>
      <c r="H945" s="34" t="s">
        <v>50</v>
      </c>
      <c r="I945" s="34" t="s">
        <v>1321</v>
      </c>
      <c r="J945" s="34">
        <v>0</v>
      </c>
    </row>
    <row r="946" spans="1:10" x14ac:dyDescent="0.35">
      <c r="A946" s="34" t="s">
        <v>19</v>
      </c>
      <c r="B946" s="34" t="s">
        <v>1152</v>
      </c>
      <c r="C946" s="34" t="s">
        <v>1146</v>
      </c>
      <c r="D946" s="34" t="s">
        <v>50</v>
      </c>
      <c r="E946" s="34" t="s">
        <v>50</v>
      </c>
      <c r="F946" s="34" t="s">
        <v>50</v>
      </c>
      <c r="G946" s="34" t="s">
        <v>50</v>
      </c>
      <c r="H946" s="34" t="s">
        <v>50</v>
      </c>
      <c r="I946" s="34" t="s">
        <v>1321</v>
      </c>
      <c r="J946" s="34">
        <v>0</v>
      </c>
    </row>
    <row r="947" spans="1:10" x14ac:dyDescent="0.35">
      <c r="A947" s="34" t="s">
        <v>19</v>
      </c>
      <c r="B947" s="34" t="s">
        <v>1153</v>
      </c>
      <c r="C947" s="34" t="s">
        <v>1146</v>
      </c>
      <c r="D947" s="34" t="s">
        <v>50</v>
      </c>
      <c r="E947" s="34" t="s">
        <v>50</v>
      </c>
      <c r="F947" s="34" t="s">
        <v>50</v>
      </c>
      <c r="G947" s="34" t="s">
        <v>50</v>
      </c>
      <c r="H947" s="34" t="s">
        <v>50</v>
      </c>
      <c r="I947" s="34" t="s">
        <v>1321</v>
      </c>
      <c r="J947" s="34">
        <v>0</v>
      </c>
    </row>
    <row r="948" spans="1:10" x14ac:dyDescent="0.35">
      <c r="A948" s="34" t="s">
        <v>19</v>
      </c>
      <c r="B948" s="34" t="s">
        <v>1154</v>
      </c>
      <c r="C948" s="34" t="s">
        <v>1146</v>
      </c>
      <c r="D948" s="34" t="s">
        <v>50</v>
      </c>
      <c r="E948" s="34" t="s">
        <v>50</v>
      </c>
      <c r="F948" s="34" t="s">
        <v>50</v>
      </c>
      <c r="G948" s="34" t="s">
        <v>50</v>
      </c>
      <c r="H948" s="34" t="s">
        <v>50</v>
      </c>
      <c r="I948" s="34" t="s">
        <v>1321</v>
      </c>
      <c r="J948" s="34">
        <v>0</v>
      </c>
    </row>
    <row r="949" spans="1:10" x14ac:dyDescent="0.35">
      <c r="A949" s="34" t="s">
        <v>19</v>
      </c>
      <c r="B949" s="34" t="s">
        <v>1155</v>
      </c>
      <c r="C949" s="34" t="s">
        <v>1146</v>
      </c>
      <c r="D949" s="34" t="s">
        <v>50</v>
      </c>
      <c r="E949" s="34" t="s">
        <v>50</v>
      </c>
      <c r="F949" s="34" t="s">
        <v>50</v>
      </c>
      <c r="G949" s="34" t="s">
        <v>50</v>
      </c>
      <c r="H949" s="34" t="s">
        <v>50</v>
      </c>
      <c r="I949" s="34" t="s">
        <v>1321</v>
      </c>
      <c r="J949" s="34">
        <v>0</v>
      </c>
    </row>
    <row r="950" spans="1:10" x14ac:dyDescent="0.35">
      <c r="A950" s="34" t="s">
        <v>19</v>
      </c>
      <c r="B950" s="34" t="s">
        <v>1137</v>
      </c>
      <c r="C950" s="34" t="s">
        <v>1138</v>
      </c>
      <c r="D950" s="34" t="s">
        <v>50</v>
      </c>
      <c r="E950" s="34" t="s">
        <v>50</v>
      </c>
      <c r="F950" s="34" t="s">
        <v>50</v>
      </c>
      <c r="G950" s="34" t="s">
        <v>50</v>
      </c>
      <c r="H950" s="34" t="s">
        <v>50</v>
      </c>
      <c r="I950" s="34" t="s">
        <v>1322</v>
      </c>
      <c r="J950" s="34">
        <v>0</v>
      </c>
    </row>
    <row r="951" spans="1:10" x14ac:dyDescent="0.35">
      <c r="A951" s="34" t="s">
        <v>19</v>
      </c>
      <c r="B951" s="34" t="s">
        <v>1144</v>
      </c>
      <c r="C951" s="34" t="s">
        <v>1138</v>
      </c>
      <c r="D951" s="34" t="s">
        <v>50</v>
      </c>
      <c r="E951" s="34" t="s">
        <v>50</v>
      </c>
      <c r="F951" s="34" t="s">
        <v>50</v>
      </c>
      <c r="G951" s="34" t="s">
        <v>50</v>
      </c>
      <c r="H951" s="34" t="s">
        <v>50</v>
      </c>
      <c r="I951" s="34" t="s">
        <v>1322</v>
      </c>
      <c r="J951" s="34">
        <v>0</v>
      </c>
    </row>
    <row r="952" spans="1:10" x14ac:dyDescent="0.35">
      <c r="A952" s="34" t="s">
        <v>16</v>
      </c>
      <c r="B952" s="34" t="s">
        <v>1145</v>
      </c>
      <c r="C952" s="34" t="s">
        <v>1146</v>
      </c>
      <c r="D952" s="34" t="s">
        <v>50</v>
      </c>
      <c r="E952" s="34" t="s">
        <v>50</v>
      </c>
      <c r="F952" s="34" t="s">
        <v>50</v>
      </c>
      <c r="G952" s="34" t="s">
        <v>50</v>
      </c>
      <c r="H952" s="34" t="s">
        <v>50</v>
      </c>
      <c r="I952" s="34" t="s">
        <v>1322</v>
      </c>
      <c r="J952" s="34">
        <v>0</v>
      </c>
    </row>
    <row r="953" spans="1:10" x14ac:dyDescent="0.35">
      <c r="A953" s="34" t="s">
        <v>16</v>
      </c>
      <c r="B953" s="34" t="s">
        <v>1147</v>
      </c>
      <c r="C953" s="34" t="s">
        <v>1146</v>
      </c>
      <c r="D953" s="34" t="s">
        <v>50</v>
      </c>
      <c r="E953" s="34" t="s">
        <v>50</v>
      </c>
      <c r="F953" s="34" t="s">
        <v>50</v>
      </c>
      <c r="G953" s="34" t="s">
        <v>50</v>
      </c>
      <c r="H953" s="34" t="s">
        <v>50</v>
      </c>
      <c r="I953" s="34" t="s">
        <v>1322</v>
      </c>
      <c r="J953" s="34">
        <v>0</v>
      </c>
    </row>
    <row r="954" spans="1:10" x14ac:dyDescent="0.35">
      <c r="A954" s="34" t="s">
        <v>16</v>
      </c>
      <c r="B954" s="34" t="s">
        <v>1148</v>
      </c>
      <c r="C954" s="34" t="s">
        <v>1146</v>
      </c>
      <c r="D954" s="34" t="s">
        <v>50</v>
      </c>
      <c r="E954" s="34" t="s">
        <v>50</v>
      </c>
      <c r="F954" s="34" t="s">
        <v>50</v>
      </c>
      <c r="G954" s="34" t="s">
        <v>50</v>
      </c>
      <c r="H954" s="34" t="s">
        <v>50</v>
      </c>
      <c r="I954" s="34" t="s">
        <v>1322</v>
      </c>
      <c r="J954" s="34">
        <v>0</v>
      </c>
    </row>
    <row r="955" spans="1:10" x14ac:dyDescent="0.35">
      <c r="A955" s="34" t="s">
        <v>16</v>
      </c>
      <c r="B955" s="34" t="s">
        <v>1149</v>
      </c>
      <c r="C955" s="34" t="s">
        <v>1146</v>
      </c>
      <c r="D955" s="34" t="s">
        <v>50</v>
      </c>
      <c r="E955" s="34" t="s">
        <v>50</v>
      </c>
      <c r="F955" s="34" t="s">
        <v>50</v>
      </c>
      <c r="G955" s="34" t="s">
        <v>50</v>
      </c>
      <c r="H955" s="34" t="s">
        <v>50</v>
      </c>
      <c r="I955" s="34" t="s">
        <v>1322</v>
      </c>
      <c r="J955" s="34">
        <v>0</v>
      </c>
    </row>
    <row r="956" spans="1:10" x14ac:dyDescent="0.35">
      <c r="A956" s="34" t="s">
        <v>16</v>
      </c>
      <c r="B956" s="34" t="s">
        <v>1150</v>
      </c>
      <c r="C956" s="34" t="s">
        <v>1146</v>
      </c>
      <c r="D956" s="34" t="s">
        <v>50</v>
      </c>
      <c r="E956" s="34" t="s">
        <v>50</v>
      </c>
      <c r="F956" s="34" t="s">
        <v>50</v>
      </c>
      <c r="G956" s="34" t="s">
        <v>50</v>
      </c>
      <c r="H956" s="34" t="s">
        <v>50</v>
      </c>
      <c r="I956" s="34" t="s">
        <v>1322</v>
      </c>
      <c r="J956" s="34">
        <v>0</v>
      </c>
    </row>
    <row r="957" spans="1:10" x14ac:dyDescent="0.35">
      <c r="A957" s="34" t="s">
        <v>19</v>
      </c>
      <c r="B957" s="34" t="s">
        <v>1151</v>
      </c>
      <c r="C957" s="34" t="s">
        <v>1146</v>
      </c>
      <c r="D957" s="34" t="s">
        <v>50</v>
      </c>
      <c r="E957" s="34" t="s">
        <v>50</v>
      </c>
      <c r="F957" s="34" t="s">
        <v>50</v>
      </c>
      <c r="G957" s="34" t="s">
        <v>50</v>
      </c>
      <c r="H957" s="34" t="s">
        <v>50</v>
      </c>
      <c r="I957" s="34" t="s">
        <v>1322</v>
      </c>
      <c r="J957" s="34">
        <v>0</v>
      </c>
    </row>
    <row r="958" spans="1:10" x14ac:dyDescent="0.35">
      <c r="A958" s="34" t="s">
        <v>19</v>
      </c>
      <c r="B958" s="34" t="s">
        <v>1152</v>
      </c>
      <c r="C958" s="34" t="s">
        <v>1146</v>
      </c>
      <c r="D958" s="34" t="s">
        <v>50</v>
      </c>
      <c r="E958" s="34" t="s">
        <v>50</v>
      </c>
      <c r="F958" s="34" t="s">
        <v>50</v>
      </c>
      <c r="G958" s="34" t="s">
        <v>50</v>
      </c>
      <c r="H958" s="34" t="s">
        <v>50</v>
      </c>
      <c r="I958" s="34" t="s">
        <v>1322</v>
      </c>
      <c r="J958" s="34">
        <v>331</v>
      </c>
    </row>
    <row r="959" spans="1:10" x14ac:dyDescent="0.35">
      <c r="A959" s="34" t="s">
        <v>19</v>
      </c>
      <c r="B959" s="34" t="s">
        <v>1153</v>
      </c>
      <c r="C959" s="34" t="s">
        <v>1146</v>
      </c>
      <c r="D959" s="34" t="s">
        <v>50</v>
      </c>
      <c r="E959" s="34" t="s">
        <v>50</v>
      </c>
      <c r="F959" s="34" t="s">
        <v>50</v>
      </c>
      <c r="G959" s="34" t="s">
        <v>50</v>
      </c>
      <c r="H959" s="34" t="s">
        <v>50</v>
      </c>
      <c r="I959" s="34" t="s">
        <v>1322</v>
      </c>
      <c r="J959" s="34">
        <v>167</v>
      </c>
    </row>
    <row r="960" spans="1:10" x14ac:dyDescent="0.35">
      <c r="A960" s="34" t="s">
        <v>19</v>
      </c>
      <c r="B960" s="34" t="s">
        <v>1154</v>
      </c>
      <c r="C960" s="34" t="s">
        <v>1146</v>
      </c>
      <c r="D960" s="34" t="s">
        <v>50</v>
      </c>
      <c r="E960" s="34" t="s">
        <v>50</v>
      </c>
      <c r="F960" s="34" t="s">
        <v>50</v>
      </c>
      <c r="G960" s="34" t="s">
        <v>50</v>
      </c>
      <c r="H960" s="34" t="s">
        <v>50</v>
      </c>
      <c r="I960" s="34" t="s">
        <v>1322</v>
      </c>
      <c r="J960" s="34">
        <v>0</v>
      </c>
    </row>
    <row r="961" spans="1:10" x14ac:dyDescent="0.35">
      <c r="A961" s="34" t="s">
        <v>19</v>
      </c>
      <c r="B961" s="34" t="s">
        <v>1155</v>
      </c>
      <c r="C961" s="34" t="s">
        <v>1146</v>
      </c>
      <c r="D961" s="34" t="s">
        <v>50</v>
      </c>
      <c r="E961" s="34" t="s">
        <v>50</v>
      </c>
      <c r="F961" s="34" t="s">
        <v>50</v>
      </c>
      <c r="G961" s="34" t="s">
        <v>50</v>
      </c>
      <c r="H961" s="34" t="s">
        <v>50</v>
      </c>
      <c r="I961" s="34" t="s">
        <v>1322</v>
      </c>
      <c r="J961" s="34">
        <v>0</v>
      </c>
    </row>
    <row r="962" spans="1:10" x14ac:dyDescent="0.35">
      <c r="A962" s="34" t="s">
        <v>19</v>
      </c>
      <c r="B962" s="34" t="s">
        <v>1137</v>
      </c>
      <c r="C962" s="34" t="s">
        <v>1138</v>
      </c>
      <c r="D962" s="34" t="s">
        <v>50</v>
      </c>
      <c r="E962" s="34" t="s">
        <v>50</v>
      </c>
      <c r="F962" s="34" t="s">
        <v>50</v>
      </c>
      <c r="G962" s="34" t="s">
        <v>50</v>
      </c>
      <c r="H962" s="34" t="s">
        <v>50</v>
      </c>
      <c r="I962" s="34" t="s">
        <v>1323</v>
      </c>
      <c r="J962" s="34">
        <v>700</v>
      </c>
    </row>
    <row r="963" spans="1:10" x14ac:dyDescent="0.35">
      <c r="A963" s="34" t="s">
        <v>19</v>
      </c>
      <c r="B963" s="34" t="s">
        <v>1144</v>
      </c>
      <c r="C963" s="34" t="s">
        <v>1138</v>
      </c>
      <c r="D963" s="34" t="s">
        <v>50</v>
      </c>
      <c r="E963" s="34" t="s">
        <v>50</v>
      </c>
      <c r="F963" s="34" t="s">
        <v>50</v>
      </c>
      <c r="G963" s="34" t="s">
        <v>50</v>
      </c>
      <c r="H963" s="34" t="s">
        <v>50</v>
      </c>
      <c r="I963" s="34" t="s">
        <v>1323</v>
      </c>
      <c r="J963" s="34">
        <v>0</v>
      </c>
    </row>
    <row r="964" spans="1:10" x14ac:dyDescent="0.35">
      <c r="A964" s="34" t="s">
        <v>16</v>
      </c>
      <c r="B964" s="34" t="s">
        <v>1145</v>
      </c>
      <c r="C964" s="34" t="s">
        <v>1146</v>
      </c>
      <c r="D964" s="34" t="s">
        <v>50</v>
      </c>
      <c r="E964" s="34" t="s">
        <v>50</v>
      </c>
      <c r="F964" s="34" t="s">
        <v>50</v>
      </c>
      <c r="G964" s="34" t="s">
        <v>50</v>
      </c>
      <c r="H964" s="34" t="s">
        <v>50</v>
      </c>
      <c r="I964" s="34" t="s">
        <v>1323</v>
      </c>
      <c r="J964" s="34">
        <v>0</v>
      </c>
    </row>
    <row r="965" spans="1:10" x14ac:dyDescent="0.35">
      <c r="A965" s="34" t="s">
        <v>16</v>
      </c>
      <c r="B965" s="34" t="s">
        <v>1147</v>
      </c>
      <c r="C965" s="34" t="s">
        <v>1146</v>
      </c>
      <c r="D965" s="34" t="s">
        <v>50</v>
      </c>
      <c r="E965" s="34" t="s">
        <v>50</v>
      </c>
      <c r="F965" s="34" t="s">
        <v>50</v>
      </c>
      <c r="G965" s="34" t="s">
        <v>50</v>
      </c>
      <c r="H965" s="34" t="s">
        <v>50</v>
      </c>
      <c r="I965" s="34" t="s">
        <v>1323</v>
      </c>
      <c r="J965" s="34">
        <v>0</v>
      </c>
    </row>
    <row r="966" spans="1:10" x14ac:dyDescent="0.35">
      <c r="A966" s="34" t="s">
        <v>16</v>
      </c>
      <c r="B966" s="34" t="s">
        <v>1148</v>
      </c>
      <c r="C966" s="34" t="s">
        <v>1146</v>
      </c>
      <c r="D966" s="34" t="s">
        <v>50</v>
      </c>
      <c r="E966" s="34" t="s">
        <v>50</v>
      </c>
      <c r="F966" s="34" t="s">
        <v>50</v>
      </c>
      <c r="G966" s="34" t="s">
        <v>50</v>
      </c>
      <c r="H966" s="34" t="s">
        <v>50</v>
      </c>
      <c r="I966" s="34" t="s">
        <v>1323</v>
      </c>
      <c r="J966" s="34">
        <v>0</v>
      </c>
    </row>
    <row r="967" spans="1:10" x14ac:dyDescent="0.35">
      <c r="A967" s="34" t="s">
        <v>16</v>
      </c>
      <c r="B967" s="34" t="s">
        <v>1149</v>
      </c>
      <c r="C967" s="34" t="s">
        <v>1146</v>
      </c>
      <c r="D967" s="34" t="s">
        <v>50</v>
      </c>
      <c r="E967" s="34" t="s">
        <v>50</v>
      </c>
      <c r="F967" s="34" t="s">
        <v>50</v>
      </c>
      <c r="G967" s="34" t="s">
        <v>50</v>
      </c>
      <c r="H967" s="34" t="s">
        <v>50</v>
      </c>
      <c r="I967" s="34" t="s">
        <v>1323</v>
      </c>
      <c r="J967" s="34">
        <v>0</v>
      </c>
    </row>
    <row r="968" spans="1:10" x14ac:dyDescent="0.35">
      <c r="A968" s="34" t="s">
        <v>16</v>
      </c>
      <c r="B968" s="34" t="s">
        <v>1150</v>
      </c>
      <c r="C968" s="34" t="s">
        <v>1146</v>
      </c>
      <c r="D968" s="34" t="s">
        <v>50</v>
      </c>
      <c r="E968" s="34" t="s">
        <v>50</v>
      </c>
      <c r="F968" s="34" t="s">
        <v>50</v>
      </c>
      <c r="G968" s="34" t="s">
        <v>50</v>
      </c>
      <c r="H968" s="34" t="s">
        <v>50</v>
      </c>
      <c r="I968" s="34" t="s">
        <v>1323</v>
      </c>
      <c r="J968" s="34">
        <v>0</v>
      </c>
    </row>
    <row r="969" spans="1:10" x14ac:dyDescent="0.35">
      <c r="A969" s="34" t="s">
        <v>19</v>
      </c>
      <c r="B969" s="34" t="s">
        <v>1151</v>
      </c>
      <c r="C969" s="34" t="s">
        <v>1146</v>
      </c>
      <c r="D969" s="34" t="s">
        <v>50</v>
      </c>
      <c r="E969" s="34" t="s">
        <v>50</v>
      </c>
      <c r="F969" s="34" t="s">
        <v>50</v>
      </c>
      <c r="G969" s="34" t="s">
        <v>50</v>
      </c>
      <c r="H969" s="34" t="s">
        <v>50</v>
      </c>
      <c r="I969" s="34" t="s">
        <v>1323</v>
      </c>
      <c r="J969" s="34">
        <v>0</v>
      </c>
    </row>
    <row r="970" spans="1:10" x14ac:dyDescent="0.35">
      <c r="A970" s="34" t="s">
        <v>19</v>
      </c>
      <c r="B970" s="34" t="s">
        <v>1152</v>
      </c>
      <c r="C970" s="34" t="s">
        <v>1146</v>
      </c>
      <c r="D970" s="34" t="s">
        <v>50</v>
      </c>
      <c r="E970" s="34" t="s">
        <v>50</v>
      </c>
      <c r="F970" s="34" t="s">
        <v>50</v>
      </c>
      <c r="G970" s="34" t="s">
        <v>50</v>
      </c>
      <c r="H970" s="34" t="s">
        <v>50</v>
      </c>
      <c r="I970" s="34" t="s">
        <v>1323</v>
      </c>
      <c r="J970" s="34">
        <v>0</v>
      </c>
    </row>
    <row r="971" spans="1:10" x14ac:dyDescent="0.35">
      <c r="A971" s="34" t="s">
        <v>19</v>
      </c>
      <c r="B971" s="34" t="s">
        <v>1153</v>
      </c>
      <c r="C971" s="34" t="s">
        <v>1146</v>
      </c>
      <c r="D971" s="34" t="s">
        <v>50</v>
      </c>
      <c r="E971" s="34" t="s">
        <v>50</v>
      </c>
      <c r="F971" s="34" t="s">
        <v>50</v>
      </c>
      <c r="G971" s="34" t="s">
        <v>50</v>
      </c>
      <c r="H971" s="34" t="s">
        <v>50</v>
      </c>
      <c r="I971" s="34" t="s">
        <v>1323</v>
      </c>
      <c r="J971" s="34">
        <v>0</v>
      </c>
    </row>
    <row r="972" spans="1:10" x14ac:dyDescent="0.35">
      <c r="A972" s="34" t="s">
        <v>19</v>
      </c>
      <c r="B972" s="34" t="s">
        <v>1154</v>
      </c>
      <c r="C972" s="34" t="s">
        <v>1146</v>
      </c>
      <c r="D972" s="34" t="s">
        <v>50</v>
      </c>
      <c r="E972" s="34" t="s">
        <v>50</v>
      </c>
      <c r="F972" s="34" t="s">
        <v>50</v>
      </c>
      <c r="G972" s="34" t="s">
        <v>50</v>
      </c>
      <c r="H972" s="34" t="s">
        <v>50</v>
      </c>
      <c r="I972" s="34" t="s">
        <v>1323</v>
      </c>
      <c r="J972" s="34">
        <v>0</v>
      </c>
    </row>
    <row r="973" spans="1:10" x14ac:dyDescent="0.35">
      <c r="A973" s="34" t="s">
        <v>19</v>
      </c>
      <c r="B973" s="34" t="s">
        <v>1155</v>
      </c>
      <c r="C973" s="34" t="s">
        <v>1146</v>
      </c>
      <c r="D973" s="34" t="s">
        <v>50</v>
      </c>
      <c r="E973" s="34" t="s">
        <v>50</v>
      </c>
      <c r="F973" s="34" t="s">
        <v>50</v>
      </c>
      <c r="G973" s="34" t="s">
        <v>50</v>
      </c>
      <c r="H973" s="34" t="s">
        <v>50</v>
      </c>
      <c r="I973" s="34" t="s">
        <v>1323</v>
      </c>
      <c r="J973" s="34">
        <v>0</v>
      </c>
    </row>
    <row r="974" spans="1:10" x14ac:dyDescent="0.35">
      <c r="A974" s="34" t="s">
        <v>19</v>
      </c>
      <c r="B974" s="34" t="s">
        <v>1137</v>
      </c>
      <c r="C974" s="34" t="s">
        <v>1138</v>
      </c>
      <c r="D974" s="34" t="s">
        <v>50</v>
      </c>
      <c r="E974" s="34" t="s">
        <v>50</v>
      </c>
      <c r="F974" s="34" t="s">
        <v>50</v>
      </c>
      <c r="G974" s="34" t="s">
        <v>50</v>
      </c>
      <c r="H974" s="34" t="s">
        <v>50</v>
      </c>
      <c r="I974" s="34" t="s">
        <v>1324</v>
      </c>
      <c r="J974" s="34">
        <v>0</v>
      </c>
    </row>
    <row r="975" spans="1:10" x14ac:dyDescent="0.35">
      <c r="A975" s="34" t="s">
        <v>19</v>
      </c>
      <c r="B975" s="34" t="s">
        <v>1144</v>
      </c>
      <c r="C975" s="34" t="s">
        <v>1138</v>
      </c>
      <c r="D975" s="34" t="s">
        <v>50</v>
      </c>
      <c r="E975" s="34" t="s">
        <v>50</v>
      </c>
      <c r="F975" s="34" t="s">
        <v>50</v>
      </c>
      <c r="G975" s="34" t="s">
        <v>50</v>
      </c>
      <c r="H975" s="34" t="s">
        <v>50</v>
      </c>
      <c r="I975" s="34" t="s">
        <v>1324</v>
      </c>
      <c r="J975" s="34">
        <v>0</v>
      </c>
    </row>
    <row r="976" spans="1:10" x14ac:dyDescent="0.35">
      <c r="A976" s="34" t="s">
        <v>16</v>
      </c>
      <c r="B976" s="34" t="s">
        <v>1145</v>
      </c>
      <c r="C976" s="34" t="s">
        <v>1146</v>
      </c>
      <c r="D976" s="34" t="s">
        <v>50</v>
      </c>
      <c r="E976" s="34" t="s">
        <v>50</v>
      </c>
      <c r="F976" s="34" t="s">
        <v>50</v>
      </c>
      <c r="G976" s="34" t="s">
        <v>50</v>
      </c>
      <c r="H976" s="34" t="s">
        <v>50</v>
      </c>
      <c r="I976" s="34" t="s">
        <v>1324</v>
      </c>
      <c r="J976" s="34">
        <v>0</v>
      </c>
    </row>
    <row r="977" spans="1:10" x14ac:dyDescent="0.35">
      <c r="A977" s="34" t="s">
        <v>16</v>
      </c>
      <c r="B977" s="34" t="s">
        <v>1147</v>
      </c>
      <c r="C977" s="34" t="s">
        <v>1146</v>
      </c>
      <c r="D977" s="34" t="s">
        <v>50</v>
      </c>
      <c r="E977" s="34" t="s">
        <v>50</v>
      </c>
      <c r="F977" s="34" t="s">
        <v>50</v>
      </c>
      <c r="G977" s="34" t="s">
        <v>50</v>
      </c>
      <c r="H977" s="34" t="s">
        <v>50</v>
      </c>
      <c r="I977" s="34" t="s">
        <v>1324</v>
      </c>
      <c r="J977" s="34">
        <v>0</v>
      </c>
    </row>
    <row r="978" spans="1:10" x14ac:dyDescent="0.35">
      <c r="A978" s="34" t="s">
        <v>16</v>
      </c>
      <c r="B978" s="34" t="s">
        <v>1148</v>
      </c>
      <c r="C978" s="34" t="s">
        <v>1146</v>
      </c>
      <c r="D978" s="34" t="s">
        <v>50</v>
      </c>
      <c r="E978" s="34" t="s">
        <v>50</v>
      </c>
      <c r="F978" s="34" t="s">
        <v>50</v>
      </c>
      <c r="G978" s="34" t="s">
        <v>50</v>
      </c>
      <c r="H978" s="34" t="s">
        <v>50</v>
      </c>
      <c r="I978" s="34" t="s">
        <v>1324</v>
      </c>
      <c r="J978" s="34">
        <v>0</v>
      </c>
    </row>
    <row r="979" spans="1:10" x14ac:dyDescent="0.35">
      <c r="A979" s="34" t="s">
        <v>16</v>
      </c>
      <c r="B979" s="34" t="s">
        <v>1149</v>
      </c>
      <c r="C979" s="34" t="s">
        <v>1146</v>
      </c>
      <c r="D979" s="34" t="s">
        <v>50</v>
      </c>
      <c r="E979" s="34" t="s">
        <v>50</v>
      </c>
      <c r="F979" s="34" t="s">
        <v>50</v>
      </c>
      <c r="G979" s="34" t="s">
        <v>50</v>
      </c>
      <c r="H979" s="34" t="s">
        <v>50</v>
      </c>
      <c r="I979" s="34" t="s">
        <v>1324</v>
      </c>
      <c r="J979" s="34">
        <v>5</v>
      </c>
    </row>
    <row r="980" spans="1:10" x14ac:dyDescent="0.35">
      <c r="A980" s="34" t="s">
        <v>16</v>
      </c>
      <c r="B980" s="34" t="s">
        <v>1150</v>
      </c>
      <c r="C980" s="34" t="s">
        <v>1146</v>
      </c>
      <c r="D980" s="34" t="s">
        <v>50</v>
      </c>
      <c r="E980" s="34" t="s">
        <v>50</v>
      </c>
      <c r="F980" s="34" t="s">
        <v>50</v>
      </c>
      <c r="G980" s="34" t="s">
        <v>50</v>
      </c>
      <c r="H980" s="34" t="s">
        <v>50</v>
      </c>
      <c r="I980" s="34" t="s">
        <v>1324</v>
      </c>
      <c r="J980" s="34">
        <v>0</v>
      </c>
    </row>
    <row r="981" spans="1:10" x14ac:dyDescent="0.35">
      <c r="A981" s="34" t="s">
        <v>19</v>
      </c>
      <c r="B981" s="34" t="s">
        <v>1151</v>
      </c>
      <c r="C981" s="34" t="s">
        <v>1146</v>
      </c>
      <c r="D981" s="34" t="s">
        <v>50</v>
      </c>
      <c r="E981" s="34" t="s">
        <v>50</v>
      </c>
      <c r="F981" s="34" t="s">
        <v>50</v>
      </c>
      <c r="G981" s="34" t="s">
        <v>50</v>
      </c>
      <c r="H981" s="34" t="s">
        <v>50</v>
      </c>
      <c r="I981" s="34" t="s">
        <v>1324</v>
      </c>
      <c r="J981" s="34">
        <v>0</v>
      </c>
    </row>
    <row r="982" spans="1:10" x14ac:dyDescent="0.35">
      <c r="A982" s="34" t="s">
        <v>19</v>
      </c>
      <c r="B982" s="34" t="s">
        <v>1152</v>
      </c>
      <c r="C982" s="34" t="s">
        <v>1146</v>
      </c>
      <c r="D982" s="34" t="s">
        <v>50</v>
      </c>
      <c r="E982" s="34" t="s">
        <v>50</v>
      </c>
      <c r="F982" s="34" t="s">
        <v>50</v>
      </c>
      <c r="G982" s="34" t="s">
        <v>50</v>
      </c>
      <c r="H982" s="34" t="s">
        <v>50</v>
      </c>
      <c r="I982" s="34" t="s">
        <v>1324</v>
      </c>
      <c r="J982" s="34">
        <v>0</v>
      </c>
    </row>
    <row r="983" spans="1:10" x14ac:dyDescent="0.35">
      <c r="A983" s="34" t="s">
        <v>19</v>
      </c>
      <c r="B983" s="34" t="s">
        <v>1153</v>
      </c>
      <c r="C983" s="34" t="s">
        <v>1146</v>
      </c>
      <c r="D983" s="34" t="s">
        <v>50</v>
      </c>
      <c r="E983" s="34" t="s">
        <v>50</v>
      </c>
      <c r="F983" s="34" t="s">
        <v>50</v>
      </c>
      <c r="G983" s="34" t="s">
        <v>50</v>
      </c>
      <c r="H983" s="34" t="s">
        <v>50</v>
      </c>
      <c r="I983" s="34" t="s">
        <v>1324</v>
      </c>
      <c r="J983" s="34">
        <v>0</v>
      </c>
    </row>
    <row r="984" spans="1:10" x14ac:dyDescent="0.35">
      <c r="A984" s="34" t="s">
        <v>19</v>
      </c>
      <c r="B984" s="34" t="s">
        <v>1154</v>
      </c>
      <c r="C984" s="34" t="s">
        <v>1146</v>
      </c>
      <c r="D984" s="34" t="s">
        <v>50</v>
      </c>
      <c r="E984" s="34" t="s">
        <v>50</v>
      </c>
      <c r="F984" s="34" t="s">
        <v>50</v>
      </c>
      <c r="G984" s="34" t="s">
        <v>50</v>
      </c>
      <c r="H984" s="34" t="s">
        <v>50</v>
      </c>
      <c r="I984" s="34" t="s">
        <v>1324</v>
      </c>
      <c r="J984" s="34">
        <v>0</v>
      </c>
    </row>
    <row r="985" spans="1:10" x14ac:dyDescent="0.35">
      <c r="A985" s="34" t="s">
        <v>19</v>
      </c>
      <c r="B985" s="34" t="s">
        <v>1155</v>
      </c>
      <c r="C985" s="34" t="s">
        <v>1146</v>
      </c>
      <c r="D985" s="34" t="s">
        <v>50</v>
      </c>
      <c r="E985" s="34" t="s">
        <v>50</v>
      </c>
      <c r="F985" s="34" t="s">
        <v>50</v>
      </c>
      <c r="G985" s="34" t="s">
        <v>50</v>
      </c>
      <c r="H985" s="34" t="s">
        <v>50</v>
      </c>
      <c r="I985" s="34" t="s">
        <v>1324</v>
      </c>
      <c r="J985" s="34">
        <v>0</v>
      </c>
    </row>
    <row r="986" spans="1:10" x14ac:dyDescent="0.35">
      <c r="A986" s="34" t="s">
        <v>19</v>
      </c>
      <c r="B986" s="34" t="s">
        <v>1137</v>
      </c>
      <c r="C986" s="34" t="s">
        <v>1138</v>
      </c>
      <c r="D986" s="34" t="s">
        <v>50</v>
      </c>
      <c r="E986" s="34" t="s">
        <v>50</v>
      </c>
      <c r="F986" s="34" t="s">
        <v>50</v>
      </c>
      <c r="G986" s="34" t="s">
        <v>50</v>
      </c>
      <c r="H986" s="34" t="s">
        <v>50</v>
      </c>
      <c r="I986" s="34" t="s">
        <v>1325</v>
      </c>
      <c r="J986" s="34">
        <v>0</v>
      </c>
    </row>
    <row r="987" spans="1:10" x14ac:dyDescent="0.35">
      <c r="A987" s="34" t="s">
        <v>19</v>
      </c>
      <c r="B987" s="34" t="s">
        <v>1144</v>
      </c>
      <c r="C987" s="34" t="s">
        <v>1138</v>
      </c>
      <c r="D987" s="34" t="s">
        <v>50</v>
      </c>
      <c r="E987" s="34" t="s">
        <v>50</v>
      </c>
      <c r="F987" s="34" t="s">
        <v>50</v>
      </c>
      <c r="G987" s="34" t="s">
        <v>50</v>
      </c>
      <c r="H987" s="34" t="s">
        <v>50</v>
      </c>
      <c r="I987" s="34" t="s">
        <v>1325</v>
      </c>
      <c r="J987" s="34">
        <v>0</v>
      </c>
    </row>
    <row r="988" spans="1:10" x14ac:dyDescent="0.35">
      <c r="A988" s="34" t="s">
        <v>16</v>
      </c>
      <c r="B988" s="34" t="s">
        <v>1145</v>
      </c>
      <c r="C988" s="34" t="s">
        <v>1146</v>
      </c>
      <c r="D988" s="34" t="s">
        <v>50</v>
      </c>
      <c r="E988" s="34" t="s">
        <v>50</v>
      </c>
      <c r="F988" s="34" t="s">
        <v>50</v>
      </c>
      <c r="G988" s="34" t="s">
        <v>50</v>
      </c>
      <c r="H988" s="34" t="s">
        <v>50</v>
      </c>
      <c r="I988" s="34" t="s">
        <v>1325</v>
      </c>
      <c r="J988" s="34">
        <v>2384</v>
      </c>
    </row>
    <row r="989" spans="1:10" x14ac:dyDescent="0.35">
      <c r="A989" s="34" t="s">
        <v>16</v>
      </c>
      <c r="B989" s="34" t="s">
        <v>1147</v>
      </c>
      <c r="C989" s="34" t="s">
        <v>1146</v>
      </c>
      <c r="D989" s="34" t="s">
        <v>50</v>
      </c>
      <c r="E989" s="34" t="s">
        <v>50</v>
      </c>
      <c r="F989" s="34" t="s">
        <v>50</v>
      </c>
      <c r="G989" s="34" t="s">
        <v>50</v>
      </c>
      <c r="H989" s="34" t="s">
        <v>50</v>
      </c>
      <c r="I989" s="34" t="s">
        <v>1325</v>
      </c>
      <c r="J989" s="34">
        <v>0</v>
      </c>
    </row>
    <row r="990" spans="1:10" x14ac:dyDescent="0.35">
      <c r="A990" s="34" t="s">
        <v>16</v>
      </c>
      <c r="B990" s="34" t="s">
        <v>1148</v>
      </c>
      <c r="C990" s="34" t="s">
        <v>1146</v>
      </c>
      <c r="D990" s="34" t="s">
        <v>50</v>
      </c>
      <c r="E990" s="34" t="s">
        <v>50</v>
      </c>
      <c r="F990" s="34" t="s">
        <v>50</v>
      </c>
      <c r="G990" s="34" t="s">
        <v>50</v>
      </c>
      <c r="H990" s="34" t="s">
        <v>50</v>
      </c>
      <c r="I990" s="34" t="s">
        <v>1325</v>
      </c>
      <c r="J990" s="34">
        <v>16</v>
      </c>
    </row>
    <row r="991" spans="1:10" x14ac:dyDescent="0.35">
      <c r="A991" s="34" t="s">
        <v>16</v>
      </c>
      <c r="B991" s="34" t="s">
        <v>1149</v>
      </c>
      <c r="C991" s="34" t="s">
        <v>1146</v>
      </c>
      <c r="D991" s="34" t="s">
        <v>50</v>
      </c>
      <c r="E991" s="34" t="s">
        <v>50</v>
      </c>
      <c r="F991" s="34" t="s">
        <v>50</v>
      </c>
      <c r="G991" s="34" t="s">
        <v>50</v>
      </c>
      <c r="H991" s="34" t="s">
        <v>50</v>
      </c>
      <c r="I991" s="34" t="s">
        <v>1325</v>
      </c>
      <c r="J991" s="34">
        <v>248</v>
      </c>
    </row>
    <row r="992" spans="1:10" x14ac:dyDescent="0.35">
      <c r="A992" s="34" t="s">
        <v>16</v>
      </c>
      <c r="B992" s="34" t="s">
        <v>1150</v>
      </c>
      <c r="C992" s="34" t="s">
        <v>1146</v>
      </c>
      <c r="D992" s="34" t="s">
        <v>50</v>
      </c>
      <c r="E992" s="34" t="s">
        <v>50</v>
      </c>
      <c r="F992" s="34" t="s">
        <v>50</v>
      </c>
      <c r="G992" s="34" t="s">
        <v>50</v>
      </c>
      <c r="H992" s="34" t="s">
        <v>50</v>
      </c>
      <c r="I992" s="34" t="s">
        <v>1325</v>
      </c>
      <c r="J992" s="34">
        <v>0</v>
      </c>
    </row>
    <row r="993" spans="1:10" x14ac:dyDescent="0.35">
      <c r="A993" s="34" t="s">
        <v>19</v>
      </c>
      <c r="B993" s="34" t="s">
        <v>1151</v>
      </c>
      <c r="C993" s="34" t="s">
        <v>1146</v>
      </c>
      <c r="D993" s="34" t="s">
        <v>50</v>
      </c>
      <c r="E993" s="34" t="s">
        <v>50</v>
      </c>
      <c r="F993" s="34" t="s">
        <v>50</v>
      </c>
      <c r="G993" s="34" t="s">
        <v>50</v>
      </c>
      <c r="H993" s="34" t="s">
        <v>50</v>
      </c>
      <c r="I993" s="34" t="s">
        <v>1325</v>
      </c>
      <c r="J993" s="34">
        <v>0</v>
      </c>
    </row>
    <row r="994" spans="1:10" x14ac:dyDescent="0.35">
      <c r="A994" s="34" t="s">
        <v>19</v>
      </c>
      <c r="B994" s="34" t="s">
        <v>1152</v>
      </c>
      <c r="C994" s="34" t="s">
        <v>1146</v>
      </c>
      <c r="D994" s="34" t="s">
        <v>50</v>
      </c>
      <c r="E994" s="34" t="s">
        <v>50</v>
      </c>
      <c r="F994" s="34" t="s">
        <v>50</v>
      </c>
      <c r="G994" s="34" t="s">
        <v>50</v>
      </c>
      <c r="H994" s="34" t="s">
        <v>50</v>
      </c>
      <c r="I994" s="34" t="s">
        <v>1325</v>
      </c>
      <c r="J994" s="34">
        <v>0</v>
      </c>
    </row>
    <row r="995" spans="1:10" x14ac:dyDescent="0.35">
      <c r="A995" s="34" t="s">
        <v>19</v>
      </c>
      <c r="B995" s="34" t="s">
        <v>1153</v>
      </c>
      <c r="C995" s="34" t="s">
        <v>1146</v>
      </c>
      <c r="D995" s="34" t="s">
        <v>50</v>
      </c>
      <c r="E995" s="34" t="s">
        <v>50</v>
      </c>
      <c r="F995" s="34" t="s">
        <v>50</v>
      </c>
      <c r="G995" s="34" t="s">
        <v>50</v>
      </c>
      <c r="H995" s="34" t="s">
        <v>50</v>
      </c>
      <c r="I995" s="34" t="s">
        <v>1325</v>
      </c>
      <c r="J995" s="34">
        <v>158</v>
      </c>
    </row>
    <row r="996" spans="1:10" x14ac:dyDescent="0.35">
      <c r="A996" s="34" t="s">
        <v>19</v>
      </c>
      <c r="B996" s="34" t="s">
        <v>1154</v>
      </c>
      <c r="C996" s="34" t="s">
        <v>1146</v>
      </c>
      <c r="D996" s="34" t="s">
        <v>50</v>
      </c>
      <c r="E996" s="34" t="s">
        <v>50</v>
      </c>
      <c r="F996" s="34" t="s">
        <v>50</v>
      </c>
      <c r="G996" s="34" t="s">
        <v>50</v>
      </c>
      <c r="H996" s="34" t="s">
        <v>50</v>
      </c>
      <c r="I996" s="34" t="s">
        <v>1325</v>
      </c>
      <c r="J996" s="34">
        <v>0</v>
      </c>
    </row>
    <row r="997" spans="1:10" x14ac:dyDescent="0.35">
      <c r="A997" s="34" t="s">
        <v>19</v>
      </c>
      <c r="B997" s="34" t="s">
        <v>1155</v>
      </c>
      <c r="C997" s="34" t="s">
        <v>1146</v>
      </c>
      <c r="D997" s="34" t="s">
        <v>50</v>
      </c>
      <c r="E997" s="34" t="s">
        <v>50</v>
      </c>
      <c r="F997" s="34" t="s">
        <v>50</v>
      </c>
      <c r="G997" s="34" t="s">
        <v>50</v>
      </c>
      <c r="H997" s="34" t="s">
        <v>50</v>
      </c>
      <c r="I997" s="34" t="s">
        <v>1325</v>
      </c>
      <c r="J997" s="34">
        <v>0</v>
      </c>
    </row>
    <row r="998" spans="1:10" x14ac:dyDescent="0.35">
      <c r="A998" s="34" t="s">
        <v>19</v>
      </c>
      <c r="B998" s="34" t="s">
        <v>1137</v>
      </c>
      <c r="C998" s="34" t="s">
        <v>1138</v>
      </c>
      <c r="D998" s="34" t="s">
        <v>50</v>
      </c>
      <c r="E998" s="34" t="s">
        <v>50</v>
      </c>
      <c r="F998" s="34" t="s">
        <v>50</v>
      </c>
      <c r="G998" s="34" t="s">
        <v>50</v>
      </c>
      <c r="H998" s="34" t="s">
        <v>50</v>
      </c>
      <c r="I998" s="34" t="s">
        <v>1326</v>
      </c>
      <c r="J998" s="34">
        <v>0</v>
      </c>
    </row>
    <row r="999" spans="1:10" x14ac:dyDescent="0.35">
      <c r="A999" s="34" t="s">
        <v>19</v>
      </c>
      <c r="B999" s="34" t="s">
        <v>1144</v>
      </c>
      <c r="C999" s="34" t="s">
        <v>1138</v>
      </c>
      <c r="D999" s="34" t="s">
        <v>50</v>
      </c>
      <c r="E999" s="34" t="s">
        <v>50</v>
      </c>
      <c r="F999" s="34" t="s">
        <v>50</v>
      </c>
      <c r="G999" s="34" t="s">
        <v>50</v>
      </c>
      <c r="H999" s="34" t="s">
        <v>50</v>
      </c>
      <c r="I999" s="34" t="s">
        <v>1326</v>
      </c>
      <c r="J999" s="34">
        <v>0</v>
      </c>
    </row>
    <row r="1000" spans="1:10" x14ac:dyDescent="0.35">
      <c r="A1000" s="34" t="s">
        <v>16</v>
      </c>
      <c r="B1000" s="34" t="s">
        <v>1145</v>
      </c>
      <c r="C1000" s="34" t="s">
        <v>1146</v>
      </c>
      <c r="D1000" s="34" t="s">
        <v>50</v>
      </c>
      <c r="E1000" s="34" t="s">
        <v>50</v>
      </c>
      <c r="F1000" s="34" t="s">
        <v>50</v>
      </c>
      <c r="G1000" s="34" t="s">
        <v>50</v>
      </c>
      <c r="H1000" s="34" t="s">
        <v>50</v>
      </c>
      <c r="I1000" s="34" t="s">
        <v>1326</v>
      </c>
      <c r="J1000" s="34">
        <v>0</v>
      </c>
    </row>
    <row r="1001" spans="1:10" x14ac:dyDescent="0.35">
      <c r="A1001" s="34" t="s">
        <v>16</v>
      </c>
      <c r="B1001" s="34" t="s">
        <v>1147</v>
      </c>
      <c r="C1001" s="34" t="s">
        <v>1146</v>
      </c>
      <c r="D1001" s="34" t="s">
        <v>50</v>
      </c>
      <c r="E1001" s="34" t="s">
        <v>50</v>
      </c>
      <c r="F1001" s="34" t="s">
        <v>50</v>
      </c>
      <c r="G1001" s="34" t="s">
        <v>50</v>
      </c>
      <c r="H1001" s="34" t="s">
        <v>50</v>
      </c>
      <c r="I1001" s="34" t="s">
        <v>1326</v>
      </c>
      <c r="J1001" s="34">
        <v>0</v>
      </c>
    </row>
    <row r="1002" spans="1:10" x14ac:dyDescent="0.35">
      <c r="A1002" s="34" t="s">
        <v>16</v>
      </c>
      <c r="B1002" s="34" t="s">
        <v>1148</v>
      </c>
      <c r="C1002" s="34" t="s">
        <v>1146</v>
      </c>
      <c r="D1002" s="34" t="s">
        <v>50</v>
      </c>
      <c r="E1002" s="34" t="s">
        <v>50</v>
      </c>
      <c r="F1002" s="34" t="s">
        <v>50</v>
      </c>
      <c r="G1002" s="34" t="s">
        <v>50</v>
      </c>
      <c r="H1002" s="34" t="s">
        <v>50</v>
      </c>
      <c r="I1002" s="34" t="s">
        <v>1326</v>
      </c>
      <c r="J1002" s="34">
        <v>0</v>
      </c>
    </row>
    <row r="1003" spans="1:10" x14ac:dyDescent="0.35">
      <c r="A1003" s="34" t="s">
        <v>16</v>
      </c>
      <c r="B1003" s="34" t="s">
        <v>1149</v>
      </c>
      <c r="C1003" s="34" t="s">
        <v>1146</v>
      </c>
      <c r="D1003" s="34" t="s">
        <v>50</v>
      </c>
      <c r="E1003" s="34" t="s">
        <v>50</v>
      </c>
      <c r="F1003" s="34" t="s">
        <v>50</v>
      </c>
      <c r="G1003" s="34" t="s">
        <v>50</v>
      </c>
      <c r="H1003" s="34" t="s">
        <v>50</v>
      </c>
      <c r="I1003" s="34" t="s">
        <v>1326</v>
      </c>
      <c r="J1003" s="34">
        <v>0</v>
      </c>
    </row>
    <row r="1004" spans="1:10" x14ac:dyDescent="0.35">
      <c r="A1004" s="34" t="s">
        <v>16</v>
      </c>
      <c r="B1004" s="34" t="s">
        <v>1150</v>
      </c>
      <c r="C1004" s="34" t="s">
        <v>1146</v>
      </c>
      <c r="D1004" s="34" t="s">
        <v>50</v>
      </c>
      <c r="E1004" s="34" t="s">
        <v>50</v>
      </c>
      <c r="F1004" s="34" t="s">
        <v>50</v>
      </c>
      <c r="G1004" s="34" t="s">
        <v>50</v>
      </c>
      <c r="H1004" s="34" t="s">
        <v>50</v>
      </c>
      <c r="I1004" s="34" t="s">
        <v>1326</v>
      </c>
      <c r="J1004" s="34">
        <v>8</v>
      </c>
    </row>
    <row r="1005" spans="1:10" x14ac:dyDescent="0.35">
      <c r="A1005" s="34" t="s">
        <v>19</v>
      </c>
      <c r="B1005" s="34" t="s">
        <v>1151</v>
      </c>
      <c r="C1005" s="34" t="s">
        <v>1146</v>
      </c>
      <c r="D1005" s="34" t="s">
        <v>50</v>
      </c>
      <c r="E1005" s="34" t="s">
        <v>50</v>
      </c>
      <c r="F1005" s="34" t="s">
        <v>50</v>
      </c>
      <c r="G1005" s="34" t="s">
        <v>50</v>
      </c>
      <c r="H1005" s="34" t="s">
        <v>50</v>
      </c>
      <c r="I1005" s="34" t="s">
        <v>1326</v>
      </c>
      <c r="J1005" s="34">
        <v>0</v>
      </c>
    </row>
    <row r="1006" spans="1:10" x14ac:dyDescent="0.35">
      <c r="A1006" s="34" t="s">
        <v>19</v>
      </c>
      <c r="B1006" s="34" t="s">
        <v>1152</v>
      </c>
      <c r="C1006" s="34" t="s">
        <v>1146</v>
      </c>
      <c r="D1006" s="34" t="s">
        <v>50</v>
      </c>
      <c r="E1006" s="34" t="s">
        <v>50</v>
      </c>
      <c r="F1006" s="34" t="s">
        <v>50</v>
      </c>
      <c r="G1006" s="34" t="s">
        <v>50</v>
      </c>
      <c r="H1006" s="34" t="s">
        <v>50</v>
      </c>
      <c r="I1006" s="34" t="s">
        <v>1326</v>
      </c>
      <c r="J1006" s="34">
        <v>0</v>
      </c>
    </row>
    <row r="1007" spans="1:10" x14ac:dyDescent="0.35">
      <c r="A1007" s="34" t="s">
        <v>19</v>
      </c>
      <c r="B1007" s="34" t="s">
        <v>1153</v>
      </c>
      <c r="C1007" s="34" t="s">
        <v>1146</v>
      </c>
      <c r="D1007" s="34" t="s">
        <v>50</v>
      </c>
      <c r="E1007" s="34" t="s">
        <v>50</v>
      </c>
      <c r="F1007" s="34" t="s">
        <v>50</v>
      </c>
      <c r="G1007" s="34" t="s">
        <v>50</v>
      </c>
      <c r="H1007" s="34" t="s">
        <v>50</v>
      </c>
      <c r="I1007" s="34" t="s">
        <v>1326</v>
      </c>
      <c r="J1007" s="34">
        <v>0</v>
      </c>
    </row>
    <row r="1008" spans="1:10" x14ac:dyDescent="0.35">
      <c r="A1008" s="34" t="s">
        <v>19</v>
      </c>
      <c r="B1008" s="34" t="s">
        <v>1154</v>
      </c>
      <c r="C1008" s="34" t="s">
        <v>1146</v>
      </c>
      <c r="D1008" s="34" t="s">
        <v>50</v>
      </c>
      <c r="E1008" s="34" t="s">
        <v>50</v>
      </c>
      <c r="F1008" s="34" t="s">
        <v>50</v>
      </c>
      <c r="G1008" s="34" t="s">
        <v>50</v>
      </c>
      <c r="H1008" s="34" t="s">
        <v>50</v>
      </c>
      <c r="I1008" s="34" t="s">
        <v>1326</v>
      </c>
      <c r="J1008" s="34">
        <v>0</v>
      </c>
    </row>
    <row r="1009" spans="1:10" x14ac:dyDescent="0.35">
      <c r="A1009" s="34" t="s">
        <v>19</v>
      </c>
      <c r="B1009" s="34" t="s">
        <v>1155</v>
      </c>
      <c r="C1009" s="34" t="s">
        <v>1146</v>
      </c>
      <c r="D1009" s="34" t="s">
        <v>50</v>
      </c>
      <c r="E1009" s="34" t="s">
        <v>50</v>
      </c>
      <c r="F1009" s="34" t="s">
        <v>50</v>
      </c>
      <c r="G1009" s="34" t="s">
        <v>50</v>
      </c>
      <c r="H1009" s="34" t="s">
        <v>50</v>
      </c>
      <c r="I1009" s="34" t="s">
        <v>1326</v>
      </c>
      <c r="J1009" s="34">
        <v>0</v>
      </c>
    </row>
    <row r="1010" spans="1:10" x14ac:dyDescent="0.35">
      <c r="A1010" s="34" t="s">
        <v>19</v>
      </c>
      <c r="B1010" s="34" t="s">
        <v>1137</v>
      </c>
      <c r="C1010" s="34" t="s">
        <v>1138</v>
      </c>
      <c r="D1010" s="34" t="s">
        <v>50</v>
      </c>
      <c r="E1010" s="34" t="s">
        <v>50</v>
      </c>
      <c r="F1010" s="34" t="s">
        <v>50</v>
      </c>
      <c r="G1010" s="34" t="s">
        <v>50</v>
      </c>
      <c r="H1010" s="34" t="s">
        <v>50</v>
      </c>
      <c r="I1010" s="34" t="s">
        <v>1327</v>
      </c>
      <c r="J1010" s="34">
        <v>0</v>
      </c>
    </row>
    <row r="1011" spans="1:10" x14ac:dyDescent="0.35">
      <c r="A1011" s="34" t="s">
        <v>19</v>
      </c>
      <c r="B1011" s="34" t="s">
        <v>1144</v>
      </c>
      <c r="C1011" s="34" t="s">
        <v>1138</v>
      </c>
      <c r="D1011" s="34" t="s">
        <v>50</v>
      </c>
      <c r="E1011" s="34" t="s">
        <v>50</v>
      </c>
      <c r="F1011" s="34" t="s">
        <v>50</v>
      </c>
      <c r="G1011" s="34" t="s">
        <v>50</v>
      </c>
      <c r="H1011" s="34" t="s">
        <v>50</v>
      </c>
      <c r="I1011" s="34" t="s">
        <v>1327</v>
      </c>
      <c r="J1011" s="34">
        <v>0</v>
      </c>
    </row>
    <row r="1012" spans="1:10" x14ac:dyDescent="0.35">
      <c r="A1012" s="34" t="s">
        <v>16</v>
      </c>
      <c r="B1012" s="34" t="s">
        <v>1145</v>
      </c>
      <c r="C1012" s="34" t="s">
        <v>1146</v>
      </c>
      <c r="D1012" s="34" t="s">
        <v>50</v>
      </c>
      <c r="E1012" s="34" t="s">
        <v>50</v>
      </c>
      <c r="F1012" s="34" t="s">
        <v>50</v>
      </c>
      <c r="G1012" s="34" t="s">
        <v>50</v>
      </c>
      <c r="H1012" s="34" t="s">
        <v>50</v>
      </c>
      <c r="I1012" s="34" t="s">
        <v>1327</v>
      </c>
      <c r="J1012" s="34">
        <v>68206</v>
      </c>
    </row>
    <row r="1013" spans="1:10" x14ac:dyDescent="0.35">
      <c r="A1013" s="34" t="s">
        <v>16</v>
      </c>
      <c r="B1013" s="34" t="s">
        <v>1147</v>
      </c>
      <c r="C1013" s="34" t="s">
        <v>1146</v>
      </c>
      <c r="D1013" s="34" t="s">
        <v>50</v>
      </c>
      <c r="E1013" s="34" t="s">
        <v>50</v>
      </c>
      <c r="F1013" s="34" t="s">
        <v>50</v>
      </c>
      <c r="G1013" s="34" t="s">
        <v>50</v>
      </c>
      <c r="H1013" s="34" t="s">
        <v>50</v>
      </c>
      <c r="I1013" s="34" t="s">
        <v>1327</v>
      </c>
      <c r="J1013" s="34">
        <v>45341</v>
      </c>
    </row>
    <row r="1014" spans="1:10" x14ac:dyDescent="0.35">
      <c r="A1014" s="34" t="s">
        <v>16</v>
      </c>
      <c r="B1014" s="34" t="s">
        <v>1148</v>
      </c>
      <c r="C1014" s="34" t="s">
        <v>1146</v>
      </c>
      <c r="D1014" s="34" t="s">
        <v>50</v>
      </c>
      <c r="E1014" s="34" t="s">
        <v>50</v>
      </c>
      <c r="F1014" s="34" t="s">
        <v>50</v>
      </c>
      <c r="G1014" s="34" t="s">
        <v>50</v>
      </c>
      <c r="H1014" s="34" t="s">
        <v>50</v>
      </c>
      <c r="I1014" s="34" t="s">
        <v>1327</v>
      </c>
      <c r="J1014" s="34">
        <v>134989</v>
      </c>
    </row>
    <row r="1015" spans="1:10" x14ac:dyDescent="0.35">
      <c r="A1015" s="34" t="s">
        <v>16</v>
      </c>
      <c r="B1015" s="34" t="s">
        <v>1149</v>
      </c>
      <c r="C1015" s="34" t="s">
        <v>1146</v>
      </c>
      <c r="D1015" s="34" t="s">
        <v>50</v>
      </c>
      <c r="E1015" s="34" t="s">
        <v>50</v>
      </c>
      <c r="F1015" s="34" t="s">
        <v>50</v>
      </c>
      <c r="G1015" s="34" t="s">
        <v>50</v>
      </c>
      <c r="H1015" s="34" t="s">
        <v>50</v>
      </c>
      <c r="I1015" s="34" t="s">
        <v>1327</v>
      </c>
      <c r="J1015" s="34">
        <v>49342</v>
      </c>
    </row>
    <row r="1016" spans="1:10" x14ac:dyDescent="0.35">
      <c r="A1016" s="34" t="s">
        <v>16</v>
      </c>
      <c r="B1016" s="34" t="s">
        <v>1150</v>
      </c>
      <c r="C1016" s="34" t="s">
        <v>1146</v>
      </c>
      <c r="D1016" s="34" t="s">
        <v>50</v>
      </c>
      <c r="E1016" s="34" t="s">
        <v>50</v>
      </c>
      <c r="F1016" s="34" t="s">
        <v>50</v>
      </c>
      <c r="G1016" s="34" t="s">
        <v>50</v>
      </c>
      <c r="H1016" s="34" t="s">
        <v>50</v>
      </c>
      <c r="I1016" s="34" t="s">
        <v>1327</v>
      </c>
      <c r="J1016" s="34">
        <v>60392</v>
      </c>
    </row>
    <row r="1017" spans="1:10" x14ac:dyDescent="0.35">
      <c r="A1017" s="34" t="s">
        <v>19</v>
      </c>
      <c r="B1017" s="34" t="s">
        <v>1151</v>
      </c>
      <c r="C1017" s="34" t="s">
        <v>1146</v>
      </c>
      <c r="D1017" s="34" t="s">
        <v>50</v>
      </c>
      <c r="E1017" s="34" t="s">
        <v>50</v>
      </c>
      <c r="F1017" s="34" t="s">
        <v>50</v>
      </c>
      <c r="G1017" s="34" t="s">
        <v>50</v>
      </c>
      <c r="H1017" s="34" t="s">
        <v>50</v>
      </c>
      <c r="I1017" s="34" t="s">
        <v>1327</v>
      </c>
      <c r="J1017" s="34">
        <v>0</v>
      </c>
    </row>
    <row r="1018" spans="1:10" x14ac:dyDescent="0.35">
      <c r="A1018" s="34" t="s">
        <v>19</v>
      </c>
      <c r="B1018" s="34" t="s">
        <v>1152</v>
      </c>
      <c r="C1018" s="34" t="s">
        <v>1146</v>
      </c>
      <c r="D1018" s="34" t="s">
        <v>50</v>
      </c>
      <c r="E1018" s="34" t="s">
        <v>50</v>
      </c>
      <c r="F1018" s="34" t="s">
        <v>50</v>
      </c>
      <c r="G1018" s="34" t="s">
        <v>50</v>
      </c>
      <c r="H1018" s="34" t="s">
        <v>50</v>
      </c>
      <c r="I1018" s="34" t="s">
        <v>1327</v>
      </c>
      <c r="J1018" s="34">
        <v>116</v>
      </c>
    </row>
    <row r="1019" spans="1:10" x14ac:dyDescent="0.35">
      <c r="A1019" s="34" t="s">
        <v>19</v>
      </c>
      <c r="B1019" s="34" t="s">
        <v>1153</v>
      </c>
      <c r="C1019" s="34" t="s">
        <v>1146</v>
      </c>
      <c r="D1019" s="34" t="s">
        <v>50</v>
      </c>
      <c r="E1019" s="34" t="s">
        <v>50</v>
      </c>
      <c r="F1019" s="34" t="s">
        <v>50</v>
      </c>
      <c r="G1019" s="34" t="s">
        <v>50</v>
      </c>
      <c r="H1019" s="34" t="s">
        <v>50</v>
      </c>
      <c r="I1019" s="34" t="s">
        <v>1327</v>
      </c>
      <c r="J1019" s="34">
        <v>0</v>
      </c>
    </row>
    <row r="1020" spans="1:10" x14ac:dyDescent="0.35">
      <c r="A1020" s="34" t="s">
        <v>19</v>
      </c>
      <c r="B1020" s="34" t="s">
        <v>1154</v>
      </c>
      <c r="C1020" s="34" t="s">
        <v>1146</v>
      </c>
      <c r="D1020" s="34" t="s">
        <v>50</v>
      </c>
      <c r="E1020" s="34" t="s">
        <v>50</v>
      </c>
      <c r="F1020" s="34" t="s">
        <v>50</v>
      </c>
      <c r="G1020" s="34" t="s">
        <v>50</v>
      </c>
      <c r="H1020" s="34" t="s">
        <v>50</v>
      </c>
      <c r="I1020" s="34" t="s">
        <v>1327</v>
      </c>
      <c r="J1020" s="34">
        <v>0</v>
      </c>
    </row>
    <row r="1021" spans="1:10" x14ac:dyDescent="0.35">
      <c r="A1021" s="34" t="s">
        <v>19</v>
      </c>
      <c r="B1021" s="34" t="s">
        <v>1155</v>
      </c>
      <c r="C1021" s="34" t="s">
        <v>1146</v>
      </c>
      <c r="D1021" s="34" t="s">
        <v>50</v>
      </c>
      <c r="E1021" s="34" t="s">
        <v>50</v>
      </c>
      <c r="F1021" s="34" t="s">
        <v>50</v>
      </c>
      <c r="G1021" s="34" t="s">
        <v>50</v>
      </c>
      <c r="H1021" s="34" t="s">
        <v>50</v>
      </c>
      <c r="I1021" s="34" t="s">
        <v>1327</v>
      </c>
      <c r="J1021" s="34">
        <v>0</v>
      </c>
    </row>
    <row r="1022" spans="1:10" x14ac:dyDescent="0.35">
      <c r="A1022" s="34" t="s">
        <v>19</v>
      </c>
      <c r="B1022" s="34" t="s">
        <v>1137</v>
      </c>
      <c r="C1022" s="34" t="s">
        <v>1138</v>
      </c>
      <c r="D1022" s="34" t="s">
        <v>1156</v>
      </c>
      <c r="E1022" s="34" t="s">
        <v>1208</v>
      </c>
      <c r="F1022" s="34" t="s">
        <v>1209</v>
      </c>
      <c r="G1022" s="34" t="s">
        <v>1210</v>
      </c>
      <c r="H1022" s="34" t="s">
        <v>1328</v>
      </c>
      <c r="I1022" s="34" t="s">
        <v>1329</v>
      </c>
      <c r="J1022" s="34">
        <v>0</v>
      </c>
    </row>
    <row r="1023" spans="1:10" x14ac:dyDescent="0.35">
      <c r="A1023" s="34" t="s">
        <v>19</v>
      </c>
      <c r="B1023" s="34" t="s">
        <v>1144</v>
      </c>
      <c r="C1023" s="34" t="s">
        <v>1138</v>
      </c>
      <c r="D1023" s="34" t="s">
        <v>1156</v>
      </c>
      <c r="E1023" s="34" t="s">
        <v>1208</v>
      </c>
      <c r="F1023" s="34" t="s">
        <v>1209</v>
      </c>
      <c r="G1023" s="34" t="s">
        <v>1210</v>
      </c>
      <c r="H1023" s="34" t="s">
        <v>1328</v>
      </c>
      <c r="I1023" s="34" t="s">
        <v>1329</v>
      </c>
      <c r="J1023" s="34">
        <v>0</v>
      </c>
    </row>
    <row r="1024" spans="1:10" x14ac:dyDescent="0.35">
      <c r="A1024" s="34" t="s">
        <v>16</v>
      </c>
      <c r="B1024" s="34" t="s">
        <v>1145</v>
      </c>
      <c r="C1024" s="34" t="s">
        <v>1146</v>
      </c>
      <c r="D1024" s="34" t="s">
        <v>1156</v>
      </c>
      <c r="E1024" s="34" t="s">
        <v>1208</v>
      </c>
      <c r="F1024" s="34" t="s">
        <v>1209</v>
      </c>
      <c r="G1024" s="34" t="s">
        <v>1210</v>
      </c>
      <c r="H1024" s="34" t="s">
        <v>1328</v>
      </c>
      <c r="I1024" s="34" t="s">
        <v>1329</v>
      </c>
      <c r="J1024" s="34">
        <v>0</v>
      </c>
    </row>
    <row r="1025" spans="1:10" x14ac:dyDescent="0.35">
      <c r="A1025" s="34" t="s">
        <v>16</v>
      </c>
      <c r="B1025" s="34" t="s">
        <v>1147</v>
      </c>
      <c r="C1025" s="34" t="s">
        <v>1146</v>
      </c>
      <c r="D1025" s="34" t="s">
        <v>1156</v>
      </c>
      <c r="E1025" s="34" t="s">
        <v>1208</v>
      </c>
      <c r="F1025" s="34" t="s">
        <v>1209</v>
      </c>
      <c r="G1025" s="34" t="s">
        <v>1210</v>
      </c>
      <c r="H1025" s="34" t="s">
        <v>1328</v>
      </c>
      <c r="I1025" s="34" t="s">
        <v>1329</v>
      </c>
      <c r="J1025" s="34">
        <v>0</v>
      </c>
    </row>
    <row r="1026" spans="1:10" x14ac:dyDescent="0.35">
      <c r="A1026" s="34" t="s">
        <v>16</v>
      </c>
      <c r="B1026" s="34" t="s">
        <v>1148</v>
      </c>
      <c r="C1026" s="34" t="s">
        <v>1146</v>
      </c>
      <c r="D1026" s="34" t="s">
        <v>1156</v>
      </c>
      <c r="E1026" s="34" t="s">
        <v>1208</v>
      </c>
      <c r="F1026" s="34" t="s">
        <v>1209</v>
      </c>
      <c r="G1026" s="34" t="s">
        <v>1210</v>
      </c>
      <c r="H1026" s="34" t="s">
        <v>1328</v>
      </c>
      <c r="I1026" s="34" t="s">
        <v>1329</v>
      </c>
      <c r="J1026" s="34">
        <v>0</v>
      </c>
    </row>
    <row r="1027" spans="1:10" x14ac:dyDescent="0.35">
      <c r="A1027" s="34" t="s">
        <v>16</v>
      </c>
      <c r="B1027" s="34" t="s">
        <v>1149</v>
      </c>
      <c r="C1027" s="34" t="s">
        <v>1146</v>
      </c>
      <c r="D1027" s="34" t="s">
        <v>1156</v>
      </c>
      <c r="E1027" s="34" t="s">
        <v>1208</v>
      </c>
      <c r="F1027" s="34" t="s">
        <v>1209</v>
      </c>
      <c r="G1027" s="34" t="s">
        <v>1210</v>
      </c>
      <c r="H1027" s="34" t="s">
        <v>1328</v>
      </c>
      <c r="I1027" s="34" t="s">
        <v>1329</v>
      </c>
      <c r="J1027" s="34">
        <v>90</v>
      </c>
    </row>
    <row r="1028" spans="1:10" x14ac:dyDescent="0.35">
      <c r="A1028" s="34" t="s">
        <v>16</v>
      </c>
      <c r="B1028" s="34" t="s">
        <v>1150</v>
      </c>
      <c r="C1028" s="34" t="s">
        <v>1146</v>
      </c>
      <c r="D1028" s="34" t="s">
        <v>1156</v>
      </c>
      <c r="E1028" s="34" t="s">
        <v>1208</v>
      </c>
      <c r="F1028" s="34" t="s">
        <v>1209</v>
      </c>
      <c r="G1028" s="34" t="s">
        <v>1210</v>
      </c>
      <c r="H1028" s="34" t="s">
        <v>1328</v>
      </c>
      <c r="I1028" s="34" t="s">
        <v>1329</v>
      </c>
      <c r="J1028" s="34">
        <v>0</v>
      </c>
    </row>
    <row r="1029" spans="1:10" x14ac:dyDescent="0.35">
      <c r="A1029" s="34" t="s">
        <v>19</v>
      </c>
      <c r="B1029" s="34" t="s">
        <v>1151</v>
      </c>
      <c r="C1029" s="34" t="s">
        <v>1146</v>
      </c>
      <c r="D1029" s="34" t="s">
        <v>1156</v>
      </c>
      <c r="E1029" s="34" t="s">
        <v>1208</v>
      </c>
      <c r="F1029" s="34" t="s">
        <v>1209</v>
      </c>
      <c r="G1029" s="34" t="s">
        <v>1210</v>
      </c>
      <c r="H1029" s="34" t="s">
        <v>1328</v>
      </c>
      <c r="I1029" s="34" t="s">
        <v>1329</v>
      </c>
      <c r="J1029" s="34">
        <v>887</v>
      </c>
    </row>
    <row r="1030" spans="1:10" x14ac:dyDescent="0.35">
      <c r="A1030" s="34" t="s">
        <v>19</v>
      </c>
      <c r="B1030" s="34" t="s">
        <v>1152</v>
      </c>
      <c r="C1030" s="34" t="s">
        <v>1146</v>
      </c>
      <c r="D1030" s="34" t="s">
        <v>1156</v>
      </c>
      <c r="E1030" s="34" t="s">
        <v>1208</v>
      </c>
      <c r="F1030" s="34" t="s">
        <v>1209</v>
      </c>
      <c r="G1030" s="34" t="s">
        <v>1210</v>
      </c>
      <c r="H1030" s="34" t="s">
        <v>1328</v>
      </c>
      <c r="I1030" s="34" t="s">
        <v>1329</v>
      </c>
      <c r="J1030" s="34">
        <v>0</v>
      </c>
    </row>
    <row r="1031" spans="1:10" x14ac:dyDescent="0.35">
      <c r="A1031" s="34" t="s">
        <v>19</v>
      </c>
      <c r="B1031" s="34" t="s">
        <v>1153</v>
      </c>
      <c r="C1031" s="34" t="s">
        <v>1146</v>
      </c>
      <c r="D1031" s="34" t="s">
        <v>1156</v>
      </c>
      <c r="E1031" s="34" t="s">
        <v>1208</v>
      </c>
      <c r="F1031" s="34" t="s">
        <v>1209</v>
      </c>
      <c r="G1031" s="34" t="s">
        <v>1210</v>
      </c>
      <c r="H1031" s="34" t="s">
        <v>1328</v>
      </c>
      <c r="I1031" s="34" t="s">
        <v>1329</v>
      </c>
      <c r="J1031" s="34">
        <v>0</v>
      </c>
    </row>
    <row r="1032" spans="1:10" x14ac:dyDescent="0.35">
      <c r="A1032" s="34" t="s">
        <v>19</v>
      </c>
      <c r="B1032" s="34" t="s">
        <v>1154</v>
      </c>
      <c r="C1032" s="34" t="s">
        <v>1146</v>
      </c>
      <c r="D1032" s="34" t="s">
        <v>1156</v>
      </c>
      <c r="E1032" s="34" t="s">
        <v>1208</v>
      </c>
      <c r="F1032" s="34" t="s">
        <v>1209</v>
      </c>
      <c r="G1032" s="34" t="s">
        <v>1210</v>
      </c>
      <c r="H1032" s="34" t="s">
        <v>1328</v>
      </c>
      <c r="I1032" s="34" t="s">
        <v>1329</v>
      </c>
      <c r="J1032" s="34">
        <v>0</v>
      </c>
    </row>
    <row r="1033" spans="1:10" x14ac:dyDescent="0.35">
      <c r="A1033" s="34" t="s">
        <v>19</v>
      </c>
      <c r="B1033" s="34" t="s">
        <v>1155</v>
      </c>
      <c r="C1033" s="34" t="s">
        <v>1146</v>
      </c>
      <c r="D1033" s="34" t="s">
        <v>1156</v>
      </c>
      <c r="E1033" s="34" t="s">
        <v>1208</v>
      </c>
      <c r="F1033" s="34" t="s">
        <v>1209</v>
      </c>
      <c r="G1033" s="34" t="s">
        <v>1210</v>
      </c>
      <c r="H1033" s="34" t="s">
        <v>1328</v>
      </c>
      <c r="I1033" s="34" t="s">
        <v>1329</v>
      </c>
      <c r="J1033" s="34">
        <v>0</v>
      </c>
    </row>
    <row r="1034" spans="1:10" x14ac:dyDescent="0.35">
      <c r="A1034" s="34" t="s">
        <v>19</v>
      </c>
      <c r="B1034" s="34" t="s">
        <v>1137</v>
      </c>
      <c r="C1034" s="34" t="s">
        <v>1138</v>
      </c>
      <c r="D1034" s="34" t="s">
        <v>1139</v>
      </c>
      <c r="E1034" s="34" t="s">
        <v>1330</v>
      </c>
      <c r="F1034" s="34" t="s">
        <v>1331</v>
      </c>
      <c r="G1034" s="34" t="s">
        <v>1332</v>
      </c>
      <c r="H1034" s="34" t="s">
        <v>50</v>
      </c>
      <c r="I1034" s="34" t="s">
        <v>1333</v>
      </c>
      <c r="J1034" s="34">
        <v>0</v>
      </c>
    </row>
    <row r="1035" spans="1:10" x14ac:dyDescent="0.35">
      <c r="A1035" s="34" t="s">
        <v>19</v>
      </c>
      <c r="B1035" s="34" t="s">
        <v>1144</v>
      </c>
      <c r="C1035" s="34" t="s">
        <v>1138</v>
      </c>
      <c r="D1035" s="34" t="s">
        <v>1139</v>
      </c>
      <c r="E1035" s="34" t="s">
        <v>1330</v>
      </c>
      <c r="F1035" s="34" t="s">
        <v>1331</v>
      </c>
      <c r="G1035" s="34" t="s">
        <v>1332</v>
      </c>
      <c r="H1035" s="34" t="s">
        <v>50</v>
      </c>
      <c r="I1035" s="34" t="s">
        <v>1333</v>
      </c>
      <c r="J1035" s="34">
        <v>798</v>
      </c>
    </row>
    <row r="1036" spans="1:10" x14ac:dyDescent="0.35">
      <c r="A1036" s="34" t="s">
        <v>16</v>
      </c>
      <c r="B1036" s="34" t="s">
        <v>1145</v>
      </c>
      <c r="C1036" s="34" t="s">
        <v>1146</v>
      </c>
      <c r="D1036" s="34" t="s">
        <v>1139</v>
      </c>
      <c r="E1036" s="34" t="s">
        <v>1330</v>
      </c>
      <c r="F1036" s="34" t="s">
        <v>1331</v>
      </c>
      <c r="G1036" s="34" t="s">
        <v>1332</v>
      </c>
      <c r="H1036" s="34" t="s">
        <v>50</v>
      </c>
      <c r="I1036" s="34" t="s">
        <v>1333</v>
      </c>
      <c r="J1036" s="34">
        <v>0</v>
      </c>
    </row>
    <row r="1037" spans="1:10" x14ac:dyDescent="0.35">
      <c r="A1037" s="34" t="s">
        <v>16</v>
      </c>
      <c r="B1037" s="34" t="s">
        <v>1147</v>
      </c>
      <c r="C1037" s="34" t="s">
        <v>1146</v>
      </c>
      <c r="D1037" s="34" t="s">
        <v>1139</v>
      </c>
      <c r="E1037" s="34" t="s">
        <v>1330</v>
      </c>
      <c r="F1037" s="34" t="s">
        <v>1331</v>
      </c>
      <c r="G1037" s="34" t="s">
        <v>1332</v>
      </c>
      <c r="H1037" s="34" t="s">
        <v>50</v>
      </c>
      <c r="I1037" s="34" t="s">
        <v>1333</v>
      </c>
      <c r="J1037" s="34">
        <v>0</v>
      </c>
    </row>
    <row r="1038" spans="1:10" x14ac:dyDescent="0.35">
      <c r="A1038" s="34" t="s">
        <v>16</v>
      </c>
      <c r="B1038" s="34" t="s">
        <v>1148</v>
      </c>
      <c r="C1038" s="34" t="s">
        <v>1146</v>
      </c>
      <c r="D1038" s="34" t="s">
        <v>1139</v>
      </c>
      <c r="E1038" s="34" t="s">
        <v>1330</v>
      </c>
      <c r="F1038" s="34" t="s">
        <v>1331</v>
      </c>
      <c r="G1038" s="34" t="s">
        <v>1332</v>
      </c>
      <c r="H1038" s="34" t="s">
        <v>50</v>
      </c>
      <c r="I1038" s="34" t="s">
        <v>1333</v>
      </c>
      <c r="J1038" s="34">
        <v>0</v>
      </c>
    </row>
    <row r="1039" spans="1:10" x14ac:dyDescent="0.35">
      <c r="A1039" s="34" t="s">
        <v>16</v>
      </c>
      <c r="B1039" s="34" t="s">
        <v>1149</v>
      </c>
      <c r="C1039" s="34" t="s">
        <v>1146</v>
      </c>
      <c r="D1039" s="34" t="s">
        <v>1139</v>
      </c>
      <c r="E1039" s="34" t="s">
        <v>1330</v>
      </c>
      <c r="F1039" s="34" t="s">
        <v>1331</v>
      </c>
      <c r="G1039" s="34" t="s">
        <v>1332</v>
      </c>
      <c r="H1039" s="34" t="s">
        <v>50</v>
      </c>
      <c r="I1039" s="34" t="s">
        <v>1333</v>
      </c>
      <c r="J1039" s="34">
        <v>0</v>
      </c>
    </row>
    <row r="1040" spans="1:10" x14ac:dyDescent="0.35">
      <c r="A1040" s="34" t="s">
        <v>16</v>
      </c>
      <c r="B1040" s="34" t="s">
        <v>1150</v>
      </c>
      <c r="C1040" s="34" t="s">
        <v>1146</v>
      </c>
      <c r="D1040" s="34" t="s">
        <v>1139</v>
      </c>
      <c r="E1040" s="34" t="s">
        <v>1330</v>
      </c>
      <c r="F1040" s="34" t="s">
        <v>1331</v>
      </c>
      <c r="G1040" s="34" t="s">
        <v>1332</v>
      </c>
      <c r="H1040" s="34" t="s">
        <v>50</v>
      </c>
      <c r="I1040" s="34" t="s">
        <v>1333</v>
      </c>
      <c r="J1040" s="34">
        <v>0</v>
      </c>
    </row>
    <row r="1041" spans="1:10" x14ac:dyDescent="0.35">
      <c r="A1041" s="34" t="s">
        <v>19</v>
      </c>
      <c r="B1041" s="34" t="s">
        <v>1151</v>
      </c>
      <c r="C1041" s="34" t="s">
        <v>1146</v>
      </c>
      <c r="D1041" s="34" t="s">
        <v>1139</v>
      </c>
      <c r="E1041" s="34" t="s">
        <v>1330</v>
      </c>
      <c r="F1041" s="34" t="s">
        <v>1331</v>
      </c>
      <c r="G1041" s="34" t="s">
        <v>1332</v>
      </c>
      <c r="H1041" s="34" t="s">
        <v>50</v>
      </c>
      <c r="I1041" s="34" t="s">
        <v>1333</v>
      </c>
      <c r="J1041" s="34">
        <v>0</v>
      </c>
    </row>
    <row r="1042" spans="1:10" x14ac:dyDescent="0.35">
      <c r="A1042" s="34" t="s">
        <v>19</v>
      </c>
      <c r="B1042" s="34" t="s">
        <v>1152</v>
      </c>
      <c r="C1042" s="34" t="s">
        <v>1146</v>
      </c>
      <c r="D1042" s="34" t="s">
        <v>1139</v>
      </c>
      <c r="E1042" s="34" t="s">
        <v>1330</v>
      </c>
      <c r="F1042" s="34" t="s">
        <v>1331</v>
      </c>
      <c r="G1042" s="34" t="s">
        <v>1332</v>
      </c>
      <c r="H1042" s="34" t="s">
        <v>50</v>
      </c>
      <c r="I1042" s="34" t="s">
        <v>1333</v>
      </c>
      <c r="J1042" s="34">
        <v>0</v>
      </c>
    </row>
    <row r="1043" spans="1:10" x14ac:dyDescent="0.35">
      <c r="A1043" s="34" t="s">
        <v>19</v>
      </c>
      <c r="B1043" s="34" t="s">
        <v>1153</v>
      </c>
      <c r="C1043" s="34" t="s">
        <v>1146</v>
      </c>
      <c r="D1043" s="34" t="s">
        <v>1139</v>
      </c>
      <c r="E1043" s="34" t="s">
        <v>1330</v>
      </c>
      <c r="F1043" s="34" t="s">
        <v>1331</v>
      </c>
      <c r="G1043" s="34" t="s">
        <v>1332</v>
      </c>
      <c r="H1043" s="34" t="s">
        <v>50</v>
      </c>
      <c r="I1043" s="34" t="s">
        <v>1333</v>
      </c>
      <c r="J1043" s="34">
        <v>0</v>
      </c>
    </row>
    <row r="1044" spans="1:10" x14ac:dyDescent="0.35">
      <c r="A1044" s="34" t="s">
        <v>19</v>
      </c>
      <c r="B1044" s="34" t="s">
        <v>1154</v>
      </c>
      <c r="C1044" s="34" t="s">
        <v>1146</v>
      </c>
      <c r="D1044" s="34" t="s">
        <v>1139</v>
      </c>
      <c r="E1044" s="34" t="s">
        <v>1330</v>
      </c>
      <c r="F1044" s="34" t="s">
        <v>1331</v>
      </c>
      <c r="G1044" s="34" t="s">
        <v>1332</v>
      </c>
      <c r="H1044" s="34" t="s">
        <v>50</v>
      </c>
      <c r="I1044" s="34" t="s">
        <v>1333</v>
      </c>
      <c r="J1044" s="34">
        <v>0</v>
      </c>
    </row>
    <row r="1045" spans="1:10" x14ac:dyDescent="0.35">
      <c r="A1045" s="34" t="s">
        <v>19</v>
      </c>
      <c r="B1045" s="34" t="s">
        <v>1155</v>
      </c>
      <c r="C1045" s="34" t="s">
        <v>1146</v>
      </c>
      <c r="D1045" s="34" t="s">
        <v>1139</v>
      </c>
      <c r="E1045" s="34" t="s">
        <v>1330</v>
      </c>
      <c r="F1045" s="34" t="s">
        <v>1331</v>
      </c>
      <c r="G1045" s="34" t="s">
        <v>1332</v>
      </c>
      <c r="H1045" s="34" t="s">
        <v>50</v>
      </c>
      <c r="I1045" s="34" t="s">
        <v>1333</v>
      </c>
      <c r="J1045" s="34">
        <v>0</v>
      </c>
    </row>
    <row r="1046" spans="1:10" x14ac:dyDescent="0.35">
      <c r="A1046" s="34" t="s">
        <v>19</v>
      </c>
      <c r="B1046" s="34" t="s">
        <v>1137</v>
      </c>
      <c r="C1046" s="34" t="s">
        <v>1138</v>
      </c>
      <c r="D1046" s="34" t="s">
        <v>1139</v>
      </c>
      <c r="E1046" s="34" t="s">
        <v>1213</v>
      </c>
      <c r="F1046" s="34" t="s">
        <v>1214</v>
      </c>
      <c r="G1046" s="34" t="s">
        <v>1334</v>
      </c>
      <c r="H1046" s="34" t="s">
        <v>50</v>
      </c>
      <c r="I1046" s="34" t="s">
        <v>1335</v>
      </c>
      <c r="J1046" s="34">
        <v>214</v>
      </c>
    </row>
    <row r="1047" spans="1:10" x14ac:dyDescent="0.35">
      <c r="A1047" s="34" t="s">
        <v>19</v>
      </c>
      <c r="B1047" s="34" t="s">
        <v>1144</v>
      </c>
      <c r="C1047" s="34" t="s">
        <v>1138</v>
      </c>
      <c r="D1047" s="34" t="s">
        <v>1139</v>
      </c>
      <c r="E1047" s="34" t="s">
        <v>1213</v>
      </c>
      <c r="F1047" s="34" t="s">
        <v>1214</v>
      </c>
      <c r="G1047" s="34" t="s">
        <v>1334</v>
      </c>
      <c r="H1047" s="34" t="s">
        <v>50</v>
      </c>
      <c r="I1047" s="34" t="s">
        <v>1335</v>
      </c>
      <c r="J1047" s="34">
        <v>0</v>
      </c>
    </row>
    <row r="1048" spans="1:10" x14ac:dyDescent="0.35">
      <c r="A1048" s="34" t="s">
        <v>16</v>
      </c>
      <c r="B1048" s="34" t="s">
        <v>1145</v>
      </c>
      <c r="C1048" s="34" t="s">
        <v>1146</v>
      </c>
      <c r="D1048" s="34" t="s">
        <v>1139</v>
      </c>
      <c r="E1048" s="34" t="s">
        <v>1213</v>
      </c>
      <c r="F1048" s="34" t="s">
        <v>1214</v>
      </c>
      <c r="G1048" s="34" t="s">
        <v>1334</v>
      </c>
      <c r="H1048" s="34" t="s">
        <v>50</v>
      </c>
      <c r="I1048" s="34" t="s">
        <v>1335</v>
      </c>
      <c r="J1048" s="34">
        <v>0</v>
      </c>
    </row>
    <row r="1049" spans="1:10" x14ac:dyDescent="0.35">
      <c r="A1049" s="34" t="s">
        <v>16</v>
      </c>
      <c r="B1049" s="34" t="s">
        <v>1147</v>
      </c>
      <c r="C1049" s="34" t="s">
        <v>1146</v>
      </c>
      <c r="D1049" s="34" t="s">
        <v>1139</v>
      </c>
      <c r="E1049" s="34" t="s">
        <v>1213</v>
      </c>
      <c r="F1049" s="34" t="s">
        <v>1214</v>
      </c>
      <c r="G1049" s="34" t="s">
        <v>1334</v>
      </c>
      <c r="H1049" s="34" t="s">
        <v>50</v>
      </c>
      <c r="I1049" s="34" t="s">
        <v>1335</v>
      </c>
      <c r="J1049" s="34">
        <v>0</v>
      </c>
    </row>
    <row r="1050" spans="1:10" x14ac:dyDescent="0.35">
      <c r="A1050" s="34" t="s">
        <v>16</v>
      </c>
      <c r="B1050" s="34" t="s">
        <v>1148</v>
      </c>
      <c r="C1050" s="34" t="s">
        <v>1146</v>
      </c>
      <c r="D1050" s="34" t="s">
        <v>1139</v>
      </c>
      <c r="E1050" s="34" t="s">
        <v>1213</v>
      </c>
      <c r="F1050" s="34" t="s">
        <v>1214</v>
      </c>
      <c r="G1050" s="34" t="s">
        <v>1334</v>
      </c>
      <c r="H1050" s="34" t="s">
        <v>50</v>
      </c>
      <c r="I1050" s="34" t="s">
        <v>1335</v>
      </c>
      <c r="J1050" s="34">
        <v>0</v>
      </c>
    </row>
    <row r="1051" spans="1:10" x14ac:dyDescent="0.35">
      <c r="A1051" s="34" t="s">
        <v>16</v>
      </c>
      <c r="B1051" s="34" t="s">
        <v>1149</v>
      </c>
      <c r="C1051" s="34" t="s">
        <v>1146</v>
      </c>
      <c r="D1051" s="34" t="s">
        <v>1139</v>
      </c>
      <c r="E1051" s="34" t="s">
        <v>1213</v>
      </c>
      <c r="F1051" s="34" t="s">
        <v>1214</v>
      </c>
      <c r="G1051" s="34" t="s">
        <v>1334</v>
      </c>
      <c r="H1051" s="34" t="s">
        <v>50</v>
      </c>
      <c r="I1051" s="34" t="s">
        <v>1335</v>
      </c>
      <c r="J1051" s="34">
        <v>0</v>
      </c>
    </row>
    <row r="1052" spans="1:10" x14ac:dyDescent="0.35">
      <c r="A1052" s="34" t="s">
        <v>16</v>
      </c>
      <c r="B1052" s="34" t="s">
        <v>1150</v>
      </c>
      <c r="C1052" s="34" t="s">
        <v>1146</v>
      </c>
      <c r="D1052" s="34" t="s">
        <v>1139</v>
      </c>
      <c r="E1052" s="34" t="s">
        <v>1213</v>
      </c>
      <c r="F1052" s="34" t="s">
        <v>1214</v>
      </c>
      <c r="G1052" s="34" t="s">
        <v>1334</v>
      </c>
      <c r="H1052" s="34" t="s">
        <v>50</v>
      </c>
      <c r="I1052" s="34" t="s">
        <v>1335</v>
      </c>
      <c r="J1052" s="34">
        <v>0</v>
      </c>
    </row>
    <row r="1053" spans="1:10" x14ac:dyDescent="0.35">
      <c r="A1053" s="34" t="s">
        <v>19</v>
      </c>
      <c r="B1053" s="34" t="s">
        <v>1151</v>
      </c>
      <c r="C1053" s="34" t="s">
        <v>1146</v>
      </c>
      <c r="D1053" s="34" t="s">
        <v>1139</v>
      </c>
      <c r="E1053" s="34" t="s">
        <v>1213</v>
      </c>
      <c r="F1053" s="34" t="s">
        <v>1214</v>
      </c>
      <c r="G1053" s="34" t="s">
        <v>1334</v>
      </c>
      <c r="H1053" s="34" t="s">
        <v>50</v>
      </c>
      <c r="I1053" s="34" t="s">
        <v>1335</v>
      </c>
      <c r="J1053" s="34">
        <v>0</v>
      </c>
    </row>
    <row r="1054" spans="1:10" x14ac:dyDescent="0.35">
      <c r="A1054" s="34" t="s">
        <v>19</v>
      </c>
      <c r="B1054" s="34" t="s">
        <v>1152</v>
      </c>
      <c r="C1054" s="34" t="s">
        <v>1146</v>
      </c>
      <c r="D1054" s="34" t="s">
        <v>1139</v>
      </c>
      <c r="E1054" s="34" t="s">
        <v>1213</v>
      </c>
      <c r="F1054" s="34" t="s">
        <v>1214</v>
      </c>
      <c r="G1054" s="34" t="s">
        <v>1334</v>
      </c>
      <c r="H1054" s="34" t="s">
        <v>50</v>
      </c>
      <c r="I1054" s="34" t="s">
        <v>1335</v>
      </c>
      <c r="J1054" s="34">
        <v>0</v>
      </c>
    </row>
    <row r="1055" spans="1:10" x14ac:dyDescent="0.35">
      <c r="A1055" s="34" t="s">
        <v>19</v>
      </c>
      <c r="B1055" s="34" t="s">
        <v>1153</v>
      </c>
      <c r="C1055" s="34" t="s">
        <v>1146</v>
      </c>
      <c r="D1055" s="34" t="s">
        <v>1139</v>
      </c>
      <c r="E1055" s="34" t="s">
        <v>1213</v>
      </c>
      <c r="F1055" s="34" t="s">
        <v>1214</v>
      </c>
      <c r="G1055" s="34" t="s">
        <v>1334</v>
      </c>
      <c r="H1055" s="34" t="s">
        <v>50</v>
      </c>
      <c r="I1055" s="34" t="s">
        <v>1335</v>
      </c>
      <c r="J1055" s="34">
        <v>0</v>
      </c>
    </row>
    <row r="1056" spans="1:10" x14ac:dyDescent="0.35">
      <c r="A1056" s="34" t="s">
        <v>19</v>
      </c>
      <c r="B1056" s="34" t="s">
        <v>1154</v>
      </c>
      <c r="C1056" s="34" t="s">
        <v>1146</v>
      </c>
      <c r="D1056" s="34" t="s">
        <v>1139</v>
      </c>
      <c r="E1056" s="34" t="s">
        <v>1213</v>
      </c>
      <c r="F1056" s="34" t="s">
        <v>1214</v>
      </c>
      <c r="G1056" s="34" t="s">
        <v>1334</v>
      </c>
      <c r="H1056" s="34" t="s">
        <v>50</v>
      </c>
      <c r="I1056" s="34" t="s">
        <v>1335</v>
      </c>
      <c r="J1056" s="34">
        <v>0</v>
      </c>
    </row>
    <row r="1057" spans="1:10" x14ac:dyDescent="0.35">
      <c r="A1057" s="34" t="s">
        <v>19</v>
      </c>
      <c r="B1057" s="34" t="s">
        <v>1155</v>
      </c>
      <c r="C1057" s="34" t="s">
        <v>1146</v>
      </c>
      <c r="D1057" s="34" t="s">
        <v>1139</v>
      </c>
      <c r="E1057" s="34" t="s">
        <v>1213</v>
      </c>
      <c r="F1057" s="34" t="s">
        <v>1214</v>
      </c>
      <c r="G1057" s="34" t="s">
        <v>1334</v>
      </c>
      <c r="H1057" s="34" t="s">
        <v>50</v>
      </c>
      <c r="I1057" s="34" t="s">
        <v>1335</v>
      </c>
      <c r="J1057" s="34">
        <v>0</v>
      </c>
    </row>
    <row r="1058" spans="1:10" x14ac:dyDescent="0.35">
      <c r="A1058" s="34" t="s">
        <v>19</v>
      </c>
      <c r="B1058" s="34" t="s">
        <v>1137</v>
      </c>
      <c r="C1058" s="34" t="s">
        <v>1138</v>
      </c>
      <c r="D1058" s="34" t="s">
        <v>1139</v>
      </c>
      <c r="E1058" s="34" t="s">
        <v>1213</v>
      </c>
      <c r="F1058" s="34" t="s">
        <v>1214</v>
      </c>
      <c r="G1058" s="34" t="s">
        <v>50</v>
      </c>
      <c r="H1058" s="34" t="s">
        <v>50</v>
      </c>
      <c r="I1058" s="34" t="s">
        <v>1336</v>
      </c>
      <c r="J1058" s="34">
        <v>6197</v>
      </c>
    </row>
    <row r="1059" spans="1:10" x14ac:dyDescent="0.35">
      <c r="A1059" s="34" t="s">
        <v>19</v>
      </c>
      <c r="B1059" s="34" t="s">
        <v>1144</v>
      </c>
      <c r="C1059" s="34" t="s">
        <v>1138</v>
      </c>
      <c r="D1059" s="34" t="s">
        <v>1139</v>
      </c>
      <c r="E1059" s="34" t="s">
        <v>1213</v>
      </c>
      <c r="F1059" s="34" t="s">
        <v>1214</v>
      </c>
      <c r="G1059" s="34" t="s">
        <v>50</v>
      </c>
      <c r="H1059" s="34" t="s">
        <v>50</v>
      </c>
      <c r="I1059" s="34" t="s">
        <v>1336</v>
      </c>
      <c r="J1059" s="34">
        <v>1229</v>
      </c>
    </row>
    <row r="1060" spans="1:10" x14ac:dyDescent="0.35">
      <c r="A1060" s="34" t="s">
        <v>16</v>
      </c>
      <c r="B1060" s="34" t="s">
        <v>1145</v>
      </c>
      <c r="C1060" s="34" t="s">
        <v>1146</v>
      </c>
      <c r="D1060" s="34" t="s">
        <v>1139</v>
      </c>
      <c r="E1060" s="34" t="s">
        <v>1213</v>
      </c>
      <c r="F1060" s="34" t="s">
        <v>1214</v>
      </c>
      <c r="G1060" s="34" t="s">
        <v>50</v>
      </c>
      <c r="H1060" s="34" t="s">
        <v>50</v>
      </c>
      <c r="I1060" s="34" t="s">
        <v>1336</v>
      </c>
      <c r="J1060" s="34">
        <v>6</v>
      </c>
    </row>
    <row r="1061" spans="1:10" x14ac:dyDescent="0.35">
      <c r="A1061" s="34" t="s">
        <v>16</v>
      </c>
      <c r="B1061" s="34" t="s">
        <v>1147</v>
      </c>
      <c r="C1061" s="34" t="s">
        <v>1146</v>
      </c>
      <c r="D1061" s="34" t="s">
        <v>1139</v>
      </c>
      <c r="E1061" s="34" t="s">
        <v>1213</v>
      </c>
      <c r="F1061" s="34" t="s">
        <v>1214</v>
      </c>
      <c r="G1061" s="34" t="s">
        <v>50</v>
      </c>
      <c r="H1061" s="34" t="s">
        <v>50</v>
      </c>
      <c r="I1061" s="34" t="s">
        <v>1336</v>
      </c>
      <c r="J1061" s="34">
        <v>0</v>
      </c>
    </row>
    <row r="1062" spans="1:10" x14ac:dyDescent="0.35">
      <c r="A1062" s="34" t="s">
        <v>16</v>
      </c>
      <c r="B1062" s="34" t="s">
        <v>1148</v>
      </c>
      <c r="C1062" s="34" t="s">
        <v>1146</v>
      </c>
      <c r="D1062" s="34" t="s">
        <v>1139</v>
      </c>
      <c r="E1062" s="34" t="s">
        <v>1213</v>
      </c>
      <c r="F1062" s="34" t="s">
        <v>1214</v>
      </c>
      <c r="G1062" s="34" t="s">
        <v>50</v>
      </c>
      <c r="H1062" s="34" t="s">
        <v>50</v>
      </c>
      <c r="I1062" s="34" t="s">
        <v>1336</v>
      </c>
      <c r="J1062" s="34">
        <v>0</v>
      </c>
    </row>
    <row r="1063" spans="1:10" x14ac:dyDescent="0.35">
      <c r="A1063" s="34" t="s">
        <v>16</v>
      </c>
      <c r="B1063" s="34" t="s">
        <v>1149</v>
      </c>
      <c r="C1063" s="34" t="s">
        <v>1146</v>
      </c>
      <c r="D1063" s="34" t="s">
        <v>1139</v>
      </c>
      <c r="E1063" s="34" t="s">
        <v>1213</v>
      </c>
      <c r="F1063" s="34" t="s">
        <v>1214</v>
      </c>
      <c r="G1063" s="34" t="s">
        <v>50</v>
      </c>
      <c r="H1063" s="34" t="s">
        <v>50</v>
      </c>
      <c r="I1063" s="34" t="s">
        <v>1336</v>
      </c>
      <c r="J1063" s="34">
        <v>0</v>
      </c>
    </row>
    <row r="1064" spans="1:10" x14ac:dyDescent="0.35">
      <c r="A1064" s="34" t="s">
        <v>16</v>
      </c>
      <c r="B1064" s="34" t="s">
        <v>1150</v>
      </c>
      <c r="C1064" s="34" t="s">
        <v>1146</v>
      </c>
      <c r="D1064" s="34" t="s">
        <v>1139</v>
      </c>
      <c r="E1064" s="34" t="s">
        <v>1213</v>
      </c>
      <c r="F1064" s="34" t="s">
        <v>1214</v>
      </c>
      <c r="G1064" s="34" t="s">
        <v>50</v>
      </c>
      <c r="H1064" s="34" t="s">
        <v>50</v>
      </c>
      <c r="I1064" s="34" t="s">
        <v>1336</v>
      </c>
      <c r="J1064" s="34">
        <v>0</v>
      </c>
    </row>
    <row r="1065" spans="1:10" x14ac:dyDescent="0.35">
      <c r="A1065" s="34" t="s">
        <v>19</v>
      </c>
      <c r="B1065" s="34" t="s">
        <v>1151</v>
      </c>
      <c r="C1065" s="34" t="s">
        <v>1146</v>
      </c>
      <c r="D1065" s="34" t="s">
        <v>1139</v>
      </c>
      <c r="E1065" s="34" t="s">
        <v>1213</v>
      </c>
      <c r="F1065" s="34" t="s">
        <v>1214</v>
      </c>
      <c r="G1065" s="34" t="s">
        <v>50</v>
      </c>
      <c r="H1065" s="34" t="s">
        <v>50</v>
      </c>
      <c r="I1065" s="34" t="s">
        <v>1336</v>
      </c>
      <c r="J1065" s="34">
        <v>0</v>
      </c>
    </row>
    <row r="1066" spans="1:10" x14ac:dyDescent="0.35">
      <c r="A1066" s="34" t="s">
        <v>19</v>
      </c>
      <c r="B1066" s="34" t="s">
        <v>1152</v>
      </c>
      <c r="C1066" s="34" t="s">
        <v>1146</v>
      </c>
      <c r="D1066" s="34" t="s">
        <v>1139</v>
      </c>
      <c r="E1066" s="34" t="s">
        <v>1213</v>
      </c>
      <c r="F1066" s="34" t="s">
        <v>1214</v>
      </c>
      <c r="G1066" s="34" t="s">
        <v>50</v>
      </c>
      <c r="H1066" s="34" t="s">
        <v>50</v>
      </c>
      <c r="I1066" s="34" t="s">
        <v>1336</v>
      </c>
      <c r="J1066" s="34">
        <v>58</v>
      </c>
    </row>
    <row r="1067" spans="1:10" x14ac:dyDescent="0.35">
      <c r="A1067" s="34" t="s">
        <v>19</v>
      </c>
      <c r="B1067" s="34" t="s">
        <v>1153</v>
      </c>
      <c r="C1067" s="34" t="s">
        <v>1146</v>
      </c>
      <c r="D1067" s="34" t="s">
        <v>1139</v>
      </c>
      <c r="E1067" s="34" t="s">
        <v>1213</v>
      </c>
      <c r="F1067" s="34" t="s">
        <v>1214</v>
      </c>
      <c r="G1067" s="34" t="s">
        <v>50</v>
      </c>
      <c r="H1067" s="34" t="s">
        <v>50</v>
      </c>
      <c r="I1067" s="34" t="s">
        <v>1336</v>
      </c>
      <c r="J1067" s="34">
        <v>11</v>
      </c>
    </row>
    <row r="1068" spans="1:10" x14ac:dyDescent="0.35">
      <c r="A1068" s="34" t="s">
        <v>19</v>
      </c>
      <c r="B1068" s="34" t="s">
        <v>1154</v>
      </c>
      <c r="C1068" s="34" t="s">
        <v>1146</v>
      </c>
      <c r="D1068" s="34" t="s">
        <v>1139</v>
      </c>
      <c r="E1068" s="34" t="s">
        <v>1213</v>
      </c>
      <c r="F1068" s="34" t="s">
        <v>1214</v>
      </c>
      <c r="G1068" s="34" t="s">
        <v>50</v>
      </c>
      <c r="H1068" s="34" t="s">
        <v>50</v>
      </c>
      <c r="I1068" s="34" t="s">
        <v>1336</v>
      </c>
      <c r="J1068" s="34">
        <v>0</v>
      </c>
    </row>
    <row r="1069" spans="1:10" x14ac:dyDescent="0.35">
      <c r="A1069" s="34" t="s">
        <v>19</v>
      </c>
      <c r="B1069" s="34" t="s">
        <v>1155</v>
      </c>
      <c r="C1069" s="34" t="s">
        <v>1146</v>
      </c>
      <c r="D1069" s="34" t="s">
        <v>1139</v>
      </c>
      <c r="E1069" s="34" t="s">
        <v>1213</v>
      </c>
      <c r="F1069" s="34" t="s">
        <v>1214</v>
      </c>
      <c r="G1069" s="34" t="s">
        <v>50</v>
      </c>
      <c r="H1069" s="34" t="s">
        <v>50</v>
      </c>
      <c r="I1069" s="34" t="s">
        <v>1336</v>
      </c>
      <c r="J1069" s="34">
        <v>143</v>
      </c>
    </row>
    <row r="1070" spans="1:10" x14ac:dyDescent="0.35">
      <c r="A1070" s="34" t="s">
        <v>19</v>
      </c>
      <c r="B1070" s="34" t="s">
        <v>1137</v>
      </c>
      <c r="C1070" s="34" t="s">
        <v>1138</v>
      </c>
      <c r="D1070" s="34" t="s">
        <v>1139</v>
      </c>
      <c r="E1070" s="34" t="s">
        <v>1213</v>
      </c>
      <c r="F1070" s="34" t="s">
        <v>1214</v>
      </c>
      <c r="G1070" s="34" t="s">
        <v>50</v>
      </c>
      <c r="H1070" s="34" t="s">
        <v>50</v>
      </c>
      <c r="I1070" s="34" t="s">
        <v>1337</v>
      </c>
      <c r="J1070" s="34">
        <v>0</v>
      </c>
    </row>
    <row r="1071" spans="1:10" x14ac:dyDescent="0.35">
      <c r="A1071" s="34" t="s">
        <v>19</v>
      </c>
      <c r="B1071" s="34" t="s">
        <v>1144</v>
      </c>
      <c r="C1071" s="34" t="s">
        <v>1138</v>
      </c>
      <c r="D1071" s="34" t="s">
        <v>1139</v>
      </c>
      <c r="E1071" s="34" t="s">
        <v>1213</v>
      </c>
      <c r="F1071" s="34" t="s">
        <v>1214</v>
      </c>
      <c r="G1071" s="34" t="s">
        <v>50</v>
      </c>
      <c r="H1071" s="34" t="s">
        <v>50</v>
      </c>
      <c r="I1071" s="34" t="s">
        <v>1337</v>
      </c>
      <c r="J1071" s="34">
        <v>0</v>
      </c>
    </row>
    <row r="1072" spans="1:10" x14ac:dyDescent="0.35">
      <c r="A1072" s="34" t="s">
        <v>16</v>
      </c>
      <c r="B1072" s="34" t="s">
        <v>1145</v>
      </c>
      <c r="C1072" s="34" t="s">
        <v>1146</v>
      </c>
      <c r="D1072" s="34" t="s">
        <v>1139</v>
      </c>
      <c r="E1072" s="34" t="s">
        <v>1213</v>
      </c>
      <c r="F1072" s="34" t="s">
        <v>1214</v>
      </c>
      <c r="G1072" s="34" t="s">
        <v>50</v>
      </c>
      <c r="H1072" s="34" t="s">
        <v>50</v>
      </c>
      <c r="I1072" s="34" t="s">
        <v>1337</v>
      </c>
      <c r="J1072" s="34">
        <v>0</v>
      </c>
    </row>
    <row r="1073" spans="1:10" x14ac:dyDescent="0.35">
      <c r="A1073" s="34" t="s">
        <v>16</v>
      </c>
      <c r="B1073" s="34" t="s">
        <v>1147</v>
      </c>
      <c r="C1073" s="34" t="s">
        <v>1146</v>
      </c>
      <c r="D1073" s="34" t="s">
        <v>1139</v>
      </c>
      <c r="E1073" s="34" t="s">
        <v>1213</v>
      </c>
      <c r="F1073" s="34" t="s">
        <v>1214</v>
      </c>
      <c r="G1073" s="34" t="s">
        <v>50</v>
      </c>
      <c r="H1073" s="34" t="s">
        <v>50</v>
      </c>
      <c r="I1073" s="34" t="s">
        <v>1337</v>
      </c>
      <c r="J1073" s="34">
        <v>0</v>
      </c>
    </row>
    <row r="1074" spans="1:10" x14ac:dyDescent="0.35">
      <c r="A1074" s="34" t="s">
        <v>16</v>
      </c>
      <c r="B1074" s="34" t="s">
        <v>1148</v>
      </c>
      <c r="C1074" s="34" t="s">
        <v>1146</v>
      </c>
      <c r="D1074" s="34" t="s">
        <v>1139</v>
      </c>
      <c r="E1074" s="34" t="s">
        <v>1213</v>
      </c>
      <c r="F1074" s="34" t="s">
        <v>1214</v>
      </c>
      <c r="G1074" s="34" t="s">
        <v>50</v>
      </c>
      <c r="H1074" s="34" t="s">
        <v>50</v>
      </c>
      <c r="I1074" s="34" t="s">
        <v>1337</v>
      </c>
      <c r="J1074" s="34">
        <v>0</v>
      </c>
    </row>
    <row r="1075" spans="1:10" x14ac:dyDescent="0.35">
      <c r="A1075" s="34" t="s">
        <v>16</v>
      </c>
      <c r="B1075" s="34" t="s">
        <v>1149</v>
      </c>
      <c r="C1075" s="34" t="s">
        <v>1146</v>
      </c>
      <c r="D1075" s="34" t="s">
        <v>1139</v>
      </c>
      <c r="E1075" s="34" t="s">
        <v>1213</v>
      </c>
      <c r="F1075" s="34" t="s">
        <v>1214</v>
      </c>
      <c r="G1075" s="34" t="s">
        <v>50</v>
      </c>
      <c r="H1075" s="34" t="s">
        <v>50</v>
      </c>
      <c r="I1075" s="34" t="s">
        <v>1337</v>
      </c>
      <c r="J1075" s="34">
        <v>8</v>
      </c>
    </row>
    <row r="1076" spans="1:10" x14ac:dyDescent="0.35">
      <c r="A1076" s="34" t="s">
        <v>16</v>
      </c>
      <c r="B1076" s="34" t="s">
        <v>1150</v>
      </c>
      <c r="C1076" s="34" t="s">
        <v>1146</v>
      </c>
      <c r="D1076" s="34" t="s">
        <v>1139</v>
      </c>
      <c r="E1076" s="34" t="s">
        <v>1213</v>
      </c>
      <c r="F1076" s="34" t="s">
        <v>1214</v>
      </c>
      <c r="G1076" s="34" t="s">
        <v>50</v>
      </c>
      <c r="H1076" s="34" t="s">
        <v>50</v>
      </c>
      <c r="I1076" s="34" t="s">
        <v>1337</v>
      </c>
      <c r="J1076" s="34">
        <v>0</v>
      </c>
    </row>
    <row r="1077" spans="1:10" x14ac:dyDescent="0.35">
      <c r="A1077" s="34" t="s">
        <v>19</v>
      </c>
      <c r="B1077" s="34" t="s">
        <v>1151</v>
      </c>
      <c r="C1077" s="34" t="s">
        <v>1146</v>
      </c>
      <c r="D1077" s="34" t="s">
        <v>1139</v>
      </c>
      <c r="E1077" s="34" t="s">
        <v>1213</v>
      </c>
      <c r="F1077" s="34" t="s">
        <v>1214</v>
      </c>
      <c r="G1077" s="34" t="s">
        <v>50</v>
      </c>
      <c r="H1077" s="34" t="s">
        <v>50</v>
      </c>
      <c r="I1077" s="34" t="s">
        <v>1337</v>
      </c>
      <c r="J1077" s="34">
        <v>0</v>
      </c>
    </row>
    <row r="1078" spans="1:10" x14ac:dyDescent="0.35">
      <c r="A1078" s="34" t="s">
        <v>19</v>
      </c>
      <c r="B1078" s="34" t="s">
        <v>1152</v>
      </c>
      <c r="C1078" s="34" t="s">
        <v>1146</v>
      </c>
      <c r="D1078" s="34" t="s">
        <v>1139</v>
      </c>
      <c r="E1078" s="34" t="s">
        <v>1213</v>
      </c>
      <c r="F1078" s="34" t="s">
        <v>1214</v>
      </c>
      <c r="G1078" s="34" t="s">
        <v>50</v>
      </c>
      <c r="H1078" s="34" t="s">
        <v>50</v>
      </c>
      <c r="I1078" s="34" t="s">
        <v>1337</v>
      </c>
      <c r="J1078" s="34">
        <v>0</v>
      </c>
    </row>
    <row r="1079" spans="1:10" x14ac:dyDescent="0.35">
      <c r="A1079" s="34" t="s">
        <v>19</v>
      </c>
      <c r="B1079" s="34" t="s">
        <v>1153</v>
      </c>
      <c r="C1079" s="34" t="s">
        <v>1146</v>
      </c>
      <c r="D1079" s="34" t="s">
        <v>1139</v>
      </c>
      <c r="E1079" s="34" t="s">
        <v>1213</v>
      </c>
      <c r="F1079" s="34" t="s">
        <v>1214</v>
      </c>
      <c r="G1079" s="34" t="s">
        <v>50</v>
      </c>
      <c r="H1079" s="34" t="s">
        <v>50</v>
      </c>
      <c r="I1079" s="34" t="s">
        <v>1337</v>
      </c>
      <c r="J1079" s="34">
        <v>0</v>
      </c>
    </row>
    <row r="1080" spans="1:10" x14ac:dyDescent="0.35">
      <c r="A1080" s="34" t="s">
        <v>19</v>
      </c>
      <c r="B1080" s="34" t="s">
        <v>1154</v>
      </c>
      <c r="C1080" s="34" t="s">
        <v>1146</v>
      </c>
      <c r="D1080" s="34" t="s">
        <v>1139</v>
      </c>
      <c r="E1080" s="34" t="s">
        <v>1213</v>
      </c>
      <c r="F1080" s="34" t="s">
        <v>1214</v>
      </c>
      <c r="G1080" s="34" t="s">
        <v>50</v>
      </c>
      <c r="H1080" s="34" t="s">
        <v>50</v>
      </c>
      <c r="I1080" s="34" t="s">
        <v>1337</v>
      </c>
      <c r="J1080" s="34">
        <v>0</v>
      </c>
    </row>
    <row r="1081" spans="1:10" x14ac:dyDescent="0.35">
      <c r="A1081" s="34" t="s">
        <v>19</v>
      </c>
      <c r="B1081" s="34" t="s">
        <v>1155</v>
      </c>
      <c r="C1081" s="34" t="s">
        <v>1146</v>
      </c>
      <c r="D1081" s="34" t="s">
        <v>1139</v>
      </c>
      <c r="E1081" s="34" t="s">
        <v>1213</v>
      </c>
      <c r="F1081" s="34" t="s">
        <v>1214</v>
      </c>
      <c r="G1081" s="34" t="s">
        <v>50</v>
      </c>
      <c r="H1081" s="34" t="s">
        <v>50</v>
      </c>
      <c r="I1081" s="34" t="s">
        <v>1337</v>
      </c>
      <c r="J1081" s="34">
        <v>0</v>
      </c>
    </row>
    <row r="1082" spans="1:10" x14ac:dyDescent="0.35">
      <c r="A1082" s="34" t="s">
        <v>19</v>
      </c>
      <c r="B1082" s="34" t="s">
        <v>1137</v>
      </c>
      <c r="C1082" s="34" t="s">
        <v>1138</v>
      </c>
      <c r="D1082" s="34" t="s">
        <v>1139</v>
      </c>
      <c r="E1082" s="34" t="s">
        <v>1213</v>
      </c>
      <c r="F1082" s="34" t="s">
        <v>1214</v>
      </c>
      <c r="G1082" s="34" t="s">
        <v>50</v>
      </c>
      <c r="H1082" s="34" t="s">
        <v>50</v>
      </c>
      <c r="I1082" s="34" t="s">
        <v>1338</v>
      </c>
      <c r="J1082" s="34">
        <v>1764</v>
      </c>
    </row>
    <row r="1083" spans="1:10" x14ac:dyDescent="0.35">
      <c r="A1083" s="34" t="s">
        <v>19</v>
      </c>
      <c r="B1083" s="34" t="s">
        <v>1144</v>
      </c>
      <c r="C1083" s="34" t="s">
        <v>1138</v>
      </c>
      <c r="D1083" s="34" t="s">
        <v>1139</v>
      </c>
      <c r="E1083" s="34" t="s">
        <v>1213</v>
      </c>
      <c r="F1083" s="34" t="s">
        <v>1214</v>
      </c>
      <c r="G1083" s="34" t="s">
        <v>50</v>
      </c>
      <c r="H1083" s="34" t="s">
        <v>50</v>
      </c>
      <c r="I1083" s="34" t="s">
        <v>1338</v>
      </c>
      <c r="J1083" s="34">
        <v>0</v>
      </c>
    </row>
    <row r="1084" spans="1:10" x14ac:dyDescent="0.35">
      <c r="A1084" s="34" t="s">
        <v>16</v>
      </c>
      <c r="B1084" s="34" t="s">
        <v>1145</v>
      </c>
      <c r="C1084" s="34" t="s">
        <v>1146</v>
      </c>
      <c r="D1084" s="34" t="s">
        <v>1139</v>
      </c>
      <c r="E1084" s="34" t="s">
        <v>1213</v>
      </c>
      <c r="F1084" s="34" t="s">
        <v>1214</v>
      </c>
      <c r="G1084" s="34" t="s">
        <v>50</v>
      </c>
      <c r="H1084" s="34" t="s">
        <v>50</v>
      </c>
      <c r="I1084" s="34" t="s">
        <v>1338</v>
      </c>
      <c r="J1084" s="34">
        <v>0</v>
      </c>
    </row>
    <row r="1085" spans="1:10" x14ac:dyDescent="0.35">
      <c r="A1085" s="34" t="s">
        <v>16</v>
      </c>
      <c r="B1085" s="34" t="s">
        <v>1147</v>
      </c>
      <c r="C1085" s="34" t="s">
        <v>1146</v>
      </c>
      <c r="D1085" s="34" t="s">
        <v>1139</v>
      </c>
      <c r="E1085" s="34" t="s">
        <v>1213</v>
      </c>
      <c r="F1085" s="34" t="s">
        <v>1214</v>
      </c>
      <c r="G1085" s="34" t="s">
        <v>50</v>
      </c>
      <c r="H1085" s="34" t="s">
        <v>50</v>
      </c>
      <c r="I1085" s="34" t="s">
        <v>1338</v>
      </c>
      <c r="J1085" s="34">
        <v>0</v>
      </c>
    </row>
    <row r="1086" spans="1:10" x14ac:dyDescent="0.35">
      <c r="A1086" s="34" t="s">
        <v>16</v>
      </c>
      <c r="B1086" s="34" t="s">
        <v>1148</v>
      </c>
      <c r="C1086" s="34" t="s">
        <v>1146</v>
      </c>
      <c r="D1086" s="34" t="s">
        <v>1139</v>
      </c>
      <c r="E1086" s="34" t="s">
        <v>1213</v>
      </c>
      <c r="F1086" s="34" t="s">
        <v>1214</v>
      </c>
      <c r="G1086" s="34" t="s">
        <v>50</v>
      </c>
      <c r="H1086" s="34" t="s">
        <v>50</v>
      </c>
      <c r="I1086" s="34" t="s">
        <v>1338</v>
      </c>
      <c r="J1086" s="34">
        <v>0</v>
      </c>
    </row>
    <row r="1087" spans="1:10" x14ac:dyDescent="0.35">
      <c r="A1087" s="34" t="s">
        <v>16</v>
      </c>
      <c r="B1087" s="34" t="s">
        <v>1149</v>
      </c>
      <c r="C1087" s="34" t="s">
        <v>1146</v>
      </c>
      <c r="D1087" s="34" t="s">
        <v>1139</v>
      </c>
      <c r="E1087" s="34" t="s">
        <v>1213</v>
      </c>
      <c r="F1087" s="34" t="s">
        <v>1214</v>
      </c>
      <c r="G1087" s="34" t="s">
        <v>50</v>
      </c>
      <c r="H1087" s="34" t="s">
        <v>50</v>
      </c>
      <c r="I1087" s="34" t="s">
        <v>1338</v>
      </c>
      <c r="J1087" s="34">
        <v>0</v>
      </c>
    </row>
    <row r="1088" spans="1:10" x14ac:dyDescent="0.35">
      <c r="A1088" s="34" t="s">
        <v>16</v>
      </c>
      <c r="B1088" s="34" t="s">
        <v>1150</v>
      </c>
      <c r="C1088" s="34" t="s">
        <v>1146</v>
      </c>
      <c r="D1088" s="34" t="s">
        <v>1139</v>
      </c>
      <c r="E1088" s="34" t="s">
        <v>1213</v>
      </c>
      <c r="F1088" s="34" t="s">
        <v>1214</v>
      </c>
      <c r="G1088" s="34" t="s">
        <v>50</v>
      </c>
      <c r="H1088" s="34" t="s">
        <v>50</v>
      </c>
      <c r="I1088" s="34" t="s">
        <v>1338</v>
      </c>
      <c r="J1088" s="34">
        <v>0</v>
      </c>
    </row>
    <row r="1089" spans="1:10" x14ac:dyDescent="0.35">
      <c r="A1089" s="34" t="s">
        <v>19</v>
      </c>
      <c r="B1089" s="34" t="s">
        <v>1151</v>
      </c>
      <c r="C1089" s="34" t="s">
        <v>1146</v>
      </c>
      <c r="D1089" s="34" t="s">
        <v>1139</v>
      </c>
      <c r="E1089" s="34" t="s">
        <v>1213</v>
      </c>
      <c r="F1089" s="34" t="s">
        <v>1214</v>
      </c>
      <c r="G1089" s="34" t="s">
        <v>50</v>
      </c>
      <c r="H1089" s="34" t="s">
        <v>50</v>
      </c>
      <c r="I1089" s="34" t="s">
        <v>1338</v>
      </c>
      <c r="J1089" s="34">
        <v>0</v>
      </c>
    </row>
    <row r="1090" spans="1:10" x14ac:dyDescent="0.35">
      <c r="A1090" s="34" t="s">
        <v>19</v>
      </c>
      <c r="B1090" s="34" t="s">
        <v>1152</v>
      </c>
      <c r="C1090" s="34" t="s">
        <v>1146</v>
      </c>
      <c r="D1090" s="34" t="s">
        <v>1139</v>
      </c>
      <c r="E1090" s="34" t="s">
        <v>1213</v>
      </c>
      <c r="F1090" s="34" t="s">
        <v>1214</v>
      </c>
      <c r="G1090" s="34" t="s">
        <v>50</v>
      </c>
      <c r="H1090" s="34" t="s">
        <v>50</v>
      </c>
      <c r="I1090" s="34" t="s">
        <v>1338</v>
      </c>
      <c r="J1090" s="34">
        <v>0</v>
      </c>
    </row>
    <row r="1091" spans="1:10" x14ac:dyDescent="0.35">
      <c r="A1091" s="34" t="s">
        <v>19</v>
      </c>
      <c r="B1091" s="34" t="s">
        <v>1153</v>
      </c>
      <c r="C1091" s="34" t="s">
        <v>1146</v>
      </c>
      <c r="D1091" s="34" t="s">
        <v>1139</v>
      </c>
      <c r="E1091" s="34" t="s">
        <v>1213</v>
      </c>
      <c r="F1091" s="34" t="s">
        <v>1214</v>
      </c>
      <c r="G1091" s="34" t="s">
        <v>50</v>
      </c>
      <c r="H1091" s="34" t="s">
        <v>50</v>
      </c>
      <c r="I1091" s="34" t="s">
        <v>1338</v>
      </c>
      <c r="J1091" s="34">
        <v>0</v>
      </c>
    </row>
    <row r="1092" spans="1:10" x14ac:dyDescent="0.35">
      <c r="A1092" s="34" t="s">
        <v>19</v>
      </c>
      <c r="B1092" s="34" t="s">
        <v>1154</v>
      </c>
      <c r="C1092" s="34" t="s">
        <v>1146</v>
      </c>
      <c r="D1092" s="34" t="s">
        <v>1139</v>
      </c>
      <c r="E1092" s="34" t="s">
        <v>1213</v>
      </c>
      <c r="F1092" s="34" t="s">
        <v>1214</v>
      </c>
      <c r="G1092" s="34" t="s">
        <v>50</v>
      </c>
      <c r="H1092" s="34" t="s">
        <v>50</v>
      </c>
      <c r="I1092" s="34" t="s">
        <v>1338</v>
      </c>
      <c r="J1092" s="34">
        <v>0</v>
      </c>
    </row>
    <row r="1093" spans="1:10" x14ac:dyDescent="0.35">
      <c r="A1093" s="34" t="s">
        <v>19</v>
      </c>
      <c r="B1093" s="34" t="s">
        <v>1155</v>
      </c>
      <c r="C1093" s="34" t="s">
        <v>1146</v>
      </c>
      <c r="D1093" s="34" t="s">
        <v>1139</v>
      </c>
      <c r="E1093" s="34" t="s">
        <v>1213</v>
      </c>
      <c r="F1093" s="34" t="s">
        <v>1214</v>
      </c>
      <c r="G1093" s="34" t="s">
        <v>50</v>
      </c>
      <c r="H1093" s="34" t="s">
        <v>50</v>
      </c>
      <c r="I1093" s="34" t="s">
        <v>1338</v>
      </c>
      <c r="J1093" s="34">
        <v>0</v>
      </c>
    </row>
    <row r="1094" spans="1:10" x14ac:dyDescent="0.35">
      <c r="A1094" s="34" t="s">
        <v>19</v>
      </c>
      <c r="B1094" s="34" t="s">
        <v>1137</v>
      </c>
      <c r="C1094" s="34" t="s">
        <v>1138</v>
      </c>
      <c r="D1094" s="34" t="s">
        <v>1139</v>
      </c>
      <c r="E1094" s="34" t="s">
        <v>1213</v>
      </c>
      <c r="F1094" s="34" t="s">
        <v>1214</v>
      </c>
      <c r="G1094" s="34" t="s">
        <v>50</v>
      </c>
      <c r="H1094" s="34" t="s">
        <v>50</v>
      </c>
      <c r="I1094" s="34" t="s">
        <v>1339</v>
      </c>
      <c r="J1094" s="34">
        <v>0</v>
      </c>
    </row>
    <row r="1095" spans="1:10" x14ac:dyDescent="0.35">
      <c r="A1095" s="34" t="s">
        <v>19</v>
      </c>
      <c r="B1095" s="34" t="s">
        <v>1144</v>
      </c>
      <c r="C1095" s="34" t="s">
        <v>1138</v>
      </c>
      <c r="D1095" s="34" t="s">
        <v>1139</v>
      </c>
      <c r="E1095" s="34" t="s">
        <v>1213</v>
      </c>
      <c r="F1095" s="34" t="s">
        <v>1214</v>
      </c>
      <c r="G1095" s="34" t="s">
        <v>50</v>
      </c>
      <c r="H1095" s="34" t="s">
        <v>50</v>
      </c>
      <c r="I1095" s="34" t="s">
        <v>1339</v>
      </c>
      <c r="J1095" s="34">
        <v>0</v>
      </c>
    </row>
    <row r="1096" spans="1:10" x14ac:dyDescent="0.35">
      <c r="A1096" s="34" t="s">
        <v>16</v>
      </c>
      <c r="B1096" s="34" t="s">
        <v>1145</v>
      </c>
      <c r="C1096" s="34" t="s">
        <v>1146</v>
      </c>
      <c r="D1096" s="34" t="s">
        <v>1139</v>
      </c>
      <c r="E1096" s="34" t="s">
        <v>1213</v>
      </c>
      <c r="F1096" s="34" t="s">
        <v>1214</v>
      </c>
      <c r="G1096" s="34" t="s">
        <v>50</v>
      </c>
      <c r="H1096" s="34" t="s">
        <v>50</v>
      </c>
      <c r="I1096" s="34" t="s">
        <v>1339</v>
      </c>
      <c r="J1096" s="34">
        <v>22</v>
      </c>
    </row>
    <row r="1097" spans="1:10" x14ac:dyDescent="0.35">
      <c r="A1097" s="34" t="s">
        <v>16</v>
      </c>
      <c r="B1097" s="34" t="s">
        <v>1147</v>
      </c>
      <c r="C1097" s="34" t="s">
        <v>1146</v>
      </c>
      <c r="D1097" s="34" t="s">
        <v>1139</v>
      </c>
      <c r="E1097" s="34" t="s">
        <v>1213</v>
      </c>
      <c r="F1097" s="34" t="s">
        <v>1214</v>
      </c>
      <c r="G1097" s="34" t="s">
        <v>50</v>
      </c>
      <c r="H1097" s="34" t="s">
        <v>50</v>
      </c>
      <c r="I1097" s="34" t="s">
        <v>1339</v>
      </c>
      <c r="J1097" s="34">
        <v>0</v>
      </c>
    </row>
    <row r="1098" spans="1:10" x14ac:dyDescent="0.35">
      <c r="A1098" s="34" t="s">
        <v>16</v>
      </c>
      <c r="B1098" s="34" t="s">
        <v>1148</v>
      </c>
      <c r="C1098" s="34" t="s">
        <v>1146</v>
      </c>
      <c r="D1098" s="34" t="s">
        <v>1139</v>
      </c>
      <c r="E1098" s="34" t="s">
        <v>1213</v>
      </c>
      <c r="F1098" s="34" t="s">
        <v>1214</v>
      </c>
      <c r="G1098" s="34" t="s">
        <v>50</v>
      </c>
      <c r="H1098" s="34" t="s">
        <v>50</v>
      </c>
      <c r="I1098" s="34" t="s">
        <v>1339</v>
      </c>
      <c r="J1098" s="34">
        <v>0</v>
      </c>
    </row>
    <row r="1099" spans="1:10" x14ac:dyDescent="0.35">
      <c r="A1099" s="34" t="s">
        <v>16</v>
      </c>
      <c r="B1099" s="34" t="s">
        <v>1149</v>
      </c>
      <c r="C1099" s="34" t="s">
        <v>1146</v>
      </c>
      <c r="D1099" s="34" t="s">
        <v>1139</v>
      </c>
      <c r="E1099" s="34" t="s">
        <v>1213</v>
      </c>
      <c r="F1099" s="34" t="s">
        <v>1214</v>
      </c>
      <c r="G1099" s="34" t="s">
        <v>50</v>
      </c>
      <c r="H1099" s="34" t="s">
        <v>50</v>
      </c>
      <c r="I1099" s="34" t="s">
        <v>1339</v>
      </c>
      <c r="J1099" s="34">
        <v>0</v>
      </c>
    </row>
    <row r="1100" spans="1:10" x14ac:dyDescent="0.35">
      <c r="A1100" s="34" t="s">
        <v>16</v>
      </c>
      <c r="B1100" s="34" t="s">
        <v>1150</v>
      </c>
      <c r="C1100" s="34" t="s">
        <v>1146</v>
      </c>
      <c r="D1100" s="34" t="s">
        <v>1139</v>
      </c>
      <c r="E1100" s="34" t="s">
        <v>1213</v>
      </c>
      <c r="F1100" s="34" t="s">
        <v>1214</v>
      </c>
      <c r="G1100" s="34" t="s">
        <v>50</v>
      </c>
      <c r="H1100" s="34" t="s">
        <v>50</v>
      </c>
      <c r="I1100" s="34" t="s">
        <v>1339</v>
      </c>
      <c r="J1100" s="34">
        <v>0</v>
      </c>
    </row>
    <row r="1101" spans="1:10" x14ac:dyDescent="0.35">
      <c r="A1101" s="34" t="s">
        <v>19</v>
      </c>
      <c r="B1101" s="34" t="s">
        <v>1151</v>
      </c>
      <c r="C1101" s="34" t="s">
        <v>1146</v>
      </c>
      <c r="D1101" s="34" t="s">
        <v>1139</v>
      </c>
      <c r="E1101" s="34" t="s">
        <v>1213</v>
      </c>
      <c r="F1101" s="34" t="s">
        <v>1214</v>
      </c>
      <c r="G1101" s="34" t="s">
        <v>50</v>
      </c>
      <c r="H1101" s="34" t="s">
        <v>50</v>
      </c>
      <c r="I1101" s="34" t="s">
        <v>1339</v>
      </c>
      <c r="J1101" s="34">
        <v>8</v>
      </c>
    </row>
    <row r="1102" spans="1:10" x14ac:dyDescent="0.35">
      <c r="A1102" s="34" t="s">
        <v>19</v>
      </c>
      <c r="B1102" s="34" t="s">
        <v>1152</v>
      </c>
      <c r="C1102" s="34" t="s">
        <v>1146</v>
      </c>
      <c r="D1102" s="34" t="s">
        <v>1139</v>
      </c>
      <c r="E1102" s="34" t="s">
        <v>1213</v>
      </c>
      <c r="F1102" s="34" t="s">
        <v>1214</v>
      </c>
      <c r="G1102" s="34" t="s">
        <v>50</v>
      </c>
      <c r="H1102" s="34" t="s">
        <v>50</v>
      </c>
      <c r="I1102" s="34" t="s">
        <v>1339</v>
      </c>
      <c r="J1102" s="34">
        <v>3</v>
      </c>
    </row>
    <row r="1103" spans="1:10" x14ac:dyDescent="0.35">
      <c r="A1103" s="34" t="s">
        <v>19</v>
      </c>
      <c r="B1103" s="34" t="s">
        <v>1153</v>
      </c>
      <c r="C1103" s="34" t="s">
        <v>1146</v>
      </c>
      <c r="D1103" s="34" t="s">
        <v>1139</v>
      </c>
      <c r="E1103" s="34" t="s">
        <v>1213</v>
      </c>
      <c r="F1103" s="34" t="s">
        <v>1214</v>
      </c>
      <c r="G1103" s="34" t="s">
        <v>50</v>
      </c>
      <c r="H1103" s="34" t="s">
        <v>50</v>
      </c>
      <c r="I1103" s="34" t="s">
        <v>1339</v>
      </c>
      <c r="J1103" s="34">
        <v>0</v>
      </c>
    </row>
    <row r="1104" spans="1:10" x14ac:dyDescent="0.35">
      <c r="A1104" s="34" t="s">
        <v>19</v>
      </c>
      <c r="B1104" s="34" t="s">
        <v>1154</v>
      </c>
      <c r="C1104" s="34" t="s">
        <v>1146</v>
      </c>
      <c r="D1104" s="34" t="s">
        <v>1139</v>
      </c>
      <c r="E1104" s="34" t="s">
        <v>1213</v>
      </c>
      <c r="F1104" s="34" t="s">
        <v>1214</v>
      </c>
      <c r="G1104" s="34" t="s">
        <v>50</v>
      </c>
      <c r="H1104" s="34" t="s">
        <v>50</v>
      </c>
      <c r="I1104" s="34" t="s">
        <v>1339</v>
      </c>
      <c r="J1104" s="34">
        <v>0</v>
      </c>
    </row>
    <row r="1105" spans="1:10" x14ac:dyDescent="0.35">
      <c r="A1105" s="34" t="s">
        <v>19</v>
      </c>
      <c r="B1105" s="34" t="s">
        <v>1155</v>
      </c>
      <c r="C1105" s="34" t="s">
        <v>1146</v>
      </c>
      <c r="D1105" s="34" t="s">
        <v>1139</v>
      </c>
      <c r="E1105" s="34" t="s">
        <v>1213</v>
      </c>
      <c r="F1105" s="34" t="s">
        <v>1214</v>
      </c>
      <c r="G1105" s="34" t="s">
        <v>50</v>
      </c>
      <c r="H1105" s="34" t="s">
        <v>50</v>
      </c>
      <c r="I1105" s="34" t="s">
        <v>1339</v>
      </c>
      <c r="J1105" s="34">
        <v>0</v>
      </c>
    </row>
    <row r="1106" spans="1:10" x14ac:dyDescent="0.35">
      <c r="A1106" s="34" t="s">
        <v>19</v>
      </c>
      <c r="B1106" s="34" t="s">
        <v>1137</v>
      </c>
      <c r="C1106" s="34" t="s">
        <v>1138</v>
      </c>
      <c r="D1106" s="34" t="s">
        <v>1139</v>
      </c>
      <c r="E1106" s="34" t="s">
        <v>1213</v>
      </c>
      <c r="F1106" s="34" t="s">
        <v>1214</v>
      </c>
      <c r="G1106" s="34" t="s">
        <v>50</v>
      </c>
      <c r="H1106" s="34" t="s">
        <v>50</v>
      </c>
      <c r="I1106" s="34" t="s">
        <v>1340</v>
      </c>
      <c r="J1106" s="34">
        <v>0</v>
      </c>
    </row>
    <row r="1107" spans="1:10" x14ac:dyDescent="0.35">
      <c r="A1107" s="34" t="s">
        <v>19</v>
      </c>
      <c r="B1107" s="34" t="s">
        <v>1144</v>
      </c>
      <c r="C1107" s="34" t="s">
        <v>1138</v>
      </c>
      <c r="D1107" s="34" t="s">
        <v>1139</v>
      </c>
      <c r="E1107" s="34" t="s">
        <v>1213</v>
      </c>
      <c r="F1107" s="34" t="s">
        <v>1214</v>
      </c>
      <c r="G1107" s="34" t="s">
        <v>50</v>
      </c>
      <c r="H1107" s="34" t="s">
        <v>50</v>
      </c>
      <c r="I1107" s="34" t="s">
        <v>1340</v>
      </c>
      <c r="J1107" s="34">
        <v>0</v>
      </c>
    </row>
    <row r="1108" spans="1:10" x14ac:dyDescent="0.35">
      <c r="A1108" s="34" t="s">
        <v>16</v>
      </c>
      <c r="B1108" s="34" t="s">
        <v>1145</v>
      </c>
      <c r="C1108" s="34" t="s">
        <v>1146</v>
      </c>
      <c r="D1108" s="34" t="s">
        <v>1139</v>
      </c>
      <c r="E1108" s="34" t="s">
        <v>1213</v>
      </c>
      <c r="F1108" s="34" t="s">
        <v>1214</v>
      </c>
      <c r="G1108" s="34" t="s">
        <v>50</v>
      </c>
      <c r="H1108" s="34" t="s">
        <v>50</v>
      </c>
      <c r="I1108" s="34" t="s">
        <v>1340</v>
      </c>
      <c r="J1108" s="34">
        <v>0</v>
      </c>
    </row>
    <row r="1109" spans="1:10" x14ac:dyDescent="0.35">
      <c r="A1109" s="34" t="s">
        <v>16</v>
      </c>
      <c r="B1109" s="34" t="s">
        <v>1147</v>
      </c>
      <c r="C1109" s="34" t="s">
        <v>1146</v>
      </c>
      <c r="D1109" s="34" t="s">
        <v>1139</v>
      </c>
      <c r="E1109" s="34" t="s">
        <v>1213</v>
      </c>
      <c r="F1109" s="34" t="s">
        <v>1214</v>
      </c>
      <c r="G1109" s="34" t="s">
        <v>50</v>
      </c>
      <c r="H1109" s="34" t="s">
        <v>50</v>
      </c>
      <c r="I1109" s="34" t="s">
        <v>1340</v>
      </c>
      <c r="J1109" s="34">
        <v>0</v>
      </c>
    </row>
    <row r="1110" spans="1:10" x14ac:dyDescent="0.35">
      <c r="A1110" s="34" t="s">
        <v>16</v>
      </c>
      <c r="B1110" s="34" t="s">
        <v>1148</v>
      </c>
      <c r="C1110" s="34" t="s">
        <v>1146</v>
      </c>
      <c r="D1110" s="34" t="s">
        <v>1139</v>
      </c>
      <c r="E1110" s="34" t="s">
        <v>1213</v>
      </c>
      <c r="F1110" s="34" t="s">
        <v>1214</v>
      </c>
      <c r="G1110" s="34" t="s">
        <v>50</v>
      </c>
      <c r="H1110" s="34" t="s">
        <v>50</v>
      </c>
      <c r="I1110" s="34" t="s">
        <v>1340</v>
      </c>
      <c r="J1110" s="34">
        <v>0</v>
      </c>
    </row>
    <row r="1111" spans="1:10" x14ac:dyDescent="0.35">
      <c r="A1111" s="34" t="s">
        <v>16</v>
      </c>
      <c r="B1111" s="34" t="s">
        <v>1149</v>
      </c>
      <c r="C1111" s="34" t="s">
        <v>1146</v>
      </c>
      <c r="D1111" s="34" t="s">
        <v>1139</v>
      </c>
      <c r="E1111" s="34" t="s">
        <v>1213</v>
      </c>
      <c r="F1111" s="34" t="s">
        <v>1214</v>
      </c>
      <c r="G1111" s="34" t="s">
        <v>50</v>
      </c>
      <c r="H1111" s="34" t="s">
        <v>50</v>
      </c>
      <c r="I1111" s="34" t="s">
        <v>1340</v>
      </c>
      <c r="J1111" s="34">
        <v>0</v>
      </c>
    </row>
    <row r="1112" spans="1:10" x14ac:dyDescent="0.35">
      <c r="A1112" s="34" t="s">
        <v>16</v>
      </c>
      <c r="B1112" s="34" t="s">
        <v>1150</v>
      </c>
      <c r="C1112" s="34" t="s">
        <v>1146</v>
      </c>
      <c r="D1112" s="34" t="s">
        <v>1139</v>
      </c>
      <c r="E1112" s="34" t="s">
        <v>1213</v>
      </c>
      <c r="F1112" s="34" t="s">
        <v>1214</v>
      </c>
      <c r="G1112" s="34" t="s">
        <v>50</v>
      </c>
      <c r="H1112" s="34" t="s">
        <v>50</v>
      </c>
      <c r="I1112" s="34" t="s">
        <v>1340</v>
      </c>
      <c r="J1112" s="34">
        <v>0</v>
      </c>
    </row>
    <row r="1113" spans="1:10" x14ac:dyDescent="0.35">
      <c r="A1113" s="34" t="s">
        <v>19</v>
      </c>
      <c r="B1113" s="34" t="s">
        <v>1151</v>
      </c>
      <c r="C1113" s="34" t="s">
        <v>1146</v>
      </c>
      <c r="D1113" s="34" t="s">
        <v>1139</v>
      </c>
      <c r="E1113" s="34" t="s">
        <v>1213</v>
      </c>
      <c r="F1113" s="34" t="s">
        <v>1214</v>
      </c>
      <c r="G1113" s="34" t="s">
        <v>50</v>
      </c>
      <c r="H1113" s="34" t="s">
        <v>50</v>
      </c>
      <c r="I1113" s="34" t="s">
        <v>1340</v>
      </c>
      <c r="J1113" s="34">
        <v>0</v>
      </c>
    </row>
    <row r="1114" spans="1:10" x14ac:dyDescent="0.35">
      <c r="A1114" s="34" t="s">
        <v>19</v>
      </c>
      <c r="B1114" s="34" t="s">
        <v>1152</v>
      </c>
      <c r="C1114" s="34" t="s">
        <v>1146</v>
      </c>
      <c r="D1114" s="34" t="s">
        <v>1139</v>
      </c>
      <c r="E1114" s="34" t="s">
        <v>1213</v>
      </c>
      <c r="F1114" s="34" t="s">
        <v>1214</v>
      </c>
      <c r="G1114" s="34" t="s">
        <v>50</v>
      </c>
      <c r="H1114" s="34" t="s">
        <v>50</v>
      </c>
      <c r="I1114" s="34" t="s">
        <v>1340</v>
      </c>
      <c r="J1114" s="34">
        <v>2</v>
      </c>
    </row>
    <row r="1115" spans="1:10" x14ac:dyDescent="0.35">
      <c r="A1115" s="34" t="s">
        <v>19</v>
      </c>
      <c r="B1115" s="34" t="s">
        <v>1153</v>
      </c>
      <c r="C1115" s="34" t="s">
        <v>1146</v>
      </c>
      <c r="D1115" s="34" t="s">
        <v>1139</v>
      </c>
      <c r="E1115" s="34" t="s">
        <v>1213</v>
      </c>
      <c r="F1115" s="34" t="s">
        <v>1214</v>
      </c>
      <c r="G1115" s="34" t="s">
        <v>50</v>
      </c>
      <c r="H1115" s="34" t="s">
        <v>50</v>
      </c>
      <c r="I1115" s="34" t="s">
        <v>1340</v>
      </c>
      <c r="J1115" s="34">
        <v>0</v>
      </c>
    </row>
    <row r="1116" spans="1:10" x14ac:dyDescent="0.35">
      <c r="A1116" s="34" t="s">
        <v>19</v>
      </c>
      <c r="B1116" s="34" t="s">
        <v>1154</v>
      </c>
      <c r="C1116" s="34" t="s">
        <v>1146</v>
      </c>
      <c r="D1116" s="34" t="s">
        <v>1139</v>
      </c>
      <c r="E1116" s="34" t="s">
        <v>1213</v>
      </c>
      <c r="F1116" s="34" t="s">
        <v>1214</v>
      </c>
      <c r="G1116" s="34" t="s">
        <v>50</v>
      </c>
      <c r="H1116" s="34" t="s">
        <v>50</v>
      </c>
      <c r="I1116" s="34" t="s">
        <v>1340</v>
      </c>
      <c r="J1116" s="34">
        <v>0</v>
      </c>
    </row>
    <row r="1117" spans="1:10" x14ac:dyDescent="0.35">
      <c r="A1117" s="34" t="s">
        <v>19</v>
      </c>
      <c r="B1117" s="34" t="s">
        <v>1155</v>
      </c>
      <c r="C1117" s="34" t="s">
        <v>1146</v>
      </c>
      <c r="D1117" s="34" t="s">
        <v>1139</v>
      </c>
      <c r="E1117" s="34" t="s">
        <v>1213</v>
      </c>
      <c r="F1117" s="34" t="s">
        <v>1214</v>
      </c>
      <c r="G1117" s="34" t="s">
        <v>50</v>
      </c>
      <c r="H1117" s="34" t="s">
        <v>50</v>
      </c>
      <c r="I1117" s="34" t="s">
        <v>1340</v>
      </c>
      <c r="J1117" s="34">
        <v>0</v>
      </c>
    </row>
    <row r="1118" spans="1:10" x14ac:dyDescent="0.35">
      <c r="A1118" s="34" t="s">
        <v>19</v>
      </c>
      <c r="B1118" s="34" t="s">
        <v>1137</v>
      </c>
      <c r="C1118" s="34" t="s">
        <v>1138</v>
      </c>
      <c r="D1118" s="34" t="s">
        <v>1139</v>
      </c>
      <c r="E1118" s="34" t="s">
        <v>1213</v>
      </c>
      <c r="F1118" s="34" t="s">
        <v>1214</v>
      </c>
      <c r="G1118" s="34" t="s">
        <v>50</v>
      </c>
      <c r="H1118" s="34" t="s">
        <v>50</v>
      </c>
      <c r="I1118" s="34" t="s">
        <v>1341</v>
      </c>
      <c r="J1118" s="34">
        <v>0</v>
      </c>
    </row>
    <row r="1119" spans="1:10" x14ac:dyDescent="0.35">
      <c r="A1119" s="34" t="s">
        <v>19</v>
      </c>
      <c r="B1119" s="34" t="s">
        <v>1144</v>
      </c>
      <c r="C1119" s="34" t="s">
        <v>1138</v>
      </c>
      <c r="D1119" s="34" t="s">
        <v>1139</v>
      </c>
      <c r="E1119" s="34" t="s">
        <v>1213</v>
      </c>
      <c r="F1119" s="34" t="s">
        <v>1214</v>
      </c>
      <c r="G1119" s="34" t="s">
        <v>50</v>
      </c>
      <c r="H1119" s="34" t="s">
        <v>50</v>
      </c>
      <c r="I1119" s="34" t="s">
        <v>1341</v>
      </c>
      <c r="J1119" s="34">
        <v>0</v>
      </c>
    </row>
    <row r="1120" spans="1:10" x14ac:dyDescent="0.35">
      <c r="A1120" s="34" t="s">
        <v>16</v>
      </c>
      <c r="B1120" s="34" t="s">
        <v>1145</v>
      </c>
      <c r="C1120" s="34" t="s">
        <v>1146</v>
      </c>
      <c r="D1120" s="34" t="s">
        <v>1139</v>
      </c>
      <c r="E1120" s="34" t="s">
        <v>1213</v>
      </c>
      <c r="F1120" s="34" t="s">
        <v>1214</v>
      </c>
      <c r="G1120" s="34" t="s">
        <v>50</v>
      </c>
      <c r="H1120" s="34" t="s">
        <v>50</v>
      </c>
      <c r="I1120" s="34" t="s">
        <v>1341</v>
      </c>
      <c r="J1120" s="34">
        <v>20</v>
      </c>
    </row>
    <row r="1121" spans="1:10" x14ac:dyDescent="0.35">
      <c r="A1121" s="34" t="s">
        <v>16</v>
      </c>
      <c r="B1121" s="34" t="s">
        <v>1147</v>
      </c>
      <c r="C1121" s="34" t="s">
        <v>1146</v>
      </c>
      <c r="D1121" s="34" t="s">
        <v>1139</v>
      </c>
      <c r="E1121" s="34" t="s">
        <v>1213</v>
      </c>
      <c r="F1121" s="34" t="s">
        <v>1214</v>
      </c>
      <c r="G1121" s="34" t="s">
        <v>50</v>
      </c>
      <c r="H1121" s="34" t="s">
        <v>50</v>
      </c>
      <c r="I1121" s="34" t="s">
        <v>1341</v>
      </c>
      <c r="J1121" s="34">
        <v>0</v>
      </c>
    </row>
    <row r="1122" spans="1:10" x14ac:dyDescent="0.35">
      <c r="A1122" s="34" t="s">
        <v>16</v>
      </c>
      <c r="B1122" s="34" t="s">
        <v>1148</v>
      </c>
      <c r="C1122" s="34" t="s">
        <v>1146</v>
      </c>
      <c r="D1122" s="34" t="s">
        <v>1139</v>
      </c>
      <c r="E1122" s="34" t="s">
        <v>1213</v>
      </c>
      <c r="F1122" s="34" t="s">
        <v>1214</v>
      </c>
      <c r="G1122" s="34" t="s">
        <v>50</v>
      </c>
      <c r="H1122" s="34" t="s">
        <v>50</v>
      </c>
      <c r="I1122" s="34" t="s">
        <v>1341</v>
      </c>
      <c r="J1122" s="34">
        <v>0</v>
      </c>
    </row>
    <row r="1123" spans="1:10" x14ac:dyDescent="0.35">
      <c r="A1123" s="34" t="s">
        <v>16</v>
      </c>
      <c r="B1123" s="34" t="s">
        <v>1149</v>
      </c>
      <c r="C1123" s="34" t="s">
        <v>1146</v>
      </c>
      <c r="D1123" s="34" t="s">
        <v>1139</v>
      </c>
      <c r="E1123" s="34" t="s">
        <v>1213</v>
      </c>
      <c r="F1123" s="34" t="s">
        <v>1214</v>
      </c>
      <c r="G1123" s="34" t="s">
        <v>50</v>
      </c>
      <c r="H1123" s="34" t="s">
        <v>50</v>
      </c>
      <c r="I1123" s="34" t="s">
        <v>1341</v>
      </c>
      <c r="J1123" s="34">
        <v>0</v>
      </c>
    </row>
    <row r="1124" spans="1:10" x14ac:dyDescent="0.35">
      <c r="A1124" s="34" t="s">
        <v>16</v>
      </c>
      <c r="B1124" s="34" t="s">
        <v>1150</v>
      </c>
      <c r="C1124" s="34" t="s">
        <v>1146</v>
      </c>
      <c r="D1124" s="34" t="s">
        <v>1139</v>
      </c>
      <c r="E1124" s="34" t="s">
        <v>1213</v>
      </c>
      <c r="F1124" s="34" t="s">
        <v>1214</v>
      </c>
      <c r="G1124" s="34" t="s">
        <v>50</v>
      </c>
      <c r="H1124" s="34" t="s">
        <v>50</v>
      </c>
      <c r="I1124" s="34" t="s">
        <v>1341</v>
      </c>
      <c r="J1124" s="34">
        <v>0</v>
      </c>
    </row>
    <row r="1125" spans="1:10" x14ac:dyDescent="0.35">
      <c r="A1125" s="34" t="s">
        <v>19</v>
      </c>
      <c r="B1125" s="34" t="s">
        <v>1151</v>
      </c>
      <c r="C1125" s="34" t="s">
        <v>1146</v>
      </c>
      <c r="D1125" s="34" t="s">
        <v>1139</v>
      </c>
      <c r="E1125" s="34" t="s">
        <v>1213</v>
      </c>
      <c r="F1125" s="34" t="s">
        <v>1214</v>
      </c>
      <c r="G1125" s="34" t="s">
        <v>50</v>
      </c>
      <c r="H1125" s="34" t="s">
        <v>50</v>
      </c>
      <c r="I1125" s="34" t="s">
        <v>1341</v>
      </c>
      <c r="J1125" s="34">
        <v>0</v>
      </c>
    </row>
    <row r="1126" spans="1:10" x14ac:dyDescent="0.35">
      <c r="A1126" s="34" t="s">
        <v>19</v>
      </c>
      <c r="B1126" s="34" t="s">
        <v>1152</v>
      </c>
      <c r="C1126" s="34" t="s">
        <v>1146</v>
      </c>
      <c r="D1126" s="34" t="s">
        <v>1139</v>
      </c>
      <c r="E1126" s="34" t="s">
        <v>1213</v>
      </c>
      <c r="F1126" s="34" t="s">
        <v>1214</v>
      </c>
      <c r="G1126" s="34" t="s">
        <v>50</v>
      </c>
      <c r="H1126" s="34" t="s">
        <v>50</v>
      </c>
      <c r="I1126" s="34" t="s">
        <v>1341</v>
      </c>
      <c r="J1126" s="34">
        <v>0</v>
      </c>
    </row>
    <row r="1127" spans="1:10" x14ac:dyDescent="0.35">
      <c r="A1127" s="34" t="s">
        <v>19</v>
      </c>
      <c r="B1127" s="34" t="s">
        <v>1153</v>
      </c>
      <c r="C1127" s="34" t="s">
        <v>1146</v>
      </c>
      <c r="D1127" s="34" t="s">
        <v>1139</v>
      </c>
      <c r="E1127" s="34" t="s">
        <v>1213</v>
      </c>
      <c r="F1127" s="34" t="s">
        <v>1214</v>
      </c>
      <c r="G1127" s="34" t="s">
        <v>50</v>
      </c>
      <c r="H1127" s="34" t="s">
        <v>50</v>
      </c>
      <c r="I1127" s="34" t="s">
        <v>1341</v>
      </c>
      <c r="J1127" s="34">
        <v>0</v>
      </c>
    </row>
    <row r="1128" spans="1:10" x14ac:dyDescent="0.35">
      <c r="A1128" s="34" t="s">
        <v>19</v>
      </c>
      <c r="B1128" s="34" t="s">
        <v>1154</v>
      </c>
      <c r="C1128" s="34" t="s">
        <v>1146</v>
      </c>
      <c r="D1128" s="34" t="s">
        <v>1139</v>
      </c>
      <c r="E1128" s="34" t="s">
        <v>1213</v>
      </c>
      <c r="F1128" s="34" t="s">
        <v>1214</v>
      </c>
      <c r="G1128" s="34" t="s">
        <v>50</v>
      </c>
      <c r="H1128" s="34" t="s">
        <v>50</v>
      </c>
      <c r="I1128" s="34" t="s">
        <v>1341</v>
      </c>
      <c r="J1128" s="34">
        <v>0</v>
      </c>
    </row>
    <row r="1129" spans="1:10" x14ac:dyDescent="0.35">
      <c r="A1129" s="34" t="s">
        <v>19</v>
      </c>
      <c r="B1129" s="34" t="s">
        <v>1155</v>
      </c>
      <c r="C1129" s="34" t="s">
        <v>1146</v>
      </c>
      <c r="D1129" s="34" t="s">
        <v>1139</v>
      </c>
      <c r="E1129" s="34" t="s">
        <v>1213</v>
      </c>
      <c r="F1129" s="34" t="s">
        <v>1214</v>
      </c>
      <c r="G1129" s="34" t="s">
        <v>50</v>
      </c>
      <c r="H1129" s="34" t="s">
        <v>50</v>
      </c>
      <c r="I1129" s="34" t="s">
        <v>1341</v>
      </c>
      <c r="J1129" s="34">
        <v>0</v>
      </c>
    </row>
    <row r="1130" spans="1:10" x14ac:dyDescent="0.35">
      <c r="A1130" s="34" t="s">
        <v>19</v>
      </c>
      <c r="B1130" s="34" t="s">
        <v>1137</v>
      </c>
      <c r="C1130" s="34" t="s">
        <v>1138</v>
      </c>
      <c r="D1130" s="34" t="s">
        <v>1139</v>
      </c>
      <c r="E1130" s="34" t="s">
        <v>1213</v>
      </c>
      <c r="F1130" s="34" t="s">
        <v>1214</v>
      </c>
      <c r="G1130" s="34" t="s">
        <v>50</v>
      </c>
      <c r="H1130" s="34" t="s">
        <v>50</v>
      </c>
      <c r="I1130" s="34" t="s">
        <v>1342</v>
      </c>
      <c r="J1130" s="34">
        <v>0</v>
      </c>
    </row>
    <row r="1131" spans="1:10" x14ac:dyDescent="0.35">
      <c r="A1131" s="34" t="s">
        <v>19</v>
      </c>
      <c r="B1131" s="34" t="s">
        <v>1144</v>
      </c>
      <c r="C1131" s="34" t="s">
        <v>1138</v>
      </c>
      <c r="D1131" s="34" t="s">
        <v>1139</v>
      </c>
      <c r="E1131" s="34" t="s">
        <v>1213</v>
      </c>
      <c r="F1131" s="34" t="s">
        <v>1214</v>
      </c>
      <c r="G1131" s="34" t="s">
        <v>50</v>
      </c>
      <c r="H1131" s="34" t="s">
        <v>50</v>
      </c>
      <c r="I1131" s="34" t="s">
        <v>1342</v>
      </c>
      <c r="J1131" s="34">
        <v>301</v>
      </c>
    </row>
    <row r="1132" spans="1:10" x14ac:dyDescent="0.35">
      <c r="A1132" s="34" t="s">
        <v>16</v>
      </c>
      <c r="B1132" s="34" t="s">
        <v>1145</v>
      </c>
      <c r="C1132" s="34" t="s">
        <v>1146</v>
      </c>
      <c r="D1132" s="34" t="s">
        <v>1139</v>
      </c>
      <c r="E1132" s="34" t="s">
        <v>1213</v>
      </c>
      <c r="F1132" s="34" t="s">
        <v>1214</v>
      </c>
      <c r="G1132" s="34" t="s">
        <v>50</v>
      </c>
      <c r="H1132" s="34" t="s">
        <v>50</v>
      </c>
      <c r="I1132" s="34" t="s">
        <v>1342</v>
      </c>
      <c r="J1132" s="34">
        <v>0</v>
      </c>
    </row>
    <row r="1133" spans="1:10" x14ac:dyDescent="0.35">
      <c r="A1133" s="34" t="s">
        <v>16</v>
      </c>
      <c r="B1133" s="34" t="s">
        <v>1147</v>
      </c>
      <c r="C1133" s="34" t="s">
        <v>1146</v>
      </c>
      <c r="D1133" s="34" t="s">
        <v>1139</v>
      </c>
      <c r="E1133" s="34" t="s">
        <v>1213</v>
      </c>
      <c r="F1133" s="34" t="s">
        <v>1214</v>
      </c>
      <c r="G1133" s="34" t="s">
        <v>50</v>
      </c>
      <c r="H1133" s="34" t="s">
        <v>50</v>
      </c>
      <c r="I1133" s="34" t="s">
        <v>1342</v>
      </c>
      <c r="J1133" s="34">
        <v>0</v>
      </c>
    </row>
    <row r="1134" spans="1:10" x14ac:dyDescent="0.35">
      <c r="A1134" s="34" t="s">
        <v>16</v>
      </c>
      <c r="B1134" s="34" t="s">
        <v>1148</v>
      </c>
      <c r="C1134" s="34" t="s">
        <v>1146</v>
      </c>
      <c r="D1134" s="34" t="s">
        <v>1139</v>
      </c>
      <c r="E1134" s="34" t="s">
        <v>1213</v>
      </c>
      <c r="F1134" s="34" t="s">
        <v>1214</v>
      </c>
      <c r="G1134" s="34" t="s">
        <v>50</v>
      </c>
      <c r="H1134" s="34" t="s">
        <v>50</v>
      </c>
      <c r="I1134" s="34" t="s">
        <v>1342</v>
      </c>
      <c r="J1134" s="34">
        <v>0</v>
      </c>
    </row>
    <row r="1135" spans="1:10" x14ac:dyDescent="0.35">
      <c r="A1135" s="34" t="s">
        <v>16</v>
      </c>
      <c r="B1135" s="34" t="s">
        <v>1149</v>
      </c>
      <c r="C1135" s="34" t="s">
        <v>1146</v>
      </c>
      <c r="D1135" s="34" t="s">
        <v>1139</v>
      </c>
      <c r="E1135" s="34" t="s">
        <v>1213</v>
      </c>
      <c r="F1135" s="34" t="s">
        <v>1214</v>
      </c>
      <c r="G1135" s="34" t="s">
        <v>50</v>
      </c>
      <c r="H1135" s="34" t="s">
        <v>50</v>
      </c>
      <c r="I1135" s="34" t="s">
        <v>1342</v>
      </c>
      <c r="J1135" s="34">
        <v>0</v>
      </c>
    </row>
    <row r="1136" spans="1:10" x14ac:dyDescent="0.35">
      <c r="A1136" s="34" t="s">
        <v>16</v>
      </c>
      <c r="B1136" s="34" t="s">
        <v>1150</v>
      </c>
      <c r="C1136" s="34" t="s">
        <v>1146</v>
      </c>
      <c r="D1136" s="34" t="s">
        <v>1139</v>
      </c>
      <c r="E1136" s="34" t="s">
        <v>1213</v>
      </c>
      <c r="F1136" s="34" t="s">
        <v>1214</v>
      </c>
      <c r="G1136" s="34" t="s">
        <v>50</v>
      </c>
      <c r="H1136" s="34" t="s">
        <v>50</v>
      </c>
      <c r="I1136" s="34" t="s">
        <v>1342</v>
      </c>
      <c r="J1136" s="34">
        <v>0</v>
      </c>
    </row>
    <row r="1137" spans="1:10" x14ac:dyDescent="0.35">
      <c r="A1137" s="34" t="s">
        <v>19</v>
      </c>
      <c r="B1137" s="34" t="s">
        <v>1151</v>
      </c>
      <c r="C1137" s="34" t="s">
        <v>1146</v>
      </c>
      <c r="D1137" s="34" t="s">
        <v>1139</v>
      </c>
      <c r="E1137" s="34" t="s">
        <v>1213</v>
      </c>
      <c r="F1137" s="34" t="s">
        <v>1214</v>
      </c>
      <c r="G1137" s="34" t="s">
        <v>50</v>
      </c>
      <c r="H1137" s="34" t="s">
        <v>50</v>
      </c>
      <c r="I1137" s="34" t="s">
        <v>1342</v>
      </c>
      <c r="J1137" s="34">
        <v>0</v>
      </c>
    </row>
    <row r="1138" spans="1:10" x14ac:dyDescent="0.35">
      <c r="A1138" s="34" t="s">
        <v>19</v>
      </c>
      <c r="B1138" s="34" t="s">
        <v>1152</v>
      </c>
      <c r="C1138" s="34" t="s">
        <v>1146</v>
      </c>
      <c r="D1138" s="34" t="s">
        <v>1139</v>
      </c>
      <c r="E1138" s="34" t="s">
        <v>1213</v>
      </c>
      <c r="F1138" s="34" t="s">
        <v>1214</v>
      </c>
      <c r="G1138" s="34" t="s">
        <v>50</v>
      </c>
      <c r="H1138" s="34" t="s">
        <v>50</v>
      </c>
      <c r="I1138" s="34" t="s">
        <v>1342</v>
      </c>
      <c r="J1138" s="34">
        <v>0</v>
      </c>
    </row>
    <row r="1139" spans="1:10" x14ac:dyDescent="0.35">
      <c r="A1139" s="34" t="s">
        <v>19</v>
      </c>
      <c r="B1139" s="34" t="s">
        <v>1153</v>
      </c>
      <c r="C1139" s="34" t="s">
        <v>1146</v>
      </c>
      <c r="D1139" s="34" t="s">
        <v>1139</v>
      </c>
      <c r="E1139" s="34" t="s">
        <v>1213</v>
      </c>
      <c r="F1139" s="34" t="s">
        <v>1214</v>
      </c>
      <c r="G1139" s="34" t="s">
        <v>50</v>
      </c>
      <c r="H1139" s="34" t="s">
        <v>50</v>
      </c>
      <c r="I1139" s="34" t="s">
        <v>1342</v>
      </c>
      <c r="J1139" s="34">
        <v>0</v>
      </c>
    </row>
    <row r="1140" spans="1:10" x14ac:dyDescent="0.35">
      <c r="A1140" s="34" t="s">
        <v>19</v>
      </c>
      <c r="B1140" s="34" t="s">
        <v>1154</v>
      </c>
      <c r="C1140" s="34" t="s">
        <v>1146</v>
      </c>
      <c r="D1140" s="34" t="s">
        <v>1139</v>
      </c>
      <c r="E1140" s="34" t="s">
        <v>1213</v>
      </c>
      <c r="F1140" s="34" t="s">
        <v>1214</v>
      </c>
      <c r="G1140" s="34" t="s">
        <v>50</v>
      </c>
      <c r="H1140" s="34" t="s">
        <v>50</v>
      </c>
      <c r="I1140" s="34" t="s">
        <v>1342</v>
      </c>
      <c r="J1140" s="34">
        <v>0</v>
      </c>
    </row>
    <row r="1141" spans="1:10" x14ac:dyDescent="0.35">
      <c r="A1141" s="34" t="s">
        <v>19</v>
      </c>
      <c r="B1141" s="34" t="s">
        <v>1155</v>
      </c>
      <c r="C1141" s="34" t="s">
        <v>1146</v>
      </c>
      <c r="D1141" s="34" t="s">
        <v>1139</v>
      </c>
      <c r="E1141" s="34" t="s">
        <v>1213</v>
      </c>
      <c r="F1141" s="34" t="s">
        <v>1214</v>
      </c>
      <c r="G1141" s="34" t="s">
        <v>50</v>
      </c>
      <c r="H1141" s="34" t="s">
        <v>50</v>
      </c>
      <c r="I1141" s="34" t="s">
        <v>1342</v>
      </c>
      <c r="J1141" s="34">
        <v>0</v>
      </c>
    </row>
    <row r="1142" spans="1:10" x14ac:dyDescent="0.35">
      <c r="A1142" s="34" t="s">
        <v>19</v>
      </c>
      <c r="B1142" s="34" t="s">
        <v>1137</v>
      </c>
      <c r="C1142" s="34" t="s">
        <v>1138</v>
      </c>
      <c r="D1142" s="34" t="s">
        <v>1139</v>
      </c>
      <c r="E1142" s="34" t="s">
        <v>1213</v>
      </c>
      <c r="F1142" s="34" t="s">
        <v>1214</v>
      </c>
      <c r="G1142" s="34" t="s">
        <v>50</v>
      </c>
      <c r="H1142" s="34" t="s">
        <v>50</v>
      </c>
      <c r="I1142" s="34" t="s">
        <v>1343</v>
      </c>
      <c r="J1142" s="34">
        <v>0</v>
      </c>
    </row>
    <row r="1143" spans="1:10" x14ac:dyDescent="0.35">
      <c r="A1143" s="34" t="s">
        <v>19</v>
      </c>
      <c r="B1143" s="34" t="s">
        <v>1144</v>
      </c>
      <c r="C1143" s="34" t="s">
        <v>1138</v>
      </c>
      <c r="D1143" s="34" t="s">
        <v>1139</v>
      </c>
      <c r="E1143" s="34" t="s">
        <v>1213</v>
      </c>
      <c r="F1143" s="34" t="s">
        <v>1214</v>
      </c>
      <c r="G1143" s="34" t="s">
        <v>50</v>
      </c>
      <c r="H1143" s="34" t="s">
        <v>50</v>
      </c>
      <c r="I1143" s="34" t="s">
        <v>1343</v>
      </c>
      <c r="J1143" s="34">
        <v>0</v>
      </c>
    </row>
    <row r="1144" spans="1:10" x14ac:dyDescent="0.35">
      <c r="A1144" s="34" t="s">
        <v>16</v>
      </c>
      <c r="B1144" s="34" t="s">
        <v>1145</v>
      </c>
      <c r="C1144" s="34" t="s">
        <v>1146</v>
      </c>
      <c r="D1144" s="34" t="s">
        <v>1139</v>
      </c>
      <c r="E1144" s="34" t="s">
        <v>1213</v>
      </c>
      <c r="F1144" s="34" t="s">
        <v>1214</v>
      </c>
      <c r="G1144" s="34" t="s">
        <v>50</v>
      </c>
      <c r="H1144" s="34" t="s">
        <v>50</v>
      </c>
      <c r="I1144" s="34" t="s">
        <v>1343</v>
      </c>
      <c r="J1144" s="34">
        <v>300</v>
      </c>
    </row>
    <row r="1145" spans="1:10" x14ac:dyDescent="0.35">
      <c r="A1145" s="34" t="s">
        <v>16</v>
      </c>
      <c r="B1145" s="34" t="s">
        <v>1147</v>
      </c>
      <c r="C1145" s="34" t="s">
        <v>1146</v>
      </c>
      <c r="D1145" s="34" t="s">
        <v>1139</v>
      </c>
      <c r="E1145" s="34" t="s">
        <v>1213</v>
      </c>
      <c r="F1145" s="34" t="s">
        <v>1214</v>
      </c>
      <c r="G1145" s="34" t="s">
        <v>50</v>
      </c>
      <c r="H1145" s="34" t="s">
        <v>50</v>
      </c>
      <c r="I1145" s="34" t="s">
        <v>1343</v>
      </c>
      <c r="J1145" s="34">
        <v>0</v>
      </c>
    </row>
    <row r="1146" spans="1:10" x14ac:dyDescent="0.35">
      <c r="A1146" s="34" t="s">
        <v>16</v>
      </c>
      <c r="B1146" s="34" t="s">
        <v>1148</v>
      </c>
      <c r="C1146" s="34" t="s">
        <v>1146</v>
      </c>
      <c r="D1146" s="34" t="s">
        <v>1139</v>
      </c>
      <c r="E1146" s="34" t="s">
        <v>1213</v>
      </c>
      <c r="F1146" s="34" t="s">
        <v>1214</v>
      </c>
      <c r="G1146" s="34" t="s">
        <v>50</v>
      </c>
      <c r="H1146" s="34" t="s">
        <v>50</v>
      </c>
      <c r="I1146" s="34" t="s">
        <v>1343</v>
      </c>
      <c r="J1146" s="34">
        <v>0</v>
      </c>
    </row>
    <row r="1147" spans="1:10" x14ac:dyDescent="0.35">
      <c r="A1147" s="34" t="s">
        <v>16</v>
      </c>
      <c r="B1147" s="34" t="s">
        <v>1149</v>
      </c>
      <c r="C1147" s="34" t="s">
        <v>1146</v>
      </c>
      <c r="D1147" s="34" t="s">
        <v>1139</v>
      </c>
      <c r="E1147" s="34" t="s">
        <v>1213</v>
      </c>
      <c r="F1147" s="34" t="s">
        <v>1214</v>
      </c>
      <c r="G1147" s="34" t="s">
        <v>50</v>
      </c>
      <c r="H1147" s="34" t="s">
        <v>50</v>
      </c>
      <c r="I1147" s="34" t="s">
        <v>1343</v>
      </c>
      <c r="J1147" s="34">
        <v>0</v>
      </c>
    </row>
    <row r="1148" spans="1:10" x14ac:dyDescent="0.35">
      <c r="A1148" s="34" t="s">
        <v>16</v>
      </c>
      <c r="B1148" s="34" t="s">
        <v>1150</v>
      </c>
      <c r="C1148" s="34" t="s">
        <v>1146</v>
      </c>
      <c r="D1148" s="34" t="s">
        <v>1139</v>
      </c>
      <c r="E1148" s="34" t="s">
        <v>1213</v>
      </c>
      <c r="F1148" s="34" t="s">
        <v>1214</v>
      </c>
      <c r="G1148" s="34" t="s">
        <v>50</v>
      </c>
      <c r="H1148" s="34" t="s">
        <v>50</v>
      </c>
      <c r="I1148" s="34" t="s">
        <v>1343</v>
      </c>
      <c r="J1148" s="34">
        <v>3216</v>
      </c>
    </row>
    <row r="1149" spans="1:10" x14ac:dyDescent="0.35">
      <c r="A1149" s="34" t="s">
        <v>19</v>
      </c>
      <c r="B1149" s="34" t="s">
        <v>1151</v>
      </c>
      <c r="C1149" s="34" t="s">
        <v>1146</v>
      </c>
      <c r="D1149" s="34" t="s">
        <v>1139</v>
      </c>
      <c r="E1149" s="34" t="s">
        <v>1213</v>
      </c>
      <c r="F1149" s="34" t="s">
        <v>1214</v>
      </c>
      <c r="G1149" s="34" t="s">
        <v>50</v>
      </c>
      <c r="H1149" s="34" t="s">
        <v>50</v>
      </c>
      <c r="I1149" s="34" t="s">
        <v>1343</v>
      </c>
      <c r="J1149" s="34">
        <v>0</v>
      </c>
    </row>
    <row r="1150" spans="1:10" x14ac:dyDescent="0.35">
      <c r="A1150" s="34" t="s">
        <v>19</v>
      </c>
      <c r="B1150" s="34" t="s">
        <v>1152</v>
      </c>
      <c r="C1150" s="34" t="s">
        <v>1146</v>
      </c>
      <c r="D1150" s="34" t="s">
        <v>1139</v>
      </c>
      <c r="E1150" s="34" t="s">
        <v>1213</v>
      </c>
      <c r="F1150" s="34" t="s">
        <v>1214</v>
      </c>
      <c r="G1150" s="34" t="s">
        <v>50</v>
      </c>
      <c r="H1150" s="34" t="s">
        <v>50</v>
      </c>
      <c r="I1150" s="34" t="s">
        <v>1343</v>
      </c>
      <c r="J1150" s="34">
        <v>49</v>
      </c>
    </row>
    <row r="1151" spans="1:10" x14ac:dyDescent="0.35">
      <c r="A1151" s="34" t="s">
        <v>19</v>
      </c>
      <c r="B1151" s="34" t="s">
        <v>1153</v>
      </c>
      <c r="C1151" s="34" t="s">
        <v>1146</v>
      </c>
      <c r="D1151" s="34" t="s">
        <v>1139</v>
      </c>
      <c r="E1151" s="34" t="s">
        <v>1213</v>
      </c>
      <c r="F1151" s="34" t="s">
        <v>1214</v>
      </c>
      <c r="G1151" s="34" t="s">
        <v>50</v>
      </c>
      <c r="H1151" s="34" t="s">
        <v>50</v>
      </c>
      <c r="I1151" s="34" t="s">
        <v>1343</v>
      </c>
      <c r="J1151" s="34">
        <v>0</v>
      </c>
    </row>
    <row r="1152" spans="1:10" x14ac:dyDescent="0.35">
      <c r="A1152" s="34" t="s">
        <v>19</v>
      </c>
      <c r="B1152" s="34" t="s">
        <v>1154</v>
      </c>
      <c r="C1152" s="34" t="s">
        <v>1146</v>
      </c>
      <c r="D1152" s="34" t="s">
        <v>1139</v>
      </c>
      <c r="E1152" s="34" t="s">
        <v>1213</v>
      </c>
      <c r="F1152" s="34" t="s">
        <v>1214</v>
      </c>
      <c r="G1152" s="34" t="s">
        <v>50</v>
      </c>
      <c r="H1152" s="34" t="s">
        <v>50</v>
      </c>
      <c r="I1152" s="34" t="s">
        <v>1343</v>
      </c>
      <c r="J1152" s="34">
        <v>0</v>
      </c>
    </row>
    <row r="1153" spans="1:10" x14ac:dyDescent="0.35">
      <c r="A1153" s="34" t="s">
        <v>19</v>
      </c>
      <c r="B1153" s="34" t="s">
        <v>1155</v>
      </c>
      <c r="C1153" s="34" t="s">
        <v>1146</v>
      </c>
      <c r="D1153" s="34" t="s">
        <v>1139</v>
      </c>
      <c r="E1153" s="34" t="s">
        <v>1213</v>
      </c>
      <c r="F1153" s="34" t="s">
        <v>1214</v>
      </c>
      <c r="G1153" s="34" t="s">
        <v>50</v>
      </c>
      <c r="H1153" s="34" t="s">
        <v>50</v>
      </c>
      <c r="I1153" s="34" t="s">
        <v>1343</v>
      </c>
      <c r="J1153" s="34">
        <v>0</v>
      </c>
    </row>
    <row r="1154" spans="1:10" x14ac:dyDescent="0.35">
      <c r="A1154" s="34" t="s">
        <v>19</v>
      </c>
      <c r="B1154" s="34" t="s">
        <v>1137</v>
      </c>
      <c r="C1154" s="34" t="s">
        <v>1138</v>
      </c>
      <c r="D1154" s="34" t="s">
        <v>1139</v>
      </c>
      <c r="E1154" s="34" t="s">
        <v>1213</v>
      </c>
      <c r="F1154" s="34" t="s">
        <v>1214</v>
      </c>
      <c r="G1154" s="34" t="s">
        <v>50</v>
      </c>
      <c r="H1154" s="34" t="s">
        <v>50</v>
      </c>
      <c r="I1154" s="34" t="s">
        <v>1344</v>
      </c>
      <c r="J1154" s="34">
        <v>0</v>
      </c>
    </row>
    <row r="1155" spans="1:10" x14ac:dyDescent="0.35">
      <c r="A1155" s="34" t="s">
        <v>19</v>
      </c>
      <c r="B1155" s="34" t="s">
        <v>1144</v>
      </c>
      <c r="C1155" s="34" t="s">
        <v>1138</v>
      </c>
      <c r="D1155" s="34" t="s">
        <v>1139</v>
      </c>
      <c r="E1155" s="34" t="s">
        <v>1213</v>
      </c>
      <c r="F1155" s="34" t="s">
        <v>1214</v>
      </c>
      <c r="G1155" s="34" t="s">
        <v>50</v>
      </c>
      <c r="H1155" s="34" t="s">
        <v>50</v>
      </c>
      <c r="I1155" s="34" t="s">
        <v>1344</v>
      </c>
      <c r="J1155" s="34">
        <v>0</v>
      </c>
    </row>
    <row r="1156" spans="1:10" x14ac:dyDescent="0.35">
      <c r="A1156" s="34" t="s">
        <v>16</v>
      </c>
      <c r="B1156" s="34" t="s">
        <v>1145</v>
      </c>
      <c r="C1156" s="34" t="s">
        <v>1146</v>
      </c>
      <c r="D1156" s="34" t="s">
        <v>1139</v>
      </c>
      <c r="E1156" s="34" t="s">
        <v>1213</v>
      </c>
      <c r="F1156" s="34" t="s">
        <v>1214</v>
      </c>
      <c r="G1156" s="34" t="s">
        <v>50</v>
      </c>
      <c r="H1156" s="34" t="s">
        <v>50</v>
      </c>
      <c r="I1156" s="34" t="s">
        <v>1344</v>
      </c>
      <c r="J1156" s="34">
        <v>0</v>
      </c>
    </row>
    <row r="1157" spans="1:10" x14ac:dyDescent="0.35">
      <c r="A1157" s="34" t="s">
        <v>16</v>
      </c>
      <c r="B1157" s="34" t="s">
        <v>1147</v>
      </c>
      <c r="C1157" s="34" t="s">
        <v>1146</v>
      </c>
      <c r="D1157" s="34" t="s">
        <v>1139</v>
      </c>
      <c r="E1157" s="34" t="s">
        <v>1213</v>
      </c>
      <c r="F1157" s="34" t="s">
        <v>1214</v>
      </c>
      <c r="G1157" s="34" t="s">
        <v>50</v>
      </c>
      <c r="H1157" s="34" t="s">
        <v>50</v>
      </c>
      <c r="I1157" s="34" t="s">
        <v>1344</v>
      </c>
      <c r="J1157" s="34">
        <v>0</v>
      </c>
    </row>
    <row r="1158" spans="1:10" x14ac:dyDescent="0.35">
      <c r="A1158" s="34" t="s">
        <v>16</v>
      </c>
      <c r="B1158" s="34" t="s">
        <v>1148</v>
      </c>
      <c r="C1158" s="34" t="s">
        <v>1146</v>
      </c>
      <c r="D1158" s="34" t="s">
        <v>1139</v>
      </c>
      <c r="E1158" s="34" t="s">
        <v>1213</v>
      </c>
      <c r="F1158" s="34" t="s">
        <v>1214</v>
      </c>
      <c r="G1158" s="34" t="s">
        <v>50</v>
      </c>
      <c r="H1158" s="34" t="s">
        <v>50</v>
      </c>
      <c r="I1158" s="34" t="s">
        <v>1344</v>
      </c>
      <c r="J1158" s="34">
        <v>0</v>
      </c>
    </row>
    <row r="1159" spans="1:10" x14ac:dyDescent="0.35">
      <c r="A1159" s="34" t="s">
        <v>16</v>
      </c>
      <c r="B1159" s="34" t="s">
        <v>1149</v>
      </c>
      <c r="C1159" s="34" t="s">
        <v>1146</v>
      </c>
      <c r="D1159" s="34" t="s">
        <v>1139</v>
      </c>
      <c r="E1159" s="34" t="s">
        <v>1213</v>
      </c>
      <c r="F1159" s="34" t="s">
        <v>1214</v>
      </c>
      <c r="G1159" s="34" t="s">
        <v>50</v>
      </c>
      <c r="H1159" s="34" t="s">
        <v>50</v>
      </c>
      <c r="I1159" s="34" t="s">
        <v>1344</v>
      </c>
      <c r="J1159" s="34">
        <v>0</v>
      </c>
    </row>
    <row r="1160" spans="1:10" x14ac:dyDescent="0.35">
      <c r="A1160" s="34" t="s">
        <v>16</v>
      </c>
      <c r="B1160" s="34" t="s">
        <v>1150</v>
      </c>
      <c r="C1160" s="34" t="s">
        <v>1146</v>
      </c>
      <c r="D1160" s="34" t="s">
        <v>1139</v>
      </c>
      <c r="E1160" s="34" t="s">
        <v>1213</v>
      </c>
      <c r="F1160" s="34" t="s">
        <v>1214</v>
      </c>
      <c r="G1160" s="34" t="s">
        <v>50</v>
      </c>
      <c r="H1160" s="34" t="s">
        <v>50</v>
      </c>
      <c r="I1160" s="34" t="s">
        <v>1344</v>
      </c>
      <c r="J1160" s="34">
        <v>2</v>
      </c>
    </row>
    <row r="1161" spans="1:10" x14ac:dyDescent="0.35">
      <c r="A1161" s="34" t="s">
        <v>19</v>
      </c>
      <c r="B1161" s="34" t="s">
        <v>1151</v>
      </c>
      <c r="C1161" s="34" t="s">
        <v>1146</v>
      </c>
      <c r="D1161" s="34" t="s">
        <v>1139</v>
      </c>
      <c r="E1161" s="34" t="s">
        <v>1213</v>
      </c>
      <c r="F1161" s="34" t="s">
        <v>1214</v>
      </c>
      <c r="G1161" s="34" t="s">
        <v>50</v>
      </c>
      <c r="H1161" s="34" t="s">
        <v>50</v>
      </c>
      <c r="I1161" s="34" t="s">
        <v>1344</v>
      </c>
      <c r="J1161" s="34">
        <v>0</v>
      </c>
    </row>
    <row r="1162" spans="1:10" x14ac:dyDescent="0.35">
      <c r="A1162" s="34" t="s">
        <v>19</v>
      </c>
      <c r="B1162" s="34" t="s">
        <v>1152</v>
      </c>
      <c r="C1162" s="34" t="s">
        <v>1146</v>
      </c>
      <c r="D1162" s="34" t="s">
        <v>1139</v>
      </c>
      <c r="E1162" s="34" t="s">
        <v>1213</v>
      </c>
      <c r="F1162" s="34" t="s">
        <v>1214</v>
      </c>
      <c r="G1162" s="34" t="s">
        <v>50</v>
      </c>
      <c r="H1162" s="34" t="s">
        <v>50</v>
      </c>
      <c r="I1162" s="34" t="s">
        <v>1344</v>
      </c>
      <c r="J1162" s="34">
        <v>0</v>
      </c>
    </row>
    <row r="1163" spans="1:10" x14ac:dyDescent="0.35">
      <c r="A1163" s="34" t="s">
        <v>19</v>
      </c>
      <c r="B1163" s="34" t="s">
        <v>1153</v>
      </c>
      <c r="C1163" s="34" t="s">
        <v>1146</v>
      </c>
      <c r="D1163" s="34" t="s">
        <v>1139</v>
      </c>
      <c r="E1163" s="34" t="s">
        <v>1213</v>
      </c>
      <c r="F1163" s="34" t="s">
        <v>1214</v>
      </c>
      <c r="G1163" s="34" t="s">
        <v>50</v>
      </c>
      <c r="H1163" s="34" t="s">
        <v>50</v>
      </c>
      <c r="I1163" s="34" t="s">
        <v>1344</v>
      </c>
      <c r="J1163" s="34">
        <v>0</v>
      </c>
    </row>
    <row r="1164" spans="1:10" x14ac:dyDescent="0.35">
      <c r="A1164" s="34" t="s">
        <v>19</v>
      </c>
      <c r="B1164" s="34" t="s">
        <v>1154</v>
      </c>
      <c r="C1164" s="34" t="s">
        <v>1146</v>
      </c>
      <c r="D1164" s="34" t="s">
        <v>1139</v>
      </c>
      <c r="E1164" s="34" t="s">
        <v>1213</v>
      </c>
      <c r="F1164" s="34" t="s">
        <v>1214</v>
      </c>
      <c r="G1164" s="34" t="s">
        <v>50</v>
      </c>
      <c r="H1164" s="34" t="s">
        <v>50</v>
      </c>
      <c r="I1164" s="34" t="s">
        <v>1344</v>
      </c>
      <c r="J1164" s="34">
        <v>0</v>
      </c>
    </row>
    <row r="1165" spans="1:10" x14ac:dyDescent="0.35">
      <c r="A1165" s="34" t="s">
        <v>19</v>
      </c>
      <c r="B1165" s="34" t="s">
        <v>1155</v>
      </c>
      <c r="C1165" s="34" t="s">
        <v>1146</v>
      </c>
      <c r="D1165" s="34" t="s">
        <v>1139</v>
      </c>
      <c r="E1165" s="34" t="s">
        <v>1213</v>
      </c>
      <c r="F1165" s="34" t="s">
        <v>1214</v>
      </c>
      <c r="G1165" s="34" t="s">
        <v>50</v>
      </c>
      <c r="H1165" s="34" t="s">
        <v>50</v>
      </c>
      <c r="I1165" s="34" t="s">
        <v>1344</v>
      </c>
      <c r="J1165" s="34">
        <v>0</v>
      </c>
    </row>
    <row r="1166" spans="1:10" x14ac:dyDescent="0.35">
      <c r="A1166" s="34" t="s">
        <v>19</v>
      </c>
      <c r="B1166" s="34" t="s">
        <v>1137</v>
      </c>
      <c r="C1166" s="34" t="s">
        <v>1138</v>
      </c>
      <c r="D1166" s="34" t="s">
        <v>1139</v>
      </c>
      <c r="E1166" s="34" t="s">
        <v>1213</v>
      </c>
      <c r="F1166" s="34" t="s">
        <v>1214</v>
      </c>
      <c r="G1166" s="34" t="s">
        <v>50</v>
      </c>
      <c r="H1166" s="34" t="s">
        <v>50</v>
      </c>
      <c r="I1166" s="34" t="s">
        <v>1345</v>
      </c>
      <c r="J1166" s="34">
        <v>0</v>
      </c>
    </row>
    <row r="1167" spans="1:10" x14ac:dyDescent="0.35">
      <c r="A1167" s="34" t="s">
        <v>19</v>
      </c>
      <c r="B1167" s="34" t="s">
        <v>1144</v>
      </c>
      <c r="C1167" s="34" t="s">
        <v>1138</v>
      </c>
      <c r="D1167" s="34" t="s">
        <v>1139</v>
      </c>
      <c r="E1167" s="34" t="s">
        <v>1213</v>
      </c>
      <c r="F1167" s="34" t="s">
        <v>1214</v>
      </c>
      <c r="G1167" s="34" t="s">
        <v>50</v>
      </c>
      <c r="H1167" s="34" t="s">
        <v>50</v>
      </c>
      <c r="I1167" s="34" t="s">
        <v>1345</v>
      </c>
      <c r="J1167" s="34">
        <v>0</v>
      </c>
    </row>
    <row r="1168" spans="1:10" x14ac:dyDescent="0.35">
      <c r="A1168" s="34" t="s">
        <v>16</v>
      </c>
      <c r="B1168" s="34" t="s">
        <v>1145</v>
      </c>
      <c r="C1168" s="34" t="s">
        <v>1146</v>
      </c>
      <c r="D1168" s="34" t="s">
        <v>1139</v>
      </c>
      <c r="E1168" s="34" t="s">
        <v>1213</v>
      </c>
      <c r="F1168" s="34" t="s">
        <v>1214</v>
      </c>
      <c r="G1168" s="34" t="s">
        <v>50</v>
      </c>
      <c r="H1168" s="34" t="s">
        <v>50</v>
      </c>
      <c r="I1168" s="34" t="s">
        <v>1345</v>
      </c>
      <c r="J1168" s="34">
        <v>0</v>
      </c>
    </row>
    <row r="1169" spans="1:10" x14ac:dyDescent="0.35">
      <c r="A1169" s="34" t="s">
        <v>16</v>
      </c>
      <c r="B1169" s="34" t="s">
        <v>1147</v>
      </c>
      <c r="C1169" s="34" t="s">
        <v>1146</v>
      </c>
      <c r="D1169" s="34" t="s">
        <v>1139</v>
      </c>
      <c r="E1169" s="34" t="s">
        <v>1213</v>
      </c>
      <c r="F1169" s="34" t="s">
        <v>1214</v>
      </c>
      <c r="G1169" s="34" t="s">
        <v>50</v>
      </c>
      <c r="H1169" s="34" t="s">
        <v>50</v>
      </c>
      <c r="I1169" s="34" t="s">
        <v>1345</v>
      </c>
      <c r="J1169" s="34">
        <v>0</v>
      </c>
    </row>
    <row r="1170" spans="1:10" x14ac:dyDescent="0.35">
      <c r="A1170" s="34" t="s">
        <v>16</v>
      </c>
      <c r="B1170" s="34" t="s">
        <v>1148</v>
      </c>
      <c r="C1170" s="34" t="s">
        <v>1146</v>
      </c>
      <c r="D1170" s="34" t="s">
        <v>1139</v>
      </c>
      <c r="E1170" s="34" t="s">
        <v>1213</v>
      </c>
      <c r="F1170" s="34" t="s">
        <v>1214</v>
      </c>
      <c r="G1170" s="34" t="s">
        <v>50</v>
      </c>
      <c r="H1170" s="34" t="s">
        <v>50</v>
      </c>
      <c r="I1170" s="34" t="s">
        <v>1345</v>
      </c>
      <c r="J1170" s="34">
        <v>0</v>
      </c>
    </row>
    <row r="1171" spans="1:10" x14ac:dyDescent="0.35">
      <c r="A1171" s="34" t="s">
        <v>16</v>
      </c>
      <c r="B1171" s="34" t="s">
        <v>1149</v>
      </c>
      <c r="C1171" s="34" t="s">
        <v>1146</v>
      </c>
      <c r="D1171" s="34" t="s">
        <v>1139</v>
      </c>
      <c r="E1171" s="34" t="s">
        <v>1213</v>
      </c>
      <c r="F1171" s="34" t="s">
        <v>1214</v>
      </c>
      <c r="G1171" s="34" t="s">
        <v>50</v>
      </c>
      <c r="H1171" s="34" t="s">
        <v>50</v>
      </c>
      <c r="I1171" s="34" t="s">
        <v>1345</v>
      </c>
      <c r="J1171" s="34">
        <v>0</v>
      </c>
    </row>
    <row r="1172" spans="1:10" x14ac:dyDescent="0.35">
      <c r="A1172" s="34" t="s">
        <v>16</v>
      </c>
      <c r="B1172" s="34" t="s">
        <v>1150</v>
      </c>
      <c r="C1172" s="34" t="s">
        <v>1146</v>
      </c>
      <c r="D1172" s="34" t="s">
        <v>1139</v>
      </c>
      <c r="E1172" s="34" t="s">
        <v>1213</v>
      </c>
      <c r="F1172" s="34" t="s">
        <v>1214</v>
      </c>
      <c r="G1172" s="34" t="s">
        <v>50</v>
      </c>
      <c r="H1172" s="34" t="s">
        <v>50</v>
      </c>
      <c r="I1172" s="34" t="s">
        <v>1345</v>
      </c>
      <c r="J1172" s="34">
        <v>0</v>
      </c>
    </row>
    <row r="1173" spans="1:10" x14ac:dyDescent="0.35">
      <c r="A1173" s="34" t="s">
        <v>19</v>
      </c>
      <c r="B1173" s="34" t="s">
        <v>1151</v>
      </c>
      <c r="C1173" s="34" t="s">
        <v>1146</v>
      </c>
      <c r="D1173" s="34" t="s">
        <v>1139</v>
      </c>
      <c r="E1173" s="34" t="s">
        <v>1213</v>
      </c>
      <c r="F1173" s="34" t="s">
        <v>1214</v>
      </c>
      <c r="G1173" s="34" t="s">
        <v>50</v>
      </c>
      <c r="H1173" s="34" t="s">
        <v>50</v>
      </c>
      <c r="I1173" s="34" t="s">
        <v>1345</v>
      </c>
      <c r="J1173" s="34">
        <v>0</v>
      </c>
    </row>
    <row r="1174" spans="1:10" x14ac:dyDescent="0.35">
      <c r="A1174" s="34" t="s">
        <v>19</v>
      </c>
      <c r="B1174" s="34" t="s">
        <v>1152</v>
      </c>
      <c r="C1174" s="34" t="s">
        <v>1146</v>
      </c>
      <c r="D1174" s="34" t="s">
        <v>1139</v>
      </c>
      <c r="E1174" s="34" t="s">
        <v>1213</v>
      </c>
      <c r="F1174" s="34" t="s">
        <v>1214</v>
      </c>
      <c r="G1174" s="34" t="s">
        <v>50</v>
      </c>
      <c r="H1174" s="34" t="s">
        <v>50</v>
      </c>
      <c r="I1174" s="34" t="s">
        <v>1345</v>
      </c>
      <c r="J1174" s="34">
        <v>0</v>
      </c>
    </row>
    <row r="1175" spans="1:10" x14ac:dyDescent="0.35">
      <c r="A1175" s="34" t="s">
        <v>19</v>
      </c>
      <c r="B1175" s="34" t="s">
        <v>1153</v>
      </c>
      <c r="C1175" s="34" t="s">
        <v>1146</v>
      </c>
      <c r="D1175" s="34" t="s">
        <v>1139</v>
      </c>
      <c r="E1175" s="34" t="s">
        <v>1213</v>
      </c>
      <c r="F1175" s="34" t="s">
        <v>1214</v>
      </c>
      <c r="G1175" s="34" t="s">
        <v>50</v>
      </c>
      <c r="H1175" s="34" t="s">
        <v>50</v>
      </c>
      <c r="I1175" s="34" t="s">
        <v>1345</v>
      </c>
      <c r="J1175" s="34">
        <v>0</v>
      </c>
    </row>
    <row r="1176" spans="1:10" x14ac:dyDescent="0.35">
      <c r="A1176" s="34" t="s">
        <v>19</v>
      </c>
      <c r="B1176" s="34" t="s">
        <v>1154</v>
      </c>
      <c r="C1176" s="34" t="s">
        <v>1146</v>
      </c>
      <c r="D1176" s="34" t="s">
        <v>1139</v>
      </c>
      <c r="E1176" s="34" t="s">
        <v>1213</v>
      </c>
      <c r="F1176" s="34" t="s">
        <v>1214</v>
      </c>
      <c r="G1176" s="34" t="s">
        <v>50</v>
      </c>
      <c r="H1176" s="34" t="s">
        <v>50</v>
      </c>
      <c r="I1176" s="34" t="s">
        <v>1345</v>
      </c>
      <c r="J1176" s="34">
        <v>4</v>
      </c>
    </row>
    <row r="1177" spans="1:10" x14ac:dyDescent="0.35">
      <c r="A1177" s="34" t="s">
        <v>19</v>
      </c>
      <c r="B1177" s="34" t="s">
        <v>1155</v>
      </c>
      <c r="C1177" s="34" t="s">
        <v>1146</v>
      </c>
      <c r="D1177" s="34" t="s">
        <v>1139</v>
      </c>
      <c r="E1177" s="34" t="s">
        <v>1213</v>
      </c>
      <c r="F1177" s="34" t="s">
        <v>1214</v>
      </c>
      <c r="G1177" s="34" t="s">
        <v>50</v>
      </c>
      <c r="H1177" s="34" t="s">
        <v>50</v>
      </c>
      <c r="I1177" s="34" t="s">
        <v>1345</v>
      </c>
      <c r="J1177" s="34">
        <v>0</v>
      </c>
    </row>
    <row r="1178" spans="1:10" x14ac:dyDescent="0.35">
      <c r="A1178" s="34" t="s">
        <v>19</v>
      </c>
      <c r="B1178" s="34" t="s">
        <v>1137</v>
      </c>
      <c r="C1178" s="34" t="s">
        <v>1138</v>
      </c>
      <c r="D1178" s="34" t="s">
        <v>1139</v>
      </c>
      <c r="E1178" s="34" t="s">
        <v>1213</v>
      </c>
      <c r="F1178" s="34" t="s">
        <v>1214</v>
      </c>
      <c r="G1178" s="34" t="s">
        <v>50</v>
      </c>
      <c r="H1178" s="34" t="s">
        <v>50</v>
      </c>
      <c r="I1178" s="34" t="s">
        <v>1346</v>
      </c>
      <c r="J1178" s="34">
        <v>0</v>
      </c>
    </row>
    <row r="1179" spans="1:10" x14ac:dyDescent="0.35">
      <c r="A1179" s="34" t="s">
        <v>19</v>
      </c>
      <c r="B1179" s="34" t="s">
        <v>1144</v>
      </c>
      <c r="C1179" s="34" t="s">
        <v>1138</v>
      </c>
      <c r="D1179" s="34" t="s">
        <v>1139</v>
      </c>
      <c r="E1179" s="34" t="s">
        <v>1213</v>
      </c>
      <c r="F1179" s="34" t="s">
        <v>1214</v>
      </c>
      <c r="G1179" s="34" t="s">
        <v>50</v>
      </c>
      <c r="H1179" s="34" t="s">
        <v>50</v>
      </c>
      <c r="I1179" s="34" t="s">
        <v>1346</v>
      </c>
      <c r="J1179" s="34">
        <v>558</v>
      </c>
    </row>
    <row r="1180" spans="1:10" x14ac:dyDescent="0.35">
      <c r="A1180" s="34" t="s">
        <v>16</v>
      </c>
      <c r="B1180" s="34" t="s">
        <v>1145</v>
      </c>
      <c r="C1180" s="34" t="s">
        <v>1146</v>
      </c>
      <c r="D1180" s="34" t="s">
        <v>1139</v>
      </c>
      <c r="E1180" s="34" t="s">
        <v>1213</v>
      </c>
      <c r="F1180" s="34" t="s">
        <v>1214</v>
      </c>
      <c r="G1180" s="34" t="s">
        <v>50</v>
      </c>
      <c r="H1180" s="34" t="s">
        <v>50</v>
      </c>
      <c r="I1180" s="34" t="s">
        <v>1346</v>
      </c>
      <c r="J1180" s="34">
        <v>0</v>
      </c>
    </row>
    <row r="1181" spans="1:10" x14ac:dyDescent="0.35">
      <c r="A1181" s="34" t="s">
        <v>16</v>
      </c>
      <c r="B1181" s="34" t="s">
        <v>1147</v>
      </c>
      <c r="C1181" s="34" t="s">
        <v>1146</v>
      </c>
      <c r="D1181" s="34" t="s">
        <v>1139</v>
      </c>
      <c r="E1181" s="34" t="s">
        <v>1213</v>
      </c>
      <c r="F1181" s="34" t="s">
        <v>1214</v>
      </c>
      <c r="G1181" s="34" t="s">
        <v>50</v>
      </c>
      <c r="H1181" s="34" t="s">
        <v>50</v>
      </c>
      <c r="I1181" s="34" t="s">
        <v>1346</v>
      </c>
      <c r="J1181" s="34">
        <v>0</v>
      </c>
    </row>
    <row r="1182" spans="1:10" x14ac:dyDescent="0.35">
      <c r="A1182" s="34" t="s">
        <v>16</v>
      </c>
      <c r="B1182" s="34" t="s">
        <v>1148</v>
      </c>
      <c r="C1182" s="34" t="s">
        <v>1146</v>
      </c>
      <c r="D1182" s="34" t="s">
        <v>1139</v>
      </c>
      <c r="E1182" s="34" t="s">
        <v>1213</v>
      </c>
      <c r="F1182" s="34" t="s">
        <v>1214</v>
      </c>
      <c r="G1182" s="34" t="s">
        <v>50</v>
      </c>
      <c r="H1182" s="34" t="s">
        <v>50</v>
      </c>
      <c r="I1182" s="34" t="s">
        <v>1346</v>
      </c>
      <c r="J1182" s="34">
        <v>0</v>
      </c>
    </row>
    <row r="1183" spans="1:10" x14ac:dyDescent="0.35">
      <c r="A1183" s="34" t="s">
        <v>16</v>
      </c>
      <c r="B1183" s="34" t="s">
        <v>1149</v>
      </c>
      <c r="C1183" s="34" t="s">
        <v>1146</v>
      </c>
      <c r="D1183" s="34" t="s">
        <v>1139</v>
      </c>
      <c r="E1183" s="34" t="s">
        <v>1213</v>
      </c>
      <c r="F1183" s="34" t="s">
        <v>1214</v>
      </c>
      <c r="G1183" s="34" t="s">
        <v>50</v>
      </c>
      <c r="H1183" s="34" t="s">
        <v>50</v>
      </c>
      <c r="I1183" s="34" t="s">
        <v>1346</v>
      </c>
      <c r="J1183" s="34">
        <v>0</v>
      </c>
    </row>
    <row r="1184" spans="1:10" x14ac:dyDescent="0.35">
      <c r="A1184" s="34" t="s">
        <v>16</v>
      </c>
      <c r="B1184" s="34" t="s">
        <v>1150</v>
      </c>
      <c r="C1184" s="34" t="s">
        <v>1146</v>
      </c>
      <c r="D1184" s="34" t="s">
        <v>1139</v>
      </c>
      <c r="E1184" s="34" t="s">
        <v>1213</v>
      </c>
      <c r="F1184" s="34" t="s">
        <v>1214</v>
      </c>
      <c r="G1184" s="34" t="s">
        <v>50</v>
      </c>
      <c r="H1184" s="34" t="s">
        <v>50</v>
      </c>
      <c r="I1184" s="34" t="s">
        <v>1346</v>
      </c>
      <c r="J1184" s="34">
        <v>0</v>
      </c>
    </row>
    <row r="1185" spans="1:10" x14ac:dyDescent="0.35">
      <c r="A1185" s="34" t="s">
        <v>19</v>
      </c>
      <c r="B1185" s="34" t="s">
        <v>1151</v>
      </c>
      <c r="C1185" s="34" t="s">
        <v>1146</v>
      </c>
      <c r="D1185" s="34" t="s">
        <v>1139</v>
      </c>
      <c r="E1185" s="34" t="s">
        <v>1213</v>
      </c>
      <c r="F1185" s="34" t="s">
        <v>1214</v>
      </c>
      <c r="G1185" s="34" t="s">
        <v>50</v>
      </c>
      <c r="H1185" s="34" t="s">
        <v>50</v>
      </c>
      <c r="I1185" s="34" t="s">
        <v>1346</v>
      </c>
      <c r="J1185" s="34">
        <v>0</v>
      </c>
    </row>
    <row r="1186" spans="1:10" x14ac:dyDescent="0.35">
      <c r="A1186" s="34" t="s">
        <v>19</v>
      </c>
      <c r="B1186" s="34" t="s">
        <v>1152</v>
      </c>
      <c r="C1186" s="34" t="s">
        <v>1146</v>
      </c>
      <c r="D1186" s="34" t="s">
        <v>1139</v>
      </c>
      <c r="E1186" s="34" t="s">
        <v>1213</v>
      </c>
      <c r="F1186" s="34" t="s">
        <v>1214</v>
      </c>
      <c r="G1186" s="34" t="s">
        <v>50</v>
      </c>
      <c r="H1186" s="34" t="s">
        <v>50</v>
      </c>
      <c r="I1186" s="34" t="s">
        <v>1346</v>
      </c>
      <c r="J1186" s="34">
        <v>0</v>
      </c>
    </row>
    <row r="1187" spans="1:10" x14ac:dyDescent="0.35">
      <c r="A1187" s="34" t="s">
        <v>19</v>
      </c>
      <c r="B1187" s="34" t="s">
        <v>1153</v>
      </c>
      <c r="C1187" s="34" t="s">
        <v>1146</v>
      </c>
      <c r="D1187" s="34" t="s">
        <v>1139</v>
      </c>
      <c r="E1187" s="34" t="s">
        <v>1213</v>
      </c>
      <c r="F1187" s="34" t="s">
        <v>1214</v>
      </c>
      <c r="G1187" s="34" t="s">
        <v>50</v>
      </c>
      <c r="H1187" s="34" t="s">
        <v>50</v>
      </c>
      <c r="I1187" s="34" t="s">
        <v>1346</v>
      </c>
      <c r="J1187" s="34">
        <v>0</v>
      </c>
    </row>
    <row r="1188" spans="1:10" x14ac:dyDescent="0.35">
      <c r="A1188" s="34" t="s">
        <v>19</v>
      </c>
      <c r="B1188" s="34" t="s">
        <v>1154</v>
      </c>
      <c r="C1188" s="34" t="s">
        <v>1146</v>
      </c>
      <c r="D1188" s="34" t="s">
        <v>1139</v>
      </c>
      <c r="E1188" s="34" t="s">
        <v>1213</v>
      </c>
      <c r="F1188" s="34" t="s">
        <v>1214</v>
      </c>
      <c r="G1188" s="34" t="s">
        <v>50</v>
      </c>
      <c r="H1188" s="34" t="s">
        <v>50</v>
      </c>
      <c r="I1188" s="34" t="s">
        <v>1346</v>
      </c>
      <c r="J1188" s="34">
        <v>0</v>
      </c>
    </row>
    <row r="1189" spans="1:10" x14ac:dyDescent="0.35">
      <c r="A1189" s="34" t="s">
        <v>19</v>
      </c>
      <c r="B1189" s="34" t="s">
        <v>1155</v>
      </c>
      <c r="C1189" s="34" t="s">
        <v>1146</v>
      </c>
      <c r="D1189" s="34" t="s">
        <v>1139</v>
      </c>
      <c r="E1189" s="34" t="s">
        <v>1213</v>
      </c>
      <c r="F1189" s="34" t="s">
        <v>1214</v>
      </c>
      <c r="G1189" s="34" t="s">
        <v>50</v>
      </c>
      <c r="H1189" s="34" t="s">
        <v>50</v>
      </c>
      <c r="I1189" s="34" t="s">
        <v>1346</v>
      </c>
      <c r="J1189" s="34">
        <v>0</v>
      </c>
    </row>
    <row r="1190" spans="1:10" x14ac:dyDescent="0.35">
      <c r="A1190" s="34" t="s">
        <v>19</v>
      </c>
      <c r="B1190" s="34" t="s">
        <v>1137</v>
      </c>
      <c r="C1190" s="34" t="s">
        <v>1138</v>
      </c>
      <c r="D1190" s="34" t="s">
        <v>1156</v>
      </c>
      <c r="E1190" s="34" t="s">
        <v>1208</v>
      </c>
      <c r="F1190" s="34" t="s">
        <v>1306</v>
      </c>
      <c r="G1190" s="34" t="s">
        <v>1307</v>
      </c>
      <c r="H1190" s="34" t="s">
        <v>1347</v>
      </c>
      <c r="I1190" s="34" t="s">
        <v>1348</v>
      </c>
      <c r="J1190" s="34">
        <v>0</v>
      </c>
    </row>
    <row r="1191" spans="1:10" x14ac:dyDescent="0.35">
      <c r="A1191" s="34" t="s">
        <v>19</v>
      </c>
      <c r="B1191" s="34" t="s">
        <v>1144</v>
      </c>
      <c r="C1191" s="34" t="s">
        <v>1138</v>
      </c>
      <c r="D1191" s="34" t="s">
        <v>1156</v>
      </c>
      <c r="E1191" s="34" t="s">
        <v>1208</v>
      </c>
      <c r="F1191" s="34" t="s">
        <v>1306</v>
      </c>
      <c r="G1191" s="34" t="s">
        <v>1307</v>
      </c>
      <c r="H1191" s="34" t="s">
        <v>1347</v>
      </c>
      <c r="I1191" s="34" t="s">
        <v>1348</v>
      </c>
      <c r="J1191" s="34">
        <v>0</v>
      </c>
    </row>
    <row r="1192" spans="1:10" x14ac:dyDescent="0.35">
      <c r="A1192" s="34" t="s">
        <v>16</v>
      </c>
      <c r="B1192" s="34" t="s">
        <v>1145</v>
      </c>
      <c r="C1192" s="34" t="s">
        <v>1146</v>
      </c>
      <c r="D1192" s="34" t="s">
        <v>1156</v>
      </c>
      <c r="E1192" s="34" t="s">
        <v>1208</v>
      </c>
      <c r="F1192" s="34" t="s">
        <v>1306</v>
      </c>
      <c r="G1192" s="34" t="s">
        <v>1307</v>
      </c>
      <c r="H1192" s="34" t="s">
        <v>1347</v>
      </c>
      <c r="I1192" s="34" t="s">
        <v>1348</v>
      </c>
      <c r="J1192" s="34">
        <v>33</v>
      </c>
    </row>
    <row r="1193" spans="1:10" x14ac:dyDescent="0.35">
      <c r="A1193" s="34" t="s">
        <v>16</v>
      </c>
      <c r="B1193" s="34" t="s">
        <v>1147</v>
      </c>
      <c r="C1193" s="34" t="s">
        <v>1146</v>
      </c>
      <c r="D1193" s="34" t="s">
        <v>1156</v>
      </c>
      <c r="E1193" s="34" t="s">
        <v>1208</v>
      </c>
      <c r="F1193" s="34" t="s">
        <v>1306</v>
      </c>
      <c r="G1193" s="34" t="s">
        <v>1307</v>
      </c>
      <c r="H1193" s="34" t="s">
        <v>1347</v>
      </c>
      <c r="I1193" s="34" t="s">
        <v>1348</v>
      </c>
      <c r="J1193" s="34">
        <v>0</v>
      </c>
    </row>
    <row r="1194" spans="1:10" x14ac:dyDescent="0.35">
      <c r="A1194" s="34" t="s">
        <v>16</v>
      </c>
      <c r="B1194" s="34" t="s">
        <v>1148</v>
      </c>
      <c r="C1194" s="34" t="s">
        <v>1146</v>
      </c>
      <c r="D1194" s="34" t="s">
        <v>1156</v>
      </c>
      <c r="E1194" s="34" t="s">
        <v>1208</v>
      </c>
      <c r="F1194" s="34" t="s">
        <v>1306</v>
      </c>
      <c r="G1194" s="34" t="s">
        <v>1307</v>
      </c>
      <c r="H1194" s="34" t="s">
        <v>1347</v>
      </c>
      <c r="I1194" s="34" t="s">
        <v>1348</v>
      </c>
      <c r="J1194" s="34">
        <v>0</v>
      </c>
    </row>
    <row r="1195" spans="1:10" x14ac:dyDescent="0.35">
      <c r="A1195" s="34" t="s">
        <v>16</v>
      </c>
      <c r="B1195" s="34" t="s">
        <v>1149</v>
      </c>
      <c r="C1195" s="34" t="s">
        <v>1146</v>
      </c>
      <c r="D1195" s="34" t="s">
        <v>1156</v>
      </c>
      <c r="E1195" s="34" t="s">
        <v>1208</v>
      </c>
      <c r="F1195" s="34" t="s">
        <v>1306</v>
      </c>
      <c r="G1195" s="34" t="s">
        <v>1307</v>
      </c>
      <c r="H1195" s="34" t="s">
        <v>1347</v>
      </c>
      <c r="I1195" s="34" t="s">
        <v>1348</v>
      </c>
      <c r="J1195" s="34">
        <v>0</v>
      </c>
    </row>
    <row r="1196" spans="1:10" x14ac:dyDescent="0.35">
      <c r="A1196" s="34" t="s">
        <v>16</v>
      </c>
      <c r="B1196" s="34" t="s">
        <v>1150</v>
      </c>
      <c r="C1196" s="34" t="s">
        <v>1146</v>
      </c>
      <c r="D1196" s="34" t="s">
        <v>1156</v>
      </c>
      <c r="E1196" s="34" t="s">
        <v>1208</v>
      </c>
      <c r="F1196" s="34" t="s">
        <v>1306</v>
      </c>
      <c r="G1196" s="34" t="s">
        <v>1307</v>
      </c>
      <c r="H1196" s="34" t="s">
        <v>1347</v>
      </c>
      <c r="I1196" s="34" t="s">
        <v>1348</v>
      </c>
      <c r="J1196" s="34">
        <v>0</v>
      </c>
    </row>
    <row r="1197" spans="1:10" x14ac:dyDescent="0.35">
      <c r="A1197" s="34" t="s">
        <v>19</v>
      </c>
      <c r="B1197" s="34" t="s">
        <v>1151</v>
      </c>
      <c r="C1197" s="34" t="s">
        <v>1146</v>
      </c>
      <c r="D1197" s="34" t="s">
        <v>1156</v>
      </c>
      <c r="E1197" s="34" t="s">
        <v>1208</v>
      </c>
      <c r="F1197" s="34" t="s">
        <v>1306</v>
      </c>
      <c r="G1197" s="34" t="s">
        <v>1307</v>
      </c>
      <c r="H1197" s="34" t="s">
        <v>1347</v>
      </c>
      <c r="I1197" s="34" t="s">
        <v>1348</v>
      </c>
      <c r="J1197" s="34">
        <v>0</v>
      </c>
    </row>
    <row r="1198" spans="1:10" x14ac:dyDescent="0.35">
      <c r="A1198" s="34" t="s">
        <v>19</v>
      </c>
      <c r="B1198" s="34" t="s">
        <v>1152</v>
      </c>
      <c r="C1198" s="34" t="s">
        <v>1146</v>
      </c>
      <c r="D1198" s="34" t="s">
        <v>1156</v>
      </c>
      <c r="E1198" s="34" t="s">
        <v>1208</v>
      </c>
      <c r="F1198" s="34" t="s">
        <v>1306</v>
      </c>
      <c r="G1198" s="34" t="s">
        <v>1307</v>
      </c>
      <c r="H1198" s="34" t="s">
        <v>1347</v>
      </c>
      <c r="I1198" s="34" t="s">
        <v>1348</v>
      </c>
      <c r="J1198" s="34">
        <v>0</v>
      </c>
    </row>
    <row r="1199" spans="1:10" x14ac:dyDescent="0.35">
      <c r="A1199" s="34" t="s">
        <v>19</v>
      </c>
      <c r="B1199" s="34" t="s">
        <v>1153</v>
      </c>
      <c r="C1199" s="34" t="s">
        <v>1146</v>
      </c>
      <c r="D1199" s="34" t="s">
        <v>1156</v>
      </c>
      <c r="E1199" s="34" t="s">
        <v>1208</v>
      </c>
      <c r="F1199" s="34" t="s">
        <v>1306</v>
      </c>
      <c r="G1199" s="34" t="s">
        <v>1307</v>
      </c>
      <c r="H1199" s="34" t="s">
        <v>1347</v>
      </c>
      <c r="I1199" s="34" t="s">
        <v>1348</v>
      </c>
      <c r="J1199" s="34">
        <v>0</v>
      </c>
    </row>
    <row r="1200" spans="1:10" x14ac:dyDescent="0.35">
      <c r="A1200" s="34" t="s">
        <v>19</v>
      </c>
      <c r="B1200" s="34" t="s">
        <v>1154</v>
      </c>
      <c r="C1200" s="34" t="s">
        <v>1146</v>
      </c>
      <c r="D1200" s="34" t="s">
        <v>1156</v>
      </c>
      <c r="E1200" s="34" t="s">
        <v>1208</v>
      </c>
      <c r="F1200" s="34" t="s">
        <v>1306</v>
      </c>
      <c r="G1200" s="34" t="s">
        <v>1307</v>
      </c>
      <c r="H1200" s="34" t="s">
        <v>1347</v>
      </c>
      <c r="I1200" s="34" t="s">
        <v>1348</v>
      </c>
      <c r="J1200" s="34">
        <v>0</v>
      </c>
    </row>
    <row r="1201" spans="1:10" x14ac:dyDescent="0.35">
      <c r="A1201" s="34" t="s">
        <v>19</v>
      </c>
      <c r="B1201" s="34" t="s">
        <v>1155</v>
      </c>
      <c r="C1201" s="34" t="s">
        <v>1146</v>
      </c>
      <c r="D1201" s="34" t="s">
        <v>1156</v>
      </c>
      <c r="E1201" s="34" t="s">
        <v>1208</v>
      </c>
      <c r="F1201" s="34" t="s">
        <v>1306</v>
      </c>
      <c r="G1201" s="34" t="s">
        <v>1307</v>
      </c>
      <c r="H1201" s="34" t="s">
        <v>1347</v>
      </c>
      <c r="I1201" s="34" t="s">
        <v>1348</v>
      </c>
      <c r="J1201" s="34">
        <v>0</v>
      </c>
    </row>
    <row r="1202" spans="1:10" x14ac:dyDescent="0.35">
      <c r="A1202" s="34" t="s">
        <v>19</v>
      </c>
      <c r="B1202" s="34" t="s">
        <v>1137</v>
      </c>
      <c r="C1202" s="34" t="s">
        <v>1138</v>
      </c>
      <c r="D1202" s="34" t="s">
        <v>1139</v>
      </c>
      <c r="E1202" s="34" t="s">
        <v>1166</v>
      </c>
      <c r="F1202" s="34" t="s">
        <v>1194</v>
      </c>
      <c r="G1202" s="34" t="s">
        <v>1349</v>
      </c>
      <c r="H1202" s="34" t="s">
        <v>1350</v>
      </c>
      <c r="I1202" s="34" t="s">
        <v>1351</v>
      </c>
      <c r="J1202" s="34">
        <v>0</v>
      </c>
    </row>
    <row r="1203" spans="1:10" x14ac:dyDescent="0.35">
      <c r="A1203" s="34" t="s">
        <v>19</v>
      </c>
      <c r="B1203" s="34" t="s">
        <v>1144</v>
      </c>
      <c r="C1203" s="34" t="s">
        <v>1138</v>
      </c>
      <c r="D1203" s="34" t="s">
        <v>1139</v>
      </c>
      <c r="E1203" s="34" t="s">
        <v>1166</v>
      </c>
      <c r="F1203" s="34" t="s">
        <v>1194</v>
      </c>
      <c r="G1203" s="34" t="s">
        <v>1349</v>
      </c>
      <c r="H1203" s="34" t="s">
        <v>1350</v>
      </c>
      <c r="I1203" s="34" t="s">
        <v>1351</v>
      </c>
      <c r="J1203" s="34">
        <v>0</v>
      </c>
    </row>
    <row r="1204" spans="1:10" x14ac:dyDescent="0.35">
      <c r="A1204" s="34" t="s">
        <v>16</v>
      </c>
      <c r="B1204" s="34" t="s">
        <v>1145</v>
      </c>
      <c r="C1204" s="34" t="s">
        <v>1146</v>
      </c>
      <c r="D1204" s="34" t="s">
        <v>1139</v>
      </c>
      <c r="E1204" s="34" t="s">
        <v>1166</v>
      </c>
      <c r="F1204" s="34" t="s">
        <v>1194</v>
      </c>
      <c r="G1204" s="34" t="s">
        <v>1349</v>
      </c>
      <c r="H1204" s="34" t="s">
        <v>1350</v>
      </c>
      <c r="I1204" s="34" t="s">
        <v>1351</v>
      </c>
      <c r="J1204" s="34">
        <v>0</v>
      </c>
    </row>
    <row r="1205" spans="1:10" x14ac:dyDescent="0.35">
      <c r="A1205" s="34" t="s">
        <v>16</v>
      </c>
      <c r="B1205" s="34" t="s">
        <v>1147</v>
      </c>
      <c r="C1205" s="34" t="s">
        <v>1146</v>
      </c>
      <c r="D1205" s="34" t="s">
        <v>1139</v>
      </c>
      <c r="E1205" s="34" t="s">
        <v>1166</v>
      </c>
      <c r="F1205" s="34" t="s">
        <v>1194</v>
      </c>
      <c r="G1205" s="34" t="s">
        <v>1349</v>
      </c>
      <c r="H1205" s="34" t="s">
        <v>1350</v>
      </c>
      <c r="I1205" s="34" t="s">
        <v>1351</v>
      </c>
      <c r="J1205" s="34">
        <v>0</v>
      </c>
    </row>
    <row r="1206" spans="1:10" x14ac:dyDescent="0.35">
      <c r="A1206" s="34" t="s">
        <v>16</v>
      </c>
      <c r="B1206" s="34" t="s">
        <v>1148</v>
      </c>
      <c r="C1206" s="34" t="s">
        <v>1146</v>
      </c>
      <c r="D1206" s="34" t="s">
        <v>1139</v>
      </c>
      <c r="E1206" s="34" t="s">
        <v>1166</v>
      </c>
      <c r="F1206" s="34" t="s">
        <v>1194</v>
      </c>
      <c r="G1206" s="34" t="s">
        <v>1349</v>
      </c>
      <c r="H1206" s="34" t="s">
        <v>1350</v>
      </c>
      <c r="I1206" s="34" t="s">
        <v>1351</v>
      </c>
      <c r="J1206" s="34">
        <v>167</v>
      </c>
    </row>
    <row r="1207" spans="1:10" x14ac:dyDescent="0.35">
      <c r="A1207" s="34" t="s">
        <v>16</v>
      </c>
      <c r="B1207" s="34" t="s">
        <v>1149</v>
      </c>
      <c r="C1207" s="34" t="s">
        <v>1146</v>
      </c>
      <c r="D1207" s="34" t="s">
        <v>1139</v>
      </c>
      <c r="E1207" s="34" t="s">
        <v>1166</v>
      </c>
      <c r="F1207" s="34" t="s">
        <v>1194</v>
      </c>
      <c r="G1207" s="34" t="s">
        <v>1349</v>
      </c>
      <c r="H1207" s="34" t="s">
        <v>1350</v>
      </c>
      <c r="I1207" s="34" t="s">
        <v>1351</v>
      </c>
      <c r="J1207" s="34">
        <v>0</v>
      </c>
    </row>
    <row r="1208" spans="1:10" x14ac:dyDescent="0.35">
      <c r="A1208" s="34" t="s">
        <v>16</v>
      </c>
      <c r="B1208" s="34" t="s">
        <v>1150</v>
      </c>
      <c r="C1208" s="34" t="s">
        <v>1146</v>
      </c>
      <c r="D1208" s="34" t="s">
        <v>1139</v>
      </c>
      <c r="E1208" s="34" t="s">
        <v>1166</v>
      </c>
      <c r="F1208" s="34" t="s">
        <v>1194</v>
      </c>
      <c r="G1208" s="34" t="s">
        <v>1349</v>
      </c>
      <c r="H1208" s="34" t="s">
        <v>1350</v>
      </c>
      <c r="I1208" s="34" t="s">
        <v>1351</v>
      </c>
      <c r="J1208" s="34">
        <v>0</v>
      </c>
    </row>
    <row r="1209" spans="1:10" x14ac:dyDescent="0.35">
      <c r="A1209" s="34" t="s">
        <v>19</v>
      </c>
      <c r="B1209" s="34" t="s">
        <v>1151</v>
      </c>
      <c r="C1209" s="34" t="s">
        <v>1146</v>
      </c>
      <c r="D1209" s="34" t="s">
        <v>1139</v>
      </c>
      <c r="E1209" s="34" t="s">
        <v>1166</v>
      </c>
      <c r="F1209" s="34" t="s">
        <v>1194</v>
      </c>
      <c r="G1209" s="34" t="s">
        <v>1349</v>
      </c>
      <c r="H1209" s="34" t="s">
        <v>1350</v>
      </c>
      <c r="I1209" s="34" t="s">
        <v>1351</v>
      </c>
      <c r="J1209" s="34">
        <v>0</v>
      </c>
    </row>
    <row r="1210" spans="1:10" x14ac:dyDescent="0.35">
      <c r="A1210" s="34" t="s">
        <v>19</v>
      </c>
      <c r="B1210" s="34" t="s">
        <v>1152</v>
      </c>
      <c r="C1210" s="34" t="s">
        <v>1146</v>
      </c>
      <c r="D1210" s="34" t="s">
        <v>1139</v>
      </c>
      <c r="E1210" s="34" t="s">
        <v>1166</v>
      </c>
      <c r="F1210" s="34" t="s">
        <v>1194</v>
      </c>
      <c r="G1210" s="34" t="s">
        <v>1349</v>
      </c>
      <c r="H1210" s="34" t="s">
        <v>1350</v>
      </c>
      <c r="I1210" s="34" t="s">
        <v>1351</v>
      </c>
      <c r="J1210" s="34">
        <v>0</v>
      </c>
    </row>
    <row r="1211" spans="1:10" x14ac:dyDescent="0.35">
      <c r="A1211" s="34" t="s">
        <v>19</v>
      </c>
      <c r="B1211" s="34" t="s">
        <v>1153</v>
      </c>
      <c r="C1211" s="34" t="s">
        <v>1146</v>
      </c>
      <c r="D1211" s="34" t="s">
        <v>1139</v>
      </c>
      <c r="E1211" s="34" t="s">
        <v>1166</v>
      </c>
      <c r="F1211" s="34" t="s">
        <v>1194</v>
      </c>
      <c r="G1211" s="34" t="s">
        <v>1349</v>
      </c>
      <c r="H1211" s="34" t="s">
        <v>1350</v>
      </c>
      <c r="I1211" s="34" t="s">
        <v>1351</v>
      </c>
      <c r="J1211" s="34">
        <v>0</v>
      </c>
    </row>
    <row r="1212" spans="1:10" x14ac:dyDescent="0.35">
      <c r="A1212" s="34" t="s">
        <v>19</v>
      </c>
      <c r="B1212" s="34" t="s">
        <v>1154</v>
      </c>
      <c r="C1212" s="34" t="s">
        <v>1146</v>
      </c>
      <c r="D1212" s="34" t="s">
        <v>1139</v>
      </c>
      <c r="E1212" s="34" t="s">
        <v>1166</v>
      </c>
      <c r="F1212" s="34" t="s">
        <v>1194</v>
      </c>
      <c r="G1212" s="34" t="s">
        <v>1349</v>
      </c>
      <c r="H1212" s="34" t="s">
        <v>1350</v>
      </c>
      <c r="I1212" s="34" t="s">
        <v>1351</v>
      </c>
      <c r="J1212" s="34">
        <v>0</v>
      </c>
    </row>
    <row r="1213" spans="1:10" x14ac:dyDescent="0.35">
      <c r="A1213" s="34" t="s">
        <v>19</v>
      </c>
      <c r="B1213" s="34" t="s">
        <v>1155</v>
      </c>
      <c r="C1213" s="34" t="s">
        <v>1146</v>
      </c>
      <c r="D1213" s="34" t="s">
        <v>1139</v>
      </c>
      <c r="E1213" s="34" t="s">
        <v>1166</v>
      </c>
      <c r="F1213" s="34" t="s">
        <v>1194</v>
      </c>
      <c r="G1213" s="34" t="s">
        <v>1349</v>
      </c>
      <c r="H1213" s="34" t="s">
        <v>1350</v>
      </c>
      <c r="I1213" s="34" t="s">
        <v>1351</v>
      </c>
      <c r="J1213" s="34">
        <v>0</v>
      </c>
    </row>
    <row r="1214" spans="1:10" x14ac:dyDescent="0.35">
      <c r="A1214" s="34" t="s">
        <v>19</v>
      </c>
      <c r="B1214" s="34" t="s">
        <v>1137</v>
      </c>
      <c r="C1214" s="34" t="s">
        <v>1138</v>
      </c>
      <c r="D1214" s="34" t="s">
        <v>1139</v>
      </c>
      <c r="E1214" s="34" t="s">
        <v>1213</v>
      </c>
      <c r="F1214" s="34" t="s">
        <v>1214</v>
      </c>
      <c r="G1214" s="34" t="s">
        <v>1226</v>
      </c>
      <c r="H1214" s="34" t="s">
        <v>50</v>
      </c>
      <c r="I1214" s="34" t="s">
        <v>1352</v>
      </c>
      <c r="J1214" s="34">
        <v>0</v>
      </c>
    </row>
    <row r="1215" spans="1:10" x14ac:dyDescent="0.35">
      <c r="A1215" s="34" t="s">
        <v>19</v>
      </c>
      <c r="B1215" s="34" t="s">
        <v>1144</v>
      </c>
      <c r="C1215" s="34" t="s">
        <v>1138</v>
      </c>
      <c r="D1215" s="34" t="s">
        <v>1139</v>
      </c>
      <c r="E1215" s="34" t="s">
        <v>1213</v>
      </c>
      <c r="F1215" s="34" t="s">
        <v>1214</v>
      </c>
      <c r="G1215" s="34" t="s">
        <v>1226</v>
      </c>
      <c r="H1215" s="34" t="s">
        <v>50</v>
      </c>
      <c r="I1215" s="34" t="s">
        <v>1352</v>
      </c>
      <c r="J1215" s="34">
        <v>505</v>
      </c>
    </row>
    <row r="1216" spans="1:10" x14ac:dyDescent="0.35">
      <c r="A1216" s="34" t="s">
        <v>16</v>
      </c>
      <c r="B1216" s="34" t="s">
        <v>1145</v>
      </c>
      <c r="C1216" s="34" t="s">
        <v>1146</v>
      </c>
      <c r="D1216" s="34" t="s">
        <v>1139</v>
      </c>
      <c r="E1216" s="34" t="s">
        <v>1213</v>
      </c>
      <c r="F1216" s="34" t="s">
        <v>1214</v>
      </c>
      <c r="G1216" s="34" t="s">
        <v>1226</v>
      </c>
      <c r="H1216" s="34" t="s">
        <v>50</v>
      </c>
      <c r="I1216" s="34" t="s">
        <v>1352</v>
      </c>
      <c r="J1216" s="34">
        <v>0</v>
      </c>
    </row>
    <row r="1217" spans="1:10" x14ac:dyDescent="0.35">
      <c r="A1217" s="34" t="s">
        <v>16</v>
      </c>
      <c r="B1217" s="34" t="s">
        <v>1147</v>
      </c>
      <c r="C1217" s="34" t="s">
        <v>1146</v>
      </c>
      <c r="D1217" s="34" t="s">
        <v>1139</v>
      </c>
      <c r="E1217" s="34" t="s">
        <v>1213</v>
      </c>
      <c r="F1217" s="34" t="s">
        <v>1214</v>
      </c>
      <c r="G1217" s="34" t="s">
        <v>1226</v>
      </c>
      <c r="H1217" s="34" t="s">
        <v>50</v>
      </c>
      <c r="I1217" s="34" t="s">
        <v>1352</v>
      </c>
      <c r="J1217" s="34">
        <v>0</v>
      </c>
    </row>
    <row r="1218" spans="1:10" x14ac:dyDescent="0.35">
      <c r="A1218" s="34" t="s">
        <v>16</v>
      </c>
      <c r="B1218" s="34" t="s">
        <v>1148</v>
      </c>
      <c r="C1218" s="34" t="s">
        <v>1146</v>
      </c>
      <c r="D1218" s="34" t="s">
        <v>1139</v>
      </c>
      <c r="E1218" s="34" t="s">
        <v>1213</v>
      </c>
      <c r="F1218" s="34" t="s">
        <v>1214</v>
      </c>
      <c r="G1218" s="34" t="s">
        <v>1226</v>
      </c>
      <c r="H1218" s="34" t="s">
        <v>50</v>
      </c>
      <c r="I1218" s="34" t="s">
        <v>1352</v>
      </c>
      <c r="J1218" s="34">
        <v>0</v>
      </c>
    </row>
    <row r="1219" spans="1:10" x14ac:dyDescent="0.35">
      <c r="A1219" s="34" t="s">
        <v>16</v>
      </c>
      <c r="B1219" s="34" t="s">
        <v>1149</v>
      </c>
      <c r="C1219" s="34" t="s">
        <v>1146</v>
      </c>
      <c r="D1219" s="34" t="s">
        <v>1139</v>
      </c>
      <c r="E1219" s="34" t="s">
        <v>1213</v>
      </c>
      <c r="F1219" s="34" t="s">
        <v>1214</v>
      </c>
      <c r="G1219" s="34" t="s">
        <v>1226</v>
      </c>
      <c r="H1219" s="34" t="s">
        <v>50</v>
      </c>
      <c r="I1219" s="34" t="s">
        <v>1352</v>
      </c>
      <c r="J1219" s="34">
        <v>0</v>
      </c>
    </row>
    <row r="1220" spans="1:10" x14ac:dyDescent="0.35">
      <c r="A1220" s="34" t="s">
        <v>16</v>
      </c>
      <c r="B1220" s="34" t="s">
        <v>1150</v>
      </c>
      <c r="C1220" s="34" t="s">
        <v>1146</v>
      </c>
      <c r="D1220" s="34" t="s">
        <v>1139</v>
      </c>
      <c r="E1220" s="34" t="s">
        <v>1213</v>
      </c>
      <c r="F1220" s="34" t="s">
        <v>1214</v>
      </c>
      <c r="G1220" s="34" t="s">
        <v>1226</v>
      </c>
      <c r="H1220" s="34" t="s">
        <v>50</v>
      </c>
      <c r="I1220" s="34" t="s">
        <v>1352</v>
      </c>
      <c r="J1220" s="34">
        <v>0</v>
      </c>
    </row>
    <row r="1221" spans="1:10" x14ac:dyDescent="0.35">
      <c r="A1221" s="34" t="s">
        <v>19</v>
      </c>
      <c r="B1221" s="34" t="s">
        <v>1151</v>
      </c>
      <c r="C1221" s="34" t="s">
        <v>1146</v>
      </c>
      <c r="D1221" s="34" t="s">
        <v>1139</v>
      </c>
      <c r="E1221" s="34" t="s">
        <v>1213</v>
      </c>
      <c r="F1221" s="34" t="s">
        <v>1214</v>
      </c>
      <c r="G1221" s="34" t="s">
        <v>1226</v>
      </c>
      <c r="H1221" s="34" t="s">
        <v>50</v>
      </c>
      <c r="I1221" s="34" t="s">
        <v>1352</v>
      </c>
      <c r="J1221" s="34">
        <v>0</v>
      </c>
    </row>
    <row r="1222" spans="1:10" x14ac:dyDescent="0.35">
      <c r="A1222" s="34" t="s">
        <v>19</v>
      </c>
      <c r="B1222" s="34" t="s">
        <v>1152</v>
      </c>
      <c r="C1222" s="34" t="s">
        <v>1146</v>
      </c>
      <c r="D1222" s="34" t="s">
        <v>1139</v>
      </c>
      <c r="E1222" s="34" t="s">
        <v>1213</v>
      </c>
      <c r="F1222" s="34" t="s">
        <v>1214</v>
      </c>
      <c r="G1222" s="34" t="s">
        <v>1226</v>
      </c>
      <c r="H1222" s="34" t="s">
        <v>50</v>
      </c>
      <c r="I1222" s="34" t="s">
        <v>1352</v>
      </c>
      <c r="J1222" s="34">
        <v>0</v>
      </c>
    </row>
    <row r="1223" spans="1:10" x14ac:dyDescent="0.35">
      <c r="A1223" s="34" t="s">
        <v>19</v>
      </c>
      <c r="B1223" s="34" t="s">
        <v>1153</v>
      </c>
      <c r="C1223" s="34" t="s">
        <v>1146</v>
      </c>
      <c r="D1223" s="34" t="s">
        <v>1139</v>
      </c>
      <c r="E1223" s="34" t="s">
        <v>1213</v>
      </c>
      <c r="F1223" s="34" t="s">
        <v>1214</v>
      </c>
      <c r="G1223" s="34" t="s">
        <v>1226</v>
      </c>
      <c r="H1223" s="34" t="s">
        <v>50</v>
      </c>
      <c r="I1223" s="34" t="s">
        <v>1352</v>
      </c>
      <c r="J1223" s="34">
        <v>0</v>
      </c>
    </row>
    <row r="1224" spans="1:10" x14ac:dyDescent="0.35">
      <c r="A1224" s="34" t="s">
        <v>19</v>
      </c>
      <c r="B1224" s="34" t="s">
        <v>1154</v>
      </c>
      <c r="C1224" s="34" t="s">
        <v>1146</v>
      </c>
      <c r="D1224" s="34" t="s">
        <v>1139</v>
      </c>
      <c r="E1224" s="34" t="s">
        <v>1213</v>
      </c>
      <c r="F1224" s="34" t="s">
        <v>1214</v>
      </c>
      <c r="G1224" s="34" t="s">
        <v>1226</v>
      </c>
      <c r="H1224" s="34" t="s">
        <v>50</v>
      </c>
      <c r="I1224" s="34" t="s">
        <v>1352</v>
      </c>
      <c r="J1224" s="34">
        <v>0</v>
      </c>
    </row>
    <row r="1225" spans="1:10" x14ac:dyDescent="0.35">
      <c r="A1225" s="34" t="s">
        <v>19</v>
      </c>
      <c r="B1225" s="34" t="s">
        <v>1155</v>
      </c>
      <c r="C1225" s="34" t="s">
        <v>1146</v>
      </c>
      <c r="D1225" s="34" t="s">
        <v>1139</v>
      </c>
      <c r="E1225" s="34" t="s">
        <v>1213</v>
      </c>
      <c r="F1225" s="34" t="s">
        <v>1214</v>
      </c>
      <c r="G1225" s="34" t="s">
        <v>1226</v>
      </c>
      <c r="H1225" s="34" t="s">
        <v>50</v>
      </c>
      <c r="I1225" s="34" t="s">
        <v>1352</v>
      </c>
      <c r="J1225" s="34">
        <v>0</v>
      </c>
    </row>
    <row r="1226" spans="1:10" x14ac:dyDescent="0.35">
      <c r="A1226" s="34" t="s">
        <v>19</v>
      </c>
      <c r="B1226" s="34" t="s">
        <v>1137</v>
      </c>
      <c r="C1226" s="34" t="s">
        <v>1138</v>
      </c>
      <c r="D1226" s="34" t="s">
        <v>1156</v>
      </c>
      <c r="E1226" s="34" t="s">
        <v>1174</v>
      </c>
      <c r="F1226" s="34" t="s">
        <v>1245</v>
      </c>
      <c r="G1226" s="34" t="s">
        <v>1353</v>
      </c>
      <c r="H1226" s="34" t="s">
        <v>1354</v>
      </c>
      <c r="I1226" s="34" t="s">
        <v>1355</v>
      </c>
      <c r="J1226" s="34">
        <v>286</v>
      </c>
    </row>
    <row r="1227" spans="1:10" x14ac:dyDescent="0.35">
      <c r="A1227" s="34" t="s">
        <v>19</v>
      </c>
      <c r="B1227" s="34" t="s">
        <v>1144</v>
      </c>
      <c r="C1227" s="34" t="s">
        <v>1138</v>
      </c>
      <c r="D1227" s="34" t="s">
        <v>1156</v>
      </c>
      <c r="E1227" s="34" t="s">
        <v>1174</v>
      </c>
      <c r="F1227" s="34" t="s">
        <v>1245</v>
      </c>
      <c r="G1227" s="34" t="s">
        <v>1353</v>
      </c>
      <c r="H1227" s="34" t="s">
        <v>1354</v>
      </c>
      <c r="I1227" s="34" t="s">
        <v>1355</v>
      </c>
      <c r="J1227" s="34">
        <v>0</v>
      </c>
    </row>
    <row r="1228" spans="1:10" x14ac:dyDescent="0.35">
      <c r="A1228" s="34" t="s">
        <v>16</v>
      </c>
      <c r="B1228" s="34" t="s">
        <v>1145</v>
      </c>
      <c r="C1228" s="34" t="s">
        <v>1146</v>
      </c>
      <c r="D1228" s="34" t="s">
        <v>1156</v>
      </c>
      <c r="E1228" s="34" t="s">
        <v>1174</v>
      </c>
      <c r="F1228" s="34" t="s">
        <v>1245</v>
      </c>
      <c r="G1228" s="34" t="s">
        <v>1353</v>
      </c>
      <c r="H1228" s="34" t="s">
        <v>1354</v>
      </c>
      <c r="I1228" s="34" t="s">
        <v>1355</v>
      </c>
      <c r="J1228" s="34">
        <v>0</v>
      </c>
    </row>
    <row r="1229" spans="1:10" x14ac:dyDescent="0.35">
      <c r="A1229" s="34" t="s">
        <v>16</v>
      </c>
      <c r="B1229" s="34" t="s">
        <v>1147</v>
      </c>
      <c r="C1229" s="34" t="s">
        <v>1146</v>
      </c>
      <c r="D1229" s="34" t="s">
        <v>1156</v>
      </c>
      <c r="E1229" s="34" t="s">
        <v>1174</v>
      </c>
      <c r="F1229" s="34" t="s">
        <v>1245</v>
      </c>
      <c r="G1229" s="34" t="s">
        <v>1353</v>
      </c>
      <c r="H1229" s="34" t="s">
        <v>1354</v>
      </c>
      <c r="I1229" s="34" t="s">
        <v>1355</v>
      </c>
      <c r="J1229" s="34">
        <v>0</v>
      </c>
    </row>
    <row r="1230" spans="1:10" x14ac:dyDescent="0.35">
      <c r="A1230" s="34" t="s">
        <v>16</v>
      </c>
      <c r="B1230" s="34" t="s">
        <v>1148</v>
      </c>
      <c r="C1230" s="34" t="s">
        <v>1146</v>
      </c>
      <c r="D1230" s="34" t="s">
        <v>1156</v>
      </c>
      <c r="E1230" s="34" t="s">
        <v>1174</v>
      </c>
      <c r="F1230" s="34" t="s">
        <v>1245</v>
      </c>
      <c r="G1230" s="34" t="s">
        <v>1353</v>
      </c>
      <c r="H1230" s="34" t="s">
        <v>1354</v>
      </c>
      <c r="I1230" s="34" t="s">
        <v>1355</v>
      </c>
      <c r="J1230" s="34">
        <v>0</v>
      </c>
    </row>
    <row r="1231" spans="1:10" x14ac:dyDescent="0.35">
      <c r="A1231" s="34" t="s">
        <v>16</v>
      </c>
      <c r="B1231" s="34" t="s">
        <v>1149</v>
      </c>
      <c r="C1231" s="34" t="s">
        <v>1146</v>
      </c>
      <c r="D1231" s="34" t="s">
        <v>1156</v>
      </c>
      <c r="E1231" s="34" t="s">
        <v>1174</v>
      </c>
      <c r="F1231" s="34" t="s">
        <v>1245</v>
      </c>
      <c r="G1231" s="34" t="s">
        <v>1353</v>
      </c>
      <c r="H1231" s="34" t="s">
        <v>1354</v>
      </c>
      <c r="I1231" s="34" t="s">
        <v>1355</v>
      </c>
      <c r="J1231" s="34">
        <v>0</v>
      </c>
    </row>
    <row r="1232" spans="1:10" x14ac:dyDescent="0.35">
      <c r="A1232" s="34" t="s">
        <v>16</v>
      </c>
      <c r="B1232" s="34" t="s">
        <v>1150</v>
      </c>
      <c r="C1232" s="34" t="s">
        <v>1146</v>
      </c>
      <c r="D1232" s="34" t="s">
        <v>1156</v>
      </c>
      <c r="E1232" s="34" t="s">
        <v>1174</v>
      </c>
      <c r="F1232" s="34" t="s">
        <v>1245</v>
      </c>
      <c r="G1232" s="34" t="s">
        <v>1353</v>
      </c>
      <c r="H1232" s="34" t="s">
        <v>1354</v>
      </c>
      <c r="I1232" s="34" t="s">
        <v>1355</v>
      </c>
      <c r="J1232" s="34">
        <v>0</v>
      </c>
    </row>
    <row r="1233" spans="1:10" x14ac:dyDescent="0.35">
      <c r="A1233" s="34" t="s">
        <v>19</v>
      </c>
      <c r="B1233" s="34" t="s">
        <v>1151</v>
      </c>
      <c r="C1233" s="34" t="s">
        <v>1146</v>
      </c>
      <c r="D1233" s="34" t="s">
        <v>1156</v>
      </c>
      <c r="E1233" s="34" t="s">
        <v>1174</v>
      </c>
      <c r="F1233" s="34" t="s">
        <v>1245</v>
      </c>
      <c r="G1233" s="34" t="s">
        <v>1353</v>
      </c>
      <c r="H1233" s="34" t="s">
        <v>1354</v>
      </c>
      <c r="I1233" s="34" t="s">
        <v>1355</v>
      </c>
      <c r="J1233" s="34">
        <v>0</v>
      </c>
    </row>
    <row r="1234" spans="1:10" x14ac:dyDescent="0.35">
      <c r="A1234" s="34" t="s">
        <v>19</v>
      </c>
      <c r="B1234" s="34" t="s">
        <v>1152</v>
      </c>
      <c r="C1234" s="34" t="s">
        <v>1146</v>
      </c>
      <c r="D1234" s="34" t="s">
        <v>1156</v>
      </c>
      <c r="E1234" s="34" t="s">
        <v>1174</v>
      </c>
      <c r="F1234" s="34" t="s">
        <v>1245</v>
      </c>
      <c r="G1234" s="34" t="s">
        <v>1353</v>
      </c>
      <c r="H1234" s="34" t="s">
        <v>1354</v>
      </c>
      <c r="I1234" s="34" t="s">
        <v>1355</v>
      </c>
      <c r="J1234" s="34">
        <v>0</v>
      </c>
    </row>
    <row r="1235" spans="1:10" x14ac:dyDescent="0.35">
      <c r="A1235" s="34" t="s">
        <v>19</v>
      </c>
      <c r="B1235" s="34" t="s">
        <v>1153</v>
      </c>
      <c r="C1235" s="34" t="s">
        <v>1146</v>
      </c>
      <c r="D1235" s="34" t="s">
        <v>1156</v>
      </c>
      <c r="E1235" s="34" t="s">
        <v>1174</v>
      </c>
      <c r="F1235" s="34" t="s">
        <v>1245</v>
      </c>
      <c r="G1235" s="34" t="s">
        <v>1353</v>
      </c>
      <c r="H1235" s="34" t="s">
        <v>1354</v>
      </c>
      <c r="I1235" s="34" t="s">
        <v>1355</v>
      </c>
      <c r="J1235" s="34">
        <v>0</v>
      </c>
    </row>
    <row r="1236" spans="1:10" x14ac:dyDescent="0.35">
      <c r="A1236" s="34" t="s">
        <v>19</v>
      </c>
      <c r="B1236" s="34" t="s">
        <v>1154</v>
      </c>
      <c r="C1236" s="34" t="s">
        <v>1146</v>
      </c>
      <c r="D1236" s="34" t="s">
        <v>1156</v>
      </c>
      <c r="E1236" s="34" t="s">
        <v>1174</v>
      </c>
      <c r="F1236" s="34" t="s">
        <v>1245</v>
      </c>
      <c r="G1236" s="34" t="s">
        <v>1353</v>
      </c>
      <c r="H1236" s="34" t="s">
        <v>1354</v>
      </c>
      <c r="I1236" s="34" t="s">
        <v>1355</v>
      </c>
      <c r="J1236" s="34">
        <v>0</v>
      </c>
    </row>
    <row r="1237" spans="1:10" x14ac:dyDescent="0.35">
      <c r="A1237" s="34" t="s">
        <v>19</v>
      </c>
      <c r="B1237" s="34" t="s">
        <v>1155</v>
      </c>
      <c r="C1237" s="34" t="s">
        <v>1146</v>
      </c>
      <c r="D1237" s="34" t="s">
        <v>1156</v>
      </c>
      <c r="E1237" s="34" t="s">
        <v>1174</v>
      </c>
      <c r="F1237" s="34" t="s">
        <v>1245</v>
      </c>
      <c r="G1237" s="34" t="s">
        <v>1353</v>
      </c>
      <c r="H1237" s="34" t="s">
        <v>1354</v>
      </c>
      <c r="I1237" s="34" t="s">
        <v>1355</v>
      </c>
      <c r="J1237" s="34">
        <v>0</v>
      </c>
    </row>
    <row r="1238" spans="1:10" x14ac:dyDescent="0.35">
      <c r="A1238" s="34" t="s">
        <v>19</v>
      </c>
      <c r="B1238" s="34" t="s">
        <v>1137</v>
      </c>
      <c r="C1238" s="34" t="s">
        <v>1138</v>
      </c>
      <c r="D1238" s="34" t="s">
        <v>1156</v>
      </c>
      <c r="E1238" s="34" t="s">
        <v>1174</v>
      </c>
      <c r="F1238" s="34" t="s">
        <v>1245</v>
      </c>
      <c r="G1238" s="34" t="s">
        <v>1353</v>
      </c>
      <c r="H1238" s="34" t="s">
        <v>1354</v>
      </c>
      <c r="I1238" s="34" t="s">
        <v>1356</v>
      </c>
      <c r="J1238" s="34">
        <v>703</v>
      </c>
    </row>
    <row r="1239" spans="1:10" x14ac:dyDescent="0.35">
      <c r="A1239" s="34" t="s">
        <v>19</v>
      </c>
      <c r="B1239" s="34" t="s">
        <v>1144</v>
      </c>
      <c r="C1239" s="34" t="s">
        <v>1138</v>
      </c>
      <c r="D1239" s="34" t="s">
        <v>1156</v>
      </c>
      <c r="E1239" s="34" t="s">
        <v>1174</v>
      </c>
      <c r="F1239" s="34" t="s">
        <v>1245</v>
      </c>
      <c r="G1239" s="34" t="s">
        <v>1353</v>
      </c>
      <c r="H1239" s="34" t="s">
        <v>1354</v>
      </c>
      <c r="I1239" s="34" t="s">
        <v>1356</v>
      </c>
      <c r="J1239" s="34">
        <v>0</v>
      </c>
    </row>
    <row r="1240" spans="1:10" x14ac:dyDescent="0.35">
      <c r="A1240" s="34" t="s">
        <v>16</v>
      </c>
      <c r="B1240" s="34" t="s">
        <v>1145</v>
      </c>
      <c r="C1240" s="34" t="s">
        <v>1146</v>
      </c>
      <c r="D1240" s="34" t="s">
        <v>1156</v>
      </c>
      <c r="E1240" s="34" t="s">
        <v>1174</v>
      </c>
      <c r="F1240" s="34" t="s">
        <v>1245</v>
      </c>
      <c r="G1240" s="34" t="s">
        <v>1353</v>
      </c>
      <c r="H1240" s="34" t="s">
        <v>1354</v>
      </c>
      <c r="I1240" s="34" t="s">
        <v>1356</v>
      </c>
      <c r="J1240" s="34">
        <v>0</v>
      </c>
    </row>
    <row r="1241" spans="1:10" x14ac:dyDescent="0.35">
      <c r="A1241" s="34" t="s">
        <v>16</v>
      </c>
      <c r="B1241" s="34" t="s">
        <v>1147</v>
      </c>
      <c r="C1241" s="34" t="s">
        <v>1146</v>
      </c>
      <c r="D1241" s="34" t="s">
        <v>1156</v>
      </c>
      <c r="E1241" s="34" t="s">
        <v>1174</v>
      </c>
      <c r="F1241" s="34" t="s">
        <v>1245</v>
      </c>
      <c r="G1241" s="34" t="s">
        <v>1353</v>
      </c>
      <c r="H1241" s="34" t="s">
        <v>1354</v>
      </c>
      <c r="I1241" s="34" t="s">
        <v>1356</v>
      </c>
      <c r="J1241" s="34">
        <v>0</v>
      </c>
    </row>
    <row r="1242" spans="1:10" x14ac:dyDescent="0.35">
      <c r="A1242" s="34" t="s">
        <v>16</v>
      </c>
      <c r="B1242" s="34" t="s">
        <v>1148</v>
      </c>
      <c r="C1242" s="34" t="s">
        <v>1146</v>
      </c>
      <c r="D1242" s="34" t="s">
        <v>1156</v>
      </c>
      <c r="E1242" s="34" t="s">
        <v>1174</v>
      </c>
      <c r="F1242" s="34" t="s">
        <v>1245</v>
      </c>
      <c r="G1242" s="34" t="s">
        <v>1353</v>
      </c>
      <c r="H1242" s="34" t="s">
        <v>1354</v>
      </c>
      <c r="I1242" s="34" t="s">
        <v>1356</v>
      </c>
      <c r="J1242" s="34">
        <v>0</v>
      </c>
    </row>
    <row r="1243" spans="1:10" x14ac:dyDescent="0.35">
      <c r="A1243" s="34" t="s">
        <v>16</v>
      </c>
      <c r="B1243" s="34" t="s">
        <v>1149</v>
      </c>
      <c r="C1243" s="34" t="s">
        <v>1146</v>
      </c>
      <c r="D1243" s="34" t="s">
        <v>1156</v>
      </c>
      <c r="E1243" s="34" t="s">
        <v>1174</v>
      </c>
      <c r="F1243" s="34" t="s">
        <v>1245</v>
      </c>
      <c r="G1243" s="34" t="s">
        <v>1353</v>
      </c>
      <c r="H1243" s="34" t="s">
        <v>1354</v>
      </c>
      <c r="I1243" s="34" t="s">
        <v>1356</v>
      </c>
      <c r="J1243" s="34">
        <v>0</v>
      </c>
    </row>
    <row r="1244" spans="1:10" x14ac:dyDescent="0.35">
      <c r="A1244" s="34" t="s">
        <v>16</v>
      </c>
      <c r="B1244" s="34" t="s">
        <v>1150</v>
      </c>
      <c r="C1244" s="34" t="s">
        <v>1146</v>
      </c>
      <c r="D1244" s="34" t="s">
        <v>1156</v>
      </c>
      <c r="E1244" s="34" t="s">
        <v>1174</v>
      </c>
      <c r="F1244" s="34" t="s">
        <v>1245</v>
      </c>
      <c r="G1244" s="34" t="s">
        <v>1353</v>
      </c>
      <c r="H1244" s="34" t="s">
        <v>1354</v>
      </c>
      <c r="I1244" s="34" t="s">
        <v>1356</v>
      </c>
      <c r="J1244" s="34">
        <v>0</v>
      </c>
    </row>
    <row r="1245" spans="1:10" x14ac:dyDescent="0.35">
      <c r="A1245" s="34" t="s">
        <v>19</v>
      </c>
      <c r="B1245" s="34" t="s">
        <v>1151</v>
      </c>
      <c r="C1245" s="34" t="s">
        <v>1146</v>
      </c>
      <c r="D1245" s="34" t="s">
        <v>1156</v>
      </c>
      <c r="E1245" s="34" t="s">
        <v>1174</v>
      </c>
      <c r="F1245" s="34" t="s">
        <v>1245</v>
      </c>
      <c r="G1245" s="34" t="s">
        <v>1353</v>
      </c>
      <c r="H1245" s="34" t="s">
        <v>1354</v>
      </c>
      <c r="I1245" s="34" t="s">
        <v>1356</v>
      </c>
      <c r="J1245" s="34">
        <v>0</v>
      </c>
    </row>
    <row r="1246" spans="1:10" x14ac:dyDescent="0.35">
      <c r="A1246" s="34" t="s">
        <v>19</v>
      </c>
      <c r="B1246" s="34" t="s">
        <v>1152</v>
      </c>
      <c r="C1246" s="34" t="s">
        <v>1146</v>
      </c>
      <c r="D1246" s="34" t="s">
        <v>1156</v>
      </c>
      <c r="E1246" s="34" t="s">
        <v>1174</v>
      </c>
      <c r="F1246" s="34" t="s">
        <v>1245</v>
      </c>
      <c r="G1246" s="34" t="s">
        <v>1353</v>
      </c>
      <c r="H1246" s="34" t="s">
        <v>1354</v>
      </c>
      <c r="I1246" s="34" t="s">
        <v>1356</v>
      </c>
      <c r="J1246" s="34">
        <v>0</v>
      </c>
    </row>
    <row r="1247" spans="1:10" x14ac:dyDescent="0.35">
      <c r="A1247" s="34" t="s">
        <v>19</v>
      </c>
      <c r="B1247" s="34" t="s">
        <v>1153</v>
      </c>
      <c r="C1247" s="34" t="s">
        <v>1146</v>
      </c>
      <c r="D1247" s="34" t="s">
        <v>1156</v>
      </c>
      <c r="E1247" s="34" t="s">
        <v>1174</v>
      </c>
      <c r="F1247" s="34" t="s">
        <v>1245</v>
      </c>
      <c r="G1247" s="34" t="s">
        <v>1353</v>
      </c>
      <c r="H1247" s="34" t="s">
        <v>1354</v>
      </c>
      <c r="I1247" s="34" t="s">
        <v>1356</v>
      </c>
      <c r="J1247" s="34">
        <v>0</v>
      </c>
    </row>
    <row r="1248" spans="1:10" x14ac:dyDescent="0.35">
      <c r="A1248" s="34" t="s">
        <v>19</v>
      </c>
      <c r="B1248" s="34" t="s">
        <v>1154</v>
      </c>
      <c r="C1248" s="34" t="s">
        <v>1146</v>
      </c>
      <c r="D1248" s="34" t="s">
        <v>1156</v>
      </c>
      <c r="E1248" s="34" t="s">
        <v>1174</v>
      </c>
      <c r="F1248" s="34" t="s">
        <v>1245</v>
      </c>
      <c r="G1248" s="34" t="s">
        <v>1353</v>
      </c>
      <c r="H1248" s="34" t="s">
        <v>1354</v>
      </c>
      <c r="I1248" s="34" t="s">
        <v>1356</v>
      </c>
      <c r="J1248" s="34">
        <v>0</v>
      </c>
    </row>
    <row r="1249" spans="1:10" x14ac:dyDescent="0.35">
      <c r="A1249" s="34" t="s">
        <v>19</v>
      </c>
      <c r="B1249" s="34" t="s">
        <v>1155</v>
      </c>
      <c r="C1249" s="34" t="s">
        <v>1146</v>
      </c>
      <c r="D1249" s="34" t="s">
        <v>1156</v>
      </c>
      <c r="E1249" s="34" t="s">
        <v>1174</v>
      </c>
      <c r="F1249" s="34" t="s">
        <v>1245</v>
      </c>
      <c r="G1249" s="34" t="s">
        <v>1353</v>
      </c>
      <c r="H1249" s="34" t="s">
        <v>1354</v>
      </c>
      <c r="I1249" s="34" t="s">
        <v>1356</v>
      </c>
      <c r="J1249" s="34">
        <v>0</v>
      </c>
    </row>
    <row r="1250" spans="1:10" x14ac:dyDescent="0.35">
      <c r="A1250" s="34" t="s">
        <v>19</v>
      </c>
      <c r="B1250" s="34" t="s">
        <v>1137</v>
      </c>
      <c r="C1250" s="34" t="s">
        <v>1138</v>
      </c>
      <c r="D1250" s="34" t="s">
        <v>1156</v>
      </c>
      <c r="E1250" s="34" t="s">
        <v>1174</v>
      </c>
      <c r="F1250" s="34" t="s">
        <v>1245</v>
      </c>
      <c r="G1250" s="34" t="s">
        <v>1353</v>
      </c>
      <c r="H1250" s="34" t="s">
        <v>1354</v>
      </c>
      <c r="I1250" s="34" t="s">
        <v>1357</v>
      </c>
      <c r="J1250" s="34">
        <v>1260</v>
      </c>
    </row>
    <row r="1251" spans="1:10" x14ac:dyDescent="0.35">
      <c r="A1251" s="34" t="s">
        <v>19</v>
      </c>
      <c r="B1251" s="34" t="s">
        <v>1144</v>
      </c>
      <c r="C1251" s="34" t="s">
        <v>1138</v>
      </c>
      <c r="D1251" s="34" t="s">
        <v>1156</v>
      </c>
      <c r="E1251" s="34" t="s">
        <v>1174</v>
      </c>
      <c r="F1251" s="34" t="s">
        <v>1245</v>
      </c>
      <c r="G1251" s="34" t="s">
        <v>1353</v>
      </c>
      <c r="H1251" s="34" t="s">
        <v>1354</v>
      </c>
      <c r="I1251" s="34" t="s">
        <v>1357</v>
      </c>
      <c r="J1251" s="34">
        <v>0</v>
      </c>
    </row>
    <row r="1252" spans="1:10" x14ac:dyDescent="0.35">
      <c r="A1252" s="34" t="s">
        <v>16</v>
      </c>
      <c r="B1252" s="34" t="s">
        <v>1145</v>
      </c>
      <c r="C1252" s="34" t="s">
        <v>1146</v>
      </c>
      <c r="D1252" s="34" t="s">
        <v>1156</v>
      </c>
      <c r="E1252" s="34" t="s">
        <v>1174</v>
      </c>
      <c r="F1252" s="34" t="s">
        <v>1245</v>
      </c>
      <c r="G1252" s="34" t="s">
        <v>1353</v>
      </c>
      <c r="H1252" s="34" t="s">
        <v>1354</v>
      </c>
      <c r="I1252" s="34" t="s">
        <v>1357</v>
      </c>
      <c r="J1252" s="34">
        <v>0</v>
      </c>
    </row>
    <row r="1253" spans="1:10" x14ac:dyDescent="0.35">
      <c r="A1253" s="34" t="s">
        <v>16</v>
      </c>
      <c r="B1253" s="34" t="s">
        <v>1147</v>
      </c>
      <c r="C1253" s="34" t="s">
        <v>1146</v>
      </c>
      <c r="D1253" s="34" t="s">
        <v>1156</v>
      </c>
      <c r="E1253" s="34" t="s">
        <v>1174</v>
      </c>
      <c r="F1253" s="34" t="s">
        <v>1245</v>
      </c>
      <c r="G1253" s="34" t="s">
        <v>1353</v>
      </c>
      <c r="H1253" s="34" t="s">
        <v>1354</v>
      </c>
      <c r="I1253" s="34" t="s">
        <v>1357</v>
      </c>
      <c r="J1253" s="34">
        <v>0</v>
      </c>
    </row>
    <row r="1254" spans="1:10" x14ac:dyDescent="0.35">
      <c r="A1254" s="34" t="s">
        <v>16</v>
      </c>
      <c r="B1254" s="34" t="s">
        <v>1148</v>
      </c>
      <c r="C1254" s="34" t="s">
        <v>1146</v>
      </c>
      <c r="D1254" s="34" t="s">
        <v>1156</v>
      </c>
      <c r="E1254" s="34" t="s">
        <v>1174</v>
      </c>
      <c r="F1254" s="34" t="s">
        <v>1245</v>
      </c>
      <c r="G1254" s="34" t="s">
        <v>1353</v>
      </c>
      <c r="H1254" s="34" t="s">
        <v>1354</v>
      </c>
      <c r="I1254" s="34" t="s">
        <v>1357</v>
      </c>
      <c r="J1254" s="34">
        <v>0</v>
      </c>
    </row>
    <row r="1255" spans="1:10" x14ac:dyDescent="0.35">
      <c r="A1255" s="34" t="s">
        <v>16</v>
      </c>
      <c r="B1255" s="34" t="s">
        <v>1149</v>
      </c>
      <c r="C1255" s="34" t="s">
        <v>1146</v>
      </c>
      <c r="D1255" s="34" t="s">
        <v>1156</v>
      </c>
      <c r="E1255" s="34" t="s">
        <v>1174</v>
      </c>
      <c r="F1255" s="34" t="s">
        <v>1245</v>
      </c>
      <c r="G1255" s="34" t="s">
        <v>1353</v>
      </c>
      <c r="H1255" s="34" t="s">
        <v>1354</v>
      </c>
      <c r="I1255" s="34" t="s">
        <v>1357</v>
      </c>
      <c r="J1255" s="34">
        <v>0</v>
      </c>
    </row>
    <row r="1256" spans="1:10" x14ac:dyDescent="0.35">
      <c r="A1256" s="34" t="s">
        <v>16</v>
      </c>
      <c r="B1256" s="34" t="s">
        <v>1150</v>
      </c>
      <c r="C1256" s="34" t="s">
        <v>1146</v>
      </c>
      <c r="D1256" s="34" t="s">
        <v>1156</v>
      </c>
      <c r="E1256" s="34" t="s">
        <v>1174</v>
      </c>
      <c r="F1256" s="34" t="s">
        <v>1245</v>
      </c>
      <c r="G1256" s="34" t="s">
        <v>1353</v>
      </c>
      <c r="H1256" s="34" t="s">
        <v>1354</v>
      </c>
      <c r="I1256" s="34" t="s">
        <v>1357</v>
      </c>
      <c r="J1256" s="34">
        <v>0</v>
      </c>
    </row>
    <row r="1257" spans="1:10" x14ac:dyDescent="0.35">
      <c r="A1257" s="34" t="s">
        <v>19</v>
      </c>
      <c r="B1257" s="34" t="s">
        <v>1151</v>
      </c>
      <c r="C1257" s="34" t="s">
        <v>1146</v>
      </c>
      <c r="D1257" s="34" t="s">
        <v>1156</v>
      </c>
      <c r="E1257" s="34" t="s">
        <v>1174</v>
      </c>
      <c r="F1257" s="34" t="s">
        <v>1245</v>
      </c>
      <c r="G1257" s="34" t="s">
        <v>1353</v>
      </c>
      <c r="H1257" s="34" t="s">
        <v>1354</v>
      </c>
      <c r="I1257" s="34" t="s">
        <v>1357</v>
      </c>
      <c r="J1257" s="34">
        <v>0</v>
      </c>
    </row>
    <row r="1258" spans="1:10" x14ac:dyDescent="0.35">
      <c r="A1258" s="34" t="s">
        <v>19</v>
      </c>
      <c r="B1258" s="34" t="s">
        <v>1152</v>
      </c>
      <c r="C1258" s="34" t="s">
        <v>1146</v>
      </c>
      <c r="D1258" s="34" t="s">
        <v>1156</v>
      </c>
      <c r="E1258" s="34" t="s">
        <v>1174</v>
      </c>
      <c r="F1258" s="34" t="s">
        <v>1245</v>
      </c>
      <c r="G1258" s="34" t="s">
        <v>1353</v>
      </c>
      <c r="H1258" s="34" t="s">
        <v>1354</v>
      </c>
      <c r="I1258" s="34" t="s">
        <v>1357</v>
      </c>
      <c r="J1258" s="34">
        <v>0</v>
      </c>
    </row>
    <row r="1259" spans="1:10" x14ac:dyDescent="0.35">
      <c r="A1259" s="34" t="s">
        <v>19</v>
      </c>
      <c r="B1259" s="34" t="s">
        <v>1153</v>
      </c>
      <c r="C1259" s="34" t="s">
        <v>1146</v>
      </c>
      <c r="D1259" s="34" t="s">
        <v>1156</v>
      </c>
      <c r="E1259" s="34" t="s">
        <v>1174</v>
      </c>
      <c r="F1259" s="34" t="s">
        <v>1245</v>
      </c>
      <c r="G1259" s="34" t="s">
        <v>1353</v>
      </c>
      <c r="H1259" s="34" t="s">
        <v>1354</v>
      </c>
      <c r="I1259" s="34" t="s">
        <v>1357</v>
      </c>
      <c r="J1259" s="34">
        <v>0</v>
      </c>
    </row>
    <row r="1260" spans="1:10" x14ac:dyDescent="0.35">
      <c r="A1260" s="34" t="s">
        <v>19</v>
      </c>
      <c r="B1260" s="34" t="s">
        <v>1154</v>
      </c>
      <c r="C1260" s="34" t="s">
        <v>1146</v>
      </c>
      <c r="D1260" s="34" t="s">
        <v>1156</v>
      </c>
      <c r="E1260" s="34" t="s">
        <v>1174</v>
      </c>
      <c r="F1260" s="34" t="s">
        <v>1245</v>
      </c>
      <c r="G1260" s="34" t="s">
        <v>1353</v>
      </c>
      <c r="H1260" s="34" t="s">
        <v>1354</v>
      </c>
      <c r="I1260" s="34" t="s">
        <v>1357</v>
      </c>
      <c r="J1260" s="34">
        <v>0</v>
      </c>
    </row>
    <row r="1261" spans="1:10" x14ac:dyDescent="0.35">
      <c r="A1261" s="34" t="s">
        <v>19</v>
      </c>
      <c r="B1261" s="34" t="s">
        <v>1155</v>
      </c>
      <c r="C1261" s="34" t="s">
        <v>1146</v>
      </c>
      <c r="D1261" s="34" t="s">
        <v>1156</v>
      </c>
      <c r="E1261" s="34" t="s">
        <v>1174</v>
      </c>
      <c r="F1261" s="34" t="s">
        <v>1245</v>
      </c>
      <c r="G1261" s="34" t="s">
        <v>1353</v>
      </c>
      <c r="H1261" s="34" t="s">
        <v>1354</v>
      </c>
      <c r="I1261" s="34" t="s">
        <v>1357</v>
      </c>
      <c r="J1261" s="34">
        <v>0</v>
      </c>
    </row>
    <row r="1262" spans="1:10" x14ac:dyDescent="0.35">
      <c r="A1262" s="34" t="s">
        <v>19</v>
      </c>
      <c r="B1262" s="34" t="s">
        <v>1137</v>
      </c>
      <c r="C1262" s="34" t="s">
        <v>1138</v>
      </c>
      <c r="D1262" s="34" t="s">
        <v>1156</v>
      </c>
      <c r="E1262" s="34" t="s">
        <v>1174</v>
      </c>
      <c r="F1262" s="34" t="s">
        <v>1245</v>
      </c>
      <c r="G1262" s="34" t="s">
        <v>1353</v>
      </c>
      <c r="H1262" s="34" t="s">
        <v>50</v>
      </c>
      <c r="I1262" s="34" t="s">
        <v>1358</v>
      </c>
      <c r="J1262" s="34">
        <v>539</v>
      </c>
    </row>
    <row r="1263" spans="1:10" x14ac:dyDescent="0.35">
      <c r="A1263" s="34" t="s">
        <v>19</v>
      </c>
      <c r="B1263" s="34" t="s">
        <v>1144</v>
      </c>
      <c r="C1263" s="34" t="s">
        <v>1138</v>
      </c>
      <c r="D1263" s="34" t="s">
        <v>1156</v>
      </c>
      <c r="E1263" s="34" t="s">
        <v>1174</v>
      </c>
      <c r="F1263" s="34" t="s">
        <v>1245</v>
      </c>
      <c r="G1263" s="34" t="s">
        <v>1353</v>
      </c>
      <c r="H1263" s="34" t="s">
        <v>50</v>
      </c>
      <c r="I1263" s="34" t="s">
        <v>1358</v>
      </c>
      <c r="J1263" s="34">
        <v>0</v>
      </c>
    </row>
    <row r="1264" spans="1:10" x14ac:dyDescent="0.35">
      <c r="A1264" s="34" t="s">
        <v>16</v>
      </c>
      <c r="B1264" s="34" t="s">
        <v>1145</v>
      </c>
      <c r="C1264" s="34" t="s">
        <v>1146</v>
      </c>
      <c r="D1264" s="34" t="s">
        <v>1156</v>
      </c>
      <c r="E1264" s="34" t="s">
        <v>1174</v>
      </c>
      <c r="F1264" s="34" t="s">
        <v>1245</v>
      </c>
      <c r="G1264" s="34" t="s">
        <v>1353</v>
      </c>
      <c r="H1264" s="34" t="s">
        <v>50</v>
      </c>
      <c r="I1264" s="34" t="s">
        <v>1358</v>
      </c>
      <c r="J1264" s="34">
        <v>0</v>
      </c>
    </row>
    <row r="1265" spans="1:10" x14ac:dyDescent="0.35">
      <c r="A1265" s="34" t="s">
        <v>16</v>
      </c>
      <c r="B1265" s="34" t="s">
        <v>1147</v>
      </c>
      <c r="C1265" s="34" t="s">
        <v>1146</v>
      </c>
      <c r="D1265" s="34" t="s">
        <v>1156</v>
      </c>
      <c r="E1265" s="34" t="s">
        <v>1174</v>
      </c>
      <c r="F1265" s="34" t="s">
        <v>1245</v>
      </c>
      <c r="G1265" s="34" t="s">
        <v>1353</v>
      </c>
      <c r="H1265" s="34" t="s">
        <v>50</v>
      </c>
      <c r="I1265" s="34" t="s">
        <v>1358</v>
      </c>
      <c r="J1265" s="34">
        <v>0</v>
      </c>
    </row>
    <row r="1266" spans="1:10" x14ac:dyDescent="0.35">
      <c r="A1266" s="34" t="s">
        <v>16</v>
      </c>
      <c r="B1266" s="34" t="s">
        <v>1148</v>
      </c>
      <c r="C1266" s="34" t="s">
        <v>1146</v>
      </c>
      <c r="D1266" s="34" t="s">
        <v>1156</v>
      </c>
      <c r="E1266" s="34" t="s">
        <v>1174</v>
      </c>
      <c r="F1266" s="34" t="s">
        <v>1245</v>
      </c>
      <c r="G1266" s="34" t="s">
        <v>1353</v>
      </c>
      <c r="H1266" s="34" t="s">
        <v>50</v>
      </c>
      <c r="I1266" s="34" t="s">
        <v>1358</v>
      </c>
      <c r="J1266" s="34">
        <v>0</v>
      </c>
    </row>
    <row r="1267" spans="1:10" x14ac:dyDescent="0.35">
      <c r="A1267" s="34" t="s">
        <v>16</v>
      </c>
      <c r="B1267" s="34" t="s">
        <v>1149</v>
      </c>
      <c r="C1267" s="34" t="s">
        <v>1146</v>
      </c>
      <c r="D1267" s="34" t="s">
        <v>1156</v>
      </c>
      <c r="E1267" s="34" t="s">
        <v>1174</v>
      </c>
      <c r="F1267" s="34" t="s">
        <v>1245</v>
      </c>
      <c r="G1267" s="34" t="s">
        <v>1353</v>
      </c>
      <c r="H1267" s="34" t="s">
        <v>50</v>
      </c>
      <c r="I1267" s="34" t="s">
        <v>1358</v>
      </c>
      <c r="J1267" s="34">
        <v>0</v>
      </c>
    </row>
    <row r="1268" spans="1:10" x14ac:dyDescent="0.35">
      <c r="A1268" s="34" t="s">
        <v>16</v>
      </c>
      <c r="B1268" s="34" t="s">
        <v>1150</v>
      </c>
      <c r="C1268" s="34" t="s">
        <v>1146</v>
      </c>
      <c r="D1268" s="34" t="s">
        <v>1156</v>
      </c>
      <c r="E1268" s="34" t="s">
        <v>1174</v>
      </c>
      <c r="F1268" s="34" t="s">
        <v>1245</v>
      </c>
      <c r="G1268" s="34" t="s">
        <v>1353</v>
      </c>
      <c r="H1268" s="34" t="s">
        <v>50</v>
      </c>
      <c r="I1268" s="34" t="s">
        <v>1358</v>
      </c>
      <c r="J1268" s="34">
        <v>0</v>
      </c>
    </row>
    <row r="1269" spans="1:10" x14ac:dyDescent="0.35">
      <c r="A1269" s="34" t="s">
        <v>19</v>
      </c>
      <c r="B1269" s="34" t="s">
        <v>1151</v>
      </c>
      <c r="C1269" s="34" t="s">
        <v>1146</v>
      </c>
      <c r="D1269" s="34" t="s">
        <v>1156</v>
      </c>
      <c r="E1269" s="34" t="s">
        <v>1174</v>
      </c>
      <c r="F1269" s="34" t="s">
        <v>1245</v>
      </c>
      <c r="G1269" s="34" t="s">
        <v>1353</v>
      </c>
      <c r="H1269" s="34" t="s">
        <v>50</v>
      </c>
      <c r="I1269" s="34" t="s">
        <v>1358</v>
      </c>
      <c r="J1269" s="34">
        <v>0</v>
      </c>
    </row>
    <row r="1270" spans="1:10" x14ac:dyDescent="0.35">
      <c r="A1270" s="34" t="s">
        <v>19</v>
      </c>
      <c r="B1270" s="34" t="s">
        <v>1152</v>
      </c>
      <c r="C1270" s="34" t="s">
        <v>1146</v>
      </c>
      <c r="D1270" s="34" t="s">
        <v>1156</v>
      </c>
      <c r="E1270" s="34" t="s">
        <v>1174</v>
      </c>
      <c r="F1270" s="34" t="s">
        <v>1245</v>
      </c>
      <c r="G1270" s="34" t="s">
        <v>1353</v>
      </c>
      <c r="H1270" s="34" t="s">
        <v>50</v>
      </c>
      <c r="I1270" s="34" t="s">
        <v>1358</v>
      </c>
      <c r="J1270" s="34">
        <v>0</v>
      </c>
    </row>
    <row r="1271" spans="1:10" x14ac:dyDescent="0.35">
      <c r="A1271" s="34" t="s">
        <v>19</v>
      </c>
      <c r="B1271" s="34" t="s">
        <v>1153</v>
      </c>
      <c r="C1271" s="34" t="s">
        <v>1146</v>
      </c>
      <c r="D1271" s="34" t="s">
        <v>1156</v>
      </c>
      <c r="E1271" s="34" t="s">
        <v>1174</v>
      </c>
      <c r="F1271" s="34" t="s">
        <v>1245</v>
      </c>
      <c r="G1271" s="34" t="s">
        <v>1353</v>
      </c>
      <c r="H1271" s="34" t="s">
        <v>50</v>
      </c>
      <c r="I1271" s="34" t="s">
        <v>1358</v>
      </c>
      <c r="J1271" s="34">
        <v>0</v>
      </c>
    </row>
    <row r="1272" spans="1:10" x14ac:dyDescent="0.35">
      <c r="A1272" s="34" t="s">
        <v>19</v>
      </c>
      <c r="B1272" s="34" t="s">
        <v>1154</v>
      </c>
      <c r="C1272" s="34" t="s">
        <v>1146</v>
      </c>
      <c r="D1272" s="34" t="s">
        <v>1156</v>
      </c>
      <c r="E1272" s="34" t="s">
        <v>1174</v>
      </c>
      <c r="F1272" s="34" t="s">
        <v>1245</v>
      </c>
      <c r="G1272" s="34" t="s">
        <v>1353</v>
      </c>
      <c r="H1272" s="34" t="s">
        <v>50</v>
      </c>
      <c r="I1272" s="34" t="s">
        <v>1358</v>
      </c>
      <c r="J1272" s="34">
        <v>0</v>
      </c>
    </row>
    <row r="1273" spans="1:10" x14ac:dyDescent="0.35">
      <c r="A1273" s="34" t="s">
        <v>19</v>
      </c>
      <c r="B1273" s="34" t="s">
        <v>1155</v>
      </c>
      <c r="C1273" s="34" t="s">
        <v>1146</v>
      </c>
      <c r="D1273" s="34" t="s">
        <v>1156</v>
      </c>
      <c r="E1273" s="34" t="s">
        <v>1174</v>
      </c>
      <c r="F1273" s="34" t="s">
        <v>1245</v>
      </c>
      <c r="G1273" s="34" t="s">
        <v>1353</v>
      </c>
      <c r="H1273" s="34" t="s">
        <v>50</v>
      </c>
      <c r="I1273" s="34" t="s">
        <v>1358</v>
      </c>
      <c r="J1273" s="34">
        <v>0</v>
      </c>
    </row>
    <row r="1274" spans="1:10" x14ac:dyDescent="0.35">
      <c r="A1274" s="34" t="s">
        <v>19</v>
      </c>
      <c r="B1274" s="34" t="s">
        <v>1137</v>
      </c>
      <c r="C1274" s="34" t="s">
        <v>1138</v>
      </c>
      <c r="D1274" s="34" t="s">
        <v>1139</v>
      </c>
      <c r="E1274" s="34" t="s">
        <v>1140</v>
      </c>
      <c r="F1274" s="34" t="s">
        <v>1141</v>
      </c>
      <c r="G1274" s="34" t="s">
        <v>1359</v>
      </c>
      <c r="H1274" s="34" t="s">
        <v>1360</v>
      </c>
      <c r="I1274" s="34" t="s">
        <v>1361</v>
      </c>
      <c r="J1274" s="34">
        <v>3491</v>
      </c>
    </row>
    <row r="1275" spans="1:10" x14ac:dyDescent="0.35">
      <c r="A1275" s="34" t="s">
        <v>19</v>
      </c>
      <c r="B1275" s="34" t="s">
        <v>1144</v>
      </c>
      <c r="C1275" s="34" t="s">
        <v>1138</v>
      </c>
      <c r="D1275" s="34" t="s">
        <v>1139</v>
      </c>
      <c r="E1275" s="34" t="s">
        <v>1140</v>
      </c>
      <c r="F1275" s="34" t="s">
        <v>1141</v>
      </c>
      <c r="G1275" s="34" t="s">
        <v>1359</v>
      </c>
      <c r="H1275" s="34" t="s">
        <v>1360</v>
      </c>
      <c r="I1275" s="34" t="s">
        <v>1361</v>
      </c>
      <c r="J1275" s="34">
        <v>0</v>
      </c>
    </row>
    <row r="1276" spans="1:10" x14ac:dyDescent="0.35">
      <c r="A1276" s="34" t="s">
        <v>16</v>
      </c>
      <c r="B1276" s="34" t="s">
        <v>1145</v>
      </c>
      <c r="C1276" s="34" t="s">
        <v>1146</v>
      </c>
      <c r="D1276" s="34" t="s">
        <v>1139</v>
      </c>
      <c r="E1276" s="34" t="s">
        <v>1140</v>
      </c>
      <c r="F1276" s="34" t="s">
        <v>1141</v>
      </c>
      <c r="G1276" s="34" t="s">
        <v>1359</v>
      </c>
      <c r="H1276" s="34" t="s">
        <v>1360</v>
      </c>
      <c r="I1276" s="34" t="s">
        <v>1361</v>
      </c>
      <c r="J1276" s="34">
        <v>0</v>
      </c>
    </row>
    <row r="1277" spans="1:10" x14ac:dyDescent="0.35">
      <c r="A1277" s="34" t="s">
        <v>16</v>
      </c>
      <c r="B1277" s="34" t="s">
        <v>1147</v>
      </c>
      <c r="C1277" s="34" t="s">
        <v>1146</v>
      </c>
      <c r="D1277" s="34" t="s">
        <v>1139</v>
      </c>
      <c r="E1277" s="34" t="s">
        <v>1140</v>
      </c>
      <c r="F1277" s="34" t="s">
        <v>1141</v>
      </c>
      <c r="G1277" s="34" t="s">
        <v>1359</v>
      </c>
      <c r="H1277" s="34" t="s">
        <v>1360</v>
      </c>
      <c r="I1277" s="34" t="s">
        <v>1361</v>
      </c>
      <c r="J1277" s="34">
        <v>0</v>
      </c>
    </row>
    <row r="1278" spans="1:10" x14ac:dyDescent="0.35">
      <c r="A1278" s="34" t="s">
        <v>16</v>
      </c>
      <c r="B1278" s="34" t="s">
        <v>1148</v>
      </c>
      <c r="C1278" s="34" t="s">
        <v>1146</v>
      </c>
      <c r="D1278" s="34" t="s">
        <v>1139</v>
      </c>
      <c r="E1278" s="34" t="s">
        <v>1140</v>
      </c>
      <c r="F1278" s="34" t="s">
        <v>1141</v>
      </c>
      <c r="G1278" s="34" t="s">
        <v>1359</v>
      </c>
      <c r="H1278" s="34" t="s">
        <v>1360</v>
      </c>
      <c r="I1278" s="34" t="s">
        <v>1361</v>
      </c>
      <c r="J1278" s="34">
        <v>0</v>
      </c>
    </row>
    <row r="1279" spans="1:10" x14ac:dyDescent="0.35">
      <c r="A1279" s="34" t="s">
        <v>16</v>
      </c>
      <c r="B1279" s="34" t="s">
        <v>1149</v>
      </c>
      <c r="C1279" s="34" t="s">
        <v>1146</v>
      </c>
      <c r="D1279" s="34" t="s">
        <v>1139</v>
      </c>
      <c r="E1279" s="34" t="s">
        <v>1140</v>
      </c>
      <c r="F1279" s="34" t="s">
        <v>1141</v>
      </c>
      <c r="G1279" s="34" t="s">
        <v>1359</v>
      </c>
      <c r="H1279" s="34" t="s">
        <v>1360</v>
      </c>
      <c r="I1279" s="34" t="s">
        <v>1361</v>
      </c>
      <c r="J1279" s="34">
        <v>0</v>
      </c>
    </row>
    <row r="1280" spans="1:10" x14ac:dyDescent="0.35">
      <c r="A1280" s="34" t="s">
        <v>16</v>
      </c>
      <c r="B1280" s="34" t="s">
        <v>1150</v>
      </c>
      <c r="C1280" s="34" t="s">
        <v>1146</v>
      </c>
      <c r="D1280" s="34" t="s">
        <v>1139</v>
      </c>
      <c r="E1280" s="34" t="s">
        <v>1140</v>
      </c>
      <c r="F1280" s="34" t="s">
        <v>1141</v>
      </c>
      <c r="G1280" s="34" t="s">
        <v>1359</v>
      </c>
      <c r="H1280" s="34" t="s">
        <v>1360</v>
      </c>
      <c r="I1280" s="34" t="s">
        <v>1361</v>
      </c>
      <c r="J1280" s="34">
        <v>0</v>
      </c>
    </row>
    <row r="1281" spans="1:11" x14ac:dyDescent="0.35">
      <c r="A1281" s="34" t="s">
        <v>19</v>
      </c>
      <c r="B1281" s="34" t="s">
        <v>1151</v>
      </c>
      <c r="C1281" s="34" t="s">
        <v>1146</v>
      </c>
      <c r="D1281" s="34" t="s">
        <v>1139</v>
      </c>
      <c r="E1281" s="34" t="s">
        <v>1140</v>
      </c>
      <c r="F1281" s="34" t="s">
        <v>1141</v>
      </c>
      <c r="G1281" s="34" t="s">
        <v>1359</v>
      </c>
      <c r="H1281" s="34" t="s">
        <v>1360</v>
      </c>
      <c r="I1281" s="34" t="s">
        <v>1361</v>
      </c>
      <c r="J1281" s="34">
        <v>0</v>
      </c>
      <c r="K1281" s="34"/>
    </row>
    <row r="1282" spans="1:11" x14ac:dyDescent="0.35">
      <c r="A1282" s="34" t="s">
        <v>19</v>
      </c>
      <c r="B1282" s="34" t="s">
        <v>1152</v>
      </c>
      <c r="C1282" s="34" t="s">
        <v>1146</v>
      </c>
      <c r="D1282" s="34" t="s">
        <v>1139</v>
      </c>
      <c r="E1282" s="34" t="s">
        <v>1140</v>
      </c>
      <c r="F1282" s="34" t="s">
        <v>1141</v>
      </c>
      <c r="G1282" s="34" t="s">
        <v>1359</v>
      </c>
      <c r="H1282" s="34" t="s">
        <v>1360</v>
      </c>
      <c r="I1282" s="34" t="s">
        <v>1361</v>
      </c>
      <c r="J1282" s="34">
        <v>0</v>
      </c>
      <c r="K1282" s="34"/>
    </row>
    <row r="1283" spans="1:11" x14ac:dyDescent="0.35">
      <c r="A1283" s="34" t="s">
        <v>19</v>
      </c>
      <c r="B1283" s="34" t="s">
        <v>1153</v>
      </c>
      <c r="C1283" s="34" t="s">
        <v>1146</v>
      </c>
      <c r="D1283" s="34" t="s">
        <v>1139</v>
      </c>
      <c r="E1283" s="34" t="s">
        <v>1140</v>
      </c>
      <c r="F1283" s="34" t="s">
        <v>1141</v>
      </c>
      <c r="G1283" s="34" t="s">
        <v>1359</v>
      </c>
      <c r="H1283" s="34" t="s">
        <v>1360</v>
      </c>
      <c r="I1283" s="34" t="s">
        <v>1361</v>
      </c>
      <c r="J1283" s="34">
        <v>0</v>
      </c>
      <c r="K1283" s="34"/>
    </row>
    <row r="1284" spans="1:11" x14ac:dyDescent="0.35">
      <c r="A1284" s="34" t="s">
        <v>19</v>
      </c>
      <c r="B1284" s="34" t="s">
        <v>1154</v>
      </c>
      <c r="C1284" s="34" t="s">
        <v>1146</v>
      </c>
      <c r="D1284" s="34" t="s">
        <v>1139</v>
      </c>
      <c r="E1284" s="34" t="s">
        <v>1140</v>
      </c>
      <c r="F1284" s="34" t="s">
        <v>1141</v>
      </c>
      <c r="G1284" s="34" t="s">
        <v>1359</v>
      </c>
      <c r="H1284" s="34" t="s">
        <v>1360</v>
      </c>
      <c r="I1284" s="34" t="s">
        <v>1361</v>
      </c>
      <c r="J1284" s="34">
        <v>0</v>
      </c>
      <c r="K1284" s="34"/>
    </row>
    <row r="1285" spans="1:11" x14ac:dyDescent="0.35">
      <c r="A1285" s="34" t="s">
        <v>19</v>
      </c>
      <c r="B1285" s="34" t="s">
        <v>1155</v>
      </c>
      <c r="C1285" s="34" t="s">
        <v>1146</v>
      </c>
      <c r="D1285" s="34" t="s">
        <v>1139</v>
      </c>
      <c r="E1285" s="34" t="s">
        <v>1140</v>
      </c>
      <c r="F1285" s="34" t="s">
        <v>1141</v>
      </c>
      <c r="G1285" s="34" t="s">
        <v>1359</v>
      </c>
      <c r="H1285" s="34" t="s">
        <v>1360</v>
      </c>
      <c r="I1285" s="34" t="s">
        <v>1361</v>
      </c>
      <c r="J1285" s="34">
        <v>0</v>
      </c>
      <c r="K1285" s="34"/>
    </row>
    <row r="1286" spans="1:11" x14ac:dyDescent="0.35">
      <c r="A1286" s="34" t="s">
        <v>19</v>
      </c>
      <c r="B1286" s="34" t="s">
        <v>1137</v>
      </c>
      <c r="C1286" s="34" t="s">
        <v>1138</v>
      </c>
      <c r="D1286" s="34" t="s">
        <v>1156</v>
      </c>
      <c r="E1286" s="34" t="s">
        <v>1174</v>
      </c>
      <c r="F1286" s="34" t="s">
        <v>1245</v>
      </c>
      <c r="G1286" s="34" t="s">
        <v>1362</v>
      </c>
      <c r="H1286" s="34" t="s">
        <v>1363</v>
      </c>
      <c r="I1286" s="34" t="s">
        <v>1364</v>
      </c>
      <c r="J1286" s="34">
        <v>357</v>
      </c>
      <c r="K1286" s="34" t="s">
        <v>1365</v>
      </c>
    </row>
    <row r="1287" spans="1:11" x14ac:dyDescent="0.35">
      <c r="A1287" s="34" t="s">
        <v>19</v>
      </c>
      <c r="B1287" s="34" t="s">
        <v>1144</v>
      </c>
      <c r="C1287" s="34" t="s">
        <v>1138</v>
      </c>
      <c r="D1287" s="34" t="s">
        <v>1156</v>
      </c>
      <c r="E1287" s="34" t="s">
        <v>1174</v>
      </c>
      <c r="F1287" s="34" t="s">
        <v>1245</v>
      </c>
      <c r="G1287" s="34" t="s">
        <v>1362</v>
      </c>
      <c r="H1287" s="34" t="s">
        <v>1363</v>
      </c>
      <c r="I1287" s="34" t="s">
        <v>1364</v>
      </c>
      <c r="J1287" s="34">
        <v>0</v>
      </c>
      <c r="K1287" s="34" t="s">
        <v>1365</v>
      </c>
    </row>
    <row r="1288" spans="1:11" x14ac:dyDescent="0.35">
      <c r="A1288" s="34" t="s">
        <v>16</v>
      </c>
      <c r="B1288" s="34" t="s">
        <v>1145</v>
      </c>
      <c r="C1288" s="34" t="s">
        <v>1146</v>
      </c>
      <c r="D1288" s="34" t="s">
        <v>1156</v>
      </c>
      <c r="E1288" s="34" t="s">
        <v>1174</v>
      </c>
      <c r="F1288" s="34" t="s">
        <v>1245</v>
      </c>
      <c r="G1288" s="34" t="s">
        <v>1362</v>
      </c>
      <c r="H1288" s="34" t="s">
        <v>1363</v>
      </c>
      <c r="I1288" s="34" t="s">
        <v>1364</v>
      </c>
      <c r="J1288" s="34">
        <v>0</v>
      </c>
      <c r="K1288" s="34" t="s">
        <v>1365</v>
      </c>
    </row>
    <row r="1289" spans="1:11" x14ac:dyDescent="0.35">
      <c r="A1289" s="34" t="s">
        <v>16</v>
      </c>
      <c r="B1289" s="34" t="s">
        <v>1147</v>
      </c>
      <c r="C1289" s="34" t="s">
        <v>1146</v>
      </c>
      <c r="D1289" s="34" t="s">
        <v>1156</v>
      </c>
      <c r="E1289" s="34" t="s">
        <v>1174</v>
      </c>
      <c r="F1289" s="34" t="s">
        <v>1245</v>
      </c>
      <c r="G1289" s="34" t="s">
        <v>1362</v>
      </c>
      <c r="H1289" s="34" t="s">
        <v>1363</v>
      </c>
      <c r="I1289" s="34" t="s">
        <v>1364</v>
      </c>
      <c r="J1289" s="34">
        <v>0</v>
      </c>
      <c r="K1289" s="34" t="s">
        <v>1365</v>
      </c>
    </row>
    <row r="1290" spans="1:11" x14ac:dyDescent="0.35">
      <c r="A1290" s="34" t="s">
        <v>16</v>
      </c>
      <c r="B1290" s="34" t="s">
        <v>1148</v>
      </c>
      <c r="C1290" s="34" t="s">
        <v>1146</v>
      </c>
      <c r="D1290" s="34" t="s">
        <v>1156</v>
      </c>
      <c r="E1290" s="34" t="s">
        <v>1174</v>
      </c>
      <c r="F1290" s="34" t="s">
        <v>1245</v>
      </c>
      <c r="G1290" s="34" t="s">
        <v>1362</v>
      </c>
      <c r="H1290" s="34" t="s">
        <v>1363</v>
      </c>
      <c r="I1290" s="34" t="s">
        <v>1364</v>
      </c>
      <c r="J1290" s="34">
        <v>0</v>
      </c>
      <c r="K1290" s="34" t="s">
        <v>1365</v>
      </c>
    </row>
    <row r="1291" spans="1:11" x14ac:dyDescent="0.35">
      <c r="A1291" s="34" t="s">
        <v>16</v>
      </c>
      <c r="B1291" s="34" t="s">
        <v>1149</v>
      </c>
      <c r="C1291" s="34" t="s">
        <v>1146</v>
      </c>
      <c r="D1291" s="34" t="s">
        <v>1156</v>
      </c>
      <c r="E1291" s="34" t="s">
        <v>1174</v>
      </c>
      <c r="F1291" s="34" t="s">
        <v>1245</v>
      </c>
      <c r="G1291" s="34" t="s">
        <v>1362</v>
      </c>
      <c r="H1291" s="34" t="s">
        <v>1363</v>
      </c>
      <c r="I1291" s="34" t="s">
        <v>1364</v>
      </c>
      <c r="J1291" s="34">
        <v>0</v>
      </c>
      <c r="K1291" s="34" t="s">
        <v>1365</v>
      </c>
    </row>
    <row r="1292" spans="1:11" x14ac:dyDescent="0.35">
      <c r="A1292" s="34" t="s">
        <v>16</v>
      </c>
      <c r="B1292" s="34" t="s">
        <v>1150</v>
      </c>
      <c r="C1292" s="34" t="s">
        <v>1146</v>
      </c>
      <c r="D1292" s="34" t="s">
        <v>1156</v>
      </c>
      <c r="E1292" s="34" t="s">
        <v>1174</v>
      </c>
      <c r="F1292" s="34" t="s">
        <v>1245</v>
      </c>
      <c r="G1292" s="34" t="s">
        <v>1362</v>
      </c>
      <c r="H1292" s="34" t="s">
        <v>1363</v>
      </c>
      <c r="I1292" s="34" t="s">
        <v>1364</v>
      </c>
      <c r="J1292" s="34">
        <v>0</v>
      </c>
      <c r="K1292" s="34" t="s">
        <v>1365</v>
      </c>
    </row>
    <row r="1293" spans="1:11" x14ac:dyDescent="0.35">
      <c r="A1293" s="34" t="s">
        <v>19</v>
      </c>
      <c r="B1293" s="34" t="s">
        <v>1151</v>
      </c>
      <c r="C1293" s="34" t="s">
        <v>1146</v>
      </c>
      <c r="D1293" s="34" t="s">
        <v>1156</v>
      </c>
      <c r="E1293" s="34" t="s">
        <v>1174</v>
      </c>
      <c r="F1293" s="34" t="s">
        <v>1245</v>
      </c>
      <c r="G1293" s="34" t="s">
        <v>1362</v>
      </c>
      <c r="H1293" s="34" t="s">
        <v>1363</v>
      </c>
      <c r="I1293" s="34" t="s">
        <v>1364</v>
      </c>
      <c r="J1293" s="34">
        <v>0</v>
      </c>
      <c r="K1293" s="34" t="s">
        <v>1365</v>
      </c>
    </row>
    <row r="1294" spans="1:11" x14ac:dyDescent="0.35">
      <c r="A1294" s="34" t="s">
        <v>19</v>
      </c>
      <c r="B1294" s="34" t="s">
        <v>1152</v>
      </c>
      <c r="C1294" s="34" t="s">
        <v>1146</v>
      </c>
      <c r="D1294" s="34" t="s">
        <v>1156</v>
      </c>
      <c r="E1294" s="34" t="s">
        <v>1174</v>
      </c>
      <c r="F1294" s="34" t="s">
        <v>1245</v>
      </c>
      <c r="G1294" s="34" t="s">
        <v>1362</v>
      </c>
      <c r="H1294" s="34" t="s">
        <v>1363</v>
      </c>
      <c r="I1294" s="34" t="s">
        <v>1364</v>
      </c>
      <c r="J1294" s="34">
        <v>0</v>
      </c>
      <c r="K1294" s="34" t="s">
        <v>1365</v>
      </c>
    </row>
    <row r="1295" spans="1:11" x14ac:dyDescent="0.35">
      <c r="A1295" s="34" t="s">
        <v>19</v>
      </c>
      <c r="B1295" s="34" t="s">
        <v>1153</v>
      </c>
      <c r="C1295" s="34" t="s">
        <v>1146</v>
      </c>
      <c r="D1295" s="34" t="s">
        <v>1156</v>
      </c>
      <c r="E1295" s="34" t="s">
        <v>1174</v>
      </c>
      <c r="F1295" s="34" t="s">
        <v>1245</v>
      </c>
      <c r="G1295" s="34" t="s">
        <v>1362</v>
      </c>
      <c r="H1295" s="34" t="s">
        <v>1363</v>
      </c>
      <c r="I1295" s="34" t="s">
        <v>1364</v>
      </c>
      <c r="J1295" s="34">
        <v>0</v>
      </c>
      <c r="K1295" s="34" t="s">
        <v>1365</v>
      </c>
    </row>
    <row r="1296" spans="1:11" x14ac:dyDescent="0.35">
      <c r="A1296" s="34" t="s">
        <v>19</v>
      </c>
      <c r="B1296" s="34" t="s">
        <v>1154</v>
      </c>
      <c r="C1296" s="34" t="s">
        <v>1146</v>
      </c>
      <c r="D1296" s="34" t="s">
        <v>1156</v>
      </c>
      <c r="E1296" s="34" t="s">
        <v>1174</v>
      </c>
      <c r="F1296" s="34" t="s">
        <v>1245</v>
      </c>
      <c r="G1296" s="34" t="s">
        <v>1362</v>
      </c>
      <c r="H1296" s="34" t="s">
        <v>1363</v>
      </c>
      <c r="I1296" s="34" t="s">
        <v>1364</v>
      </c>
      <c r="J1296" s="34">
        <v>0</v>
      </c>
      <c r="K1296" s="34" t="s">
        <v>1365</v>
      </c>
    </row>
    <row r="1297" spans="1:11" x14ac:dyDescent="0.35">
      <c r="A1297" s="34" t="s">
        <v>19</v>
      </c>
      <c r="B1297" s="34" t="s">
        <v>1155</v>
      </c>
      <c r="C1297" s="34" t="s">
        <v>1146</v>
      </c>
      <c r="D1297" s="34" t="s">
        <v>1156</v>
      </c>
      <c r="E1297" s="34" t="s">
        <v>1174</v>
      </c>
      <c r="F1297" s="34" t="s">
        <v>1245</v>
      </c>
      <c r="G1297" s="34" t="s">
        <v>1362</v>
      </c>
      <c r="H1297" s="34" t="s">
        <v>1363</v>
      </c>
      <c r="I1297" s="34" t="s">
        <v>1364</v>
      </c>
      <c r="J1297" s="34">
        <v>0</v>
      </c>
      <c r="K1297" s="34" t="s">
        <v>1365</v>
      </c>
    </row>
    <row r="1298" spans="1:11" x14ac:dyDescent="0.35">
      <c r="A1298" s="34" t="s">
        <v>19</v>
      </c>
      <c r="B1298" s="34" t="s">
        <v>1137</v>
      </c>
      <c r="C1298" s="34" t="s">
        <v>1138</v>
      </c>
      <c r="D1298" s="34" t="s">
        <v>1156</v>
      </c>
      <c r="E1298" s="34" t="s">
        <v>1208</v>
      </c>
      <c r="F1298" s="34" t="s">
        <v>1262</v>
      </c>
      <c r="G1298" s="34" t="s">
        <v>1366</v>
      </c>
      <c r="H1298" s="34" t="s">
        <v>1367</v>
      </c>
      <c r="I1298" s="34" t="s">
        <v>1368</v>
      </c>
      <c r="J1298" s="34">
        <v>0</v>
      </c>
      <c r="K1298" s="34"/>
    </row>
    <row r="1299" spans="1:11" x14ac:dyDescent="0.35">
      <c r="A1299" s="34" t="s">
        <v>19</v>
      </c>
      <c r="B1299" s="34" t="s">
        <v>1144</v>
      </c>
      <c r="C1299" s="34" t="s">
        <v>1138</v>
      </c>
      <c r="D1299" s="34" t="s">
        <v>1156</v>
      </c>
      <c r="E1299" s="34" t="s">
        <v>1208</v>
      </c>
      <c r="F1299" s="34" t="s">
        <v>1262</v>
      </c>
      <c r="G1299" s="34" t="s">
        <v>1366</v>
      </c>
      <c r="H1299" s="34" t="s">
        <v>1367</v>
      </c>
      <c r="I1299" s="34" t="s">
        <v>1368</v>
      </c>
      <c r="J1299" s="34">
        <v>0</v>
      </c>
      <c r="K1299" s="34"/>
    </row>
    <row r="1300" spans="1:11" x14ac:dyDescent="0.35">
      <c r="A1300" s="34" t="s">
        <v>16</v>
      </c>
      <c r="B1300" s="34" t="s">
        <v>1145</v>
      </c>
      <c r="C1300" s="34" t="s">
        <v>1146</v>
      </c>
      <c r="D1300" s="34" t="s">
        <v>1156</v>
      </c>
      <c r="E1300" s="34" t="s">
        <v>1208</v>
      </c>
      <c r="F1300" s="34" t="s">
        <v>1262</v>
      </c>
      <c r="G1300" s="34" t="s">
        <v>1366</v>
      </c>
      <c r="H1300" s="34" t="s">
        <v>1367</v>
      </c>
      <c r="I1300" s="34" t="s">
        <v>1368</v>
      </c>
      <c r="J1300" s="34">
        <v>7</v>
      </c>
      <c r="K1300" s="34"/>
    </row>
    <row r="1301" spans="1:11" x14ac:dyDescent="0.35">
      <c r="A1301" s="34" t="s">
        <v>16</v>
      </c>
      <c r="B1301" s="34" t="s">
        <v>1147</v>
      </c>
      <c r="C1301" s="34" t="s">
        <v>1146</v>
      </c>
      <c r="D1301" s="34" t="s">
        <v>1156</v>
      </c>
      <c r="E1301" s="34" t="s">
        <v>1208</v>
      </c>
      <c r="F1301" s="34" t="s">
        <v>1262</v>
      </c>
      <c r="G1301" s="34" t="s">
        <v>1366</v>
      </c>
      <c r="H1301" s="34" t="s">
        <v>1367</v>
      </c>
      <c r="I1301" s="34" t="s">
        <v>1368</v>
      </c>
      <c r="J1301" s="34">
        <v>0</v>
      </c>
      <c r="K1301" s="34"/>
    </row>
    <row r="1302" spans="1:11" x14ac:dyDescent="0.35">
      <c r="A1302" s="34" t="s">
        <v>16</v>
      </c>
      <c r="B1302" s="34" t="s">
        <v>1148</v>
      </c>
      <c r="C1302" s="34" t="s">
        <v>1146</v>
      </c>
      <c r="D1302" s="34" t="s">
        <v>1156</v>
      </c>
      <c r="E1302" s="34" t="s">
        <v>1208</v>
      </c>
      <c r="F1302" s="34" t="s">
        <v>1262</v>
      </c>
      <c r="G1302" s="34" t="s">
        <v>1366</v>
      </c>
      <c r="H1302" s="34" t="s">
        <v>1367</v>
      </c>
      <c r="I1302" s="34" t="s">
        <v>1368</v>
      </c>
      <c r="J1302" s="34">
        <v>80</v>
      </c>
      <c r="K1302" s="34"/>
    </row>
    <row r="1303" spans="1:11" x14ac:dyDescent="0.35">
      <c r="A1303" s="34" t="s">
        <v>16</v>
      </c>
      <c r="B1303" s="34" t="s">
        <v>1149</v>
      </c>
      <c r="C1303" s="34" t="s">
        <v>1146</v>
      </c>
      <c r="D1303" s="34" t="s">
        <v>1156</v>
      </c>
      <c r="E1303" s="34" t="s">
        <v>1208</v>
      </c>
      <c r="F1303" s="34" t="s">
        <v>1262</v>
      </c>
      <c r="G1303" s="34" t="s">
        <v>1366</v>
      </c>
      <c r="H1303" s="34" t="s">
        <v>1367</v>
      </c>
      <c r="I1303" s="34" t="s">
        <v>1368</v>
      </c>
      <c r="J1303" s="34">
        <v>0</v>
      </c>
      <c r="K1303" s="34"/>
    </row>
    <row r="1304" spans="1:11" x14ac:dyDescent="0.35">
      <c r="A1304" s="34" t="s">
        <v>16</v>
      </c>
      <c r="B1304" s="34" t="s">
        <v>1150</v>
      </c>
      <c r="C1304" s="34" t="s">
        <v>1146</v>
      </c>
      <c r="D1304" s="34" t="s">
        <v>1156</v>
      </c>
      <c r="E1304" s="34" t="s">
        <v>1208</v>
      </c>
      <c r="F1304" s="34" t="s">
        <v>1262</v>
      </c>
      <c r="G1304" s="34" t="s">
        <v>1366</v>
      </c>
      <c r="H1304" s="34" t="s">
        <v>1367</v>
      </c>
      <c r="I1304" s="34" t="s">
        <v>1368</v>
      </c>
      <c r="J1304" s="34">
        <v>0</v>
      </c>
      <c r="K1304" s="34"/>
    </row>
    <row r="1305" spans="1:11" x14ac:dyDescent="0.35">
      <c r="A1305" s="34" t="s">
        <v>19</v>
      </c>
      <c r="B1305" s="34" t="s">
        <v>1151</v>
      </c>
      <c r="C1305" s="34" t="s">
        <v>1146</v>
      </c>
      <c r="D1305" s="34" t="s">
        <v>1156</v>
      </c>
      <c r="E1305" s="34" t="s">
        <v>1208</v>
      </c>
      <c r="F1305" s="34" t="s">
        <v>1262</v>
      </c>
      <c r="G1305" s="34" t="s">
        <v>1366</v>
      </c>
      <c r="H1305" s="34" t="s">
        <v>1367</v>
      </c>
      <c r="I1305" s="34" t="s">
        <v>1368</v>
      </c>
      <c r="J1305" s="34">
        <v>0</v>
      </c>
      <c r="K1305" s="34"/>
    </row>
    <row r="1306" spans="1:11" x14ac:dyDescent="0.35">
      <c r="A1306" s="34" t="s">
        <v>19</v>
      </c>
      <c r="B1306" s="34" t="s">
        <v>1152</v>
      </c>
      <c r="C1306" s="34" t="s">
        <v>1146</v>
      </c>
      <c r="D1306" s="34" t="s">
        <v>1156</v>
      </c>
      <c r="E1306" s="34" t="s">
        <v>1208</v>
      </c>
      <c r="F1306" s="34" t="s">
        <v>1262</v>
      </c>
      <c r="G1306" s="34" t="s">
        <v>1366</v>
      </c>
      <c r="H1306" s="34" t="s">
        <v>1367</v>
      </c>
      <c r="I1306" s="34" t="s">
        <v>1368</v>
      </c>
      <c r="J1306" s="34">
        <v>0</v>
      </c>
      <c r="K1306" s="34"/>
    </row>
    <row r="1307" spans="1:11" x14ac:dyDescent="0.35">
      <c r="A1307" s="34" t="s">
        <v>19</v>
      </c>
      <c r="B1307" s="34" t="s">
        <v>1153</v>
      </c>
      <c r="C1307" s="34" t="s">
        <v>1146</v>
      </c>
      <c r="D1307" s="34" t="s">
        <v>1156</v>
      </c>
      <c r="E1307" s="34" t="s">
        <v>1208</v>
      </c>
      <c r="F1307" s="34" t="s">
        <v>1262</v>
      </c>
      <c r="G1307" s="34" t="s">
        <v>1366</v>
      </c>
      <c r="H1307" s="34" t="s">
        <v>1367</v>
      </c>
      <c r="I1307" s="34" t="s">
        <v>1368</v>
      </c>
      <c r="J1307" s="34">
        <v>0</v>
      </c>
      <c r="K1307" s="34"/>
    </row>
    <row r="1308" spans="1:11" x14ac:dyDescent="0.35">
      <c r="A1308" s="34" t="s">
        <v>19</v>
      </c>
      <c r="B1308" s="34" t="s">
        <v>1154</v>
      </c>
      <c r="C1308" s="34" t="s">
        <v>1146</v>
      </c>
      <c r="D1308" s="34" t="s">
        <v>1156</v>
      </c>
      <c r="E1308" s="34" t="s">
        <v>1208</v>
      </c>
      <c r="F1308" s="34" t="s">
        <v>1262</v>
      </c>
      <c r="G1308" s="34" t="s">
        <v>1366</v>
      </c>
      <c r="H1308" s="34" t="s">
        <v>1367</v>
      </c>
      <c r="I1308" s="34" t="s">
        <v>1368</v>
      </c>
      <c r="J1308" s="34">
        <v>0</v>
      </c>
      <c r="K1308" s="34"/>
    </row>
    <row r="1309" spans="1:11" x14ac:dyDescent="0.35">
      <c r="A1309" s="34" t="s">
        <v>19</v>
      </c>
      <c r="B1309" s="34" t="s">
        <v>1155</v>
      </c>
      <c r="C1309" s="34" t="s">
        <v>1146</v>
      </c>
      <c r="D1309" s="34" t="s">
        <v>1156</v>
      </c>
      <c r="E1309" s="34" t="s">
        <v>1208</v>
      </c>
      <c r="F1309" s="34" t="s">
        <v>1262</v>
      </c>
      <c r="G1309" s="34" t="s">
        <v>1366</v>
      </c>
      <c r="H1309" s="34" t="s">
        <v>1367</v>
      </c>
      <c r="I1309" s="34" t="s">
        <v>1368</v>
      </c>
      <c r="J1309" s="34">
        <v>0</v>
      </c>
      <c r="K1309" s="34"/>
    </row>
    <row r="1310" spans="1:11" x14ac:dyDescent="0.35">
      <c r="A1310" s="34" t="s">
        <v>19</v>
      </c>
      <c r="B1310" s="34" t="s">
        <v>1137</v>
      </c>
      <c r="C1310" s="34" t="s">
        <v>1138</v>
      </c>
      <c r="D1310" s="34" t="s">
        <v>1139</v>
      </c>
      <c r="E1310" s="34" t="s">
        <v>1166</v>
      </c>
      <c r="F1310" s="34" t="s">
        <v>1167</v>
      </c>
      <c r="G1310" s="34" t="s">
        <v>1369</v>
      </c>
      <c r="H1310" s="34" t="s">
        <v>1370</v>
      </c>
      <c r="I1310" s="34" t="s">
        <v>1371</v>
      </c>
      <c r="J1310" s="34">
        <v>0</v>
      </c>
      <c r="K1310" s="34"/>
    </row>
    <row r="1311" spans="1:11" x14ac:dyDescent="0.35">
      <c r="A1311" s="34" t="s">
        <v>19</v>
      </c>
      <c r="B1311" s="34" t="s">
        <v>1144</v>
      </c>
      <c r="C1311" s="34" t="s">
        <v>1138</v>
      </c>
      <c r="D1311" s="34" t="s">
        <v>1139</v>
      </c>
      <c r="E1311" s="34" t="s">
        <v>1166</v>
      </c>
      <c r="F1311" s="34" t="s">
        <v>1167</v>
      </c>
      <c r="G1311" s="34" t="s">
        <v>1369</v>
      </c>
      <c r="H1311" s="34" t="s">
        <v>1370</v>
      </c>
      <c r="I1311" s="34" t="s">
        <v>1371</v>
      </c>
      <c r="J1311" s="34">
        <v>0</v>
      </c>
      <c r="K1311" s="34"/>
    </row>
    <row r="1312" spans="1:11" x14ac:dyDescent="0.35">
      <c r="A1312" s="34" t="s">
        <v>16</v>
      </c>
      <c r="B1312" s="34" t="s">
        <v>1145</v>
      </c>
      <c r="C1312" s="34" t="s">
        <v>1146</v>
      </c>
      <c r="D1312" s="34" t="s">
        <v>1139</v>
      </c>
      <c r="E1312" s="34" t="s">
        <v>1166</v>
      </c>
      <c r="F1312" s="34" t="s">
        <v>1167</v>
      </c>
      <c r="G1312" s="34" t="s">
        <v>1369</v>
      </c>
      <c r="H1312" s="34" t="s">
        <v>1370</v>
      </c>
      <c r="I1312" s="34" t="s">
        <v>1371</v>
      </c>
      <c r="J1312" s="34">
        <v>0</v>
      </c>
      <c r="K1312" s="34"/>
    </row>
    <row r="1313" spans="1:10" x14ac:dyDescent="0.35">
      <c r="A1313" s="34" t="s">
        <v>16</v>
      </c>
      <c r="B1313" s="34" t="s">
        <v>1147</v>
      </c>
      <c r="C1313" s="34" t="s">
        <v>1146</v>
      </c>
      <c r="D1313" s="34" t="s">
        <v>1139</v>
      </c>
      <c r="E1313" s="34" t="s">
        <v>1166</v>
      </c>
      <c r="F1313" s="34" t="s">
        <v>1167</v>
      </c>
      <c r="G1313" s="34" t="s">
        <v>1369</v>
      </c>
      <c r="H1313" s="34" t="s">
        <v>1370</v>
      </c>
      <c r="I1313" s="34" t="s">
        <v>1371</v>
      </c>
      <c r="J1313" s="34">
        <v>0</v>
      </c>
    </row>
    <row r="1314" spans="1:10" x14ac:dyDescent="0.35">
      <c r="A1314" s="34" t="s">
        <v>16</v>
      </c>
      <c r="B1314" s="34" t="s">
        <v>1148</v>
      </c>
      <c r="C1314" s="34" t="s">
        <v>1146</v>
      </c>
      <c r="D1314" s="34" t="s">
        <v>1139</v>
      </c>
      <c r="E1314" s="34" t="s">
        <v>1166</v>
      </c>
      <c r="F1314" s="34" t="s">
        <v>1167</v>
      </c>
      <c r="G1314" s="34" t="s">
        <v>1369</v>
      </c>
      <c r="H1314" s="34" t="s">
        <v>1370</v>
      </c>
      <c r="I1314" s="34" t="s">
        <v>1371</v>
      </c>
      <c r="J1314" s="34">
        <v>0</v>
      </c>
    </row>
    <row r="1315" spans="1:10" x14ac:dyDescent="0.35">
      <c r="A1315" s="34" t="s">
        <v>16</v>
      </c>
      <c r="B1315" s="34" t="s">
        <v>1149</v>
      </c>
      <c r="C1315" s="34" t="s">
        <v>1146</v>
      </c>
      <c r="D1315" s="34" t="s">
        <v>1139</v>
      </c>
      <c r="E1315" s="34" t="s">
        <v>1166</v>
      </c>
      <c r="F1315" s="34" t="s">
        <v>1167</v>
      </c>
      <c r="G1315" s="34" t="s">
        <v>1369</v>
      </c>
      <c r="H1315" s="34" t="s">
        <v>1370</v>
      </c>
      <c r="I1315" s="34" t="s">
        <v>1371</v>
      </c>
      <c r="J1315" s="34">
        <v>2</v>
      </c>
    </row>
    <row r="1316" spans="1:10" x14ac:dyDescent="0.35">
      <c r="A1316" s="34" t="s">
        <v>16</v>
      </c>
      <c r="B1316" s="34" t="s">
        <v>1150</v>
      </c>
      <c r="C1316" s="34" t="s">
        <v>1146</v>
      </c>
      <c r="D1316" s="34" t="s">
        <v>1139</v>
      </c>
      <c r="E1316" s="34" t="s">
        <v>1166</v>
      </c>
      <c r="F1316" s="34" t="s">
        <v>1167</v>
      </c>
      <c r="G1316" s="34" t="s">
        <v>1369</v>
      </c>
      <c r="H1316" s="34" t="s">
        <v>1370</v>
      </c>
      <c r="I1316" s="34" t="s">
        <v>1371</v>
      </c>
      <c r="J1316" s="34">
        <v>0</v>
      </c>
    </row>
    <row r="1317" spans="1:10" x14ac:dyDescent="0.35">
      <c r="A1317" s="34" t="s">
        <v>19</v>
      </c>
      <c r="B1317" s="34" t="s">
        <v>1151</v>
      </c>
      <c r="C1317" s="34" t="s">
        <v>1146</v>
      </c>
      <c r="D1317" s="34" t="s">
        <v>1139</v>
      </c>
      <c r="E1317" s="34" t="s">
        <v>1166</v>
      </c>
      <c r="F1317" s="34" t="s">
        <v>1167</v>
      </c>
      <c r="G1317" s="34" t="s">
        <v>1369</v>
      </c>
      <c r="H1317" s="34" t="s">
        <v>1370</v>
      </c>
      <c r="I1317" s="34" t="s">
        <v>1371</v>
      </c>
      <c r="J1317" s="34">
        <v>0</v>
      </c>
    </row>
    <row r="1318" spans="1:10" x14ac:dyDescent="0.35">
      <c r="A1318" s="34" t="s">
        <v>19</v>
      </c>
      <c r="B1318" s="34" t="s">
        <v>1152</v>
      </c>
      <c r="C1318" s="34" t="s">
        <v>1146</v>
      </c>
      <c r="D1318" s="34" t="s">
        <v>1139</v>
      </c>
      <c r="E1318" s="34" t="s">
        <v>1166</v>
      </c>
      <c r="F1318" s="34" t="s">
        <v>1167</v>
      </c>
      <c r="G1318" s="34" t="s">
        <v>1369</v>
      </c>
      <c r="H1318" s="34" t="s">
        <v>1370</v>
      </c>
      <c r="I1318" s="34" t="s">
        <v>1371</v>
      </c>
      <c r="J1318" s="34">
        <v>0</v>
      </c>
    </row>
    <row r="1319" spans="1:10" x14ac:dyDescent="0.35">
      <c r="A1319" s="34" t="s">
        <v>19</v>
      </c>
      <c r="B1319" s="34" t="s">
        <v>1153</v>
      </c>
      <c r="C1319" s="34" t="s">
        <v>1146</v>
      </c>
      <c r="D1319" s="34" t="s">
        <v>1139</v>
      </c>
      <c r="E1319" s="34" t="s">
        <v>1166</v>
      </c>
      <c r="F1319" s="34" t="s">
        <v>1167</v>
      </c>
      <c r="G1319" s="34" t="s">
        <v>1369</v>
      </c>
      <c r="H1319" s="34" t="s">
        <v>1370</v>
      </c>
      <c r="I1319" s="34" t="s">
        <v>1371</v>
      </c>
      <c r="J1319" s="34">
        <v>0</v>
      </c>
    </row>
    <row r="1320" spans="1:10" x14ac:dyDescent="0.35">
      <c r="A1320" s="34" t="s">
        <v>19</v>
      </c>
      <c r="B1320" s="34" t="s">
        <v>1154</v>
      </c>
      <c r="C1320" s="34" t="s">
        <v>1146</v>
      </c>
      <c r="D1320" s="34" t="s">
        <v>1139</v>
      </c>
      <c r="E1320" s="34" t="s">
        <v>1166</v>
      </c>
      <c r="F1320" s="34" t="s">
        <v>1167</v>
      </c>
      <c r="G1320" s="34" t="s">
        <v>1369</v>
      </c>
      <c r="H1320" s="34" t="s">
        <v>1370</v>
      </c>
      <c r="I1320" s="34" t="s">
        <v>1371</v>
      </c>
      <c r="J1320" s="34">
        <v>0</v>
      </c>
    </row>
    <row r="1321" spans="1:10" x14ac:dyDescent="0.35">
      <c r="A1321" s="34" t="s">
        <v>19</v>
      </c>
      <c r="B1321" s="34" t="s">
        <v>1155</v>
      </c>
      <c r="C1321" s="34" t="s">
        <v>1146</v>
      </c>
      <c r="D1321" s="34" t="s">
        <v>1139</v>
      </c>
      <c r="E1321" s="34" t="s">
        <v>1166</v>
      </c>
      <c r="F1321" s="34" t="s">
        <v>1167</v>
      </c>
      <c r="G1321" s="34" t="s">
        <v>1369</v>
      </c>
      <c r="H1321" s="34" t="s">
        <v>1370</v>
      </c>
      <c r="I1321" s="34" t="s">
        <v>1371</v>
      </c>
      <c r="J1321" s="34">
        <v>0</v>
      </c>
    </row>
    <row r="1322" spans="1:10" x14ac:dyDescent="0.35">
      <c r="A1322" s="34" t="s">
        <v>19</v>
      </c>
      <c r="B1322" s="34" t="s">
        <v>1137</v>
      </c>
      <c r="C1322" s="34" t="s">
        <v>1138</v>
      </c>
      <c r="D1322" s="34" t="s">
        <v>1139</v>
      </c>
      <c r="E1322" s="34" t="s">
        <v>1213</v>
      </c>
      <c r="F1322" s="34" t="s">
        <v>1214</v>
      </c>
      <c r="G1322" s="34" t="s">
        <v>1226</v>
      </c>
      <c r="H1322" s="34" t="s">
        <v>1372</v>
      </c>
      <c r="I1322" s="34" t="s">
        <v>1373</v>
      </c>
      <c r="J1322" s="34">
        <v>0</v>
      </c>
    </row>
    <row r="1323" spans="1:10" x14ac:dyDescent="0.35">
      <c r="A1323" s="34" t="s">
        <v>19</v>
      </c>
      <c r="B1323" s="34" t="s">
        <v>1144</v>
      </c>
      <c r="C1323" s="34" t="s">
        <v>1138</v>
      </c>
      <c r="D1323" s="34" t="s">
        <v>1139</v>
      </c>
      <c r="E1323" s="34" t="s">
        <v>1213</v>
      </c>
      <c r="F1323" s="34" t="s">
        <v>1214</v>
      </c>
      <c r="G1323" s="34" t="s">
        <v>1226</v>
      </c>
      <c r="H1323" s="34" t="s">
        <v>1372</v>
      </c>
      <c r="I1323" s="34" t="s">
        <v>1373</v>
      </c>
      <c r="J1323" s="34">
        <v>935</v>
      </c>
    </row>
    <row r="1324" spans="1:10" x14ac:dyDescent="0.35">
      <c r="A1324" s="34" t="s">
        <v>16</v>
      </c>
      <c r="B1324" s="34" t="s">
        <v>1145</v>
      </c>
      <c r="C1324" s="34" t="s">
        <v>1146</v>
      </c>
      <c r="D1324" s="34" t="s">
        <v>1139</v>
      </c>
      <c r="E1324" s="34" t="s">
        <v>1213</v>
      </c>
      <c r="F1324" s="34" t="s">
        <v>1214</v>
      </c>
      <c r="G1324" s="34" t="s">
        <v>1226</v>
      </c>
      <c r="H1324" s="34" t="s">
        <v>1372</v>
      </c>
      <c r="I1324" s="34" t="s">
        <v>1373</v>
      </c>
      <c r="J1324" s="34">
        <v>0</v>
      </c>
    </row>
    <row r="1325" spans="1:10" x14ac:dyDescent="0.35">
      <c r="A1325" s="34" t="s">
        <v>16</v>
      </c>
      <c r="B1325" s="34" t="s">
        <v>1147</v>
      </c>
      <c r="C1325" s="34" t="s">
        <v>1146</v>
      </c>
      <c r="D1325" s="34" t="s">
        <v>1139</v>
      </c>
      <c r="E1325" s="34" t="s">
        <v>1213</v>
      </c>
      <c r="F1325" s="34" t="s">
        <v>1214</v>
      </c>
      <c r="G1325" s="34" t="s">
        <v>1226</v>
      </c>
      <c r="H1325" s="34" t="s">
        <v>1372</v>
      </c>
      <c r="I1325" s="34" t="s">
        <v>1373</v>
      </c>
      <c r="J1325" s="34">
        <v>0</v>
      </c>
    </row>
    <row r="1326" spans="1:10" x14ac:dyDescent="0.35">
      <c r="A1326" s="34" t="s">
        <v>16</v>
      </c>
      <c r="B1326" s="34" t="s">
        <v>1148</v>
      </c>
      <c r="C1326" s="34" t="s">
        <v>1146</v>
      </c>
      <c r="D1326" s="34" t="s">
        <v>1139</v>
      </c>
      <c r="E1326" s="34" t="s">
        <v>1213</v>
      </c>
      <c r="F1326" s="34" t="s">
        <v>1214</v>
      </c>
      <c r="G1326" s="34" t="s">
        <v>1226</v>
      </c>
      <c r="H1326" s="34" t="s">
        <v>1372</v>
      </c>
      <c r="I1326" s="34" t="s">
        <v>1373</v>
      </c>
      <c r="J1326" s="34">
        <v>0</v>
      </c>
    </row>
    <row r="1327" spans="1:10" x14ac:dyDescent="0.35">
      <c r="A1327" s="34" t="s">
        <v>16</v>
      </c>
      <c r="B1327" s="34" t="s">
        <v>1149</v>
      </c>
      <c r="C1327" s="34" t="s">
        <v>1146</v>
      </c>
      <c r="D1327" s="34" t="s">
        <v>1139</v>
      </c>
      <c r="E1327" s="34" t="s">
        <v>1213</v>
      </c>
      <c r="F1327" s="34" t="s">
        <v>1214</v>
      </c>
      <c r="G1327" s="34" t="s">
        <v>1226</v>
      </c>
      <c r="H1327" s="34" t="s">
        <v>1372</v>
      </c>
      <c r="I1327" s="34" t="s">
        <v>1373</v>
      </c>
      <c r="J1327" s="34">
        <v>0</v>
      </c>
    </row>
    <row r="1328" spans="1:10" x14ac:dyDescent="0.35">
      <c r="A1328" s="34" t="s">
        <v>16</v>
      </c>
      <c r="B1328" s="34" t="s">
        <v>1150</v>
      </c>
      <c r="C1328" s="34" t="s">
        <v>1146</v>
      </c>
      <c r="D1328" s="34" t="s">
        <v>1139</v>
      </c>
      <c r="E1328" s="34" t="s">
        <v>1213</v>
      </c>
      <c r="F1328" s="34" t="s">
        <v>1214</v>
      </c>
      <c r="G1328" s="34" t="s">
        <v>1226</v>
      </c>
      <c r="H1328" s="34" t="s">
        <v>1372</v>
      </c>
      <c r="I1328" s="34" t="s">
        <v>1373</v>
      </c>
      <c r="J1328" s="34">
        <v>0</v>
      </c>
    </row>
    <row r="1329" spans="1:10" x14ac:dyDescent="0.35">
      <c r="A1329" s="34" t="s">
        <v>19</v>
      </c>
      <c r="B1329" s="34" t="s">
        <v>1151</v>
      </c>
      <c r="C1329" s="34" t="s">
        <v>1146</v>
      </c>
      <c r="D1329" s="34" t="s">
        <v>1139</v>
      </c>
      <c r="E1329" s="34" t="s">
        <v>1213</v>
      </c>
      <c r="F1329" s="34" t="s">
        <v>1214</v>
      </c>
      <c r="G1329" s="34" t="s">
        <v>1226</v>
      </c>
      <c r="H1329" s="34" t="s">
        <v>1372</v>
      </c>
      <c r="I1329" s="34" t="s">
        <v>1373</v>
      </c>
      <c r="J1329" s="34">
        <v>0</v>
      </c>
    </row>
    <row r="1330" spans="1:10" x14ac:dyDescent="0.35">
      <c r="A1330" s="34" t="s">
        <v>19</v>
      </c>
      <c r="B1330" s="34" t="s">
        <v>1152</v>
      </c>
      <c r="C1330" s="34" t="s">
        <v>1146</v>
      </c>
      <c r="D1330" s="34" t="s">
        <v>1139</v>
      </c>
      <c r="E1330" s="34" t="s">
        <v>1213</v>
      </c>
      <c r="F1330" s="34" t="s">
        <v>1214</v>
      </c>
      <c r="G1330" s="34" t="s">
        <v>1226</v>
      </c>
      <c r="H1330" s="34" t="s">
        <v>1372</v>
      </c>
      <c r="I1330" s="34" t="s">
        <v>1373</v>
      </c>
      <c r="J1330" s="34">
        <v>0</v>
      </c>
    </row>
    <row r="1331" spans="1:10" x14ac:dyDescent="0.35">
      <c r="A1331" s="34" t="s">
        <v>19</v>
      </c>
      <c r="B1331" s="34" t="s">
        <v>1153</v>
      </c>
      <c r="C1331" s="34" t="s">
        <v>1146</v>
      </c>
      <c r="D1331" s="34" t="s">
        <v>1139</v>
      </c>
      <c r="E1331" s="34" t="s">
        <v>1213</v>
      </c>
      <c r="F1331" s="34" t="s">
        <v>1214</v>
      </c>
      <c r="G1331" s="34" t="s">
        <v>1226</v>
      </c>
      <c r="H1331" s="34" t="s">
        <v>1372</v>
      </c>
      <c r="I1331" s="34" t="s">
        <v>1373</v>
      </c>
      <c r="J1331" s="34">
        <v>0</v>
      </c>
    </row>
    <row r="1332" spans="1:10" x14ac:dyDescent="0.35">
      <c r="A1332" s="34" t="s">
        <v>19</v>
      </c>
      <c r="B1332" s="34" t="s">
        <v>1154</v>
      </c>
      <c r="C1332" s="34" t="s">
        <v>1146</v>
      </c>
      <c r="D1332" s="34" t="s">
        <v>1139</v>
      </c>
      <c r="E1332" s="34" t="s">
        <v>1213</v>
      </c>
      <c r="F1332" s="34" t="s">
        <v>1214</v>
      </c>
      <c r="G1332" s="34" t="s">
        <v>1226</v>
      </c>
      <c r="H1332" s="34" t="s">
        <v>1372</v>
      </c>
      <c r="I1332" s="34" t="s">
        <v>1373</v>
      </c>
      <c r="J1332" s="34">
        <v>0</v>
      </c>
    </row>
    <row r="1333" spans="1:10" x14ac:dyDescent="0.35">
      <c r="A1333" s="34" t="s">
        <v>19</v>
      </c>
      <c r="B1333" s="34" t="s">
        <v>1155</v>
      </c>
      <c r="C1333" s="34" t="s">
        <v>1146</v>
      </c>
      <c r="D1333" s="34" t="s">
        <v>1139</v>
      </c>
      <c r="E1333" s="34" t="s">
        <v>1213</v>
      </c>
      <c r="F1333" s="34" t="s">
        <v>1214</v>
      </c>
      <c r="G1333" s="34" t="s">
        <v>1226</v>
      </c>
      <c r="H1333" s="34" t="s">
        <v>1372</v>
      </c>
      <c r="I1333" s="34" t="s">
        <v>1373</v>
      </c>
      <c r="J1333" s="34">
        <v>0</v>
      </c>
    </row>
    <row r="1334" spans="1:10" x14ac:dyDescent="0.35">
      <c r="A1334" s="34" t="s">
        <v>19</v>
      </c>
      <c r="B1334" s="34" t="s">
        <v>1137</v>
      </c>
      <c r="C1334" s="34" t="s">
        <v>1138</v>
      </c>
      <c r="D1334" s="34" t="s">
        <v>1139</v>
      </c>
      <c r="E1334" s="34" t="s">
        <v>1213</v>
      </c>
      <c r="F1334" s="34" t="s">
        <v>50</v>
      </c>
      <c r="G1334" s="34" t="s">
        <v>50</v>
      </c>
      <c r="H1334" s="34" t="s">
        <v>50</v>
      </c>
      <c r="I1334" s="34" t="s">
        <v>1374</v>
      </c>
      <c r="J1334" s="34">
        <v>0</v>
      </c>
    </row>
    <row r="1335" spans="1:10" x14ac:dyDescent="0.35">
      <c r="A1335" s="34" t="s">
        <v>19</v>
      </c>
      <c r="B1335" s="34" t="s">
        <v>1144</v>
      </c>
      <c r="C1335" s="34" t="s">
        <v>1138</v>
      </c>
      <c r="D1335" s="34" t="s">
        <v>1139</v>
      </c>
      <c r="E1335" s="34" t="s">
        <v>1213</v>
      </c>
      <c r="F1335" s="34" t="s">
        <v>50</v>
      </c>
      <c r="G1335" s="34" t="s">
        <v>50</v>
      </c>
      <c r="H1335" s="34" t="s">
        <v>50</v>
      </c>
      <c r="I1335" s="34" t="s">
        <v>1374</v>
      </c>
      <c r="J1335" s="34">
        <v>0</v>
      </c>
    </row>
    <row r="1336" spans="1:10" x14ac:dyDescent="0.35">
      <c r="A1336" s="34" t="s">
        <v>16</v>
      </c>
      <c r="B1336" s="34" t="s">
        <v>1145</v>
      </c>
      <c r="C1336" s="34" t="s">
        <v>1146</v>
      </c>
      <c r="D1336" s="34" t="s">
        <v>1139</v>
      </c>
      <c r="E1336" s="34" t="s">
        <v>1213</v>
      </c>
      <c r="F1336" s="34" t="s">
        <v>50</v>
      </c>
      <c r="G1336" s="34" t="s">
        <v>50</v>
      </c>
      <c r="H1336" s="34" t="s">
        <v>50</v>
      </c>
      <c r="I1336" s="34" t="s">
        <v>1374</v>
      </c>
      <c r="J1336" s="34">
        <v>21</v>
      </c>
    </row>
    <row r="1337" spans="1:10" x14ac:dyDescent="0.35">
      <c r="A1337" s="34" t="s">
        <v>16</v>
      </c>
      <c r="B1337" s="34" t="s">
        <v>1147</v>
      </c>
      <c r="C1337" s="34" t="s">
        <v>1146</v>
      </c>
      <c r="D1337" s="34" t="s">
        <v>1139</v>
      </c>
      <c r="E1337" s="34" t="s">
        <v>1213</v>
      </c>
      <c r="F1337" s="34" t="s">
        <v>50</v>
      </c>
      <c r="G1337" s="34" t="s">
        <v>50</v>
      </c>
      <c r="H1337" s="34" t="s">
        <v>50</v>
      </c>
      <c r="I1337" s="34" t="s">
        <v>1374</v>
      </c>
      <c r="J1337" s="34">
        <v>0</v>
      </c>
    </row>
    <row r="1338" spans="1:10" x14ac:dyDescent="0.35">
      <c r="A1338" s="34" t="s">
        <v>16</v>
      </c>
      <c r="B1338" s="34" t="s">
        <v>1148</v>
      </c>
      <c r="C1338" s="34" t="s">
        <v>1146</v>
      </c>
      <c r="D1338" s="34" t="s">
        <v>1139</v>
      </c>
      <c r="E1338" s="34" t="s">
        <v>1213</v>
      </c>
      <c r="F1338" s="34" t="s">
        <v>50</v>
      </c>
      <c r="G1338" s="34" t="s">
        <v>50</v>
      </c>
      <c r="H1338" s="34" t="s">
        <v>50</v>
      </c>
      <c r="I1338" s="34" t="s">
        <v>1374</v>
      </c>
      <c r="J1338" s="34">
        <v>0</v>
      </c>
    </row>
    <row r="1339" spans="1:10" x14ac:dyDescent="0.35">
      <c r="A1339" s="34" t="s">
        <v>16</v>
      </c>
      <c r="B1339" s="34" t="s">
        <v>1149</v>
      </c>
      <c r="C1339" s="34" t="s">
        <v>1146</v>
      </c>
      <c r="D1339" s="34" t="s">
        <v>1139</v>
      </c>
      <c r="E1339" s="34" t="s">
        <v>1213</v>
      </c>
      <c r="F1339" s="34" t="s">
        <v>50</v>
      </c>
      <c r="G1339" s="34" t="s">
        <v>50</v>
      </c>
      <c r="H1339" s="34" t="s">
        <v>50</v>
      </c>
      <c r="I1339" s="34" t="s">
        <v>1374</v>
      </c>
      <c r="J1339" s="34">
        <v>0</v>
      </c>
    </row>
    <row r="1340" spans="1:10" x14ac:dyDescent="0.35">
      <c r="A1340" s="34" t="s">
        <v>16</v>
      </c>
      <c r="B1340" s="34" t="s">
        <v>1150</v>
      </c>
      <c r="C1340" s="34" t="s">
        <v>1146</v>
      </c>
      <c r="D1340" s="34" t="s">
        <v>1139</v>
      </c>
      <c r="E1340" s="34" t="s">
        <v>1213</v>
      </c>
      <c r="F1340" s="34" t="s">
        <v>50</v>
      </c>
      <c r="G1340" s="34" t="s">
        <v>50</v>
      </c>
      <c r="H1340" s="34" t="s">
        <v>50</v>
      </c>
      <c r="I1340" s="34" t="s">
        <v>1374</v>
      </c>
      <c r="J1340" s="34">
        <v>0</v>
      </c>
    </row>
    <row r="1341" spans="1:10" x14ac:dyDescent="0.35">
      <c r="A1341" s="34" t="s">
        <v>19</v>
      </c>
      <c r="B1341" s="34" t="s">
        <v>1151</v>
      </c>
      <c r="C1341" s="34" t="s">
        <v>1146</v>
      </c>
      <c r="D1341" s="34" t="s">
        <v>1139</v>
      </c>
      <c r="E1341" s="34" t="s">
        <v>1213</v>
      </c>
      <c r="F1341" s="34" t="s">
        <v>50</v>
      </c>
      <c r="G1341" s="34" t="s">
        <v>50</v>
      </c>
      <c r="H1341" s="34" t="s">
        <v>50</v>
      </c>
      <c r="I1341" s="34" t="s">
        <v>1374</v>
      </c>
      <c r="J1341" s="34">
        <v>0</v>
      </c>
    </row>
    <row r="1342" spans="1:10" x14ac:dyDescent="0.35">
      <c r="A1342" s="34" t="s">
        <v>19</v>
      </c>
      <c r="B1342" s="34" t="s">
        <v>1152</v>
      </c>
      <c r="C1342" s="34" t="s">
        <v>1146</v>
      </c>
      <c r="D1342" s="34" t="s">
        <v>1139</v>
      </c>
      <c r="E1342" s="34" t="s">
        <v>1213</v>
      </c>
      <c r="F1342" s="34" t="s">
        <v>50</v>
      </c>
      <c r="G1342" s="34" t="s">
        <v>50</v>
      </c>
      <c r="H1342" s="34" t="s">
        <v>50</v>
      </c>
      <c r="I1342" s="34" t="s">
        <v>1374</v>
      </c>
      <c r="J1342" s="34">
        <v>0</v>
      </c>
    </row>
    <row r="1343" spans="1:10" x14ac:dyDescent="0.35">
      <c r="A1343" s="34" t="s">
        <v>19</v>
      </c>
      <c r="B1343" s="34" t="s">
        <v>1153</v>
      </c>
      <c r="C1343" s="34" t="s">
        <v>1146</v>
      </c>
      <c r="D1343" s="34" t="s">
        <v>1139</v>
      </c>
      <c r="E1343" s="34" t="s">
        <v>1213</v>
      </c>
      <c r="F1343" s="34" t="s">
        <v>50</v>
      </c>
      <c r="G1343" s="34" t="s">
        <v>50</v>
      </c>
      <c r="H1343" s="34" t="s">
        <v>50</v>
      </c>
      <c r="I1343" s="34" t="s">
        <v>1374</v>
      </c>
      <c r="J1343" s="34">
        <v>0</v>
      </c>
    </row>
    <row r="1344" spans="1:10" x14ac:dyDescent="0.35">
      <c r="A1344" s="34" t="s">
        <v>19</v>
      </c>
      <c r="B1344" s="34" t="s">
        <v>1154</v>
      </c>
      <c r="C1344" s="34" t="s">
        <v>1146</v>
      </c>
      <c r="D1344" s="34" t="s">
        <v>1139</v>
      </c>
      <c r="E1344" s="34" t="s">
        <v>1213</v>
      </c>
      <c r="F1344" s="34" t="s">
        <v>50</v>
      </c>
      <c r="G1344" s="34" t="s">
        <v>50</v>
      </c>
      <c r="H1344" s="34" t="s">
        <v>50</v>
      </c>
      <c r="I1344" s="34" t="s">
        <v>1374</v>
      </c>
      <c r="J1344" s="34">
        <v>0</v>
      </c>
    </row>
    <row r="1345" spans="1:10" x14ac:dyDescent="0.35">
      <c r="A1345" s="34" t="s">
        <v>19</v>
      </c>
      <c r="B1345" s="34" t="s">
        <v>1155</v>
      </c>
      <c r="C1345" s="34" t="s">
        <v>1146</v>
      </c>
      <c r="D1345" s="34" t="s">
        <v>1139</v>
      </c>
      <c r="E1345" s="34" t="s">
        <v>1213</v>
      </c>
      <c r="F1345" s="34" t="s">
        <v>50</v>
      </c>
      <c r="G1345" s="34" t="s">
        <v>50</v>
      </c>
      <c r="H1345" s="34" t="s">
        <v>50</v>
      </c>
      <c r="I1345" s="34" t="s">
        <v>1374</v>
      </c>
      <c r="J1345" s="34">
        <v>0</v>
      </c>
    </row>
    <row r="1346" spans="1:10" x14ac:dyDescent="0.35">
      <c r="A1346" s="34" t="s">
        <v>19</v>
      </c>
      <c r="B1346" s="34" t="s">
        <v>1137</v>
      </c>
      <c r="C1346" s="34" t="s">
        <v>1138</v>
      </c>
      <c r="D1346" s="34" t="s">
        <v>1139</v>
      </c>
      <c r="E1346" s="34" t="s">
        <v>1213</v>
      </c>
      <c r="F1346" s="34" t="s">
        <v>50</v>
      </c>
      <c r="G1346" s="34" t="s">
        <v>50</v>
      </c>
      <c r="H1346" s="34" t="s">
        <v>50</v>
      </c>
      <c r="I1346" s="34" t="s">
        <v>1375</v>
      </c>
      <c r="J1346" s="34">
        <v>969</v>
      </c>
    </row>
    <row r="1347" spans="1:10" x14ac:dyDescent="0.35">
      <c r="A1347" s="34" t="s">
        <v>19</v>
      </c>
      <c r="B1347" s="34" t="s">
        <v>1144</v>
      </c>
      <c r="C1347" s="34" t="s">
        <v>1138</v>
      </c>
      <c r="D1347" s="34" t="s">
        <v>1139</v>
      </c>
      <c r="E1347" s="34" t="s">
        <v>1213</v>
      </c>
      <c r="F1347" s="34" t="s">
        <v>50</v>
      </c>
      <c r="G1347" s="34" t="s">
        <v>50</v>
      </c>
      <c r="H1347" s="34" t="s">
        <v>50</v>
      </c>
      <c r="I1347" s="34" t="s">
        <v>1375</v>
      </c>
      <c r="J1347" s="34">
        <v>0</v>
      </c>
    </row>
    <row r="1348" spans="1:10" x14ac:dyDescent="0.35">
      <c r="A1348" s="34" t="s">
        <v>16</v>
      </c>
      <c r="B1348" s="34" t="s">
        <v>1145</v>
      </c>
      <c r="C1348" s="34" t="s">
        <v>1146</v>
      </c>
      <c r="D1348" s="34" t="s">
        <v>1139</v>
      </c>
      <c r="E1348" s="34" t="s">
        <v>1213</v>
      </c>
      <c r="F1348" s="34" t="s">
        <v>50</v>
      </c>
      <c r="G1348" s="34" t="s">
        <v>50</v>
      </c>
      <c r="H1348" s="34" t="s">
        <v>50</v>
      </c>
      <c r="I1348" s="34" t="s">
        <v>1375</v>
      </c>
      <c r="J1348" s="34">
        <v>0</v>
      </c>
    </row>
    <row r="1349" spans="1:10" x14ac:dyDescent="0.35">
      <c r="A1349" s="34" t="s">
        <v>16</v>
      </c>
      <c r="B1349" s="34" t="s">
        <v>1147</v>
      </c>
      <c r="C1349" s="34" t="s">
        <v>1146</v>
      </c>
      <c r="D1349" s="34" t="s">
        <v>1139</v>
      </c>
      <c r="E1349" s="34" t="s">
        <v>1213</v>
      </c>
      <c r="F1349" s="34" t="s">
        <v>50</v>
      </c>
      <c r="G1349" s="34" t="s">
        <v>50</v>
      </c>
      <c r="H1349" s="34" t="s">
        <v>50</v>
      </c>
      <c r="I1349" s="34" t="s">
        <v>1375</v>
      </c>
      <c r="J1349" s="34">
        <v>0</v>
      </c>
    </row>
    <row r="1350" spans="1:10" x14ac:dyDescent="0.35">
      <c r="A1350" s="34" t="s">
        <v>16</v>
      </c>
      <c r="B1350" s="34" t="s">
        <v>1148</v>
      </c>
      <c r="C1350" s="34" t="s">
        <v>1146</v>
      </c>
      <c r="D1350" s="34" t="s">
        <v>1139</v>
      </c>
      <c r="E1350" s="34" t="s">
        <v>1213</v>
      </c>
      <c r="F1350" s="34" t="s">
        <v>50</v>
      </c>
      <c r="G1350" s="34" t="s">
        <v>50</v>
      </c>
      <c r="H1350" s="34" t="s">
        <v>50</v>
      </c>
      <c r="I1350" s="34" t="s">
        <v>1375</v>
      </c>
      <c r="J1350" s="34">
        <v>0</v>
      </c>
    </row>
    <row r="1351" spans="1:10" x14ac:dyDescent="0.35">
      <c r="A1351" s="34" t="s">
        <v>16</v>
      </c>
      <c r="B1351" s="34" t="s">
        <v>1149</v>
      </c>
      <c r="C1351" s="34" t="s">
        <v>1146</v>
      </c>
      <c r="D1351" s="34" t="s">
        <v>1139</v>
      </c>
      <c r="E1351" s="34" t="s">
        <v>1213</v>
      </c>
      <c r="F1351" s="34" t="s">
        <v>50</v>
      </c>
      <c r="G1351" s="34" t="s">
        <v>50</v>
      </c>
      <c r="H1351" s="34" t="s">
        <v>50</v>
      </c>
      <c r="I1351" s="34" t="s">
        <v>1375</v>
      </c>
      <c r="J1351" s="34">
        <v>0</v>
      </c>
    </row>
    <row r="1352" spans="1:10" x14ac:dyDescent="0.35">
      <c r="A1352" s="34" t="s">
        <v>16</v>
      </c>
      <c r="B1352" s="34" t="s">
        <v>1150</v>
      </c>
      <c r="C1352" s="34" t="s">
        <v>1146</v>
      </c>
      <c r="D1352" s="34" t="s">
        <v>1139</v>
      </c>
      <c r="E1352" s="34" t="s">
        <v>1213</v>
      </c>
      <c r="F1352" s="34" t="s">
        <v>50</v>
      </c>
      <c r="G1352" s="34" t="s">
        <v>50</v>
      </c>
      <c r="H1352" s="34" t="s">
        <v>50</v>
      </c>
      <c r="I1352" s="34" t="s">
        <v>1375</v>
      </c>
      <c r="J1352" s="34">
        <v>0</v>
      </c>
    </row>
    <row r="1353" spans="1:10" x14ac:dyDescent="0.35">
      <c r="A1353" s="34" t="s">
        <v>19</v>
      </c>
      <c r="B1353" s="34" t="s">
        <v>1151</v>
      </c>
      <c r="C1353" s="34" t="s">
        <v>1146</v>
      </c>
      <c r="D1353" s="34" t="s">
        <v>1139</v>
      </c>
      <c r="E1353" s="34" t="s">
        <v>1213</v>
      </c>
      <c r="F1353" s="34" t="s">
        <v>50</v>
      </c>
      <c r="G1353" s="34" t="s">
        <v>50</v>
      </c>
      <c r="H1353" s="34" t="s">
        <v>50</v>
      </c>
      <c r="I1353" s="34" t="s">
        <v>1375</v>
      </c>
      <c r="J1353" s="34">
        <v>0</v>
      </c>
    </row>
    <row r="1354" spans="1:10" x14ac:dyDescent="0.35">
      <c r="A1354" s="34" t="s">
        <v>19</v>
      </c>
      <c r="B1354" s="34" t="s">
        <v>1152</v>
      </c>
      <c r="C1354" s="34" t="s">
        <v>1146</v>
      </c>
      <c r="D1354" s="34" t="s">
        <v>1139</v>
      </c>
      <c r="E1354" s="34" t="s">
        <v>1213</v>
      </c>
      <c r="F1354" s="34" t="s">
        <v>50</v>
      </c>
      <c r="G1354" s="34" t="s">
        <v>50</v>
      </c>
      <c r="H1354" s="34" t="s">
        <v>50</v>
      </c>
      <c r="I1354" s="34" t="s">
        <v>1375</v>
      </c>
      <c r="J1354" s="34">
        <v>0</v>
      </c>
    </row>
    <row r="1355" spans="1:10" x14ac:dyDescent="0.35">
      <c r="A1355" s="34" t="s">
        <v>19</v>
      </c>
      <c r="B1355" s="34" t="s">
        <v>1153</v>
      </c>
      <c r="C1355" s="34" t="s">
        <v>1146</v>
      </c>
      <c r="D1355" s="34" t="s">
        <v>1139</v>
      </c>
      <c r="E1355" s="34" t="s">
        <v>1213</v>
      </c>
      <c r="F1355" s="34" t="s">
        <v>50</v>
      </c>
      <c r="G1355" s="34" t="s">
        <v>50</v>
      </c>
      <c r="H1355" s="34" t="s">
        <v>50</v>
      </c>
      <c r="I1355" s="34" t="s">
        <v>1375</v>
      </c>
      <c r="J1355" s="34">
        <v>0</v>
      </c>
    </row>
    <row r="1356" spans="1:10" x14ac:dyDescent="0.35">
      <c r="A1356" s="34" t="s">
        <v>19</v>
      </c>
      <c r="B1356" s="34" t="s">
        <v>1154</v>
      </c>
      <c r="C1356" s="34" t="s">
        <v>1146</v>
      </c>
      <c r="D1356" s="34" t="s">
        <v>1139</v>
      </c>
      <c r="E1356" s="34" t="s">
        <v>1213</v>
      </c>
      <c r="F1356" s="34" t="s">
        <v>50</v>
      </c>
      <c r="G1356" s="34" t="s">
        <v>50</v>
      </c>
      <c r="H1356" s="34" t="s">
        <v>50</v>
      </c>
      <c r="I1356" s="34" t="s">
        <v>1375</v>
      </c>
      <c r="J1356" s="34">
        <v>0</v>
      </c>
    </row>
    <row r="1357" spans="1:10" x14ac:dyDescent="0.35">
      <c r="A1357" s="34" t="s">
        <v>19</v>
      </c>
      <c r="B1357" s="34" t="s">
        <v>1155</v>
      </c>
      <c r="C1357" s="34" t="s">
        <v>1146</v>
      </c>
      <c r="D1357" s="34" t="s">
        <v>1139</v>
      </c>
      <c r="E1357" s="34" t="s">
        <v>1213</v>
      </c>
      <c r="F1357" s="34" t="s">
        <v>50</v>
      </c>
      <c r="G1357" s="34" t="s">
        <v>50</v>
      </c>
      <c r="H1357" s="34" t="s">
        <v>50</v>
      </c>
      <c r="I1357" s="34" t="s">
        <v>1375</v>
      </c>
      <c r="J1357" s="34">
        <v>0</v>
      </c>
    </row>
    <row r="1358" spans="1:10" x14ac:dyDescent="0.35">
      <c r="A1358" s="34" t="s">
        <v>19</v>
      </c>
      <c r="B1358" s="34" t="s">
        <v>1137</v>
      </c>
      <c r="C1358" s="34" t="s">
        <v>1138</v>
      </c>
      <c r="D1358" s="34" t="s">
        <v>1139</v>
      </c>
      <c r="E1358" s="34" t="s">
        <v>1213</v>
      </c>
      <c r="F1358" s="34" t="s">
        <v>50</v>
      </c>
      <c r="G1358" s="34" t="s">
        <v>50</v>
      </c>
      <c r="H1358" s="34" t="s">
        <v>50</v>
      </c>
      <c r="I1358" s="34" t="s">
        <v>1376</v>
      </c>
      <c r="J1358" s="34">
        <v>0</v>
      </c>
    </row>
    <row r="1359" spans="1:10" x14ac:dyDescent="0.35">
      <c r="A1359" s="34" t="s">
        <v>19</v>
      </c>
      <c r="B1359" s="34" t="s">
        <v>1144</v>
      </c>
      <c r="C1359" s="34" t="s">
        <v>1138</v>
      </c>
      <c r="D1359" s="34" t="s">
        <v>1139</v>
      </c>
      <c r="E1359" s="34" t="s">
        <v>1213</v>
      </c>
      <c r="F1359" s="34" t="s">
        <v>50</v>
      </c>
      <c r="G1359" s="34" t="s">
        <v>50</v>
      </c>
      <c r="H1359" s="34" t="s">
        <v>50</v>
      </c>
      <c r="I1359" s="34" t="s">
        <v>1376</v>
      </c>
      <c r="J1359" s="34">
        <v>0</v>
      </c>
    </row>
    <row r="1360" spans="1:10" x14ac:dyDescent="0.35">
      <c r="A1360" s="34" t="s">
        <v>16</v>
      </c>
      <c r="B1360" s="34" t="s">
        <v>1145</v>
      </c>
      <c r="C1360" s="34" t="s">
        <v>1146</v>
      </c>
      <c r="D1360" s="34" t="s">
        <v>1139</v>
      </c>
      <c r="E1360" s="34" t="s">
        <v>1213</v>
      </c>
      <c r="F1360" s="34" t="s">
        <v>50</v>
      </c>
      <c r="G1360" s="34" t="s">
        <v>50</v>
      </c>
      <c r="H1360" s="34" t="s">
        <v>50</v>
      </c>
      <c r="I1360" s="34" t="s">
        <v>1376</v>
      </c>
      <c r="J1360" s="34">
        <v>0</v>
      </c>
    </row>
    <row r="1361" spans="1:10" x14ac:dyDescent="0.35">
      <c r="A1361" s="34" t="s">
        <v>16</v>
      </c>
      <c r="B1361" s="34" t="s">
        <v>1147</v>
      </c>
      <c r="C1361" s="34" t="s">
        <v>1146</v>
      </c>
      <c r="D1361" s="34" t="s">
        <v>1139</v>
      </c>
      <c r="E1361" s="34" t="s">
        <v>1213</v>
      </c>
      <c r="F1361" s="34" t="s">
        <v>50</v>
      </c>
      <c r="G1361" s="34" t="s">
        <v>50</v>
      </c>
      <c r="H1361" s="34" t="s">
        <v>50</v>
      </c>
      <c r="I1361" s="34" t="s">
        <v>1376</v>
      </c>
      <c r="J1361" s="34">
        <v>0</v>
      </c>
    </row>
    <row r="1362" spans="1:10" x14ac:dyDescent="0.35">
      <c r="A1362" s="34" t="s">
        <v>16</v>
      </c>
      <c r="B1362" s="34" t="s">
        <v>1148</v>
      </c>
      <c r="C1362" s="34" t="s">
        <v>1146</v>
      </c>
      <c r="D1362" s="34" t="s">
        <v>1139</v>
      </c>
      <c r="E1362" s="34" t="s">
        <v>1213</v>
      </c>
      <c r="F1362" s="34" t="s">
        <v>50</v>
      </c>
      <c r="G1362" s="34" t="s">
        <v>50</v>
      </c>
      <c r="H1362" s="34" t="s">
        <v>50</v>
      </c>
      <c r="I1362" s="34" t="s">
        <v>1376</v>
      </c>
      <c r="J1362" s="34">
        <v>0</v>
      </c>
    </row>
    <row r="1363" spans="1:10" x14ac:dyDescent="0.35">
      <c r="A1363" s="34" t="s">
        <v>16</v>
      </c>
      <c r="B1363" s="34" t="s">
        <v>1149</v>
      </c>
      <c r="C1363" s="34" t="s">
        <v>1146</v>
      </c>
      <c r="D1363" s="34" t="s">
        <v>1139</v>
      </c>
      <c r="E1363" s="34" t="s">
        <v>1213</v>
      </c>
      <c r="F1363" s="34" t="s">
        <v>50</v>
      </c>
      <c r="G1363" s="34" t="s">
        <v>50</v>
      </c>
      <c r="H1363" s="34" t="s">
        <v>50</v>
      </c>
      <c r="I1363" s="34" t="s">
        <v>1376</v>
      </c>
      <c r="J1363" s="34">
        <v>0</v>
      </c>
    </row>
    <row r="1364" spans="1:10" x14ac:dyDescent="0.35">
      <c r="A1364" s="34" t="s">
        <v>16</v>
      </c>
      <c r="B1364" s="34" t="s">
        <v>1150</v>
      </c>
      <c r="C1364" s="34" t="s">
        <v>1146</v>
      </c>
      <c r="D1364" s="34" t="s">
        <v>1139</v>
      </c>
      <c r="E1364" s="34" t="s">
        <v>1213</v>
      </c>
      <c r="F1364" s="34" t="s">
        <v>50</v>
      </c>
      <c r="G1364" s="34" t="s">
        <v>50</v>
      </c>
      <c r="H1364" s="34" t="s">
        <v>50</v>
      </c>
      <c r="I1364" s="34" t="s">
        <v>1376</v>
      </c>
      <c r="J1364" s="34">
        <v>0</v>
      </c>
    </row>
    <row r="1365" spans="1:10" x14ac:dyDescent="0.35">
      <c r="A1365" s="34" t="s">
        <v>19</v>
      </c>
      <c r="B1365" s="34" t="s">
        <v>1151</v>
      </c>
      <c r="C1365" s="34" t="s">
        <v>1146</v>
      </c>
      <c r="D1365" s="34" t="s">
        <v>1139</v>
      </c>
      <c r="E1365" s="34" t="s">
        <v>1213</v>
      </c>
      <c r="F1365" s="34" t="s">
        <v>50</v>
      </c>
      <c r="G1365" s="34" t="s">
        <v>50</v>
      </c>
      <c r="H1365" s="34" t="s">
        <v>50</v>
      </c>
      <c r="I1365" s="34" t="s">
        <v>1376</v>
      </c>
      <c r="J1365" s="34">
        <v>0</v>
      </c>
    </row>
    <row r="1366" spans="1:10" x14ac:dyDescent="0.35">
      <c r="A1366" s="34" t="s">
        <v>19</v>
      </c>
      <c r="B1366" s="34" t="s">
        <v>1152</v>
      </c>
      <c r="C1366" s="34" t="s">
        <v>1146</v>
      </c>
      <c r="D1366" s="34" t="s">
        <v>1139</v>
      </c>
      <c r="E1366" s="34" t="s">
        <v>1213</v>
      </c>
      <c r="F1366" s="34" t="s">
        <v>50</v>
      </c>
      <c r="G1366" s="34" t="s">
        <v>50</v>
      </c>
      <c r="H1366" s="34" t="s">
        <v>50</v>
      </c>
      <c r="I1366" s="34" t="s">
        <v>1376</v>
      </c>
      <c r="J1366" s="34">
        <v>0</v>
      </c>
    </row>
    <row r="1367" spans="1:10" x14ac:dyDescent="0.35">
      <c r="A1367" s="34" t="s">
        <v>19</v>
      </c>
      <c r="B1367" s="34" t="s">
        <v>1153</v>
      </c>
      <c r="C1367" s="34" t="s">
        <v>1146</v>
      </c>
      <c r="D1367" s="34" t="s">
        <v>1139</v>
      </c>
      <c r="E1367" s="34" t="s">
        <v>1213</v>
      </c>
      <c r="F1367" s="34" t="s">
        <v>50</v>
      </c>
      <c r="G1367" s="34" t="s">
        <v>50</v>
      </c>
      <c r="H1367" s="34" t="s">
        <v>50</v>
      </c>
      <c r="I1367" s="34" t="s">
        <v>1376</v>
      </c>
      <c r="J1367" s="34">
        <v>0</v>
      </c>
    </row>
    <row r="1368" spans="1:10" x14ac:dyDescent="0.35">
      <c r="A1368" s="34" t="s">
        <v>19</v>
      </c>
      <c r="B1368" s="34" t="s">
        <v>1154</v>
      </c>
      <c r="C1368" s="34" t="s">
        <v>1146</v>
      </c>
      <c r="D1368" s="34" t="s">
        <v>1139</v>
      </c>
      <c r="E1368" s="34" t="s">
        <v>1213</v>
      </c>
      <c r="F1368" s="34" t="s">
        <v>50</v>
      </c>
      <c r="G1368" s="34" t="s">
        <v>50</v>
      </c>
      <c r="H1368" s="34" t="s">
        <v>50</v>
      </c>
      <c r="I1368" s="34" t="s">
        <v>1376</v>
      </c>
      <c r="J1368" s="34">
        <v>0</v>
      </c>
    </row>
    <row r="1369" spans="1:10" x14ac:dyDescent="0.35">
      <c r="A1369" s="34" t="s">
        <v>19</v>
      </c>
      <c r="B1369" s="34" t="s">
        <v>1155</v>
      </c>
      <c r="C1369" s="34" t="s">
        <v>1146</v>
      </c>
      <c r="D1369" s="34" t="s">
        <v>1139</v>
      </c>
      <c r="E1369" s="34" t="s">
        <v>1213</v>
      </c>
      <c r="F1369" s="34" t="s">
        <v>50</v>
      </c>
      <c r="G1369" s="34" t="s">
        <v>50</v>
      </c>
      <c r="H1369" s="34" t="s">
        <v>50</v>
      </c>
      <c r="I1369" s="34" t="s">
        <v>1376</v>
      </c>
      <c r="J1369" s="34">
        <v>7</v>
      </c>
    </row>
    <row r="1370" spans="1:10" x14ac:dyDescent="0.35">
      <c r="A1370" s="34" t="s">
        <v>19</v>
      </c>
      <c r="B1370" s="34" t="s">
        <v>1137</v>
      </c>
      <c r="C1370" s="34" t="s">
        <v>1138</v>
      </c>
      <c r="D1370" s="34" t="s">
        <v>1156</v>
      </c>
      <c r="E1370" s="34" t="s">
        <v>1234</v>
      </c>
      <c r="F1370" s="34" t="s">
        <v>1377</v>
      </c>
      <c r="G1370" s="34" t="s">
        <v>1378</v>
      </c>
      <c r="H1370" s="34" t="s">
        <v>1379</v>
      </c>
      <c r="I1370" s="34" t="s">
        <v>1380</v>
      </c>
      <c r="J1370" s="34">
        <v>0</v>
      </c>
    </row>
    <row r="1371" spans="1:10" x14ac:dyDescent="0.35">
      <c r="A1371" s="34" t="s">
        <v>19</v>
      </c>
      <c r="B1371" s="34" t="s">
        <v>1144</v>
      </c>
      <c r="C1371" s="34" t="s">
        <v>1138</v>
      </c>
      <c r="D1371" s="34" t="s">
        <v>1156</v>
      </c>
      <c r="E1371" s="34" t="s">
        <v>1234</v>
      </c>
      <c r="F1371" s="34" t="s">
        <v>1377</v>
      </c>
      <c r="G1371" s="34" t="s">
        <v>1378</v>
      </c>
      <c r="H1371" s="34" t="s">
        <v>1379</v>
      </c>
      <c r="I1371" s="34" t="s">
        <v>1380</v>
      </c>
      <c r="J1371" s="34">
        <v>0</v>
      </c>
    </row>
    <row r="1372" spans="1:10" x14ac:dyDescent="0.35">
      <c r="A1372" s="34" t="s">
        <v>16</v>
      </c>
      <c r="B1372" s="34" t="s">
        <v>1145</v>
      </c>
      <c r="C1372" s="34" t="s">
        <v>1146</v>
      </c>
      <c r="D1372" s="34" t="s">
        <v>1156</v>
      </c>
      <c r="E1372" s="34" t="s">
        <v>1234</v>
      </c>
      <c r="F1372" s="34" t="s">
        <v>1377</v>
      </c>
      <c r="G1372" s="34" t="s">
        <v>1378</v>
      </c>
      <c r="H1372" s="34" t="s">
        <v>1379</v>
      </c>
      <c r="I1372" s="34" t="s">
        <v>1380</v>
      </c>
      <c r="J1372" s="34">
        <v>0</v>
      </c>
    </row>
    <row r="1373" spans="1:10" x14ac:dyDescent="0.35">
      <c r="A1373" s="34" t="s">
        <v>16</v>
      </c>
      <c r="B1373" s="34" t="s">
        <v>1147</v>
      </c>
      <c r="C1373" s="34" t="s">
        <v>1146</v>
      </c>
      <c r="D1373" s="34" t="s">
        <v>1156</v>
      </c>
      <c r="E1373" s="34" t="s">
        <v>1234</v>
      </c>
      <c r="F1373" s="34" t="s">
        <v>1377</v>
      </c>
      <c r="G1373" s="34" t="s">
        <v>1378</v>
      </c>
      <c r="H1373" s="34" t="s">
        <v>1379</v>
      </c>
      <c r="I1373" s="34" t="s">
        <v>1380</v>
      </c>
      <c r="J1373" s="34">
        <v>0</v>
      </c>
    </row>
    <row r="1374" spans="1:10" x14ac:dyDescent="0.35">
      <c r="A1374" s="34" t="s">
        <v>16</v>
      </c>
      <c r="B1374" s="34" t="s">
        <v>1148</v>
      </c>
      <c r="C1374" s="34" t="s">
        <v>1146</v>
      </c>
      <c r="D1374" s="34" t="s">
        <v>1156</v>
      </c>
      <c r="E1374" s="34" t="s">
        <v>1234</v>
      </c>
      <c r="F1374" s="34" t="s">
        <v>1377</v>
      </c>
      <c r="G1374" s="34" t="s">
        <v>1378</v>
      </c>
      <c r="H1374" s="34" t="s">
        <v>1379</v>
      </c>
      <c r="I1374" s="34" t="s">
        <v>1380</v>
      </c>
      <c r="J1374" s="34">
        <v>0</v>
      </c>
    </row>
    <row r="1375" spans="1:10" x14ac:dyDescent="0.35">
      <c r="A1375" s="34" t="s">
        <v>16</v>
      </c>
      <c r="B1375" s="34" t="s">
        <v>1149</v>
      </c>
      <c r="C1375" s="34" t="s">
        <v>1146</v>
      </c>
      <c r="D1375" s="34" t="s">
        <v>1156</v>
      </c>
      <c r="E1375" s="34" t="s">
        <v>1234</v>
      </c>
      <c r="F1375" s="34" t="s">
        <v>1377</v>
      </c>
      <c r="G1375" s="34" t="s">
        <v>1378</v>
      </c>
      <c r="H1375" s="34" t="s">
        <v>1379</v>
      </c>
      <c r="I1375" s="34" t="s">
        <v>1380</v>
      </c>
      <c r="J1375" s="34">
        <v>20</v>
      </c>
    </row>
    <row r="1376" spans="1:10" x14ac:dyDescent="0.35">
      <c r="A1376" s="34" t="s">
        <v>16</v>
      </c>
      <c r="B1376" s="34" t="s">
        <v>1150</v>
      </c>
      <c r="C1376" s="34" t="s">
        <v>1146</v>
      </c>
      <c r="D1376" s="34" t="s">
        <v>1156</v>
      </c>
      <c r="E1376" s="34" t="s">
        <v>1234</v>
      </c>
      <c r="F1376" s="34" t="s">
        <v>1377</v>
      </c>
      <c r="G1376" s="34" t="s">
        <v>1378</v>
      </c>
      <c r="H1376" s="34" t="s">
        <v>1379</v>
      </c>
      <c r="I1376" s="34" t="s">
        <v>1380</v>
      </c>
      <c r="J1376" s="34">
        <v>144</v>
      </c>
    </row>
    <row r="1377" spans="1:10" x14ac:dyDescent="0.35">
      <c r="A1377" s="34" t="s">
        <v>19</v>
      </c>
      <c r="B1377" s="34" t="s">
        <v>1151</v>
      </c>
      <c r="C1377" s="34" t="s">
        <v>1146</v>
      </c>
      <c r="D1377" s="34" t="s">
        <v>1156</v>
      </c>
      <c r="E1377" s="34" t="s">
        <v>1234</v>
      </c>
      <c r="F1377" s="34" t="s">
        <v>1377</v>
      </c>
      <c r="G1377" s="34" t="s">
        <v>1378</v>
      </c>
      <c r="H1377" s="34" t="s">
        <v>1379</v>
      </c>
      <c r="I1377" s="34" t="s">
        <v>1380</v>
      </c>
      <c r="J1377" s="34">
        <v>0</v>
      </c>
    </row>
    <row r="1378" spans="1:10" x14ac:dyDescent="0.35">
      <c r="A1378" s="34" t="s">
        <v>19</v>
      </c>
      <c r="B1378" s="34" t="s">
        <v>1152</v>
      </c>
      <c r="C1378" s="34" t="s">
        <v>1146</v>
      </c>
      <c r="D1378" s="34" t="s">
        <v>1156</v>
      </c>
      <c r="E1378" s="34" t="s">
        <v>1234</v>
      </c>
      <c r="F1378" s="34" t="s">
        <v>1377</v>
      </c>
      <c r="G1378" s="34" t="s">
        <v>1378</v>
      </c>
      <c r="H1378" s="34" t="s">
        <v>1379</v>
      </c>
      <c r="I1378" s="34" t="s">
        <v>1380</v>
      </c>
      <c r="J1378" s="34">
        <v>0</v>
      </c>
    </row>
    <row r="1379" spans="1:10" x14ac:dyDescent="0.35">
      <c r="A1379" s="34" t="s">
        <v>19</v>
      </c>
      <c r="B1379" s="34" t="s">
        <v>1153</v>
      </c>
      <c r="C1379" s="34" t="s">
        <v>1146</v>
      </c>
      <c r="D1379" s="34" t="s">
        <v>1156</v>
      </c>
      <c r="E1379" s="34" t="s">
        <v>1234</v>
      </c>
      <c r="F1379" s="34" t="s">
        <v>1377</v>
      </c>
      <c r="G1379" s="34" t="s">
        <v>1378</v>
      </c>
      <c r="H1379" s="34" t="s">
        <v>1379</v>
      </c>
      <c r="I1379" s="34" t="s">
        <v>1380</v>
      </c>
      <c r="J1379" s="34">
        <v>0</v>
      </c>
    </row>
    <row r="1380" spans="1:10" x14ac:dyDescent="0.35">
      <c r="A1380" s="34" t="s">
        <v>19</v>
      </c>
      <c r="B1380" s="34" t="s">
        <v>1154</v>
      </c>
      <c r="C1380" s="34" t="s">
        <v>1146</v>
      </c>
      <c r="D1380" s="34" t="s">
        <v>1156</v>
      </c>
      <c r="E1380" s="34" t="s">
        <v>1234</v>
      </c>
      <c r="F1380" s="34" t="s">
        <v>1377</v>
      </c>
      <c r="G1380" s="34" t="s">
        <v>1378</v>
      </c>
      <c r="H1380" s="34" t="s">
        <v>1379</v>
      </c>
      <c r="I1380" s="34" t="s">
        <v>1380</v>
      </c>
      <c r="J1380" s="34">
        <v>0</v>
      </c>
    </row>
    <row r="1381" spans="1:10" x14ac:dyDescent="0.35">
      <c r="A1381" s="34" t="s">
        <v>19</v>
      </c>
      <c r="B1381" s="34" t="s">
        <v>1155</v>
      </c>
      <c r="C1381" s="34" t="s">
        <v>1146</v>
      </c>
      <c r="D1381" s="34" t="s">
        <v>1156</v>
      </c>
      <c r="E1381" s="34" t="s">
        <v>1234</v>
      </c>
      <c r="F1381" s="34" t="s">
        <v>1377</v>
      </c>
      <c r="G1381" s="34" t="s">
        <v>1378</v>
      </c>
      <c r="H1381" s="34" t="s">
        <v>1379</v>
      </c>
      <c r="I1381" s="34" t="s">
        <v>1380</v>
      </c>
      <c r="J1381" s="34">
        <v>0</v>
      </c>
    </row>
    <row r="1382" spans="1:10" x14ac:dyDescent="0.35">
      <c r="A1382" s="34" t="s">
        <v>19</v>
      </c>
      <c r="B1382" s="34" t="s">
        <v>1137</v>
      </c>
      <c r="C1382" s="34" t="s">
        <v>1138</v>
      </c>
      <c r="D1382" s="34" t="s">
        <v>1139</v>
      </c>
      <c r="E1382" s="34" t="s">
        <v>1166</v>
      </c>
      <c r="F1382" s="34" t="s">
        <v>1381</v>
      </c>
      <c r="G1382" s="34" t="s">
        <v>1382</v>
      </c>
      <c r="H1382" s="34" t="s">
        <v>1383</v>
      </c>
      <c r="I1382" s="34" t="s">
        <v>1384</v>
      </c>
      <c r="J1382" s="34">
        <v>0</v>
      </c>
    </row>
    <row r="1383" spans="1:10" x14ac:dyDescent="0.35">
      <c r="A1383" s="34" t="s">
        <v>19</v>
      </c>
      <c r="B1383" s="34" t="s">
        <v>1144</v>
      </c>
      <c r="C1383" s="34" t="s">
        <v>1138</v>
      </c>
      <c r="D1383" s="34" t="s">
        <v>1139</v>
      </c>
      <c r="E1383" s="34" t="s">
        <v>1166</v>
      </c>
      <c r="F1383" s="34" t="s">
        <v>1381</v>
      </c>
      <c r="G1383" s="34" t="s">
        <v>1382</v>
      </c>
      <c r="H1383" s="34" t="s">
        <v>1383</v>
      </c>
      <c r="I1383" s="34" t="s">
        <v>1384</v>
      </c>
      <c r="J1383" s="34">
        <v>0</v>
      </c>
    </row>
    <row r="1384" spans="1:10" x14ac:dyDescent="0.35">
      <c r="A1384" s="34" t="s">
        <v>16</v>
      </c>
      <c r="B1384" s="34" t="s">
        <v>1145</v>
      </c>
      <c r="C1384" s="34" t="s">
        <v>1146</v>
      </c>
      <c r="D1384" s="34" t="s">
        <v>1139</v>
      </c>
      <c r="E1384" s="34" t="s">
        <v>1166</v>
      </c>
      <c r="F1384" s="34" t="s">
        <v>1381</v>
      </c>
      <c r="G1384" s="34" t="s">
        <v>1382</v>
      </c>
      <c r="H1384" s="34" t="s">
        <v>1383</v>
      </c>
      <c r="I1384" s="34" t="s">
        <v>1384</v>
      </c>
      <c r="J1384" s="34">
        <v>0</v>
      </c>
    </row>
    <row r="1385" spans="1:10" x14ac:dyDescent="0.35">
      <c r="A1385" s="34" t="s">
        <v>16</v>
      </c>
      <c r="B1385" s="34" t="s">
        <v>1147</v>
      </c>
      <c r="C1385" s="34" t="s">
        <v>1146</v>
      </c>
      <c r="D1385" s="34" t="s">
        <v>1139</v>
      </c>
      <c r="E1385" s="34" t="s">
        <v>1166</v>
      </c>
      <c r="F1385" s="34" t="s">
        <v>1381</v>
      </c>
      <c r="G1385" s="34" t="s">
        <v>1382</v>
      </c>
      <c r="H1385" s="34" t="s">
        <v>1383</v>
      </c>
      <c r="I1385" s="34" t="s">
        <v>1384</v>
      </c>
      <c r="J1385" s="34">
        <v>0</v>
      </c>
    </row>
    <row r="1386" spans="1:10" x14ac:dyDescent="0.35">
      <c r="A1386" s="34" t="s">
        <v>16</v>
      </c>
      <c r="B1386" s="34" t="s">
        <v>1148</v>
      </c>
      <c r="C1386" s="34" t="s">
        <v>1146</v>
      </c>
      <c r="D1386" s="34" t="s">
        <v>1139</v>
      </c>
      <c r="E1386" s="34" t="s">
        <v>1166</v>
      </c>
      <c r="F1386" s="34" t="s">
        <v>1381</v>
      </c>
      <c r="G1386" s="34" t="s">
        <v>1382</v>
      </c>
      <c r="H1386" s="34" t="s">
        <v>1383</v>
      </c>
      <c r="I1386" s="34" t="s">
        <v>1384</v>
      </c>
      <c r="J1386" s="34">
        <v>34</v>
      </c>
    </row>
    <row r="1387" spans="1:10" x14ac:dyDescent="0.35">
      <c r="A1387" s="34" t="s">
        <v>16</v>
      </c>
      <c r="B1387" s="34" t="s">
        <v>1149</v>
      </c>
      <c r="C1387" s="34" t="s">
        <v>1146</v>
      </c>
      <c r="D1387" s="34" t="s">
        <v>1139</v>
      </c>
      <c r="E1387" s="34" t="s">
        <v>1166</v>
      </c>
      <c r="F1387" s="34" t="s">
        <v>1381</v>
      </c>
      <c r="G1387" s="34" t="s">
        <v>1382</v>
      </c>
      <c r="H1387" s="34" t="s">
        <v>1383</v>
      </c>
      <c r="I1387" s="34" t="s">
        <v>1384</v>
      </c>
      <c r="J1387" s="34">
        <v>0</v>
      </c>
    </row>
    <row r="1388" spans="1:10" x14ac:dyDescent="0.35">
      <c r="A1388" s="34" t="s">
        <v>16</v>
      </c>
      <c r="B1388" s="34" t="s">
        <v>1150</v>
      </c>
      <c r="C1388" s="34" t="s">
        <v>1146</v>
      </c>
      <c r="D1388" s="34" t="s">
        <v>1139</v>
      </c>
      <c r="E1388" s="34" t="s">
        <v>1166</v>
      </c>
      <c r="F1388" s="34" t="s">
        <v>1381</v>
      </c>
      <c r="G1388" s="34" t="s">
        <v>1382</v>
      </c>
      <c r="H1388" s="34" t="s">
        <v>1383</v>
      </c>
      <c r="I1388" s="34" t="s">
        <v>1384</v>
      </c>
      <c r="J1388" s="34">
        <v>0</v>
      </c>
    </row>
    <row r="1389" spans="1:10" x14ac:dyDescent="0.35">
      <c r="A1389" s="34" t="s">
        <v>19</v>
      </c>
      <c r="B1389" s="34" t="s">
        <v>1151</v>
      </c>
      <c r="C1389" s="34" t="s">
        <v>1146</v>
      </c>
      <c r="D1389" s="34" t="s">
        <v>1139</v>
      </c>
      <c r="E1389" s="34" t="s">
        <v>1166</v>
      </c>
      <c r="F1389" s="34" t="s">
        <v>1381</v>
      </c>
      <c r="G1389" s="34" t="s">
        <v>1382</v>
      </c>
      <c r="H1389" s="34" t="s">
        <v>1383</v>
      </c>
      <c r="I1389" s="34" t="s">
        <v>1384</v>
      </c>
      <c r="J1389" s="34">
        <v>0</v>
      </c>
    </row>
    <row r="1390" spans="1:10" x14ac:dyDescent="0.35">
      <c r="A1390" s="34" t="s">
        <v>19</v>
      </c>
      <c r="B1390" s="34" t="s">
        <v>1152</v>
      </c>
      <c r="C1390" s="34" t="s">
        <v>1146</v>
      </c>
      <c r="D1390" s="34" t="s">
        <v>1139</v>
      </c>
      <c r="E1390" s="34" t="s">
        <v>1166</v>
      </c>
      <c r="F1390" s="34" t="s">
        <v>1381</v>
      </c>
      <c r="G1390" s="34" t="s">
        <v>1382</v>
      </c>
      <c r="H1390" s="34" t="s">
        <v>1383</v>
      </c>
      <c r="I1390" s="34" t="s">
        <v>1384</v>
      </c>
      <c r="J1390" s="34">
        <v>0</v>
      </c>
    </row>
    <row r="1391" spans="1:10" x14ac:dyDescent="0.35">
      <c r="A1391" s="34" t="s">
        <v>19</v>
      </c>
      <c r="B1391" s="34" t="s">
        <v>1153</v>
      </c>
      <c r="C1391" s="34" t="s">
        <v>1146</v>
      </c>
      <c r="D1391" s="34" t="s">
        <v>1139</v>
      </c>
      <c r="E1391" s="34" t="s">
        <v>1166</v>
      </c>
      <c r="F1391" s="34" t="s">
        <v>1381</v>
      </c>
      <c r="G1391" s="34" t="s">
        <v>1382</v>
      </c>
      <c r="H1391" s="34" t="s">
        <v>1383</v>
      </c>
      <c r="I1391" s="34" t="s">
        <v>1384</v>
      </c>
      <c r="J1391" s="34">
        <v>0</v>
      </c>
    </row>
    <row r="1392" spans="1:10" x14ac:dyDescent="0.35">
      <c r="A1392" s="34" t="s">
        <v>19</v>
      </c>
      <c r="B1392" s="34" t="s">
        <v>1154</v>
      </c>
      <c r="C1392" s="34" t="s">
        <v>1146</v>
      </c>
      <c r="D1392" s="34" t="s">
        <v>1139</v>
      </c>
      <c r="E1392" s="34" t="s">
        <v>1166</v>
      </c>
      <c r="F1392" s="34" t="s">
        <v>1381</v>
      </c>
      <c r="G1392" s="34" t="s">
        <v>1382</v>
      </c>
      <c r="H1392" s="34" t="s">
        <v>1383</v>
      </c>
      <c r="I1392" s="34" t="s">
        <v>1384</v>
      </c>
      <c r="J1392" s="34">
        <v>0</v>
      </c>
    </row>
    <row r="1393" spans="1:10" x14ac:dyDescent="0.35">
      <c r="A1393" s="34" t="s">
        <v>19</v>
      </c>
      <c r="B1393" s="34" t="s">
        <v>1155</v>
      </c>
      <c r="C1393" s="34" t="s">
        <v>1146</v>
      </c>
      <c r="D1393" s="34" t="s">
        <v>1139</v>
      </c>
      <c r="E1393" s="34" t="s">
        <v>1166</v>
      </c>
      <c r="F1393" s="34" t="s">
        <v>1381</v>
      </c>
      <c r="G1393" s="34" t="s">
        <v>1382</v>
      </c>
      <c r="H1393" s="34" t="s">
        <v>1383</v>
      </c>
      <c r="I1393" s="34" t="s">
        <v>1384</v>
      </c>
      <c r="J1393" s="34">
        <v>0</v>
      </c>
    </row>
    <row r="1394" spans="1:10" x14ac:dyDescent="0.35">
      <c r="A1394" s="34" t="s">
        <v>19</v>
      </c>
      <c r="B1394" s="34" t="s">
        <v>1137</v>
      </c>
      <c r="C1394" s="34" t="s">
        <v>1138</v>
      </c>
      <c r="D1394" s="34" t="s">
        <v>1156</v>
      </c>
      <c r="E1394" s="34" t="s">
        <v>1385</v>
      </c>
      <c r="F1394" s="34" t="s">
        <v>1386</v>
      </c>
      <c r="G1394" s="34" t="s">
        <v>1387</v>
      </c>
      <c r="H1394" s="34" t="s">
        <v>1388</v>
      </c>
      <c r="I1394" s="34" t="s">
        <v>1389</v>
      </c>
      <c r="J1394" s="34">
        <v>386</v>
      </c>
    </row>
    <row r="1395" spans="1:10" x14ac:dyDescent="0.35">
      <c r="A1395" s="34" t="s">
        <v>19</v>
      </c>
      <c r="B1395" s="34" t="s">
        <v>1144</v>
      </c>
      <c r="C1395" s="34" t="s">
        <v>1138</v>
      </c>
      <c r="D1395" s="34" t="s">
        <v>1156</v>
      </c>
      <c r="E1395" s="34" t="s">
        <v>1385</v>
      </c>
      <c r="F1395" s="34" t="s">
        <v>1386</v>
      </c>
      <c r="G1395" s="34" t="s">
        <v>1387</v>
      </c>
      <c r="H1395" s="34" t="s">
        <v>1388</v>
      </c>
      <c r="I1395" s="34" t="s">
        <v>1389</v>
      </c>
      <c r="J1395" s="34">
        <v>0</v>
      </c>
    </row>
    <row r="1396" spans="1:10" x14ac:dyDescent="0.35">
      <c r="A1396" s="34" t="s">
        <v>16</v>
      </c>
      <c r="B1396" s="34" t="s">
        <v>1145</v>
      </c>
      <c r="C1396" s="34" t="s">
        <v>1146</v>
      </c>
      <c r="D1396" s="34" t="s">
        <v>1156</v>
      </c>
      <c r="E1396" s="34" t="s">
        <v>1385</v>
      </c>
      <c r="F1396" s="34" t="s">
        <v>1386</v>
      </c>
      <c r="G1396" s="34" t="s">
        <v>1387</v>
      </c>
      <c r="H1396" s="34" t="s">
        <v>1388</v>
      </c>
      <c r="I1396" s="34" t="s">
        <v>1389</v>
      </c>
      <c r="J1396" s="34">
        <v>0</v>
      </c>
    </row>
    <row r="1397" spans="1:10" x14ac:dyDescent="0.35">
      <c r="A1397" s="34" t="s">
        <v>16</v>
      </c>
      <c r="B1397" s="34" t="s">
        <v>1147</v>
      </c>
      <c r="C1397" s="34" t="s">
        <v>1146</v>
      </c>
      <c r="D1397" s="34" t="s">
        <v>1156</v>
      </c>
      <c r="E1397" s="34" t="s">
        <v>1385</v>
      </c>
      <c r="F1397" s="34" t="s">
        <v>1386</v>
      </c>
      <c r="G1397" s="34" t="s">
        <v>1387</v>
      </c>
      <c r="H1397" s="34" t="s">
        <v>1388</v>
      </c>
      <c r="I1397" s="34" t="s">
        <v>1389</v>
      </c>
      <c r="J1397" s="34">
        <v>0</v>
      </c>
    </row>
    <row r="1398" spans="1:10" x14ac:dyDescent="0.35">
      <c r="A1398" s="34" t="s">
        <v>16</v>
      </c>
      <c r="B1398" s="34" t="s">
        <v>1148</v>
      </c>
      <c r="C1398" s="34" t="s">
        <v>1146</v>
      </c>
      <c r="D1398" s="34" t="s">
        <v>1156</v>
      </c>
      <c r="E1398" s="34" t="s">
        <v>1385</v>
      </c>
      <c r="F1398" s="34" t="s">
        <v>1386</v>
      </c>
      <c r="G1398" s="34" t="s">
        <v>1387</v>
      </c>
      <c r="H1398" s="34" t="s">
        <v>1388</v>
      </c>
      <c r="I1398" s="34" t="s">
        <v>1389</v>
      </c>
      <c r="J1398" s="34">
        <v>0</v>
      </c>
    </row>
    <row r="1399" spans="1:10" x14ac:dyDescent="0.35">
      <c r="A1399" s="34" t="s">
        <v>16</v>
      </c>
      <c r="B1399" s="34" t="s">
        <v>1149</v>
      </c>
      <c r="C1399" s="34" t="s">
        <v>1146</v>
      </c>
      <c r="D1399" s="34" t="s">
        <v>1156</v>
      </c>
      <c r="E1399" s="34" t="s">
        <v>1385</v>
      </c>
      <c r="F1399" s="34" t="s">
        <v>1386</v>
      </c>
      <c r="G1399" s="34" t="s">
        <v>1387</v>
      </c>
      <c r="H1399" s="34" t="s">
        <v>1388</v>
      </c>
      <c r="I1399" s="34" t="s">
        <v>1389</v>
      </c>
      <c r="J1399" s="34">
        <v>0</v>
      </c>
    </row>
    <row r="1400" spans="1:10" x14ac:dyDescent="0.35">
      <c r="A1400" s="34" t="s">
        <v>16</v>
      </c>
      <c r="B1400" s="34" t="s">
        <v>1150</v>
      </c>
      <c r="C1400" s="34" t="s">
        <v>1146</v>
      </c>
      <c r="D1400" s="34" t="s">
        <v>1156</v>
      </c>
      <c r="E1400" s="34" t="s">
        <v>1385</v>
      </c>
      <c r="F1400" s="34" t="s">
        <v>1386</v>
      </c>
      <c r="G1400" s="34" t="s">
        <v>1387</v>
      </c>
      <c r="H1400" s="34" t="s">
        <v>1388</v>
      </c>
      <c r="I1400" s="34" t="s">
        <v>1389</v>
      </c>
      <c r="J1400" s="34">
        <v>4</v>
      </c>
    </row>
    <row r="1401" spans="1:10" x14ac:dyDescent="0.35">
      <c r="A1401" s="34" t="s">
        <v>19</v>
      </c>
      <c r="B1401" s="34" t="s">
        <v>1151</v>
      </c>
      <c r="C1401" s="34" t="s">
        <v>1146</v>
      </c>
      <c r="D1401" s="34" t="s">
        <v>1156</v>
      </c>
      <c r="E1401" s="34" t="s">
        <v>1385</v>
      </c>
      <c r="F1401" s="34" t="s">
        <v>1386</v>
      </c>
      <c r="G1401" s="34" t="s">
        <v>1387</v>
      </c>
      <c r="H1401" s="34" t="s">
        <v>1388</v>
      </c>
      <c r="I1401" s="34" t="s">
        <v>1389</v>
      </c>
      <c r="J1401" s="34">
        <v>0</v>
      </c>
    </row>
    <row r="1402" spans="1:10" x14ac:dyDescent="0.35">
      <c r="A1402" s="34" t="s">
        <v>19</v>
      </c>
      <c r="B1402" s="34" t="s">
        <v>1152</v>
      </c>
      <c r="C1402" s="34" t="s">
        <v>1146</v>
      </c>
      <c r="D1402" s="34" t="s">
        <v>1156</v>
      </c>
      <c r="E1402" s="34" t="s">
        <v>1385</v>
      </c>
      <c r="F1402" s="34" t="s">
        <v>1386</v>
      </c>
      <c r="G1402" s="34" t="s">
        <v>1387</v>
      </c>
      <c r="H1402" s="34" t="s">
        <v>1388</v>
      </c>
      <c r="I1402" s="34" t="s">
        <v>1389</v>
      </c>
      <c r="J1402" s="34">
        <v>0</v>
      </c>
    </row>
    <row r="1403" spans="1:10" x14ac:dyDescent="0.35">
      <c r="A1403" s="34" t="s">
        <v>19</v>
      </c>
      <c r="B1403" s="34" t="s">
        <v>1153</v>
      </c>
      <c r="C1403" s="34" t="s">
        <v>1146</v>
      </c>
      <c r="D1403" s="34" t="s">
        <v>1156</v>
      </c>
      <c r="E1403" s="34" t="s">
        <v>1385</v>
      </c>
      <c r="F1403" s="34" t="s">
        <v>1386</v>
      </c>
      <c r="G1403" s="34" t="s">
        <v>1387</v>
      </c>
      <c r="H1403" s="34" t="s">
        <v>1388</v>
      </c>
      <c r="I1403" s="34" t="s">
        <v>1389</v>
      </c>
      <c r="J1403" s="34">
        <v>0</v>
      </c>
    </row>
    <row r="1404" spans="1:10" x14ac:dyDescent="0.35">
      <c r="A1404" s="34" t="s">
        <v>19</v>
      </c>
      <c r="B1404" s="34" t="s">
        <v>1154</v>
      </c>
      <c r="C1404" s="34" t="s">
        <v>1146</v>
      </c>
      <c r="D1404" s="34" t="s">
        <v>1156</v>
      </c>
      <c r="E1404" s="34" t="s">
        <v>1385</v>
      </c>
      <c r="F1404" s="34" t="s">
        <v>1386</v>
      </c>
      <c r="G1404" s="34" t="s">
        <v>1387</v>
      </c>
      <c r="H1404" s="34" t="s">
        <v>1388</v>
      </c>
      <c r="I1404" s="34" t="s">
        <v>1389</v>
      </c>
      <c r="J1404" s="34">
        <v>0</v>
      </c>
    </row>
    <row r="1405" spans="1:10" x14ac:dyDescent="0.35">
      <c r="A1405" s="34" t="s">
        <v>19</v>
      </c>
      <c r="B1405" s="34" t="s">
        <v>1155</v>
      </c>
      <c r="C1405" s="34" t="s">
        <v>1146</v>
      </c>
      <c r="D1405" s="34" t="s">
        <v>1156</v>
      </c>
      <c r="E1405" s="34" t="s">
        <v>1385</v>
      </c>
      <c r="F1405" s="34" t="s">
        <v>1386</v>
      </c>
      <c r="G1405" s="34" t="s">
        <v>1387</v>
      </c>
      <c r="H1405" s="34" t="s">
        <v>1388</v>
      </c>
      <c r="I1405" s="34" t="s">
        <v>1389</v>
      </c>
      <c r="J1405" s="34">
        <v>0</v>
      </c>
    </row>
    <row r="1406" spans="1:10" x14ac:dyDescent="0.35">
      <c r="A1406" s="34" t="s">
        <v>19</v>
      </c>
      <c r="B1406" s="34" t="s">
        <v>1137</v>
      </c>
      <c r="C1406" s="34" t="s">
        <v>1138</v>
      </c>
      <c r="D1406" s="34" t="s">
        <v>1139</v>
      </c>
      <c r="E1406" s="34" t="s">
        <v>1166</v>
      </c>
      <c r="F1406" s="34" t="s">
        <v>1167</v>
      </c>
      <c r="G1406" s="34" t="s">
        <v>1390</v>
      </c>
      <c r="H1406" s="34" t="s">
        <v>50</v>
      </c>
      <c r="I1406" s="34" t="s">
        <v>1391</v>
      </c>
      <c r="J1406" s="34">
        <v>1182</v>
      </c>
    </row>
    <row r="1407" spans="1:10" x14ac:dyDescent="0.35">
      <c r="A1407" s="34" t="s">
        <v>19</v>
      </c>
      <c r="B1407" s="34" t="s">
        <v>1144</v>
      </c>
      <c r="C1407" s="34" t="s">
        <v>1138</v>
      </c>
      <c r="D1407" s="34" t="s">
        <v>1139</v>
      </c>
      <c r="E1407" s="34" t="s">
        <v>1166</v>
      </c>
      <c r="F1407" s="34" t="s">
        <v>1167</v>
      </c>
      <c r="G1407" s="34" t="s">
        <v>1390</v>
      </c>
      <c r="H1407" s="34" t="s">
        <v>50</v>
      </c>
      <c r="I1407" s="34" t="s">
        <v>1391</v>
      </c>
      <c r="J1407" s="34">
        <v>0</v>
      </c>
    </row>
    <row r="1408" spans="1:10" x14ac:dyDescent="0.35">
      <c r="A1408" s="34" t="s">
        <v>16</v>
      </c>
      <c r="B1408" s="34" t="s">
        <v>1145</v>
      </c>
      <c r="C1408" s="34" t="s">
        <v>1146</v>
      </c>
      <c r="D1408" s="34" t="s">
        <v>1139</v>
      </c>
      <c r="E1408" s="34" t="s">
        <v>1166</v>
      </c>
      <c r="F1408" s="34" t="s">
        <v>1167</v>
      </c>
      <c r="G1408" s="34" t="s">
        <v>1390</v>
      </c>
      <c r="H1408" s="34" t="s">
        <v>50</v>
      </c>
      <c r="I1408" s="34" t="s">
        <v>1391</v>
      </c>
      <c r="J1408" s="34">
        <v>0</v>
      </c>
    </row>
    <row r="1409" spans="1:10" x14ac:dyDescent="0.35">
      <c r="A1409" s="34" t="s">
        <v>16</v>
      </c>
      <c r="B1409" s="34" t="s">
        <v>1147</v>
      </c>
      <c r="C1409" s="34" t="s">
        <v>1146</v>
      </c>
      <c r="D1409" s="34" t="s">
        <v>1139</v>
      </c>
      <c r="E1409" s="34" t="s">
        <v>1166</v>
      </c>
      <c r="F1409" s="34" t="s">
        <v>1167</v>
      </c>
      <c r="G1409" s="34" t="s">
        <v>1390</v>
      </c>
      <c r="H1409" s="34" t="s">
        <v>50</v>
      </c>
      <c r="I1409" s="34" t="s">
        <v>1391</v>
      </c>
      <c r="J1409" s="34">
        <v>0</v>
      </c>
    </row>
    <row r="1410" spans="1:10" x14ac:dyDescent="0.35">
      <c r="A1410" s="34" t="s">
        <v>16</v>
      </c>
      <c r="B1410" s="34" t="s">
        <v>1148</v>
      </c>
      <c r="C1410" s="34" t="s">
        <v>1146</v>
      </c>
      <c r="D1410" s="34" t="s">
        <v>1139</v>
      </c>
      <c r="E1410" s="34" t="s">
        <v>1166</v>
      </c>
      <c r="F1410" s="34" t="s">
        <v>1167</v>
      </c>
      <c r="G1410" s="34" t="s">
        <v>1390</v>
      </c>
      <c r="H1410" s="34" t="s">
        <v>50</v>
      </c>
      <c r="I1410" s="34" t="s">
        <v>1391</v>
      </c>
      <c r="J1410" s="34">
        <v>0</v>
      </c>
    </row>
    <row r="1411" spans="1:10" x14ac:dyDescent="0.35">
      <c r="A1411" s="34" t="s">
        <v>16</v>
      </c>
      <c r="B1411" s="34" t="s">
        <v>1149</v>
      </c>
      <c r="C1411" s="34" t="s">
        <v>1146</v>
      </c>
      <c r="D1411" s="34" t="s">
        <v>1139</v>
      </c>
      <c r="E1411" s="34" t="s">
        <v>1166</v>
      </c>
      <c r="F1411" s="34" t="s">
        <v>1167</v>
      </c>
      <c r="G1411" s="34" t="s">
        <v>1390</v>
      </c>
      <c r="H1411" s="34" t="s">
        <v>50</v>
      </c>
      <c r="I1411" s="34" t="s">
        <v>1391</v>
      </c>
      <c r="J1411" s="34">
        <v>0</v>
      </c>
    </row>
    <row r="1412" spans="1:10" x14ac:dyDescent="0.35">
      <c r="A1412" s="34" t="s">
        <v>16</v>
      </c>
      <c r="B1412" s="34" t="s">
        <v>1150</v>
      </c>
      <c r="C1412" s="34" t="s">
        <v>1146</v>
      </c>
      <c r="D1412" s="34" t="s">
        <v>1139</v>
      </c>
      <c r="E1412" s="34" t="s">
        <v>1166</v>
      </c>
      <c r="F1412" s="34" t="s">
        <v>1167</v>
      </c>
      <c r="G1412" s="34" t="s">
        <v>1390</v>
      </c>
      <c r="H1412" s="34" t="s">
        <v>50</v>
      </c>
      <c r="I1412" s="34" t="s">
        <v>1391</v>
      </c>
      <c r="J1412" s="34">
        <v>0</v>
      </c>
    </row>
    <row r="1413" spans="1:10" x14ac:dyDescent="0.35">
      <c r="A1413" s="34" t="s">
        <v>19</v>
      </c>
      <c r="B1413" s="34" t="s">
        <v>1151</v>
      </c>
      <c r="C1413" s="34" t="s">
        <v>1146</v>
      </c>
      <c r="D1413" s="34" t="s">
        <v>1139</v>
      </c>
      <c r="E1413" s="34" t="s">
        <v>1166</v>
      </c>
      <c r="F1413" s="34" t="s">
        <v>1167</v>
      </c>
      <c r="G1413" s="34" t="s">
        <v>1390</v>
      </c>
      <c r="H1413" s="34" t="s">
        <v>50</v>
      </c>
      <c r="I1413" s="34" t="s">
        <v>1391</v>
      </c>
      <c r="J1413" s="34">
        <v>0</v>
      </c>
    </row>
    <row r="1414" spans="1:10" x14ac:dyDescent="0.35">
      <c r="A1414" s="34" t="s">
        <v>19</v>
      </c>
      <c r="B1414" s="34" t="s">
        <v>1152</v>
      </c>
      <c r="C1414" s="34" t="s">
        <v>1146</v>
      </c>
      <c r="D1414" s="34" t="s">
        <v>1139</v>
      </c>
      <c r="E1414" s="34" t="s">
        <v>1166</v>
      </c>
      <c r="F1414" s="34" t="s">
        <v>1167</v>
      </c>
      <c r="G1414" s="34" t="s">
        <v>1390</v>
      </c>
      <c r="H1414" s="34" t="s">
        <v>50</v>
      </c>
      <c r="I1414" s="34" t="s">
        <v>1391</v>
      </c>
      <c r="J1414" s="34">
        <v>0</v>
      </c>
    </row>
    <row r="1415" spans="1:10" x14ac:dyDescent="0.35">
      <c r="A1415" s="34" t="s">
        <v>19</v>
      </c>
      <c r="B1415" s="34" t="s">
        <v>1153</v>
      </c>
      <c r="C1415" s="34" t="s">
        <v>1146</v>
      </c>
      <c r="D1415" s="34" t="s">
        <v>1139</v>
      </c>
      <c r="E1415" s="34" t="s">
        <v>1166</v>
      </c>
      <c r="F1415" s="34" t="s">
        <v>1167</v>
      </c>
      <c r="G1415" s="34" t="s">
        <v>1390</v>
      </c>
      <c r="H1415" s="34" t="s">
        <v>50</v>
      </c>
      <c r="I1415" s="34" t="s">
        <v>1391</v>
      </c>
      <c r="J1415" s="34">
        <v>0</v>
      </c>
    </row>
    <row r="1416" spans="1:10" x14ac:dyDescent="0.35">
      <c r="A1416" s="34" t="s">
        <v>19</v>
      </c>
      <c r="B1416" s="34" t="s">
        <v>1154</v>
      </c>
      <c r="C1416" s="34" t="s">
        <v>1146</v>
      </c>
      <c r="D1416" s="34" t="s">
        <v>1139</v>
      </c>
      <c r="E1416" s="34" t="s">
        <v>1166</v>
      </c>
      <c r="F1416" s="34" t="s">
        <v>1167</v>
      </c>
      <c r="G1416" s="34" t="s">
        <v>1390</v>
      </c>
      <c r="H1416" s="34" t="s">
        <v>50</v>
      </c>
      <c r="I1416" s="34" t="s">
        <v>1391</v>
      </c>
      <c r="J1416" s="34">
        <v>0</v>
      </c>
    </row>
    <row r="1417" spans="1:10" x14ac:dyDescent="0.35">
      <c r="A1417" s="34" t="s">
        <v>19</v>
      </c>
      <c r="B1417" s="34" t="s">
        <v>1155</v>
      </c>
      <c r="C1417" s="34" t="s">
        <v>1146</v>
      </c>
      <c r="D1417" s="34" t="s">
        <v>1139</v>
      </c>
      <c r="E1417" s="34" t="s">
        <v>1166</v>
      </c>
      <c r="F1417" s="34" t="s">
        <v>1167</v>
      </c>
      <c r="G1417" s="34" t="s">
        <v>1390</v>
      </c>
      <c r="H1417" s="34" t="s">
        <v>50</v>
      </c>
      <c r="I1417" s="34" t="s">
        <v>1391</v>
      </c>
      <c r="J1417" s="34">
        <v>0</v>
      </c>
    </row>
    <row r="1418" spans="1:10" x14ac:dyDescent="0.35">
      <c r="A1418" s="34" t="s">
        <v>19</v>
      </c>
      <c r="B1418" s="34" t="s">
        <v>1137</v>
      </c>
      <c r="C1418" s="34" t="s">
        <v>1138</v>
      </c>
      <c r="D1418" s="34" t="s">
        <v>1139</v>
      </c>
      <c r="E1418" s="34" t="s">
        <v>1140</v>
      </c>
      <c r="F1418" s="34" t="s">
        <v>1392</v>
      </c>
      <c r="G1418" s="34" t="s">
        <v>50</v>
      </c>
      <c r="H1418" s="34" t="s">
        <v>50</v>
      </c>
      <c r="I1418" s="34" t="s">
        <v>1393</v>
      </c>
      <c r="J1418" s="34">
        <v>358</v>
      </c>
    </row>
    <row r="1419" spans="1:10" x14ac:dyDescent="0.35">
      <c r="A1419" s="34" t="s">
        <v>19</v>
      </c>
      <c r="B1419" s="34" t="s">
        <v>1144</v>
      </c>
      <c r="C1419" s="34" t="s">
        <v>1138</v>
      </c>
      <c r="D1419" s="34" t="s">
        <v>1139</v>
      </c>
      <c r="E1419" s="34" t="s">
        <v>1140</v>
      </c>
      <c r="F1419" s="34" t="s">
        <v>1392</v>
      </c>
      <c r="G1419" s="34" t="s">
        <v>50</v>
      </c>
      <c r="H1419" s="34" t="s">
        <v>50</v>
      </c>
      <c r="I1419" s="34" t="s">
        <v>1393</v>
      </c>
      <c r="J1419" s="34">
        <v>0</v>
      </c>
    </row>
    <row r="1420" spans="1:10" x14ac:dyDescent="0.35">
      <c r="A1420" s="34" t="s">
        <v>16</v>
      </c>
      <c r="B1420" s="34" t="s">
        <v>1145</v>
      </c>
      <c r="C1420" s="34" t="s">
        <v>1146</v>
      </c>
      <c r="D1420" s="34" t="s">
        <v>1139</v>
      </c>
      <c r="E1420" s="34" t="s">
        <v>1140</v>
      </c>
      <c r="F1420" s="34" t="s">
        <v>1392</v>
      </c>
      <c r="G1420" s="34" t="s">
        <v>50</v>
      </c>
      <c r="H1420" s="34" t="s">
        <v>50</v>
      </c>
      <c r="I1420" s="34" t="s">
        <v>1393</v>
      </c>
      <c r="J1420" s="34">
        <v>0</v>
      </c>
    </row>
    <row r="1421" spans="1:10" x14ac:dyDescent="0.35">
      <c r="A1421" s="34" t="s">
        <v>16</v>
      </c>
      <c r="B1421" s="34" t="s">
        <v>1147</v>
      </c>
      <c r="C1421" s="34" t="s">
        <v>1146</v>
      </c>
      <c r="D1421" s="34" t="s">
        <v>1139</v>
      </c>
      <c r="E1421" s="34" t="s">
        <v>1140</v>
      </c>
      <c r="F1421" s="34" t="s">
        <v>1392</v>
      </c>
      <c r="G1421" s="34" t="s">
        <v>50</v>
      </c>
      <c r="H1421" s="34" t="s">
        <v>50</v>
      </c>
      <c r="I1421" s="34" t="s">
        <v>1393</v>
      </c>
      <c r="J1421" s="34">
        <v>0</v>
      </c>
    </row>
    <row r="1422" spans="1:10" x14ac:dyDescent="0.35">
      <c r="A1422" s="34" t="s">
        <v>16</v>
      </c>
      <c r="B1422" s="34" t="s">
        <v>1148</v>
      </c>
      <c r="C1422" s="34" t="s">
        <v>1146</v>
      </c>
      <c r="D1422" s="34" t="s">
        <v>1139</v>
      </c>
      <c r="E1422" s="34" t="s">
        <v>1140</v>
      </c>
      <c r="F1422" s="34" t="s">
        <v>1392</v>
      </c>
      <c r="G1422" s="34" t="s">
        <v>50</v>
      </c>
      <c r="H1422" s="34" t="s">
        <v>50</v>
      </c>
      <c r="I1422" s="34" t="s">
        <v>1393</v>
      </c>
      <c r="J1422" s="34">
        <v>0</v>
      </c>
    </row>
    <row r="1423" spans="1:10" x14ac:dyDescent="0.35">
      <c r="A1423" s="34" t="s">
        <v>16</v>
      </c>
      <c r="B1423" s="34" t="s">
        <v>1149</v>
      </c>
      <c r="C1423" s="34" t="s">
        <v>1146</v>
      </c>
      <c r="D1423" s="34" t="s">
        <v>1139</v>
      </c>
      <c r="E1423" s="34" t="s">
        <v>1140</v>
      </c>
      <c r="F1423" s="34" t="s">
        <v>1392</v>
      </c>
      <c r="G1423" s="34" t="s">
        <v>50</v>
      </c>
      <c r="H1423" s="34" t="s">
        <v>50</v>
      </c>
      <c r="I1423" s="34" t="s">
        <v>1393</v>
      </c>
      <c r="J1423" s="34">
        <v>0</v>
      </c>
    </row>
    <row r="1424" spans="1:10" x14ac:dyDescent="0.35">
      <c r="A1424" s="34" t="s">
        <v>16</v>
      </c>
      <c r="B1424" s="34" t="s">
        <v>1150</v>
      </c>
      <c r="C1424" s="34" t="s">
        <v>1146</v>
      </c>
      <c r="D1424" s="34" t="s">
        <v>1139</v>
      </c>
      <c r="E1424" s="34" t="s">
        <v>1140</v>
      </c>
      <c r="F1424" s="34" t="s">
        <v>1392</v>
      </c>
      <c r="G1424" s="34" t="s">
        <v>50</v>
      </c>
      <c r="H1424" s="34" t="s">
        <v>50</v>
      </c>
      <c r="I1424" s="34" t="s">
        <v>1393</v>
      </c>
      <c r="J1424" s="34">
        <v>0</v>
      </c>
    </row>
    <row r="1425" spans="1:10" x14ac:dyDescent="0.35">
      <c r="A1425" s="34" t="s">
        <v>19</v>
      </c>
      <c r="B1425" s="34" t="s">
        <v>1151</v>
      </c>
      <c r="C1425" s="34" t="s">
        <v>1146</v>
      </c>
      <c r="D1425" s="34" t="s">
        <v>1139</v>
      </c>
      <c r="E1425" s="34" t="s">
        <v>1140</v>
      </c>
      <c r="F1425" s="34" t="s">
        <v>1392</v>
      </c>
      <c r="G1425" s="34" t="s">
        <v>50</v>
      </c>
      <c r="H1425" s="34" t="s">
        <v>50</v>
      </c>
      <c r="I1425" s="34" t="s">
        <v>1393</v>
      </c>
      <c r="J1425" s="34">
        <v>0</v>
      </c>
    </row>
    <row r="1426" spans="1:10" x14ac:dyDescent="0.35">
      <c r="A1426" s="34" t="s">
        <v>19</v>
      </c>
      <c r="B1426" s="34" t="s">
        <v>1152</v>
      </c>
      <c r="C1426" s="34" t="s">
        <v>1146</v>
      </c>
      <c r="D1426" s="34" t="s">
        <v>1139</v>
      </c>
      <c r="E1426" s="34" t="s">
        <v>1140</v>
      </c>
      <c r="F1426" s="34" t="s">
        <v>1392</v>
      </c>
      <c r="G1426" s="34" t="s">
        <v>50</v>
      </c>
      <c r="H1426" s="34" t="s">
        <v>50</v>
      </c>
      <c r="I1426" s="34" t="s">
        <v>1393</v>
      </c>
      <c r="J1426" s="34">
        <v>0</v>
      </c>
    </row>
    <row r="1427" spans="1:10" x14ac:dyDescent="0.35">
      <c r="A1427" s="34" t="s">
        <v>19</v>
      </c>
      <c r="B1427" s="34" t="s">
        <v>1153</v>
      </c>
      <c r="C1427" s="34" t="s">
        <v>1146</v>
      </c>
      <c r="D1427" s="34" t="s">
        <v>1139</v>
      </c>
      <c r="E1427" s="34" t="s">
        <v>1140</v>
      </c>
      <c r="F1427" s="34" t="s">
        <v>1392</v>
      </c>
      <c r="G1427" s="34" t="s">
        <v>50</v>
      </c>
      <c r="H1427" s="34" t="s">
        <v>50</v>
      </c>
      <c r="I1427" s="34" t="s">
        <v>1393</v>
      </c>
      <c r="J1427" s="34">
        <v>0</v>
      </c>
    </row>
    <row r="1428" spans="1:10" x14ac:dyDescent="0.35">
      <c r="A1428" s="34" t="s">
        <v>19</v>
      </c>
      <c r="B1428" s="34" t="s">
        <v>1154</v>
      </c>
      <c r="C1428" s="34" t="s">
        <v>1146</v>
      </c>
      <c r="D1428" s="34" t="s">
        <v>1139</v>
      </c>
      <c r="E1428" s="34" t="s">
        <v>1140</v>
      </c>
      <c r="F1428" s="34" t="s">
        <v>1392</v>
      </c>
      <c r="G1428" s="34" t="s">
        <v>50</v>
      </c>
      <c r="H1428" s="34" t="s">
        <v>50</v>
      </c>
      <c r="I1428" s="34" t="s">
        <v>1393</v>
      </c>
      <c r="J1428" s="34">
        <v>0</v>
      </c>
    </row>
    <row r="1429" spans="1:10" x14ac:dyDescent="0.35">
      <c r="A1429" s="34" t="s">
        <v>19</v>
      </c>
      <c r="B1429" s="34" t="s">
        <v>1155</v>
      </c>
      <c r="C1429" s="34" t="s">
        <v>1146</v>
      </c>
      <c r="D1429" s="34" t="s">
        <v>1139</v>
      </c>
      <c r="E1429" s="34" t="s">
        <v>1140</v>
      </c>
      <c r="F1429" s="34" t="s">
        <v>1392</v>
      </c>
      <c r="G1429" s="34" t="s">
        <v>50</v>
      </c>
      <c r="H1429" s="34" t="s">
        <v>50</v>
      </c>
      <c r="I1429" s="34" t="s">
        <v>1393</v>
      </c>
      <c r="J1429" s="34">
        <v>0</v>
      </c>
    </row>
    <row r="1430" spans="1:10" x14ac:dyDescent="0.35">
      <c r="A1430" s="34" t="s">
        <v>19</v>
      </c>
      <c r="B1430" s="34" t="s">
        <v>1137</v>
      </c>
      <c r="C1430" s="34" t="s">
        <v>1138</v>
      </c>
      <c r="D1430" s="34" t="s">
        <v>1394</v>
      </c>
      <c r="E1430" s="34" t="s">
        <v>1395</v>
      </c>
      <c r="F1430" s="34" t="s">
        <v>1396</v>
      </c>
      <c r="G1430" s="34" t="s">
        <v>1397</v>
      </c>
      <c r="H1430" s="34" t="s">
        <v>1398</v>
      </c>
      <c r="I1430" s="34" t="s">
        <v>1399</v>
      </c>
      <c r="J1430" s="34">
        <v>499</v>
      </c>
    </row>
    <row r="1431" spans="1:10" x14ac:dyDescent="0.35">
      <c r="A1431" s="34" t="s">
        <v>19</v>
      </c>
      <c r="B1431" s="34" t="s">
        <v>1144</v>
      </c>
      <c r="C1431" s="34" t="s">
        <v>1138</v>
      </c>
      <c r="D1431" s="34" t="s">
        <v>1394</v>
      </c>
      <c r="E1431" s="34" t="s">
        <v>1395</v>
      </c>
      <c r="F1431" s="34" t="s">
        <v>1396</v>
      </c>
      <c r="G1431" s="34" t="s">
        <v>1397</v>
      </c>
      <c r="H1431" s="34" t="s">
        <v>1398</v>
      </c>
      <c r="I1431" s="34" t="s">
        <v>1399</v>
      </c>
      <c r="J1431" s="34">
        <v>0</v>
      </c>
    </row>
    <row r="1432" spans="1:10" x14ac:dyDescent="0.35">
      <c r="A1432" s="34" t="s">
        <v>16</v>
      </c>
      <c r="B1432" s="34" t="s">
        <v>1145</v>
      </c>
      <c r="C1432" s="34" t="s">
        <v>1146</v>
      </c>
      <c r="D1432" s="34" t="s">
        <v>1394</v>
      </c>
      <c r="E1432" s="34" t="s">
        <v>1395</v>
      </c>
      <c r="F1432" s="34" t="s">
        <v>1396</v>
      </c>
      <c r="G1432" s="34" t="s">
        <v>1397</v>
      </c>
      <c r="H1432" s="34" t="s">
        <v>1398</v>
      </c>
      <c r="I1432" s="34" t="s">
        <v>1399</v>
      </c>
      <c r="J1432" s="34">
        <v>0</v>
      </c>
    </row>
    <row r="1433" spans="1:10" x14ac:dyDescent="0.35">
      <c r="A1433" s="34" t="s">
        <v>16</v>
      </c>
      <c r="B1433" s="34" t="s">
        <v>1147</v>
      </c>
      <c r="C1433" s="34" t="s">
        <v>1146</v>
      </c>
      <c r="D1433" s="34" t="s">
        <v>1394</v>
      </c>
      <c r="E1433" s="34" t="s">
        <v>1395</v>
      </c>
      <c r="F1433" s="34" t="s">
        <v>1396</v>
      </c>
      <c r="G1433" s="34" t="s">
        <v>1397</v>
      </c>
      <c r="H1433" s="34" t="s">
        <v>1398</v>
      </c>
      <c r="I1433" s="34" t="s">
        <v>1399</v>
      </c>
      <c r="J1433" s="34">
        <v>0</v>
      </c>
    </row>
    <row r="1434" spans="1:10" x14ac:dyDescent="0.35">
      <c r="A1434" s="34" t="s">
        <v>16</v>
      </c>
      <c r="B1434" s="34" t="s">
        <v>1148</v>
      </c>
      <c r="C1434" s="34" t="s">
        <v>1146</v>
      </c>
      <c r="D1434" s="34" t="s">
        <v>1394</v>
      </c>
      <c r="E1434" s="34" t="s">
        <v>1395</v>
      </c>
      <c r="F1434" s="34" t="s">
        <v>1396</v>
      </c>
      <c r="G1434" s="34" t="s">
        <v>1397</v>
      </c>
      <c r="H1434" s="34" t="s">
        <v>1398</v>
      </c>
      <c r="I1434" s="34" t="s">
        <v>1399</v>
      </c>
      <c r="J1434" s="34">
        <v>0</v>
      </c>
    </row>
    <row r="1435" spans="1:10" x14ac:dyDescent="0.35">
      <c r="A1435" s="34" t="s">
        <v>16</v>
      </c>
      <c r="B1435" s="34" t="s">
        <v>1149</v>
      </c>
      <c r="C1435" s="34" t="s">
        <v>1146</v>
      </c>
      <c r="D1435" s="34" t="s">
        <v>1394</v>
      </c>
      <c r="E1435" s="34" t="s">
        <v>1395</v>
      </c>
      <c r="F1435" s="34" t="s">
        <v>1396</v>
      </c>
      <c r="G1435" s="34" t="s">
        <v>1397</v>
      </c>
      <c r="H1435" s="34" t="s">
        <v>1398</v>
      </c>
      <c r="I1435" s="34" t="s">
        <v>1399</v>
      </c>
      <c r="J1435" s="34">
        <v>0</v>
      </c>
    </row>
    <row r="1436" spans="1:10" x14ac:dyDescent="0.35">
      <c r="A1436" s="34" t="s">
        <v>16</v>
      </c>
      <c r="B1436" s="34" t="s">
        <v>1150</v>
      </c>
      <c r="C1436" s="34" t="s">
        <v>1146</v>
      </c>
      <c r="D1436" s="34" t="s">
        <v>1394</v>
      </c>
      <c r="E1436" s="34" t="s">
        <v>1395</v>
      </c>
      <c r="F1436" s="34" t="s">
        <v>1396</v>
      </c>
      <c r="G1436" s="34" t="s">
        <v>1397</v>
      </c>
      <c r="H1436" s="34" t="s">
        <v>1398</v>
      </c>
      <c r="I1436" s="34" t="s">
        <v>1399</v>
      </c>
      <c r="J1436" s="34">
        <v>0</v>
      </c>
    </row>
    <row r="1437" spans="1:10" x14ac:dyDescent="0.35">
      <c r="A1437" s="34" t="s">
        <v>19</v>
      </c>
      <c r="B1437" s="34" t="s">
        <v>1151</v>
      </c>
      <c r="C1437" s="34" t="s">
        <v>1146</v>
      </c>
      <c r="D1437" s="34" t="s">
        <v>1394</v>
      </c>
      <c r="E1437" s="34" t="s">
        <v>1395</v>
      </c>
      <c r="F1437" s="34" t="s">
        <v>1396</v>
      </c>
      <c r="G1437" s="34" t="s">
        <v>1397</v>
      </c>
      <c r="H1437" s="34" t="s">
        <v>1398</v>
      </c>
      <c r="I1437" s="34" t="s">
        <v>1399</v>
      </c>
      <c r="J1437" s="34">
        <v>0</v>
      </c>
    </row>
    <row r="1438" spans="1:10" x14ac:dyDescent="0.35">
      <c r="A1438" s="34" t="s">
        <v>19</v>
      </c>
      <c r="B1438" s="34" t="s">
        <v>1152</v>
      </c>
      <c r="C1438" s="34" t="s">
        <v>1146</v>
      </c>
      <c r="D1438" s="34" t="s">
        <v>1394</v>
      </c>
      <c r="E1438" s="34" t="s">
        <v>1395</v>
      </c>
      <c r="F1438" s="34" t="s">
        <v>1396</v>
      </c>
      <c r="G1438" s="34" t="s">
        <v>1397</v>
      </c>
      <c r="H1438" s="34" t="s">
        <v>1398</v>
      </c>
      <c r="I1438" s="34" t="s">
        <v>1399</v>
      </c>
      <c r="J1438" s="34">
        <v>0</v>
      </c>
    </row>
    <row r="1439" spans="1:10" x14ac:dyDescent="0.35">
      <c r="A1439" s="34" t="s">
        <v>19</v>
      </c>
      <c r="B1439" s="34" t="s">
        <v>1153</v>
      </c>
      <c r="C1439" s="34" t="s">
        <v>1146</v>
      </c>
      <c r="D1439" s="34" t="s">
        <v>1394</v>
      </c>
      <c r="E1439" s="34" t="s">
        <v>1395</v>
      </c>
      <c r="F1439" s="34" t="s">
        <v>1396</v>
      </c>
      <c r="G1439" s="34" t="s">
        <v>1397</v>
      </c>
      <c r="H1439" s="34" t="s">
        <v>1398</v>
      </c>
      <c r="I1439" s="34" t="s">
        <v>1399</v>
      </c>
      <c r="J1439" s="34">
        <v>0</v>
      </c>
    </row>
    <row r="1440" spans="1:10" x14ac:dyDescent="0.35">
      <c r="A1440" s="34" t="s">
        <v>19</v>
      </c>
      <c r="B1440" s="34" t="s">
        <v>1154</v>
      </c>
      <c r="C1440" s="34" t="s">
        <v>1146</v>
      </c>
      <c r="D1440" s="34" t="s">
        <v>1394</v>
      </c>
      <c r="E1440" s="34" t="s">
        <v>1395</v>
      </c>
      <c r="F1440" s="34" t="s">
        <v>1396</v>
      </c>
      <c r="G1440" s="34" t="s">
        <v>1397</v>
      </c>
      <c r="H1440" s="34" t="s">
        <v>1398</v>
      </c>
      <c r="I1440" s="34" t="s">
        <v>1399</v>
      </c>
      <c r="J1440" s="34">
        <v>0</v>
      </c>
    </row>
    <row r="1441" spans="1:10" x14ac:dyDescent="0.35">
      <c r="A1441" s="34" t="s">
        <v>19</v>
      </c>
      <c r="B1441" s="34" t="s">
        <v>1155</v>
      </c>
      <c r="C1441" s="34" t="s">
        <v>1146</v>
      </c>
      <c r="D1441" s="34" t="s">
        <v>1394</v>
      </c>
      <c r="E1441" s="34" t="s">
        <v>1395</v>
      </c>
      <c r="F1441" s="34" t="s">
        <v>1396</v>
      </c>
      <c r="G1441" s="34" t="s">
        <v>1397</v>
      </c>
      <c r="H1441" s="34" t="s">
        <v>1398</v>
      </c>
      <c r="I1441" s="34" t="s">
        <v>1399</v>
      </c>
      <c r="J1441" s="34">
        <v>0</v>
      </c>
    </row>
    <row r="1442" spans="1:10" x14ac:dyDescent="0.35">
      <c r="A1442" s="34" t="s">
        <v>19</v>
      </c>
      <c r="B1442" s="34" t="s">
        <v>1137</v>
      </c>
      <c r="C1442" s="34" t="s">
        <v>1138</v>
      </c>
      <c r="D1442" s="34" t="s">
        <v>1394</v>
      </c>
      <c r="E1442" s="34" t="s">
        <v>1395</v>
      </c>
      <c r="F1442" s="34" t="s">
        <v>1396</v>
      </c>
      <c r="G1442" s="34" t="s">
        <v>1397</v>
      </c>
      <c r="H1442" s="34" t="s">
        <v>1398</v>
      </c>
      <c r="I1442" s="34" t="s">
        <v>1400</v>
      </c>
      <c r="J1442" s="34">
        <v>5444</v>
      </c>
    </row>
    <row r="1443" spans="1:10" x14ac:dyDescent="0.35">
      <c r="A1443" s="34" t="s">
        <v>19</v>
      </c>
      <c r="B1443" s="34" t="s">
        <v>1144</v>
      </c>
      <c r="C1443" s="34" t="s">
        <v>1138</v>
      </c>
      <c r="D1443" s="34" t="s">
        <v>1394</v>
      </c>
      <c r="E1443" s="34" t="s">
        <v>1395</v>
      </c>
      <c r="F1443" s="34" t="s">
        <v>1396</v>
      </c>
      <c r="G1443" s="34" t="s">
        <v>1397</v>
      </c>
      <c r="H1443" s="34" t="s">
        <v>1398</v>
      </c>
      <c r="I1443" s="34" t="s">
        <v>1400</v>
      </c>
      <c r="J1443" s="34">
        <v>1785</v>
      </c>
    </row>
    <row r="1444" spans="1:10" x14ac:dyDescent="0.35">
      <c r="A1444" s="34" t="s">
        <v>16</v>
      </c>
      <c r="B1444" s="34" t="s">
        <v>1145</v>
      </c>
      <c r="C1444" s="34" t="s">
        <v>1146</v>
      </c>
      <c r="D1444" s="34" t="s">
        <v>1394</v>
      </c>
      <c r="E1444" s="34" t="s">
        <v>1395</v>
      </c>
      <c r="F1444" s="34" t="s">
        <v>1396</v>
      </c>
      <c r="G1444" s="34" t="s">
        <v>1397</v>
      </c>
      <c r="H1444" s="34" t="s">
        <v>1398</v>
      </c>
      <c r="I1444" s="34" t="s">
        <v>1400</v>
      </c>
      <c r="J1444" s="34">
        <v>0</v>
      </c>
    </row>
    <row r="1445" spans="1:10" x14ac:dyDescent="0.35">
      <c r="A1445" s="34" t="s">
        <v>16</v>
      </c>
      <c r="B1445" s="34" t="s">
        <v>1147</v>
      </c>
      <c r="C1445" s="34" t="s">
        <v>1146</v>
      </c>
      <c r="D1445" s="34" t="s">
        <v>1394</v>
      </c>
      <c r="E1445" s="34" t="s">
        <v>1395</v>
      </c>
      <c r="F1445" s="34" t="s">
        <v>1396</v>
      </c>
      <c r="G1445" s="34" t="s">
        <v>1397</v>
      </c>
      <c r="H1445" s="34" t="s">
        <v>1398</v>
      </c>
      <c r="I1445" s="34" t="s">
        <v>1400</v>
      </c>
      <c r="J1445" s="34">
        <v>0</v>
      </c>
    </row>
    <row r="1446" spans="1:10" x14ac:dyDescent="0.35">
      <c r="A1446" s="34" t="s">
        <v>16</v>
      </c>
      <c r="B1446" s="34" t="s">
        <v>1148</v>
      </c>
      <c r="C1446" s="34" t="s">
        <v>1146</v>
      </c>
      <c r="D1446" s="34" t="s">
        <v>1394</v>
      </c>
      <c r="E1446" s="34" t="s">
        <v>1395</v>
      </c>
      <c r="F1446" s="34" t="s">
        <v>1396</v>
      </c>
      <c r="G1446" s="34" t="s">
        <v>1397</v>
      </c>
      <c r="H1446" s="34" t="s">
        <v>1398</v>
      </c>
      <c r="I1446" s="34" t="s">
        <v>1400</v>
      </c>
      <c r="J1446" s="34">
        <v>0</v>
      </c>
    </row>
    <row r="1447" spans="1:10" x14ac:dyDescent="0.35">
      <c r="A1447" s="34" t="s">
        <v>16</v>
      </c>
      <c r="B1447" s="34" t="s">
        <v>1149</v>
      </c>
      <c r="C1447" s="34" t="s">
        <v>1146</v>
      </c>
      <c r="D1447" s="34" t="s">
        <v>1394</v>
      </c>
      <c r="E1447" s="34" t="s">
        <v>1395</v>
      </c>
      <c r="F1447" s="34" t="s">
        <v>1396</v>
      </c>
      <c r="G1447" s="34" t="s">
        <v>1397</v>
      </c>
      <c r="H1447" s="34" t="s">
        <v>1398</v>
      </c>
      <c r="I1447" s="34" t="s">
        <v>1400</v>
      </c>
      <c r="J1447" s="34">
        <v>0</v>
      </c>
    </row>
    <row r="1448" spans="1:10" x14ac:dyDescent="0.35">
      <c r="A1448" s="34" t="s">
        <v>16</v>
      </c>
      <c r="B1448" s="34" t="s">
        <v>1150</v>
      </c>
      <c r="C1448" s="34" t="s">
        <v>1146</v>
      </c>
      <c r="D1448" s="34" t="s">
        <v>1394</v>
      </c>
      <c r="E1448" s="34" t="s">
        <v>1395</v>
      </c>
      <c r="F1448" s="34" t="s">
        <v>1396</v>
      </c>
      <c r="G1448" s="34" t="s">
        <v>1397</v>
      </c>
      <c r="H1448" s="34" t="s">
        <v>1398</v>
      </c>
      <c r="I1448" s="34" t="s">
        <v>1400</v>
      </c>
      <c r="J1448" s="34">
        <v>0</v>
      </c>
    </row>
    <row r="1449" spans="1:10" x14ac:dyDescent="0.35">
      <c r="A1449" s="34" t="s">
        <v>19</v>
      </c>
      <c r="B1449" s="34" t="s">
        <v>1151</v>
      </c>
      <c r="C1449" s="34" t="s">
        <v>1146</v>
      </c>
      <c r="D1449" s="34" t="s">
        <v>1394</v>
      </c>
      <c r="E1449" s="34" t="s">
        <v>1395</v>
      </c>
      <c r="F1449" s="34" t="s">
        <v>1396</v>
      </c>
      <c r="G1449" s="34" t="s">
        <v>1397</v>
      </c>
      <c r="H1449" s="34" t="s">
        <v>1398</v>
      </c>
      <c r="I1449" s="34" t="s">
        <v>1400</v>
      </c>
      <c r="J1449" s="34">
        <v>0</v>
      </c>
    </row>
    <row r="1450" spans="1:10" x14ac:dyDescent="0.35">
      <c r="A1450" s="34" t="s">
        <v>19</v>
      </c>
      <c r="B1450" s="34" t="s">
        <v>1152</v>
      </c>
      <c r="C1450" s="34" t="s">
        <v>1146</v>
      </c>
      <c r="D1450" s="34" t="s">
        <v>1394</v>
      </c>
      <c r="E1450" s="34" t="s">
        <v>1395</v>
      </c>
      <c r="F1450" s="34" t="s">
        <v>1396</v>
      </c>
      <c r="G1450" s="34" t="s">
        <v>1397</v>
      </c>
      <c r="H1450" s="34" t="s">
        <v>1398</v>
      </c>
      <c r="I1450" s="34" t="s">
        <v>1400</v>
      </c>
      <c r="J1450" s="34">
        <v>0</v>
      </c>
    </row>
    <row r="1451" spans="1:10" x14ac:dyDescent="0.35">
      <c r="A1451" s="34" t="s">
        <v>19</v>
      </c>
      <c r="B1451" s="34" t="s">
        <v>1153</v>
      </c>
      <c r="C1451" s="34" t="s">
        <v>1146</v>
      </c>
      <c r="D1451" s="34" t="s">
        <v>1394</v>
      </c>
      <c r="E1451" s="34" t="s">
        <v>1395</v>
      </c>
      <c r="F1451" s="34" t="s">
        <v>1396</v>
      </c>
      <c r="G1451" s="34" t="s">
        <v>1397</v>
      </c>
      <c r="H1451" s="34" t="s">
        <v>1398</v>
      </c>
      <c r="I1451" s="34" t="s">
        <v>1400</v>
      </c>
      <c r="J1451" s="34">
        <v>0</v>
      </c>
    </row>
    <row r="1452" spans="1:10" x14ac:dyDescent="0.35">
      <c r="A1452" s="34" t="s">
        <v>19</v>
      </c>
      <c r="B1452" s="34" t="s">
        <v>1154</v>
      </c>
      <c r="C1452" s="34" t="s">
        <v>1146</v>
      </c>
      <c r="D1452" s="34" t="s">
        <v>1394</v>
      </c>
      <c r="E1452" s="34" t="s">
        <v>1395</v>
      </c>
      <c r="F1452" s="34" t="s">
        <v>1396</v>
      </c>
      <c r="G1452" s="34" t="s">
        <v>1397</v>
      </c>
      <c r="H1452" s="34" t="s">
        <v>1398</v>
      </c>
      <c r="I1452" s="34" t="s">
        <v>1400</v>
      </c>
      <c r="J1452" s="34">
        <v>0</v>
      </c>
    </row>
    <row r="1453" spans="1:10" x14ac:dyDescent="0.35">
      <c r="A1453" s="34" t="s">
        <v>19</v>
      </c>
      <c r="B1453" s="34" t="s">
        <v>1155</v>
      </c>
      <c r="C1453" s="34" t="s">
        <v>1146</v>
      </c>
      <c r="D1453" s="34" t="s">
        <v>1394</v>
      </c>
      <c r="E1453" s="34" t="s">
        <v>1395</v>
      </c>
      <c r="F1453" s="34" t="s">
        <v>1396</v>
      </c>
      <c r="G1453" s="34" t="s">
        <v>1397</v>
      </c>
      <c r="H1453" s="34" t="s">
        <v>1398</v>
      </c>
      <c r="I1453" s="34" t="s">
        <v>1400</v>
      </c>
      <c r="J1453" s="34">
        <v>0</v>
      </c>
    </row>
    <row r="1454" spans="1:10" x14ac:dyDescent="0.35">
      <c r="A1454" s="34" t="s">
        <v>19</v>
      </c>
      <c r="B1454" s="34" t="s">
        <v>1137</v>
      </c>
      <c r="C1454" s="34" t="s">
        <v>1138</v>
      </c>
      <c r="D1454" s="34" t="s">
        <v>1394</v>
      </c>
      <c r="E1454" s="34" t="s">
        <v>1395</v>
      </c>
      <c r="F1454" s="34" t="s">
        <v>1396</v>
      </c>
      <c r="G1454" s="34" t="s">
        <v>1397</v>
      </c>
      <c r="H1454" s="34" t="s">
        <v>50</v>
      </c>
      <c r="I1454" s="34" t="s">
        <v>1401</v>
      </c>
      <c r="J1454" s="34">
        <v>749</v>
      </c>
    </row>
    <row r="1455" spans="1:10" x14ac:dyDescent="0.35">
      <c r="A1455" s="34" t="s">
        <v>19</v>
      </c>
      <c r="B1455" s="34" t="s">
        <v>1144</v>
      </c>
      <c r="C1455" s="34" t="s">
        <v>1138</v>
      </c>
      <c r="D1455" s="34" t="s">
        <v>1394</v>
      </c>
      <c r="E1455" s="34" t="s">
        <v>1395</v>
      </c>
      <c r="F1455" s="34" t="s">
        <v>1396</v>
      </c>
      <c r="G1455" s="34" t="s">
        <v>1397</v>
      </c>
      <c r="H1455" s="34" t="s">
        <v>50</v>
      </c>
      <c r="I1455" s="34" t="s">
        <v>1401</v>
      </c>
      <c r="J1455" s="34">
        <v>0</v>
      </c>
    </row>
    <row r="1456" spans="1:10" x14ac:dyDescent="0.35">
      <c r="A1456" s="34" t="s">
        <v>16</v>
      </c>
      <c r="B1456" s="34" t="s">
        <v>1145</v>
      </c>
      <c r="C1456" s="34" t="s">
        <v>1146</v>
      </c>
      <c r="D1456" s="34" t="s">
        <v>1394</v>
      </c>
      <c r="E1456" s="34" t="s">
        <v>1395</v>
      </c>
      <c r="F1456" s="34" t="s">
        <v>1396</v>
      </c>
      <c r="G1456" s="34" t="s">
        <v>1397</v>
      </c>
      <c r="H1456" s="34" t="s">
        <v>50</v>
      </c>
      <c r="I1456" s="34" t="s">
        <v>1401</v>
      </c>
      <c r="J1456" s="34">
        <v>0</v>
      </c>
    </row>
    <row r="1457" spans="1:10" x14ac:dyDescent="0.35">
      <c r="A1457" s="34" t="s">
        <v>16</v>
      </c>
      <c r="B1457" s="34" t="s">
        <v>1147</v>
      </c>
      <c r="C1457" s="34" t="s">
        <v>1146</v>
      </c>
      <c r="D1457" s="34" t="s">
        <v>1394</v>
      </c>
      <c r="E1457" s="34" t="s">
        <v>1395</v>
      </c>
      <c r="F1457" s="34" t="s">
        <v>1396</v>
      </c>
      <c r="G1457" s="34" t="s">
        <v>1397</v>
      </c>
      <c r="H1457" s="34" t="s">
        <v>50</v>
      </c>
      <c r="I1457" s="34" t="s">
        <v>1401</v>
      </c>
      <c r="J1457" s="34">
        <v>0</v>
      </c>
    </row>
    <row r="1458" spans="1:10" x14ac:dyDescent="0.35">
      <c r="A1458" s="34" t="s">
        <v>16</v>
      </c>
      <c r="B1458" s="34" t="s">
        <v>1148</v>
      </c>
      <c r="C1458" s="34" t="s">
        <v>1146</v>
      </c>
      <c r="D1458" s="34" t="s">
        <v>1394</v>
      </c>
      <c r="E1458" s="34" t="s">
        <v>1395</v>
      </c>
      <c r="F1458" s="34" t="s">
        <v>1396</v>
      </c>
      <c r="G1458" s="34" t="s">
        <v>1397</v>
      </c>
      <c r="H1458" s="34" t="s">
        <v>50</v>
      </c>
      <c r="I1458" s="34" t="s">
        <v>1401</v>
      </c>
      <c r="J1458" s="34">
        <v>0</v>
      </c>
    </row>
    <row r="1459" spans="1:10" x14ac:dyDescent="0.35">
      <c r="A1459" s="34" t="s">
        <v>16</v>
      </c>
      <c r="B1459" s="34" t="s">
        <v>1149</v>
      </c>
      <c r="C1459" s="34" t="s">
        <v>1146</v>
      </c>
      <c r="D1459" s="34" t="s">
        <v>1394</v>
      </c>
      <c r="E1459" s="34" t="s">
        <v>1395</v>
      </c>
      <c r="F1459" s="34" t="s">
        <v>1396</v>
      </c>
      <c r="G1459" s="34" t="s">
        <v>1397</v>
      </c>
      <c r="H1459" s="34" t="s">
        <v>50</v>
      </c>
      <c r="I1459" s="34" t="s">
        <v>1401</v>
      </c>
      <c r="J1459" s="34">
        <v>0</v>
      </c>
    </row>
    <row r="1460" spans="1:10" x14ac:dyDescent="0.35">
      <c r="A1460" s="34" t="s">
        <v>16</v>
      </c>
      <c r="B1460" s="34" t="s">
        <v>1150</v>
      </c>
      <c r="C1460" s="34" t="s">
        <v>1146</v>
      </c>
      <c r="D1460" s="34" t="s">
        <v>1394</v>
      </c>
      <c r="E1460" s="34" t="s">
        <v>1395</v>
      </c>
      <c r="F1460" s="34" t="s">
        <v>1396</v>
      </c>
      <c r="G1460" s="34" t="s">
        <v>1397</v>
      </c>
      <c r="H1460" s="34" t="s">
        <v>50</v>
      </c>
      <c r="I1460" s="34" t="s">
        <v>1401</v>
      </c>
      <c r="J1460" s="34">
        <v>0</v>
      </c>
    </row>
    <row r="1461" spans="1:10" x14ac:dyDescent="0.35">
      <c r="A1461" s="34" t="s">
        <v>19</v>
      </c>
      <c r="B1461" s="34" t="s">
        <v>1151</v>
      </c>
      <c r="C1461" s="34" t="s">
        <v>1146</v>
      </c>
      <c r="D1461" s="34" t="s">
        <v>1394</v>
      </c>
      <c r="E1461" s="34" t="s">
        <v>1395</v>
      </c>
      <c r="F1461" s="34" t="s">
        <v>1396</v>
      </c>
      <c r="G1461" s="34" t="s">
        <v>1397</v>
      </c>
      <c r="H1461" s="34" t="s">
        <v>50</v>
      </c>
      <c r="I1461" s="34" t="s">
        <v>1401</v>
      </c>
      <c r="J1461" s="34">
        <v>0</v>
      </c>
    </row>
    <row r="1462" spans="1:10" x14ac:dyDescent="0.35">
      <c r="A1462" s="34" t="s">
        <v>19</v>
      </c>
      <c r="B1462" s="34" t="s">
        <v>1152</v>
      </c>
      <c r="C1462" s="34" t="s">
        <v>1146</v>
      </c>
      <c r="D1462" s="34" t="s">
        <v>1394</v>
      </c>
      <c r="E1462" s="34" t="s">
        <v>1395</v>
      </c>
      <c r="F1462" s="34" t="s">
        <v>1396</v>
      </c>
      <c r="G1462" s="34" t="s">
        <v>1397</v>
      </c>
      <c r="H1462" s="34" t="s">
        <v>50</v>
      </c>
      <c r="I1462" s="34" t="s">
        <v>1401</v>
      </c>
      <c r="J1462" s="34">
        <v>0</v>
      </c>
    </row>
    <row r="1463" spans="1:10" x14ac:dyDescent="0.35">
      <c r="A1463" s="34" t="s">
        <v>19</v>
      </c>
      <c r="B1463" s="34" t="s">
        <v>1153</v>
      </c>
      <c r="C1463" s="34" t="s">
        <v>1146</v>
      </c>
      <c r="D1463" s="34" t="s">
        <v>1394</v>
      </c>
      <c r="E1463" s="34" t="s">
        <v>1395</v>
      </c>
      <c r="F1463" s="34" t="s">
        <v>1396</v>
      </c>
      <c r="G1463" s="34" t="s">
        <v>1397</v>
      </c>
      <c r="H1463" s="34" t="s">
        <v>50</v>
      </c>
      <c r="I1463" s="34" t="s">
        <v>1401</v>
      </c>
      <c r="J1463" s="34">
        <v>0</v>
      </c>
    </row>
    <row r="1464" spans="1:10" x14ac:dyDescent="0.35">
      <c r="A1464" s="34" t="s">
        <v>19</v>
      </c>
      <c r="B1464" s="34" t="s">
        <v>1154</v>
      </c>
      <c r="C1464" s="34" t="s">
        <v>1146</v>
      </c>
      <c r="D1464" s="34" t="s">
        <v>1394</v>
      </c>
      <c r="E1464" s="34" t="s">
        <v>1395</v>
      </c>
      <c r="F1464" s="34" t="s">
        <v>1396</v>
      </c>
      <c r="G1464" s="34" t="s">
        <v>1397</v>
      </c>
      <c r="H1464" s="34" t="s">
        <v>50</v>
      </c>
      <c r="I1464" s="34" t="s">
        <v>1401</v>
      </c>
      <c r="J1464" s="34">
        <v>0</v>
      </c>
    </row>
    <row r="1465" spans="1:10" x14ac:dyDescent="0.35">
      <c r="A1465" s="34" t="s">
        <v>19</v>
      </c>
      <c r="B1465" s="34" t="s">
        <v>1155</v>
      </c>
      <c r="C1465" s="34" t="s">
        <v>1146</v>
      </c>
      <c r="D1465" s="34" t="s">
        <v>1394</v>
      </c>
      <c r="E1465" s="34" t="s">
        <v>1395</v>
      </c>
      <c r="F1465" s="34" t="s">
        <v>1396</v>
      </c>
      <c r="G1465" s="34" t="s">
        <v>1397</v>
      </c>
      <c r="H1465" s="34" t="s">
        <v>50</v>
      </c>
      <c r="I1465" s="34" t="s">
        <v>1401</v>
      </c>
      <c r="J1465" s="34">
        <v>0</v>
      </c>
    </row>
    <row r="1466" spans="1:10" x14ac:dyDescent="0.35">
      <c r="A1466" s="34" t="s">
        <v>19</v>
      </c>
      <c r="B1466" s="34" t="s">
        <v>1137</v>
      </c>
      <c r="C1466" s="34" t="s">
        <v>1138</v>
      </c>
      <c r="D1466" s="34" t="s">
        <v>1402</v>
      </c>
      <c r="E1466" s="34" t="s">
        <v>1403</v>
      </c>
      <c r="F1466" s="34" t="s">
        <v>1404</v>
      </c>
      <c r="G1466" s="34" t="s">
        <v>1405</v>
      </c>
      <c r="H1466" s="34" t="s">
        <v>1406</v>
      </c>
      <c r="I1466" s="34" t="s">
        <v>1407</v>
      </c>
      <c r="J1466" s="34">
        <v>478</v>
      </c>
    </row>
    <row r="1467" spans="1:10" x14ac:dyDescent="0.35">
      <c r="A1467" s="34" t="s">
        <v>19</v>
      </c>
      <c r="B1467" s="34" t="s">
        <v>1144</v>
      </c>
      <c r="C1467" s="34" t="s">
        <v>1138</v>
      </c>
      <c r="D1467" s="34" t="s">
        <v>1402</v>
      </c>
      <c r="E1467" s="34" t="s">
        <v>1403</v>
      </c>
      <c r="F1467" s="34" t="s">
        <v>1404</v>
      </c>
      <c r="G1467" s="34" t="s">
        <v>1405</v>
      </c>
      <c r="H1467" s="34" t="s">
        <v>1406</v>
      </c>
      <c r="I1467" s="34" t="s">
        <v>1407</v>
      </c>
      <c r="J1467" s="34">
        <v>0</v>
      </c>
    </row>
    <row r="1468" spans="1:10" x14ac:dyDescent="0.35">
      <c r="A1468" s="34" t="s">
        <v>16</v>
      </c>
      <c r="B1468" s="34" t="s">
        <v>1145</v>
      </c>
      <c r="C1468" s="34" t="s">
        <v>1146</v>
      </c>
      <c r="D1468" s="34" t="s">
        <v>1402</v>
      </c>
      <c r="E1468" s="34" t="s">
        <v>1403</v>
      </c>
      <c r="F1468" s="34" t="s">
        <v>1404</v>
      </c>
      <c r="G1468" s="34" t="s">
        <v>1405</v>
      </c>
      <c r="H1468" s="34" t="s">
        <v>1406</v>
      </c>
      <c r="I1468" s="34" t="s">
        <v>1407</v>
      </c>
      <c r="J1468" s="34">
        <v>0</v>
      </c>
    </row>
    <row r="1469" spans="1:10" x14ac:dyDescent="0.35">
      <c r="A1469" s="34" t="s">
        <v>16</v>
      </c>
      <c r="B1469" s="34" t="s">
        <v>1147</v>
      </c>
      <c r="C1469" s="34" t="s">
        <v>1146</v>
      </c>
      <c r="D1469" s="34" t="s">
        <v>1402</v>
      </c>
      <c r="E1469" s="34" t="s">
        <v>1403</v>
      </c>
      <c r="F1469" s="34" t="s">
        <v>1404</v>
      </c>
      <c r="G1469" s="34" t="s">
        <v>1405</v>
      </c>
      <c r="H1469" s="34" t="s">
        <v>1406</v>
      </c>
      <c r="I1469" s="34" t="s">
        <v>1407</v>
      </c>
      <c r="J1469" s="34">
        <v>0</v>
      </c>
    </row>
    <row r="1470" spans="1:10" x14ac:dyDescent="0.35">
      <c r="A1470" s="34" t="s">
        <v>16</v>
      </c>
      <c r="B1470" s="34" t="s">
        <v>1148</v>
      </c>
      <c r="C1470" s="34" t="s">
        <v>1146</v>
      </c>
      <c r="D1470" s="34" t="s">
        <v>1402</v>
      </c>
      <c r="E1470" s="34" t="s">
        <v>1403</v>
      </c>
      <c r="F1470" s="34" t="s">
        <v>1404</v>
      </c>
      <c r="G1470" s="34" t="s">
        <v>1405</v>
      </c>
      <c r="H1470" s="34" t="s">
        <v>1406</v>
      </c>
      <c r="I1470" s="34" t="s">
        <v>1407</v>
      </c>
      <c r="J1470" s="34">
        <v>0</v>
      </c>
    </row>
    <row r="1471" spans="1:10" x14ac:dyDescent="0.35">
      <c r="A1471" s="34" t="s">
        <v>16</v>
      </c>
      <c r="B1471" s="34" t="s">
        <v>1149</v>
      </c>
      <c r="C1471" s="34" t="s">
        <v>1146</v>
      </c>
      <c r="D1471" s="34" t="s">
        <v>1402</v>
      </c>
      <c r="E1471" s="34" t="s">
        <v>1403</v>
      </c>
      <c r="F1471" s="34" t="s">
        <v>1404</v>
      </c>
      <c r="G1471" s="34" t="s">
        <v>1405</v>
      </c>
      <c r="H1471" s="34" t="s">
        <v>1406</v>
      </c>
      <c r="I1471" s="34" t="s">
        <v>1407</v>
      </c>
      <c r="J1471" s="34">
        <v>0</v>
      </c>
    </row>
    <row r="1472" spans="1:10" x14ac:dyDescent="0.35">
      <c r="A1472" s="34" t="s">
        <v>16</v>
      </c>
      <c r="B1472" s="34" t="s">
        <v>1150</v>
      </c>
      <c r="C1472" s="34" t="s">
        <v>1146</v>
      </c>
      <c r="D1472" s="34" t="s">
        <v>1402</v>
      </c>
      <c r="E1472" s="34" t="s">
        <v>1403</v>
      </c>
      <c r="F1472" s="34" t="s">
        <v>1404</v>
      </c>
      <c r="G1472" s="34" t="s">
        <v>1405</v>
      </c>
      <c r="H1472" s="34" t="s">
        <v>1406</v>
      </c>
      <c r="I1472" s="34" t="s">
        <v>1407</v>
      </c>
      <c r="J1472" s="34">
        <v>0</v>
      </c>
    </row>
    <row r="1473" spans="1:10" x14ac:dyDescent="0.35">
      <c r="A1473" s="34" t="s">
        <v>19</v>
      </c>
      <c r="B1473" s="34" t="s">
        <v>1151</v>
      </c>
      <c r="C1473" s="34" t="s">
        <v>1146</v>
      </c>
      <c r="D1473" s="34" t="s">
        <v>1402</v>
      </c>
      <c r="E1473" s="34" t="s">
        <v>1403</v>
      </c>
      <c r="F1473" s="34" t="s">
        <v>1404</v>
      </c>
      <c r="G1473" s="34" t="s">
        <v>1405</v>
      </c>
      <c r="H1473" s="34" t="s">
        <v>1406</v>
      </c>
      <c r="I1473" s="34" t="s">
        <v>1407</v>
      </c>
      <c r="J1473" s="34">
        <v>0</v>
      </c>
    </row>
    <row r="1474" spans="1:10" x14ac:dyDescent="0.35">
      <c r="A1474" s="34" t="s">
        <v>19</v>
      </c>
      <c r="B1474" s="34" t="s">
        <v>1152</v>
      </c>
      <c r="C1474" s="34" t="s">
        <v>1146</v>
      </c>
      <c r="D1474" s="34" t="s">
        <v>1402</v>
      </c>
      <c r="E1474" s="34" t="s">
        <v>1403</v>
      </c>
      <c r="F1474" s="34" t="s">
        <v>1404</v>
      </c>
      <c r="G1474" s="34" t="s">
        <v>1405</v>
      </c>
      <c r="H1474" s="34" t="s">
        <v>1406</v>
      </c>
      <c r="I1474" s="34" t="s">
        <v>1407</v>
      </c>
      <c r="J1474" s="34">
        <v>0</v>
      </c>
    </row>
    <row r="1475" spans="1:10" x14ac:dyDescent="0.35">
      <c r="A1475" s="34" t="s">
        <v>19</v>
      </c>
      <c r="B1475" s="34" t="s">
        <v>1153</v>
      </c>
      <c r="C1475" s="34" t="s">
        <v>1146</v>
      </c>
      <c r="D1475" s="34" t="s">
        <v>1402</v>
      </c>
      <c r="E1475" s="34" t="s">
        <v>1403</v>
      </c>
      <c r="F1475" s="34" t="s">
        <v>1404</v>
      </c>
      <c r="G1475" s="34" t="s">
        <v>1405</v>
      </c>
      <c r="H1475" s="34" t="s">
        <v>1406</v>
      </c>
      <c r="I1475" s="34" t="s">
        <v>1407</v>
      </c>
      <c r="J1475" s="34">
        <v>0</v>
      </c>
    </row>
    <row r="1476" spans="1:10" x14ac:dyDescent="0.35">
      <c r="A1476" s="34" t="s">
        <v>19</v>
      </c>
      <c r="B1476" s="34" t="s">
        <v>1154</v>
      </c>
      <c r="C1476" s="34" t="s">
        <v>1146</v>
      </c>
      <c r="D1476" s="34" t="s">
        <v>1402</v>
      </c>
      <c r="E1476" s="34" t="s">
        <v>1403</v>
      </c>
      <c r="F1476" s="34" t="s">
        <v>1404</v>
      </c>
      <c r="G1476" s="34" t="s">
        <v>1405</v>
      </c>
      <c r="H1476" s="34" t="s">
        <v>1406</v>
      </c>
      <c r="I1476" s="34" t="s">
        <v>1407</v>
      </c>
      <c r="J1476" s="34">
        <v>0</v>
      </c>
    </row>
    <row r="1477" spans="1:10" x14ac:dyDescent="0.35">
      <c r="A1477" s="34" t="s">
        <v>19</v>
      </c>
      <c r="B1477" s="34" t="s">
        <v>1155</v>
      </c>
      <c r="C1477" s="34" t="s">
        <v>1146</v>
      </c>
      <c r="D1477" s="34" t="s">
        <v>1402</v>
      </c>
      <c r="E1477" s="34" t="s">
        <v>1403</v>
      </c>
      <c r="F1477" s="34" t="s">
        <v>1404</v>
      </c>
      <c r="G1477" s="34" t="s">
        <v>1405</v>
      </c>
      <c r="H1477" s="34" t="s">
        <v>1406</v>
      </c>
      <c r="I1477" s="34" t="s">
        <v>1407</v>
      </c>
      <c r="J1477" s="34">
        <v>0</v>
      </c>
    </row>
    <row r="1478" spans="1:10" x14ac:dyDescent="0.35">
      <c r="A1478" s="34" t="s">
        <v>19</v>
      </c>
      <c r="B1478" s="34" t="s">
        <v>1137</v>
      </c>
      <c r="C1478" s="34" t="s">
        <v>1138</v>
      </c>
      <c r="D1478" s="34" t="s">
        <v>1139</v>
      </c>
      <c r="E1478" s="34" t="s">
        <v>1166</v>
      </c>
      <c r="F1478" s="34" t="s">
        <v>1184</v>
      </c>
      <c r="G1478" s="34" t="s">
        <v>1408</v>
      </c>
      <c r="H1478" s="34" t="s">
        <v>50</v>
      </c>
      <c r="I1478" s="34" t="s">
        <v>1409</v>
      </c>
      <c r="J1478" s="34">
        <v>0</v>
      </c>
    </row>
    <row r="1479" spans="1:10" x14ac:dyDescent="0.35">
      <c r="A1479" s="34" t="s">
        <v>19</v>
      </c>
      <c r="B1479" s="34" t="s">
        <v>1144</v>
      </c>
      <c r="C1479" s="34" t="s">
        <v>1138</v>
      </c>
      <c r="D1479" s="34" t="s">
        <v>1139</v>
      </c>
      <c r="E1479" s="34" t="s">
        <v>1166</v>
      </c>
      <c r="F1479" s="34" t="s">
        <v>1184</v>
      </c>
      <c r="G1479" s="34" t="s">
        <v>1408</v>
      </c>
      <c r="H1479" s="34" t="s">
        <v>50</v>
      </c>
      <c r="I1479" s="34" t="s">
        <v>1409</v>
      </c>
      <c r="J1479" s="34">
        <v>0</v>
      </c>
    </row>
    <row r="1480" spans="1:10" x14ac:dyDescent="0.35">
      <c r="A1480" s="34" t="s">
        <v>16</v>
      </c>
      <c r="B1480" s="34" t="s">
        <v>1145</v>
      </c>
      <c r="C1480" s="34" t="s">
        <v>1146</v>
      </c>
      <c r="D1480" s="34" t="s">
        <v>1139</v>
      </c>
      <c r="E1480" s="34" t="s">
        <v>1166</v>
      </c>
      <c r="F1480" s="34" t="s">
        <v>1184</v>
      </c>
      <c r="G1480" s="34" t="s">
        <v>1408</v>
      </c>
      <c r="H1480" s="34" t="s">
        <v>50</v>
      </c>
      <c r="I1480" s="34" t="s">
        <v>1409</v>
      </c>
      <c r="J1480" s="34">
        <v>18</v>
      </c>
    </row>
    <row r="1481" spans="1:10" x14ac:dyDescent="0.35">
      <c r="A1481" s="34" t="s">
        <v>16</v>
      </c>
      <c r="B1481" s="34" t="s">
        <v>1147</v>
      </c>
      <c r="C1481" s="34" t="s">
        <v>1146</v>
      </c>
      <c r="D1481" s="34" t="s">
        <v>1139</v>
      </c>
      <c r="E1481" s="34" t="s">
        <v>1166</v>
      </c>
      <c r="F1481" s="34" t="s">
        <v>1184</v>
      </c>
      <c r="G1481" s="34" t="s">
        <v>1408</v>
      </c>
      <c r="H1481" s="34" t="s">
        <v>50</v>
      </c>
      <c r="I1481" s="34" t="s">
        <v>1409</v>
      </c>
      <c r="J1481" s="34">
        <v>0</v>
      </c>
    </row>
    <row r="1482" spans="1:10" x14ac:dyDescent="0.35">
      <c r="A1482" s="34" t="s">
        <v>16</v>
      </c>
      <c r="B1482" s="34" t="s">
        <v>1148</v>
      </c>
      <c r="C1482" s="34" t="s">
        <v>1146</v>
      </c>
      <c r="D1482" s="34" t="s">
        <v>1139</v>
      </c>
      <c r="E1482" s="34" t="s">
        <v>1166</v>
      </c>
      <c r="F1482" s="34" t="s">
        <v>1184</v>
      </c>
      <c r="G1482" s="34" t="s">
        <v>1408</v>
      </c>
      <c r="H1482" s="34" t="s">
        <v>50</v>
      </c>
      <c r="I1482" s="34" t="s">
        <v>1409</v>
      </c>
      <c r="J1482" s="34">
        <v>328</v>
      </c>
    </row>
    <row r="1483" spans="1:10" x14ac:dyDescent="0.35">
      <c r="A1483" s="34" t="s">
        <v>16</v>
      </c>
      <c r="B1483" s="34" t="s">
        <v>1149</v>
      </c>
      <c r="C1483" s="34" t="s">
        <v>1146</v>
      </c>
      <c r="D1483" s="34" t="s">
        <v>1139</v>
      </c>
      <c r="E1483" s="34" t="s">
        <v>1166</v>
      </c>
      <c r="F1483" s="34" t="s">
        <v>1184</v>
      </c>
      <c r="G1483" s="34" t="s">
        <v>1408</v>
      </c>
      <c r="H1483" s="34" t="s">
        <v>50</v>
      </c>
      <c r="I1483" s="34" t="s">
        <v>1409</v>
      </c>
      <c r="J1483" s="34">
        <v>465</v>
      </c>
    </row>
    <row r="1484" spans="1:10" x14ac:dyDescent="0.35">
      <c r="A1484" s="34" t="s">
        <v>16</v>
      </c>
      <c r="B1484" s="34" t="s">
        <v>1150</v>
      </c>
      <c r="C1484" s="34" t="s">
        <v>1146</v>
      </c>
      <c r="D1484" s="34" t="s">
        <v>1139</v>
      </c>
      <c r="E1484" s="34" t="s">
        <v>1166</v>
      </c>
      <c r="F1484" s="34" t="s">
        <v>1184</v>
      </c>
      <c r="G1484" s="34" t="s">
        <v>1408</v>
      </c>
      <c r="H1484" s="34" t="s">
        <v>50</v>
      </c>
      <c r="I1484" s="34" t="s">
        <v>1409</v>
      </c>
      <c r="J1484" s="34">
        <v>80</v>
      </c>
    </row>
    <row r="1485" spans="1:10" x14ac:dyDescent="0.35">
      <c r="A1485" s="34" t="s">
        <v>19</v>
      </c>
      <c r="B1485" s="34" t="s">
        <v>1151</v>
      </c>
      <c r="C1485" s="34" t="s">
        <v>1146</v>
      </c>
      <c r="D1485" s="34" t="s">
        <v>1139</v>
      </c>
      <c r="E1485" s="34" t="s">
        <v>1166</v>
      </c>
      <c r="F1485" s="34" t="s">
        <v>1184</v>
      </c>
      <c r="G1485" s="34" t="s">
        <v>1408</v>
      </c>
      <c r="H1485" s="34" t="s">
        <v>50</v>
      </c>
      <c r="I1485" s="34" t="s">
        <v>1409</v>
      </c>
      <c r="J1485" s="34">
        <v>0</v>
      </c>
    </row>
    <row r="1486" spans="1:10" x14ac:dyDescent="0.35">
      <c r="A1486" s="34" t="s">
        <v>19</v>
      </c>
      <c r="B1486" s="34" t="s">
        <v>1152</v>
      </c>
      <c r="C1486" s="34" t="s">
        <v>1146</v>
      </c>
      <c r="D1486" s="34" t="s">
        <v>1139</v>
      </c>
      <c r="E1486" s="34" t="s">
        <v>1166</v>
      </c>
      <c r="F1486" s="34" t="s">
        <v>1184</v>
      </c>
      <c r="G1486" s="34" t="s">
        <v>1408</v>
      </c>
      <c r="H1486" s="34" t="s">
        <v>50</v>
      </c>
      <c r="I1486" s="34" t="s">
        <v>1409</v>
      </c>
      <c r="J1486" s="34">
        <v>428</v>
      </c>
    </row>
    <row r="1487" spans="1:10" x14ac:dyDescent="0.35">
      <c r="A1487" s="34" t="s">
        <v>19</v>
      </c>
      <c r="B1487" s="34" t="s">
        <v>1153</v>
      </c>
      <c r="C1487" s="34" t="s">
        <v>1146</v>
      </c>
      <c r="D1487" s="34" t="s">
        <v>1139</v>
      </c>
      <c r="E1487" s="34" t="s">
        <v>1166</v>
      </c>
      <c r="F1487" s="34" t="s">
        <v>1184</v>
      </c>
      <c r="G1487" s="34" t="s">
        <v>1408</v>
      </c>
      <c r="H1487" s="34" t="s">
        <v>50</v>
      </c>
      <c r="I1487" s="34" t="s">
        <v>1409</v>
      </c>
      <c r="J1487" s="34">
        <v>256</v>
      </c>
    </row>
    <row r="1488" spans="1:10" x14ac:dyDescent="0.35">
      <c r="A1488" s="34" t="s">
        <v>19</v>
      </c>
      <c r="B1488" s="34" t="s">
        <v>1154</v>
      </c>
      <c r="C1488" s="34" t="s">
        <v>1146</v>
      </c>
      <c r="D1488" s="34" t="s">
        <v>1139</v>
      </c>
      <c r="E1488" s="34" t="s">
        <v>1166</v>
      </c>
      <c r="F1488" s="34" t="s">
        <v>1184</v>
      </c>
      <c r="G1488" s="34" t="s">
        <v>1408</v>
      </c>
      <c r="H1488" s="34" t="s">
        <v>50</v>
      </c>
      <c r="I1488" s="34" t="s">
        <v>1409</v>
      </c>
      <c r="J1488" s="34">
        <v>26</v>
      </c>
    </row>
    <row r="1489" spans="1:10" x14ac:dyDescent="0.35">
      <c r="A1489" s="34" t="s">
        <v>19</v>
      </c>
      <c r="B1489" s="34" t="s">
        <v>1155</v>
      </c>
      <c r="C1489" s="34" t="s">
        <v>1146</v>
      </c>
      <c r="D1489" s="34" t="s">
        <v>1139</v>
      </c>
      <c r="E1489" s="34" t="s">
        <v>1166</v>
      </c>
      <c r="F1489" s="34" t="s">
        <v>1184</v>
      </c>
      <c r="G1489" s="34" t="s">
        <v>1408</v>
      </c>
      <c r="H1489" s="34" t="s">
        <v>50</v>
      </c>
      <c r="I1489" s="34" t="s">
        <v>1409</v>
      </c>
      <c r="J1489" s="34">
        <v>0</v>
      </c>
    </row>
    <row r="1490" spans="1:10" x14ac:dyDescent="0.35">
      <c r="A1490" s="34" t="s">
        <v>19</v>
      </c>
      <c r="B1490" s="34" t="s">
        <v>1137</v>
      </c>
      <c r="C1490" s="34" t="s">
        <v>1138</v>
      </c>
      <c r="D1490" s="34" t="s">
        <v>1139</v>
      </c>
      <c r="E1490" s="34" t="s">
        <v>1166</v>
      </c>
      <c r="F1490" s="34" t="s">
        <v>1184</v>
      </c>
      <c r="G1490" s="34" t="s">
        <v>1408</v>
      </c>
      <c r="H1490" s="34" t="s">
        <v>50</v>
      </c>
      <c r="I1490" s="34" t="s">
        <v>1410</v>
      </c>
      <c r="J1490" s="34">
        <v>0</v>
      </c>
    </row>
    <row r="1491" spans="1:10" x14ac:dyDescent="0.35">
      <c r="A1491" s="34" t="s">
        <v>19</v>
      </c>
      <c r="B1491" s="34" t="s">
        <v>1144</v>
      </c>
      <c r="C1491" s="34" t="s">
        <v>1138</v>
      </c>
      <c r="D1491" s="34" t="s">
        <v>1139</v>
      </c>
      <c r="E1491" s="34" t="s">
        <v>1166</v>
      </c>
      <c r="F1491" s="34" t="s">
        <v>1184</v>
      </c>
      <c r="G1491" s="34" t="s">
        <v>1408</v>
      </c>
      <c r="H1491" s="34" t="s">
        <v>50</v>
      </c>
      <c r="I1491" s="34" t="s">
        <v>1410</v>
      </c>
      <c r="J1491" s="34">
        <v>0</v>
      </c>
    </row>
    <row r="1492" spans="1:10" x14ac:dyDescent="0.35">
      <c r="A1492" s="34" t="s">
        <v>16</v>
      </c>
      <c r="B1492" s="34" t="s">
        <v>1145</v>
      </c>
      <c r="C1492" s="34" t="s">
        <v>1146</v>
      </c>
      <c r="D1492" s="34" t="s">
        <v>1139</v>
      </c>
      <c r="E1492" s="34" t="s">
        <v>1166</v>
      </c>
      <c r="F1492" s="34" t="s">
        <v>1184</v>
      </c>
      <c r="G1492" s="34" t="s">
        <v>1408</v>
      </c>
      <c r="H1492" s="34" t="s">
        <v>50</v>
      </c>
      <c r="I1492" s="34" t="s">
        <v>1410</v>
      </c>
      <c r="J1492" s="34">
        <v>11</v>
      </c>
    </row>
    <row r="1493" spans="1:10" x14ac:dyDescent="0.35">
      <c r="A1493" s="34" t="s">
        <v>16</v>
      </c>
      <c r="B1493" s="34" t="s">
        <v>1147</v>
      </c>
      <c r="C1493" s="34" t="s">
        <v>1146</v>
      </c>
      <c r="D1493" s="34" t="s">
        <v>1139</v>
      </c>
      <c r="E1493" s="34" t="s">
        <v>1166</v>
      </c>
      <c r="F1493" s="34" t="s">
        <v>1184</v>
      </c>
      <c r="G1493" s="34" t="s">
        <v>1408</v>
      </c>
      <c r="H1493" s="34" t="s">
        <v>50</v>
      </c>
      <c r="I1493" s="34" t="s">
        <v>1410</v>
      </c>
      <c r="J1493" s="34">
        <v>0</v>
      </c>
    </row>
    <row r="1494" spans="1:10" x14ac:dyDescent="0.35">
      <c r="A1494" s="34" t="s">
        <v>16</v>
      </c>
      <c r="B1494" s="34" t="s">
        <v>1148</v>
      </c>
      <c r="C1494" s="34" t="s">
        <v>1146</v>
      </c>
      <c r="D1494" s="34" t="s">
        <v>1139</v>
      </c>
      <c r="E1494" s="34" t="s">
        <v>1166</v>
      </c>
      <c r="F1494" s="34" t="s">
        <v>1184</v>
      </c>
      <c r="G1494" s="34" t="s">
        <v>1408</v>
      </c>
      <c r="H1494" s="34" t="s">
        <v>50</v>
      </c>
      <c r="I1494" s="34" t="s">
        <v>1410</v>
      </c>
      <c r="J1494" s="34">
        <v>0</v>
      </c>
    </row>
    <row r="1495" spans="1:10" x14ac:dyDescent="0.35">
      <c r="A1495" s="34" t="s">
        <v>16</v>
      </c>
      <c r="B1495" s="34" t="s">
        <v>1149</v>
      </c>
      <c r="C1495" s="34" t="s">
        <v>1146</v>
      </c>
      <c r="D1495" s="34" t="s">
        <v>1139</v>
      </c>
      <c r="E1495" s="34" t="s">
        <v>1166</v>
      </c>
      <c r="F1495" s="34" t="s">
        <v>1184</v>
      </c>
      <c r="G1495" s="34" t="s">
        <v>1408</v>
      </c>
      <c r="H1495" s="34" t="s">
        <v>50</v>
      </c>
      <c r="I1495" s="34" t="s">
        <v>1410</v>
      </c>
      <c r="J1495" s="34">
        <v>0</v>
      </c>
    </row>
    <row r="1496" spans="1:10" x14ac:dyDescent="0.35">
      <c r="A1496" s="34" t="s">
        <v>16</v>
      </c>
      <c r="B1496" s="34" t="s">
        <v>1150</v>
      </c>
      <c r="C1496" s="34" t="s">
        <v>1146</v>
      </c>
      <c r="D1496" s="34" t="s">
        <v>1139</v>
      </c>
      <c r="E1496" s="34" t="s">
        <v>1166</v>
      </c>
      <c r="F1496" s="34" t="s">
        <v>1184</v>
      </c>
      <c r="G1496" s="34" t="s">
        <v>1408</v>
      </c>
      <c r="H1496" s="34" t="s">
        <v>50</v>
      </c>
      <c r="I1496" s="34" t="s">
        <v>1410</v>
      </c>
      <c r="J1496" s="34">
        <v>0</v>
      </c>
    </row>
    <row r="1497" spans="1:10" x14ac:dyDescent="0.35">
      <c r="A1497" s="34" t="s">
        <v>19</v>
      </c>
      <c r="B1497" s="34" t="s">
        <v>1151</v>
      </c>
      <c r="C1497" s="34" t="s">
        <v>1146</v>
      </c>
      <c r="D1497" s="34" t="s">
        <v>1139</v>
      </c>
      <c r="E1497" s="34" t="s">
        <v>1166</v>
      </c>
      <c r="F1497" s="34" t="s">
        <v>1184</v>
      </c>
      <c r="G1497" s="34" t="s">
        <v>1408</v>
      </c>
      <c r="H1497" s="34" t="s">
        <v>50</v>
      </c>
      <c r="I1497" s="34" t="s">
        <v>1410</v>
      </c>
      <c r="J1497" s="34">
        <v>0</v>
      </c>
    </row>
    <row r="1498" spans="1:10" x14ac:dyDescent="0.35">
      <c r="A1498" s="34" t="s">
        <v>19</v>
      </c>
      <c r="B1498" s="34" t="s">
        <v>1152</v>
      </c>
      <c r="C1498" s="34" t="s">
        <v>1146</v>
      </c>
      <c r="D1498" s="34" t="s">
        <v>1139</v>
      </c>
      <c r="E1498" s="34" t="s">
        <v>1166</v>
      </c>
      <c r="F1498" s="34" t="s">
        <v>1184</v>
      </c>
      <c r="G1498" s="34" t="s">
        <v>1408</v>
      </c>
      <c r="H1498" s="34" t="s">
        <v>50</v>
      </c>
      <c r="I1498" s="34" t="s">
        <v>1410</v>
      </c>
      <c r="J1498" s="34">
        <v>23</v>
      </c>
    </row>
    <row r="1499" spans="1:10" x14ac:dyDescent="0.35">
      <c r="A1499" s="34" t="s">
        <v>19</v>
      </c>
      <c r="B1499" s="34" t="s">
        <v>1153</v>
      </c>
      <c r="C1499" s="34" t="s">
        <v>1146</v>
      </c>
      <c r="D1499" s="34" t="s">
        <v>1139</v>
      </c>
      <c r="E1499" s="34" t="s">
        <v>1166</v>
      </c>
      <c r="F1499" s="34" t="s">
        <v>1184</v>
      </c>
      <c r="G1499" s="34" t="s">
        <v>1408</v>
      </c>
      <c r="H1499" s="34" t="s">
        <v>50</v>
      </c>
      <c r="I1499" s="34" t="s">
        <v>1410</v>
      </c>
      <c r="J1499" s="34">
        <v>19</v>
      </c>
    </row>
    <row r="1500" spans="1:10" x14ac:dyDescent="0.35">
      <c r="A1500" s="34" t="s">
        <v>19</v>
      </c>
      <c r="B1500" s="34" t="s">
        <v>1154</v>
      </c>
      <c r="C1500" s="34" t="s">
        <v>1146</v>
      </c>
      <c r="D1500" s="34" t="s">
        <v>1139</v>
      </c>
      <c r="E1500" s="34" t="s">
        <v>1166</v>
      </c>
      <c r="F1500" s="34" t="s">
        <v>1184</v>
      </c>
      <c r="G1500" s="34" t="s">
        <v>1408</v>
      </c>
      <c r="H1500" s="34" t="s">
        <v>50</v>
      </c>
      <c r="I1500" s="34" t="s">
        <v>1410</v>
      </c>
      <c r="J1500" s="34">
        <v>0</v>
      </c>
    </row>
    <row r="1501" spans="1:10" x14ac:dyDescent="0.35">
      <c r="A1501" s="34" t="s">
        <v>19</v>
      </c>
      <c r="B1501" s="34" t="s">
        <v>1155</v>
      </c>
      <c r="C1501" s="34" t="s">
        <v>1146</v>
      </c>
      <c r="D1501" s="34" t="s">
        <v>1139</v>
      </c>
      <c r="E1501" s="34" t="s">
        <v>1166</v>
      </c>
      <c r="F1501" s="34" t="s">
        <v>1184</v>
      </c>
      <c r="G1501" s="34" t="s">
        <v>1408</v>
      </c>
      <c r="H1501" s="34" t="s">
        <v>50</v>
      </c>
      <c r="I1501" s="34" t="s">
        <v>1410</v>
      </c>
      <c r="J1501" s="34">
        <v>0</v>
      </c>
    </row>
    <row r="1502" spans="1:10" x14ac:dyDescent="0.35">
      <c r="A1502" s="34" t="s">
        <v>19</v>
      </c>
      <c r="B1502" s="34" t="s">
        <v>1137</v>
      </c>
      <c r="C1502" s="34" t="s">
        <v>1138</v>
      </c>
      <c r="D1502" s="34" t="s">
        <v>1139</v>
      </c>
      <c r="E1502" s="34" t="s">
        <v>1166</v>
      </c>
      <c r="F1502" s="34" t="s">
        <v>1184</v>
      </c>
      <c r="G1502" s="34" t="s">
        <v>1408</v>
      </c>
      <c r="H1502" s="34" t="s">
        <v>50</v>
      </c>
      <c r="I1502" s="34" t="s">
        <v>1411</v>
      </c>
      <c r="J1502" s="34">
        <v>224</v>
      </c>
    </row>
    <row r="1503" spans="1:10" x14ac:dyDescent="0.35">
      <c r="A1503" s="34" t="s">
        <v>19</v>
      </c>
      <c r="B1503" s="34" t="s">
        <v>1144</v>
      </c>
      <c r="C1503" s="34" t="s">
        <v>1138</v>
      </c>
      <c r="D1503" s="34" t="s">
        <v>1139</v>
      </c>
      <c r="E1503" s="34" t="s">
        <v>1166</v>
      </c>
      <c r="F1503" s="34" t="s">
        <v>1184</v>
      </c>
      <c r="G1503" s="34" t="s">
        <v>1408</v>
      </c>
      <c r="H1503" s="34" t="s">
        <v>50</v>
      </c>
      <c r="I1503" s="34" t="s">
        <v>1411</v>
      </c>
      <c r="J1503" s="34">
        <v>0</v>
      </c>
    </row>
    <row r="1504" spans="1:10" x14ac:dyDescent="0.35">
      <c r="A1504" s="34" t="s">
        <v>16</v>
      </c>
      <c r="B1504" s="34" t="s">
        <v>1145</v>
      </c>
      <c r="C1504" s="34" t="s">
        <v>1146</v>
      </c>
      <c r="D1504" s="34" t="s">
        <v>1139</v>
      </c>
      <c r="E1504" s="34" t="s">
        <v>1166</v>
      </c>
      <c r="F1504" s="34" t="s">
        <v>1184</v>
      </c>
      <c r="G1504" s="34" t="s">
        <v>1408</v>
      </c>
      <c r="H1504" s="34" t="s">
        <v>50</v>
      </c>
      <c r="I1504" s="34" t="s">
        <v>1411</v>
      </c>
      <c r="J1504" s="34">
        <v>0</v>
      </c>
    </row>
    <row r="1505" spans="1:10" x14ac:dyDescent="0.35">
      <c r="A1505" s="34" t="s">
        <v>16</v>
      </c>
      <c r="B1505" s="34" t="s">
        <v>1147</v>
      </c>
      <c r="C1505" s="34" t="s">
        <v>1146</v>
      </c>
      <c r="D1505" s="34" t="s">
        <v>1139</v>
      </c>
      <c r="E1505" s="34" t="s">
        <v>1166</v>
      </c>
      <c r="F1505" s="34" t="s">
        <v>1184</v>
      </c>
      <c r="G1505" s="34" t="s">
        <v>1408</v>
      </c>
      <c r="H1505" s="34" t="s">
        <v>50</v>
      </c>
      <c r="I1505" s="34" t="s">
        <v>1411</v>
      </c>
      <c r="J1505" s="34">
        <v>0</v>
      </c>
    </row>
    <row r="1506" spans="1:10" x14ac:dyDescent="0.35">
      <c r="A1506" s="34" t="s">
        <v>16</v>
      </c>
      <c r="B1506" s="34" t="s">
        <v>1148</v>
      </c>
      <c r="C1506" s="34" t="s">
        <v>1146</v>
      </c>
      <c r="D1506" s="34" t="s">
        <v>1139</v>
      </c>
      <c r="E1506" s="34" t="s">
        <v>1166</v>
      </c>
      <c r="F1506" s="34" t="s">
        <v>1184</v>
      </c>
      <c r="G1506" s="34" t="s">
        <v>1408</v>
      </c>
      <c r="H1506" s="34" t="s">
        <v>50</v>
      </c>
      <c r="I1506" s="34" t="s">
        <v>1411</v>
      </c>
      <c r="J1506" s="34">
        <v>0</v>
      </c>
    </row>
    <row r="1507" spans="1:10" x14ac:dyDescent="0.35">
      <c r="A1507" s="34" t="s">
        <v>16</v>
      </c>
      <c r="B1507" s="34" t="s">
        <v>1149</v>
      </c>
      <c r="C1507" s="34" t="s">
        <v>1146</v>
      </c>
      <c r="D1507" s="34" t="s">
        <v>1139</v>
      </c>
      <c r="E1507" s="34" t="s">
        <v>1166</v>
      </c>
      <c r="F1507" s="34" t="s">
        <v>1184</v>
      </c>
      <c r="G1507" s="34" t="s">
        <v>1408</v>
      </c>
      <c r="H1507" s="34" t="s">
        <v>50</v>
      </c>
      <c r="I1507" s="34" t="s">
        <v>1411</v>
      </c>
      <c r="J1507" s="34">
        <v>0</v>
      </c>
    </row>
    <row r="1508" spans="1:10" x14ac:dyDescent="0.35">
      <c r="A1508" s="34" t="s">
        <v>16</v>
      </c>
      <c r="B1508" s="34" t="s">
        <v>1150</v>
      </c>
      <c r="C1508" s="34" t="s">
        <v>1146</v>
      </c>
      <c r="D1508" s="34" t="s">
        <v>1139</v>
      </c>
      <c r="E1508" s="34" t="s">
        <v>1166</v>
      </c>
      <c r="F1508" s="34" t="s">
        <v>1184</v>
      </c>
      <c r="G1508" s="34" t="s">
        <v>1408</v>
      </c>
      <c r="H1508" s="34" t="s">
        <v>50</v>
      </c>
      <c r="I1508" s="34" t="s">
        <v>1411</v>
      </c>
      <c r="J1508" s="34">
        <v>0</v>
      </c>
    </row>
    <row r="1509" spans="1:10" x14ac:dyDescent="0.35">
      <c r="A1509" s="34" t="s">
        <v>19</v>
      </c>
      <c r="B1509" s="34" t="s">
        <v>1151</v>
      </c>
      <c r="C1509" s="34" t="s">
        <v>1146</v>
      </c>
      <c r="D1509" s="34" t="s">
        <v>1139</v>
      </c>
      <c r="E1509" s="34" t="s">
        <v>1166</v>
      </c>
      <c r="F1509" s="34" t="s">
        <v>1184</v>
      </c>
      <c r="G1509" s="34" t="s">
        <v>1408</v>
      </c>
      <c r="H1509" s="34" t="s">
        <v>50</v>
      </c>
      <c r="I1509" s="34" t="s">
        <v>1411</v>
      </c>
      <c r="J1509" s="34">
        <v>0</v>
      </c>
    </row>
    <row r="1510" spans="1:10" x14ac:dyDescent="0.35">
      <c r="A1510" s="34" t="s">
        <v>19</v>
      </c>
      <c r="B1510" s="34" t="s">
        <v>1152</v>
      </c>
      <c r="C1510" s="34" t="s">
        <v>1146</v>
      </c>
      <c r="D1510" s="34" t="s">
        <v>1139</v>
      </c>
      <c r="E1510" s="34" t="s">
        <v>1166</v>
      </c>
      <c r="F1510" s="34" t="s">
        <v>1184</v>
      </c>
      <c r="G1510" s="34" t="s">
        <v>1408</v>
      </c>
      <c r="H1510" s="34" t="s">
        <v>50</v>
      </c>
      <c r="I1510" s="34" t="s">
        <v>1411</v>
      </c>
      <c r="J1510" s="34">
        <v>7</v>
      </c>
    </row>
    <row r="1511" spans="1:10" x14ac:dyDescent="0.35">
      <c r="A1511" s="34" t="s">
        <v>19</v>
      </c>
      <c r="B1511" s="34" t="s">
        <v>1153</v>
      </c>
      <c r="C1511" s="34" t="s">
        <v>1146</v>
      </c>
      <c r="D1511" s="34" t="s">
        <v>1139</v>
      </c>
      <c r="E1511" s="34" t="s">
        <v>1166</v>
      </c>
      <c r="F1511" s="34" t="s">
        <v>1184</v>
      </c>
      <c r="G1511" s="34" t="s">
        <v>1408</v>
      </c>
      <c r="H1511" s="34" t="s">
        <v>50</v>
      </c>
      <c r="I1511" s="34" t="s">
        <v>1411</v>
      </c>
      <c r="J1511" s="34">
        <v>0</v>
      </c>
    </row>
    <row r="1512" spans="1:10" x14ac:dyDescent="0.35">
      <c r="A1512" s="34" t="s">
        <v>19</v>
      </c>
      <c r="B1512" s="34" t="s">
        <v>1154</v>
      </c>
      <c r="C1512" s="34" t="s">
        <v>1146</v>
      </c>
      <c r="D1512" s="34" t="s">
        <v>1139</v>
      </c>
      <c r="E1512" s="34" t="s">
        <v>1166</v>
      </c>
      <c r="F1512" s="34" t="s">
        <v>1184</v>
      </c>
      <c r="G1512" s="34" t="s">
        <v>1408</v>
      </c>
      <c r="H1512" s="34" t="s">
        <v>50</v>
      </c>
      <c r="I1512" s="34" t="s">
        <v>1411</v>
      </c>
      <c r="J1512" s="34">
        <v>0</v>
      </c>
    </row>
    <row r="1513" spans="1:10" x14ac:dyDescent="0.35">
      <c r="A1513" s="34" t="s">
        <v>19</v>
      </c>
      <c r="B1513" s="34" t="s">
        <v>1155</v>
      </c>
      <c r="C1513" s="34" t="s">
        <v>1146</v>
      </c>
      <c r="D1513" s="34" t="s">
        <v>1139</v>
      </c>
      <c r="E1513" s="34" t="s">
        <v>1166</v>
      </c>
      <c r="F1513" s="34" t="s">
        <v>1184</v>
      </c>
      <c r="G1513" s="34" t="s">
        <v>1408</v>
      </c>
      <c r="H1513" s="34" t="s">
        <v>50</v>
      </c>
      <c r="I1513" s="34" t="s">
        <v>1411</v>
      </c>
      <c r="J1513" s="34">
        <v>0</v>
      </c>
    </row>
    <row r="1514" spans="1:10" x14ac:dyDescent="0.35">
      <c r="A1514" s="34" t="s">
        <v>19</v>
      </c>
      <c r="B1514" s="34" t="s">
        <v>1137</v>
      </c>
      <c r="C1514" s="34" t="s">
        <v>1138</v>
      </c>
      <c r="D1514" s="34" t="s">
        <v>1139</v>
      </c>
      <c r="E1514" s="34" t="s">
        <v>1166</v>
      </c>
      <c r="F1514" s="34" t="s">
        <v>1184</v>
      </c>
      <c r="G1514" s="34" t="s">
        <v>1408</v>
      </c>
      <c r="H1514" s="34" t="s">
        <v>50</v>
      </c>
      <c r="I1514" s="34" t="s">
        <v>1412</v>
      </c>
      <c r="J1514" s="34">
        <v>0</v>
      </c>
    </row>
    <row r="1515" spans="1:10" x14ac:dyDescent="0.35">
      <c r="A1515" s="34" t="s">
        <v>19</v>
      </c>
      <c r="B1515" s="34" t="s">
        <v>1144</v>
      </c>
      <c r="C1515" s="34" t="s">
        <v>1138</v>
      </c>
      <c r="D1515" s="34" t="s">
        <v>1139</v>
      </c>
      <c r="E1515" s="34" t="s">
        <v>1166</v>
      </c>
      <c r="F1515" s="34" t="s">
        <v>1184</v>
      </c>
      <c r="G1515" s="34" t="s">
        <v>1408</v>
      </c>
      <c r="H1515" s="34" t="s">
        <v>50</v>
      </c>
      <c r="I1515" s="34" t="s">
        <v>1412</v>
      </c>
      <c r="J1515" s="34">
        <v>0</v>
      </c>
    </row>
    <row r="1516" spans="1:10" x14ac:dyDescent="0.35">
      <c r="A1516" s="34" t="s">
        <v>16</v>
      </c>
      <c r="B1516" s="34" t="s">
        <v>1145</v>
      </c>
      <c r="C1516" s="34" t="s">
        <v>1146</v>
      </c>
      <c r="D1516" s="34" t="s">
        <v>1139</v>
      </c>
      <c r="E1516" s="34" t="s">
        <v>1166</v>
      </c>
      <c r="F1516" s="34" t="s">
        <v>1184</v>
      </c>
      <c r="G1516" s="34" t="s">
        <v>1408</v>
      </c>
      <c r="H1516" s="34" t="s">
        <v>50</v>
      </c>
      <c r="I1516" s="34" t="s">
        <v>1412</v>
      </c>
      <c r="J1516" s="34">
        <v>0</v>
      </c>
    </row>
    <row r="1517" spans="1:10" x14ac:dyDescent="0.35">
      <c r="A1517" s="34" t="s">
        <v>16</v>
      </c>
      <c r="B1517" s="34" t="s">
        <v>1147</v>
      </c>
      <c r="C1517" s="34" t="s">
        <v>1146</v>
      </c>
      <c r="D1517" s="34" t="s">
        <v>1139</v>
      </c>
      <c r="E1517" s="34" t="s">
        <v>1166</v>
      </c>
      <c r="F1517" s="34" t="s">
        <v>1184</v>
      </c>
      <c r="G1517" s="34" t="s">
        <v>1408</v>
      </c>
      <c r="H1517" s="34" t="s">
        <v>50</v>
      </c>
      <c r="I1517" s="34" t="s">
        <v>1412</v>
      </c>
      <c r="J1517" s="34">
        <v>0</v>
      </c>
    </row>
    <row r="1518" spans="1:10" x14ac:dyDescent="0.35">
      <c r="A1518" s="34" t="s">
        <v>16</v>
      </c>
      <c r="B1518" s="34" t="s">
        <v>1148</v>
      </c>
      <c r="C1518" s="34" t="s">
        <v>1146</v>
      </c>
      <c r="D1518" s="34" t="s">
        <v>1139</v>
      </c>
      <c r="E1518" s="34" t="s">
        <v>1166</v>
      </c>
      <c r="F1518" s="34" t="s">
        <v>1184</v>
      </c>
      <c r="G1518" s="34" t="s">
        <v>1408</v>
      </c>
      <c r="H1518" s="34" t="s">
        <v>50</v>
      </c>
      <c r="I1518" s="34" t="s">
        <v>1412</v>
      </c>
      <c r="J1518" s="34">
        <v>0</v>
      </c>
    </row>
    <row r="1519" spans="1:10" x14ac:dyDescent="0.35">
      <c r="A1519" s="34" t="s">
        <v>16</v>
      </c>
      <c r="B1519" s="34" t="s">
        <v>1149</v>
      </c>
      <c r="C1519" s="34" t="s">
        <v>1146</v>
      </c>
      <c r="D1519" s="34" t="s">
        <v>1139</v>
      </c>
      <c r="E1519" s="34" t="s">
        <v>1166</v>
      </c>
      <c r="F1519" s="34" t="s">
        <v>1184</v>
      </c>
      <c r="G1519" s="34" t="s">
        <v>1408</v>
      </c>
      <c r="H1519" s="34" t="s">
        <v>50</v>
      </c>
      <c r="I1519" s="34" t="s">
        <v>1412</v>
      </c>
      <c r="J1519" s="34">
        <v>0</v>
      </c>
    </row>
    <row r="1520" spans="1:10" x14ac:dyDescent="0.35">
      <c r="A1520" s="34" t="s">
        <v>16</v>
      </c>
      <c r="B1520" s="34" t="s">
        <v>1150</v>
      </c>
      <c r="C1520" s="34" t="s">
        <v>1146</v>
      </c>
      <c r="D1520" s="34" t="s">
        <v>1139</v>
      </c>
      <c r="E1520" s="34" t="s">
        <v>1166</v>
      </c>
      <c r="F1520" s="34" t="s">
        <v>1184</v>
      </c>
      <c r="G1520" s="34" t="s">
        <v>1408</v>
      </c>
      <c r="H1520" s="34" t="s">
        <v>50</v>
      </c>
      <c r="I1520" s="34" t="s">
        <v>1412</v>
      </c>
      <c r="J1520" s="34">
        <v>0</v>
      </c>
    </row>
    <row r="1521" spans="1:10" x14ac:dyDescent="0.35">
      <c r="A1521" s="34" t="s">
        <v>19</v>
      </c>
      <c r="B1521" s="34" t="s">
        <v>1151</v>
      </c>
      <c r="C1521" s="34" t="s">
        <v>1146</v>
      </c>
      <c r="D1521" s="34" t="s">
        <v>1139</v>
      </c>
      <c r="E1521" s="34" t="s">
        <v>1166</v>
      </c>
      <c r="F1521" s="34" t="s">
        <v>1184</v>
      </c>
      <c r="G1521" s="34" t="s">
        <v>1408</v>
      </c>
      <c r="H1521" s="34" t="s">
        <v>50</v>
      </c>
      <c r="I1521" s="34" t="s">
        <v>1412</v>
      </c>
      <c r="J1521" s="34">
        <v>0</v>
      </c>
    </row>
    <row r="1522" spans="1:10" x14ac:dyDescent="0.35">
      <c r="A1522" s="34" t="s">
        <v>19</v>
      </c>
      <c r="B1522" s="34" t="s">
        <v>1152</v>
      </c>
      <c r="C1522" s="34" t="s">
        <v>1146</v>
      </c>
      <c r="D1522" s="34" t="s">
        <v>1139</v>
      </c>
      <c r="E1522" s="34" t="s">
        <v>1166</v>
      </c>
      <c r="F1522" s="34" t="s">
        <v>1184</v>
      </c>
      <c r="G1522" s="34" t="s">
        <v>1408</v>
      </c>
      <c r="H1522" s="34" t="s">
        <v>50</v>
      </c>
      <c r="I1522" s="34" t="s">
        <v>1412</v>
      </c>
      <c r="J1522" s="34">
        <v>52</v>
      </c>
    </row>
    <row r="1523" spans="1:10" x14ac:dyDescent="0.35">
      <c r="A1523" s="34" t="s">
        <v>19</v>
      </c>
      <c r="B1523" s="34" t="s">
        <v>1153</v>
      </c>
      <c r="C1523" s="34" t="s">
        <v>1146</v>
      </c>
      <c r="D1523" s="34" t="s">
        <v>1139</v>
      </c>
      <c r="E1523" s="34" t="s">
        <v>1166</v>
      </c>
      <c r="F1523" s="34" t="s">
        <v>1184</v>
      </c>
      <c r="G1523" s="34" t="s">
        <v>1408</v>
      </c>
      <c r="H1523" s="34" t="s">
        <v>50</v>
      </c>
      <c r="I1523" s="34" t="s">
        <v>1412</v>
      </c>
      <c r="J1523" s="34">
        <v>0</v>
      </c>
    </row>
    <row r="1524" spans="1:10" x14ac:dyDescent="0.35">
      <c r="A1524" s="34" t="s">
        <v>19</v>
      </c>
      <c r="B1524" s="34" t="s">
        <v>1154</v>
      </c>
      <c r="C1524" s="34" t="s">
        <v>1146</v>
      </c>
      <c r="D1524" s="34" t="s">
        <v>1139</v>
      </c>
      <c r="E1524" s="34" t="s">
        <v>1166</v>
      </c>
      <c r="F1524" s="34" t="s">
        <v>1184</v>
      </c>
      <c r="G1524" s="34" t="s">
        <v>1408</v>
      </c>
      <c r="H1524" s="34" t="s">
        <v>50</v>
      </c>
      <c r="I1524" s="34" t="s">
        <v>1412</v>
      </c>
      <c r="J1524" s="34">
        <v>0</v>
      </c>
    </row>
    <row r="1525" spans="1:10" x14ac:dyDescent="0.35">
      <c r="A1525" s="34" t="s">
        <v>19</v>
      </c>
      <c r="B1525" s="34" t="s">
        <v>1155</v>
      </c>
      <c r="C1525" s="34" t="s">
        <v>1146</v>
      </c>
      <c r="D1525" s="34" t="s">
        <v>1139</v>
      </c>
      <c r="E1525" s="34" t="s">
        <v>1166</v>
      </c>
      <c r="F1525" s="34" t="s">
        <v>1184</v>
      </c>
      <c r="G1525" s="34" t="s">
        <v>1408</v>
      </c>
      <c r="H1525" s="34" t="s">
        <v>50</v>
      </c>
      <c r="I1525" s="34" t="s">
        <v>1412</v>
      </c>
      <c r="J1525" s="34">
        <v>60</v>
      </c>
    </row>
    <row r="1526" spans="1:10" x14ac:dyDescent="0.35">
      <c r="A1526" s="34" t="s">
        <v>19</v>
      </c>
      <c r="B1526" s="34" t="s">
        <v>1137</v>
      </c>
      <c r="C1526" s="34" t="s">
        <v>1138</v>
      </c>
      <c r="D1526" s="34" t="s">
        <v>1139</v>
      </c>
      <c r="E1526" s="34" t="s">
        <v>1140</v>
      </c>
      <c r="F1526" s="34" t="s">
        <v>1413</v>
      </c>
      <c r="G1526" s="34" t="s">
        <v>1414</v>
      </c>
      <c r="H1526" s="34" t="s">
        <v>1415</v>
      </c>
      <c r="I1526" s="34" t="s">
        <v>1416</v>
      </c>
      <c r="J1526" s="34">
        <v>0</v>
      </c>
    </row>
    <row r="1527" spans="1:10" x14ac:dyDescent="0.35">
      <c r="A1527" s="34" t="s">
        <v>19</v>
      </c>
      <c r="B1527" s="34" t="s">
        <v>1144</v>
      </c>
      <c r="C1527" s="34" t="s">
        <v>1138</v>
      </c>
      <c r="D1527" s="34" t="s">
        <v>1139</v>
      </c>
      <c r="E1527" s="34" t="s">
        <v>1140</v>
      </c>
      <c r="F1527" s="34" t="s">
        <v>1413</v>
      </c>
      <c r="G1527" s="34" t="s">
        <v>1414</v>
      </c>
      <c r="H1527" s="34" t="s">
        <v>1415</v>
      </c>
      <c r="I1527" s="34" t="s">
        <v>1416</v>
      </c>
      <c r="J1527" s="34">
        <v>0</v>
      </c>
    </row>
    <row r="1528" spans="1:10" x14ac:dyDescent="0.35">
      <c r="A1528" s="34" t="s">
        <v>16</v>
      </c>
      <c r="B1528" s="34" t="s">
        <v>1145</v>
      </c>
      <c r="C1528" s="34" t="s">
        <v>1146</v>
      </c>
      <c r="D1528" s="34" t="s">
        <v>1139</v>
      </c>
      <c r="E1528" s="34" t="s">
        <v>1140</v>
      </c>
      <c r="F1528" s="34" t="s">
        <v>1413</v>
      </c>
      <c r="G1528" s="34" t="s">
        <v>1414</v>
      </c>
      <c r="H1528" s="34" t="s">
        <v>1415</v>
      </c>
      <c r="I1528" s="34" t="s">
        <v>1416</v>
      </c>
      <c r="J1528" s="34">
        <v>0</v>
      </c>
    </row>
    <row r="1529" spans="1:10" x14ac:dyDescent="0.35">
      <c r="A1529" s="34" t="s">
        <v>16</v>
      </c>
      <c r="B1529" s="34" t="s">
        <v>1147</v>
      </c>
      <c r="C1529" s="34" t="s">
        <v>1146</v>
      </c>
      <c r="D1529" s="34" t="s">
        <v>1139</v>
      </c>
      <c r="E1529" s="34" t="s">
        <v>1140</v>
      </c>
      <c r="F1529" s="34" t="s">
        <v>1413</v>
      </c>
      <c r="G1529" s="34" t="s">
        <v>1414</v>
      </c>
      <c r="H1529" s="34" t="s">
        <v>1415</v>
      </c>
      <c r="I1529" s="34" t="s">
        <v>1416</v>
      </c>
      <c r="J1529" s="34">
        <v>0</v>
      </c>
    </row>
    <row r="1530" spans="1:10" x14ac:dyDescent="0.35">
      <c r="A1530" s="34" t="s">
        <v>16</v>
      </c>
      <c r="B1530" s="34" t="s">
        <v>1148</v>
      </c>
      <c r="C1530" s="34" t="s">
        <v>1146</v>
      </c>
      <c r="D1530" s="34" t="s">
        <v>1139</v>
      </c>
      <c r="E1530" s="34" t="s">
        <v>1140</v>
      </c>
      <c r="F1530" s="34" t="s">
        <v>1413</v>
      </c>
      <c r="G1530" s="34" t="s">
        <v>1414</v>
      </c>
      <c r="H1530" s="34" t="s">
        <v>1415</v>
      </c>
      <c r="I1530" s="34" t="s">
        <v>1416</v>
      </c>
      <c r="J1530" s="34">
        <v>4</v>
      </c>
    </row>
    <row r="1531" spans="1:10" x14ac:dyDescent="0.35">
      <c r="A1531" s="34" t="s">
        <v>16</v>
      </c>
      <c r="B1531" s="34" t="s">
        <v>1149</v>
      </c>
      <c r="C1531" s="34" t="s">
        <v>1146</v>
      </c>
      <c r="D1531" s="34" t="s">
        <v>1139</v>
      </c>
      <c r="E1531" s="34" t="s">
        <v>1140</v>
      </c>
      <c r="F1531" s="34" t="s">
        <v>1413</v>
      </c>
      <c r="G1531" s="34" t="s">
        <v>1414</v>
      </c>
      <c r="H1531" s="34" t="s">
        <v>1415</v>
      </c>
      <c r="I1531" s="34" t="s">
        <v>1416</v>
      </c>
      <c r="J1531" s="34">
        <v>0</v>
      </c>
    </row>
    <row r="1532" spans="1:10" x14ac:dyDescent="0.35">
      <c r="A1532" s="34" t="s">
        <v>16</v>
      </c>
      <c r="B1532" s="34" t="s">
        <v>1150</v>
      </c>
      <c r="C1532" s="34" t="s">
        <v>1146</v>
      </c>
      <c r="D1532" s="34" t="s">
        <v>1139</v>
      </c>
      <c r="E1532" s="34" t="s">
        <v>1140</v>
      </c>
      <c r="F1532" s="34" t="s">
        <v>1413</v>
      </c>
      <c r="G1532" s="34" t="s">
        <v>1414</v>
      </c>
      <c r="H1532" s="34" t="s">
        <v>1415</v>
      </c>
      <c r="I1532" s="34" t="s">
        <v>1416</v>
      </c>
      <c r="J1532" s="34">
        <v>0</v>
      </c>
    </row>
    <row r="1533" spans="1:10" x14ac:dyDescent="0.35">
      <c r="A1533" s="34" t="s">
        <v>19</v>
      </c>
      <c r="B1533" s="34" t="s">
        <v>1151</v>
      </c>
      <c r="C1533" s="34" t="s">
        <v>1146</v>
      </c>
      <c r="D1533" s="34" t="s">
        <v>1139</v>
      </c>
      <c r="E1533" s="34" t="s">
        <v>1140</v>
      </c>
      <c r="F1533" s="34" t="s">
        <v>1413</v>
      </c>
      <c r="G1533" s="34" t="s">
        <v>1414</v>
      </c>
      <c r="H1533" s="34" t="s">
        <v>1415</v>
      </c>
      <c r="I1533" s="34" t="s">
        <v>1416</v>
      </c>
      <c r="J1533" s="34">
        <v>0</v>
      </c>
    </row>
    <row r="1534" spans="1:10" x14ac:dyDescent="0.35">
      <c r="A1534" s="34" t="s">
        <v>19</v>
      </c>
      <c r="B1534" s="34" t="s">
        <v>1152</v>
      </c>
      <c r="C1534" s="34" t="s">
        <v>1146</v>
      </c>
      <c r="D1534" s="34" t="s">
        <v>1139</v>
      </c>
      <c r="E1534" s="34" t="s">
        <v>1140</v>
      </c>
      <c r="F1534" s="34" t="s">
        <v>1413</v>
      </c>
      <c r="G1534" s="34" t="s">
        <v>1414</v>
      </c>
      <c r="H1534" s="34" t="s">
        <v>1415</v>
      </c>
      <c r="I1534" s="34" t="s">
        <v>1416</v>
      </c>
      <c r="J1534" s="34">
        <v>0</v>
      </c>
    </row>
    <row r="1535" spans="1:10" x14ac:dyDescent="0.35">
      <c r="A1535" s="34" t="s">
        <v>19</v>
      </c>
      <c r="B1535" s="34" t="s">
        <v>1153</v>
      </c>
      <c r="C1535" s="34" t="s">
        <v>1146</v>
      </c>
      <c r="D1535" s="34" t="s">
        <v>1139</v>
      </c>
      <c r="E1535" s="34" t="s">
        <v>1140</v>
      </c>
      <c r="F1535" s="34" t="s">
        <v>1413</v>
      </c>
      <c r="G1535" s="34" t="s">
        <v>1414</v>
      </c>
      <c r="H1535" s="34" t="s">
        <v>1415</v>
      </c>
      <c r="I1535" s="34" t="s">
        <v>1416</v>
      </c>
      <c r="J1535" s="34">
        <v>0</v>
      </c>
    </row>
    <row r="1536" spans="1:10" x14ac:dyDescent="0.35">
      <c r="A1536" s="34" t="s">
        <v>19</v>
      </c>
      <c r="B1536" s="34" t="s">
        <v>1154</v>
      </c>
      <c r="C1536" s="34" t="s">
        <v>1146</v>
      </c>
      <c r="D1536" s="34" t="s">
        <v>1139</v>
      </c>
      <c r="E1536" s="34" t="s">
        <v>1140</v>
      </c>
      <c r="F1536" s="34" t="s">
        <v>1413</v>
      </c>
      <c r="G1536" s="34" t="s">
        <v>1414</v>
      </c>
      <c r="H1536" s="34" t="s">
        <v>1415</v>
      </c>
      <c r="I1536" s="34" t="s">
        <v>1416</v>
      </c>
      <c r="J1536" s="34">
        <v>0</v>
      </c>
    </row>
    <row r="1537" spans="1:10" x14ac:dyDescent="0.35">
      <c r="A1537" s="34" t="s">
        <v>19</v>
      </c>
      <c r="B1537" s="34" t="s">
        <v>1155</v>
      </c>
      <c r="C1537" s="34" t="s">
        <v>1146</v>
      </c>
      <c r="D1537" s="34" t="s">
        <v>1139</v>
      </c>
      <c r="E1537" s="34" t="s">
        <v>1140</v>
      </c>
      <c r="F1537" s="34" t="s">
        <v>1413</v>
      </c>
      <c r="G1537" s="34" t="s">
        <v>1414</v>
      </c>
      <c r="H1537" s="34" t="s">
        <v>1415</v>
      </c>
      <c r="I1537" s="34" t="s">
        <v>1416</v>
      </c>
      <c r="J1537" s="34">
        <v>0</v>
      </c>
    </row>
    <row r="1538" spans="1:10" x14ac:dyDescent="0.35">
      <c r="A1538" s="34" t="s">
        <v>19</v>
      </c>
      <c r="B1538" s="34" t="s">
        <v>1137</v>
      </c>
      <c r="C1538" s="34" t="s">
        <v>1138</v>
      </c>
      <c r="D1538" s="34" t="s">
        <v>1139</v>
      </c>
      <c r="E1538" s="34" t="s">
        <v>1140</v>
      </c>
      <c r="F1538" s="34" t="s">
        <v>1413</v>
      </c>
      <c r="G1538" s="34" t="s">
        <v>1414</v>
      </c>
      <c r="H1538" s="34" t="s">
        <v>1415</v>
      </c>
      <c r="I1538" s="34" t="s">
        <v>1417</v>
      </c>
      <c r="J1538" s="34">
        <v>300</v>
      </c>
    </row>
    <row r="1539" spans="1:10" x14ac:dyDescent="0.35">
      <c r="A1539" s="34" t="s">
        <v>19</v>
      </c>
      <c r="B1539" s="34" t="s">
        <v>1144</v>
      </c>
      <c r="C1539" s="34" t="s">
        <v>1138</v>
      </c>
      <c r="D1539" s="34" t="s">
        <v>1139</v>
      </c>
      <c r="E1539" s="34" t="s">
        <v>1140</v>
      </c>
      <c r="F1539" s="34" t="s">
        <v>1413</v>
      </c>
      <c r="G1539" s="34" t="s">
        <v>1414</v>
      </c>
      <c r="H1539" s="34" t="s">
        <v>1415</v>
      </c>
      <c r="I1539" s="34" t="s">
        <v>1417</v>
      </c>
      <c r="J1539" s="34">
        <v>0</v>
      </c>
    </row>
    <row r="1540" spans="1:10" x14ac:dyDescent="0.35">
      <c r="A1540" s="34" t="s">
        <v>16</v>
      </c>
      <c r="B1540" s="34" t="s">
        <v>1145</v>
      </c>
      <c r="C1540" s="34" t="s">
        <v>1146</v>
      </c>
      <c r="D1540" s="34" t="s">
        <v>1139</v>
      </c>
      <c r="E1540" s="34" t="s">
        <v>1140</v>
      </c>
      <c r="F1540" s="34" t="s">
        <v>1413</v>
      </c>
      <c r="G1540" s="34" t="s">
        <v>1414</v>
      </c>
      <c r="H1540" s="34" t="s">
        <v>1415</v>
      </c>
      <c r="I1540" s="34" t="s">
        <v>1417</v>
      </c>
      <c r="J1540" s="34">
        <v>0</v>
      </c>
    </row>
    <row r="1541" spans="1:10" x14ac:dyDescent="0.35">
      <c r="A1541" s="34" t="s">
        <v>16</v>
      </c>
      <c r="B1541" s="34" t="s">
        <v>1147</v>
      </c>
      <c r="C1541" s="34" t="s">
        <v>1146</v>
      </c>
      <c r="D1541" s="34" t="s">
        <v>1139</v>
      </c>
      <c r="E1541" s="34" t="s">
        <v>1140</v>
      </c>
      <c r="F1541" s="34" t="s">
        <v>1413</v>
      </c>
      <c r="G1541" s="34" t="s">
        <v>1414</v>
      </c>
      <c r="H1541" s="34" t="s">
        <v>1415</v>
      </c>
      <c r="I1541" s="34" t="s">
        <v>1417</v>
      </c>
      <c r="J1541" s="34">
        <v>0</v>
      </c>
    </row>
    <row r="1542" spans="1:10" x14ac:dyDescent="0.35">
      <c r="A1542" s="34" t="s">
        <v>16</v>
      </c>
      <c r="B1542" s="34" t="s">
        <v>1148</v>
      </c>
      <c r="C1542" s="34" t="s">
        <v>1146</v>
      </c>
      <c r="D1542" s="34" t="s">
        <v>1139</v>
      </c>
      <c r="E1542" s="34" t="s">
        <v>1140</v>
      </c>
      <c r="F1542" s="34" t="s">
        <v>1413</v>
      </c>
      <c r="G1542" s="34" t="s">
        <v>1414</v>
      </c>
      <c r="H1542" s="34" t="s">
        <v>1415</v>
      </c>
      <c r="I1542" s="34" t="s">
        <v>1417</v>
      </c>
      <c r="J1542" s="34">
        <v>0</v>
      </c>
    </row>
    <row r="1543" spans="1:10" x14ac:dyDescent="0.35">
      <c r="A1543" s="34" t="s">
        <v>16</v>
      </c>
      <c r="B1543" s="34" t="s">
        <v>1149</v>
      </c>
      <c r="C1543" s="34" t="s">
        <v>1146</v>
      </c>
      <c r="D1543" s="34" t="s">
        <v>1139</v>
      </c>
      <c r="E1543" s="34" t="s">
        <v>1140</v>
      </c>
      <c r="F1543" s="34" t="s">
        <v>1413</v>
      </c>
      <c r="G1543" s="34" t="s">
        <v>1414</v>
      </c>
      <c r="H1543" s="34" t="s">
        <v>1415</v>
      </c>
      <c r="I1543" s="34" t="s">
        <v>1417</v>
      </c>
      <c r="J1543" s="34">
        <v>0</v>
      </c>
    </row>
    <row r="1544" spans="1:10" x14ac:dyDescent="0.35">
      <c r="A1544" s="34" t="s">
        <v>16</v>
      </c>
      <c r="B1544" s="34" t="s">
        <v>1150</v>
      </c>
      <c r="C1544" s="34" t="s">
        <v>1146</v>
      </c>
      <c r="D1544" s="34" t="s">
        <v>1139</v>
      </c>
      <c r="E1544" s="34" t="s">
        <v>1140</v>
      </c>
      <c r="F1544" s="34" t="s">
        <v>1413</v>
      </c>
      <c r="G1544" s="34" t="s">
        <v>1414</v>
      </c>
      <c r="H1544" s="34" t="s">
        <v>1415</v>
      </c>
      <c r="I1544" s="34" t="s">
        <v>1417</v>
      </c>
      <c r="J1544" s="34">
        <v>0</v>
      </c>
    </row>
    <row r="1545" spans="1:10" x14ac:dyDescent="0.35">
      <c r="A1545" s="34" t="s">
        <v>19</v>
      </c>
      <c r="B1545" s="34" t="s">
        <v>1151</v>
      </c>
      <c r="C1545" s="34" t="s">
        <v>1146</v>
      </c>
      <c r="D1545" s="34" t="s">
        <v>1139</v>
      </c>
      <c r="E1545" s="34" t="s">
        <v>1140</v>
      </c>
      <c r="F1545" s="34" t="s">
        <v>1413</v>
      </c>
      <c r="G1545" s="34" t="s">
        <v>1414</v>
      </c>
      <c r="H1545" s="34" t="s">
        <v>1415</v>
      </c>
      <c r="I1545" s="34" t="s">
        <v>1417</v>
      </c>
      <c r="J1545" s="34">
        <v>0</v>
      </c>
    </row>
    <row r="1546" spans="1:10" x14ac:dyDescent="0.35">
      <c r="A1546" s="34" t="s">
        <v>19</v>
      </c>
      <c r="B1546" s="34" t="s">
        <v>1152</v>
      </c>
      <c r="C1546" s="34" t="s">
        <v>1146</v>
      </c>
      <c r="D1546" s="34" t="s">
        <v>1139</v>
      </c>
      <c r="E1546" s="34" t="s">
        <v>1140</v>
      </c>
      <c r="F1546" s="34" t="s">
        <v>1413</v>
      </c>
      <c r="G1546" s="34" t="s">
        <v>1414</v>
      </c>
      <c r="H1546" s="34" t="s">
        <v>1415</v>
      </c>
      <c r="I1546" s="34" t="s">
        <v>1417</v>
      </c>
      <c r="J1546" s="34">
        <v>0</v>
      </c>
    </row>
    <row r="1547" spans="1:10" x14ac:dyDescent="0.35">
      <c r="A1547" s="34" t="s">
        <v>19</v>
      </c>
      <c r="B1547" s="34" t="s">
        <v>1153</v>
      </c>
      <c r="C1547" s="34" t="s">
        <v>1146</v>
      </c>
      <c r="D1547" s="34" t="s">
        <v>1139</v>
      </c>
      <c r="E1547" s="34" t="s">
        <v>1140</v>
      </c>
      <c r="F1547" s="34" t="s">
        <v>1413</v>
      </c>
      <c r="G1547" s="34" t="s">
        <v>1414</v>
      </c>
      <c r="H1547" s="34" t="s">
        <v>1415</v>
      </c>
      <c r="I1547" s="34" t="s">
        <v>1417</v>
      </c>
      <c r="J1547" s="34">
        <v>0</v>
      </c>
    </row>
    <row r="1548" spans="1:10" x14ac:dyDescent="0.35">
      <c r="A1548" s="34" t="s">
        <v>19</v>
      </c>
      <c r="B1548" s="34" t="s">
        <v>1154</v>
      </c>
      <c r="C1548" s="34" t="s">
        <v>1146</v>
      </c>
      <c r="D1548" s="34" t="s">
        <v>1139</v>
      </c>
      <c r="E1548" s="34" t="s">
        <v>1140</v>
      </c>
      <c r="F1548" s="34" t="s">
        <v>1413</v>
      </c>
      <c r="G1548" s="34" t="s">
        <v>1414</v>
      </c>
      <c r="H1548" s="34" t="s">
        <v>1415</v>
      </c>
      <c r="I1548" s="34" t="s">
        <v>1417</v>
      </c>
      <c r="J1548" s="34">
        <v>0</v>
      </c>
    </row>
    <row r="1549" spans="1:10" x14ac:dyDescent="0.35">
      <c r="A1549" s="34" t="s">
        <v>19</v>
      </c>
      <c r="B1549" s="34" t="s">
        <v>1155</v>
      </c>
      <c r="C1549" s="34" t="s">
        <v>1146</v>
      </c>
      <c r="D1549" s="34" t="s">
        <v>1139</v>
      </c>
      <c r="E1549" s="34" t="s">
        <v>1140</v>
      </c>
      <c r="F1549" s="34" t="s">
        <v>1413</v>
      </c>
      <c r="G1549" s="34" t="s">
        <v>1414</v>
      </c>
      <c r="H1549" s="34" t="s">
        <v>1415</v>
      </c>
      <c r="I1549" s="34" t="s">
        <v>1417</v>
      </c>
      <c r="J1549" s="34">
        <v>0</v>
      </c>
    </row>
    <row r="1550" spans="1:10" x14ac:dyDescent="0.35">
      <c r="A1550" s="34" t="s">
        <v>19</v>
      </c>
      <c r="B1550" s="34" t="s">
        <v>1137</v>
      </c>
      <c r="C1550" s="34" t="s">
        <v>1138</v>
      </c>
      <c r="D1550" s="34" t="s">
        <v>1156</v>
      </c>
      <c r="E1550" s="34" t="s">
        <v>1208</v>
      </c>
      <c r="F1550" s="34" t="s">
        <v>1306</v>
      </c>
      <c r="G1550" s="34" t="s">
        <v>1307</v>
      </c>
      <c r="H1550" s="34" t="s">
        <v>1418</v>
      </c>
      <c r="I1550" s="34" t="s">
        <v>1419</v>
      </c>
      <c r="J1550" s="34">
        <v>975</v>
      </c>
    </row>
    <row r="1551" spans="1:10" x14ac:dyDescent="0.35">
      <c r="A1551" s="34" t="s">
        <v>19</v>
      </c>
      <c r="B1551" s="34" t="s">
        <v>1144</v>
      </c>
      <c r="C1551" s="34" t="s">
        <v>1138</v>
      </c>
      <c r="D1551" s="34" t="s">
        <v>1156</v>
      </c>
      <c r="E1551" s="34" t="s">
        <v>1208</v>
      </c>
      <c r="F1551" s="34" t="s">
        <v>1306</v>
      </c>
      <c r="G1551" s="34" t="s">
        <v>1307</v>
      </c>
      <c r="H1551" s="34" t="s">
        <v>1418</v>
      </c>
      <c r="I1551" s="34" t="s">
        <v>1419</v>
      </c>
      <c r="J1551" s="34">
        <v>0</v>
      </c>
    </row>
    <row r="1552" spans="1:10" x14ac:dyDescent="0.35">
      <c r="A1552" s="34" t="s">
        <v>16</v>
      </c>
      <c r="B1552" s="34" t="s">
        <v>1145</v>
      </c>
      <c r="C1552" s="34" t="s">
        <v>1146</v>
      </c>
      <c r="D1552" s="34" t="s">
        <v>1156</v>
      </c>
      <c r="E1552" s="34" t="s">
        <v>1208</v>
      </c>
      <c r="F1552" s="34" t="s">
        <v>1306</v>
      </c>
      <c r="G1552" s="34" t="s">
        <v>1307</v>
      </c>
      <c r="H1552" s="34" t="s">
        <v>1418</v>
      </c>
      <c r="I1552" s="34" t="s">
        <v>1419</v>
      </c>
      <c r="J1552" s="34">
        <v>0</v>
      </c>
    </row>
    <row r="1553" spans="1:10" x14ac:dyDescent="0.35">
      <c r="A1553" s="34" t="s">
        <v>16</v>
      </c>
      <c r="B1553" s="34" t="s">
        <v>1147</v>
      </c>
      <c r="C1553" s="34" t="s">
        <v>1146</v>
      </c>
      <c r="D1553" s="34" t="s">
        <v>1156</v>
      </c>
      <c r="E1553" s="34" t="s">
        <v>1208</v>
      </c>
      <c r="F1553" s="34" t="s">
        <v>1306</v>
      </c>
      <c r="G1553" s="34" t="s">
        <v>1307</v>
      </c>
      <c r="H1553" s="34" t="s">
        <v>1418</v>
      </c>
      <c r="I1553" s="34" t="s">
        <v>1419</v>
      </c>
      <c r="J1553" s="34">
        <v>0</v>
      </c>
    </row>
    <row r="1554" spans="1:10" x14ac:dyDescent="0.35">
      <c r="A1554" s="34" t="s">
        <v>16</v>
      </c>
      <c r="B1554" s="34" t="s">
        <v>1148</v>
      </c>
      <c r="C1554" s="34" t="s">
        <v>1146</v>
      </c>
      <c r="D1554" s="34" t="s">
        <v>1156</v>
      </c>
      <c r="E1554" s="34" t="s">
        <v>1208</v>
      </c>
      <c r="F1554" s="34" t="s">
        <v>1306</v>
      </c>
      <c r="G1554" s="34" t="s">
        <v>1307</v>
      </c>
      <c r="H1554" s="34" t="s">
        <v>1418</v>
      </c>
      <c r="I1554" s="34" t="s">
        <v>1419</v>
      </c>
      <c r="J1554" s="34">
        <v>0</v>
      </c>
    </row>
    <row r="1555" spans="1:10" x14ac:dyDescent="0.35">
      <c r="A1555" s="34" t="s">
        <v>16</v>
      </c>
      <c r="B1555" s="34" t="s">
        <v>1149</v>
      </c>
      <c r="C1555" s="34" t="s">
        <v>1146</v>
      </c>
      <c r="D1555" s="34" t="s">
        <v>1156</v>
      </c>
      <c r="E1555" s="34" t="s">
        <v>1208</v>
      </c>
      <c r="F1555" s="34" t="s">
        <v>1306</v>
      </c>
      <c r="G1555" s="34" t="s">
        <v>1307</v>
      </c>
      <c r="H1555" s="34" t="s">
        <v>1418</v>
      </c>
      <c r="I1555" s="34" t="s">
        <v>1419</v>
      </c>
      <c r="J1555" s="34">
        <v>0</v>
      </c>
    </row>
    <row r="1556" spans="1:10" x14ac:dyDescent="0.35">
      <c r="A1556" s="34" t="s">
        <v>16</v>
      </c>
      <c r="B1556" s="34" t="s">
        <v>1150</v>
      </c>
      <c r="C1556" s="34" t="s">
        <v>1146</v>
      </c>
      <c r="D1556" s="34" t="s">
        <v>1156</v>
      </c>
      <c r="E1556" s="34" t="s">
        <v>1208</v>
      </c>
      <c r="F1556" s="34" t="s">
        <v>1306</v>
      </c>
      <c r="G1556" s="34" t="s">
        <v>1307</v>
      </c>
      <c r="H1556" s="34" t="s">
        <v>1418</v>
      </c>
      <c r="I1556" s="34" t="s">
        <v>1419</v>
      </c>
      <c r="J1556" s="34">
        <v>0</v>
      </c>
    </row>
    <row r="1557" spans="1:10" x14ac:dyDescent="0.35">
      <c r="A1557" s="34" t="s">
        <v>19</v>
      </c>
      <c r="B1557" s="34" t="s">
        <v>1151</v>
      </c>
      <c r="C1557" s="34" t="s">
        <v>1146</v>
      </c>
      <c r="D1557" s="34" t="s">
        <v>1156</v>
      </c>
      <c r="E1557" s="34" t="s">
        <v>1208</v>
      </c>
      <c r="F1557" s="34" t="s">
        <v>1306</v>
      </c>
      <c r="G1557" s="34" t="s">
        <v>1307</v>
      </c>
      <c r="H1557" s="34" t="s">
        <v>1418</v>
      </c>
      <c r="I1557" s="34" t="s">
        <v>1419</v>
      </c>
      <c r="J1557" s="34">
        <v>0</v>
      </c>
    </row>
    <row r="1558" spans="1:10" x14ac:dyDescent="0.35">
      <c r="A1558" s="34" t="s">
        <v>19</v>
      </c>
      <c r="B1558" s="34" t="s">
        <v>1152</v>
      </c>
      <c r="C1558" s="34" t="s">
        <v>1146</v>
      </c>
      <c r="D1558" s="34" t="s">
        <v>1156</v>
      </c>
      <c r="E1558" s="34" t="s">
        <v>1208</v>
      </c>
      <c r="F1558" s="34" t="s">
        <v>1306</v>
      </c>
      <c r="G1558" s="34" t="s">
        <v>1307</v>
      </c>
      <c r="H1558" s="34" t="s">
        <v>1418</v>
      </c>
      <c r="I1558" s="34" t="s">
        <v>1419</v>
      </c>
      <c r="J1558" s="34">
        <v>0</v>
      </c>
    </row>
    <row r="1559" spans="1:10" x14ac:dyDescent="0.35">
      <c r="A1559" s="34" t="s">
        <v>19</v>
      </c>
      <c r="B1559" s="34" t="s">
        <v>1153</v>
      </c>
      <c r="C1559" s="34" t="s">
        <v>1146</v>
      </c>
      <c r="D1559" s="34" t="s">
        <v>1156</v>
      </c>
      <c r="E1559" s="34" t="s">
        <v>1208</v>
      </c>
      <c r="F1559" s="34" t="s">
        <v>1306</v>
      </c>
      <c r="G1559" s="34" t="s">
        <v>1307</v>
      </c>
      <c r="H1559" s="34" t="s">
        <v>1418</v>
      </c>
      <c r="I1559" s="34" t="s">
        <v>1419</v>
      </c>
      <c r="J1559" s="34">
        <v>0</v>
      </c>
    </row>
    <row r="1560" spans="1:10" x14ac:dyDescent="0.35">
      <c r="A1560" s="34" t="s">
        <v>19</v>
      </c>
      <c r="B1560" s="34" t="s">
        <v>1154</v>
      </c>
      <c r="C1560" s="34" t="s">
        <v>1146</v>
      </c>
      <c r="D1560" s="34" t="s">
        <v>1156</v>
      </c>
      <c r="E1560" s="34" t="s">
        <v>1208</v>
      </c>
      <c r="F1560" s="34" t="s">
        <v>1306</v>
      </c>
      <c r="G1560" s="34" t="s">
        <v>1307</v>
      </c>
      <c r="H1560" s="34" t="s">
        <v>1418</v>
      </c>
      <c r="I1560" s="34" t="s">
        <v>1419</v>
      </c>
      <c r="J1560" s="34">
        <v>0</v>
      </c>
    </row>
    <row r="1561" spans="1:10" x14ac:dyDescent="0.35">
      <c r="A1561" s="34" t="s">
        <v>19</v>
      </c>
      <c r="B1561" s="34" t="s">
        <v>1155</v>
      </c>
      <c r="C1561" s="34" t="s">
        <v>1146</v>
      </c>
      <c r="D1561" s="34" t="s">
        <v>1156</v>
      </c>
      <c r="E1561" s="34" t="s">
        <v>1208</v>
      </c>
      <c r="F1561" s="34" t="s">
        <v>1306</v>
      </c>
      <c r="G1561" s="34" t="s">
        <v>1307</v>
      </c>
      <c r="H1561" s="34" t="s">
        <v>1418</v>
      </c>
      <c r="I1561" s="34" t="s">
        <v>1419</v>
      </c>
      <c r="J1561" s="34">
        <v>0</v>
      </c>
    </row>
    <row r="1562" spans="1:10" x14ac:dyDescent="0.35">
      <c r="A1562" s="34" t="s">
        <v>19</v>
      </c>
      <c r="B1562" s="34" t="s">
        <v>1137</v>
      </c>
      <c r="C1562" s="34" t="s">
        <v>1138</v>
      </c>
      <c r="D1562" s="34" t="s">
        <v>1156</v>
      </c>
      <c r="E1562" s="34" t="s">
        <v>1208</v>
      </c>
      <c r="F1562" s="34" t="s">
        <v>1306</v>
      </c>
      <c r="G1562" s="34" t="s">
        <v>1307</v>
      </c>
      <c r="H1562" s="34" t="s">
        <v>1418</v>
      </c>
      <c r="I1562" s="34" t="s">
        <v>1420</v>
      </c>
      <c r="J1562" s="34">
        <v>0</v>
      </c>
    </row>
    <row r="1563" spans="1:10" x14ac:dyDescent="0.35">
      <c r="A1563" s="34" t="s">
        <v>19</v>
      </c>
      <c r="B1563" s="34" t="s">
        <v>1144</v>
      </c>
      <c r="C1563" s="34" t="s">
        <v>1138</v>
      </c>
      <c r="D1563" s="34" t="s">
        <v>1156</v>
      </c>
      <c r="E1563" s="34" t="s">
        <v>1208</v>
      </c>
      <c r="F1563" s="34" t="s">
        <v>1306</v>
      </c>
      <c r="G1563" s="34" t="s">
        <v>1307</v>
      </c>
      <c r="H1563" s="34" t="s">
        <v>1418</v>
      </c>
      <c r="I1563" s="34" t="s">
        <v>1420</v>
      </c>
      <c r="J1563" s="34">
        <v>0</v>
      </c>
    </row>
    <row r="1564" spans="1:10" x14ac:dyDescent="0.35">
      <c r="A1564" s="34" t="s">
        <v>16</v>
      </c>
      <c r="B1564" s="34" t="s">
        <v>1145</v>
      </c>
      <c r="C1564" s="34" t="s">
        <v>1146</v>
      </c>
      <c r="D1564" s="34" t="s">
        <v>1156</v>
      </c>
      <c r="E1564" s="34" t="s">
        <v>1208</v>
      </c>
      <c r="F1564" s="34" t="s">
        <v>1306</v>
      </c>
      <c r="G1564" s="34" t="s">
        <v>1307</v>
      </c>
      <c r="H1564" s="34" t="s">
        <v>1418</v>
      </c>
      <c r="I1564" s="34" t="s">
        <v>1420</v>
      </c>
      <c r="J1564" s="34">
        <v>0</v>
      </c>
    </row>
    <row r="1565" spans="1:10" x14ac:dyDescent="0.35">
      <c r="A1565" s="34" t="s">
        <v>16</v>
      </c>
      <c r="B1565" s="34" t="s">
        <v>1147</v>
      </c>
      <c r="C1565" s="34" t="s">
        <v>1146</v>
      </c>
      <c r="D1565" s="34" t="s">
        <v>1156</v>
      </c>
      <c r="E1565" s="34" t="s">
        <v>1208</v>
      </c>
      <c r="F1565" s="34" t="s">
        <v>1306</v>
      </c>
      <c r="G1565" s="34" t="s">
        <v>1307</v>
      </c>
      <c r="H1565" s="34" t="s">
        <v>1418</v>
      </c>
      <c r="I1565" s="34" t="s">
        <v>1420</v>
      </c>
      <c r="J1565" s="34">
        <v>0</v>
      </c>
    </row>
    <row r="1566" spans="1:10" x14ac:dyDescent="0.35">
      <c r="A1566" s="34" t="s">
        <v>16</v>
      </c>
      <c r="B1566" s="34" t="s">
        <v>1148</v>
      </c>
      <c r="C1566" s="34" t="s">
        <v>1146</v>
      </c>
      <c r="D1566" s="34" t="s">
        <v>1156</v>
      </c>
      <c r="E1566" s="34" t="s">
        <v>1208</v>
      </c>
      <c r="F1566" s="34" t="s">
        <v>1306</v>
      </c>
      <c r="G1566" s="34" t="s">
        <v>1307</v>
      </c>
      <c r="H1566" s="34" t="s">
        <v>1418</v>
      </c>
      <c r="I1566" s="34" t="s">
        <v>1420</v>
      </c>
      <c r="J1566" s="34">
        <v>0</v>
      </c>
    </row>
    <row r="1567" spans="1:10" x14ac:dyDescent="0.35">
      <c r="A1567" s="34" t="s">
        <v>16</v>
      </c>
      <c r="B1567" s="34" t="s">
        <v>1149</v>
      </c>
      <c r="C1567" s="34" t="s">
        <v>1146</v>
      </c>
      <c r="D1567" s="34" t="s">
        <v>1156</v>
      </c>
      <c r="E1567" s="34" t="s">
        <v>1208</v>
      </c>
      <c r="F1567" s="34" t="s">
        <v>1306</v>
      </c>
      <c r="G1567" s="34" t="s">
        <v>1307</v>
      </c>
      <c r="H1567" s="34" t="s">
        <v>1418</v>
      </c>
      <c r="I1567" s="34" t="s">
        <v>1420</v>
      </c>
      <c r="J1567" s="34">
        <v>0</v>
      </c>
    </row>
    <row r="1568" spans="1:10" x14ac:dyDescent="0.35">
      <c r="A1568" s="34" t="s">
        <v>16</v>
      </c>
      <c r="B1568" s="34" t="s">
        <v>1150</v>
      </c>
      <c r="C1568" s="34" t="s">
        <v>1146</v>
      </c>
      <c r="D1568" s="34" t="s">
        <v>1156</v>
      </c>
      <c r="E1568" s="34" t="s">
        <v>1208</v>
      </c>
      <c r="F1568" s="34" t="s">
        <v>1306</v>
      </c>
      <c r="G1568" s="34" t="s">
        <v>1307</v>
      </c>
      <c r="H1568" s="34" t="s">
        <v>1418</v>
      </c>
      <c r="I1568" s="34" t="s">
        <v>1420</v>
      </c>
      <c r="J1568" s="34">
        <v>0</v>
      </c>
    </row>
    <row r="1569" spans="1:10" x14ac:dyDescent="0.35">
      <c r="A1569" s="34" t="s">
        <v>19</v>
      </c>
      <c r="B1569" s="34" t="s">
        <v>1151</v>
      </c>
      <c r="C1569" s="34" t="s">
        <v>1146</v>
      </c>
      <c r="D1569" s="34" t="s">
        <v>1156</v>
      </c>
      <c r="E1569" s="34" t="s">
        <v>1208</v>
      </c>
      <c r="F1569" s="34" t="s">
        <v>1306</v>
      </c>
      <c r="G1569" s="34" t="s">
        <v>1307</v>
      </c>
      <c r="H1569" s="34" t="s">
        <v>1418</v>
      </c>
      <c r="I1569" s="34" t="s">
        <v>1420</v>
      </c>
      <c r="J1569" s="34">
        <v>0</v>
      </c>
    </row>
    <row r="1570" spans="1:10" x14ac:dyDescent="0.35">
      <c r="A1570" s="34" t="s">
        <v>19</v>
      </c>
      <c r="B1570" s="34" t="s">
        <v>1152</v>
      </c>
      <c r="C1570" s="34" t="s">
        <v>1146</v>
      </c>
      <c r="D1570" s="34" t="s">
        <v>1156</v>
      </c>
      <c r="E1570" s="34" t="s">
        <v>1208</v>
      </c>
      <c r="F1570" s="34" t="s">
        <v>1306</v>
      </c>
      <c r="G1570" s="34" t="s">
        <v>1307</v>
      </c>
      <c r="H1570" s="34" t="s">
        <v>1418</v>
      </c>
      <c r="I1570" s="34" t="s">
        <v>1420</v>
      </c>
      <c r="J1570" s="34">
        <v>0</v>
      </c>
    </row>
    <row r="1571" spans="1:10" x14ac:dyDescent="0.35">
      <c r="A1571" s="34" t="s">
        <v>19</v>
      </c>
      <c r="B1571" s="34" t="s">
        <v>1153</v>
      </c>
      <c r="C1571" s="34" t="s">
        <v>1146</v>
      </c>
      <c r="D1571" s="34" t="s">
        <v>1156</v>
      </c>
      <c r="E1571" s="34" t="s">
        <v>1208</v>
      </c>
      <c r="F1571" s="34" t="s">
        <v>1306</v>
      </c>
      <c r="G1571" s="34" t="s">
        <v>1307</v>
      </c>
      <c r="H1571" s="34" t="s">
        <v>1418</v>
      </c>
      <c r="I1571" s="34" t="s">
        <v>1420</v>
      </c>
      <c r="J1571" s="34">
        <v>372</v>
      </c>
    </row>
    <row r="1572" spans="1:10" x14ac:dyDescent="0.35">
      <c r="A1572" s="34" t="s">
        <v>19</v>
      </c>
      <c r="B1572" s="34" t="s">
        <v>1154</v>
      </c>
      <c r="C1572" s="34" t="s">
        <v>1146</v>
      </c>
      <c r="D1572" s="34" t="s">
        <v>1156</v>
      </c>
      <c r="E1572" s="34" t="s">
        <v>1208</v>
      </c>
      <c r="F1572" s="34" t="s">
        <v>1306</v>
      </c>
      <c r="G1572" s="34" t="s">
        <v>1307</v>
      </c>
      <c r="H1572" s="34" t="s">
        <v>1418</v>
      </c>
      <c r="I1572" s="34" t="s">
        <v>1420</v>
      </c>
      <c r="J1572" s="34">
        <v>0</v>
      </c>
    </row>
    <row r="1573" spans="1:10" x14ac:dyDescent="0.35">
      <c r="A1573" s="34" t="s">
        <v>19</v>
      </c>
      <c r="B1573" s="34" t="s">
        <v>1155</v>
      </c>
      <c r="C1573" s="34" t="s">
        <v>1146</v>
      </c>
      <c r="D1573" s="34" t="s">
        <v>1156</v>
      </c>
      <c r="E1573" s="34" t="s">
        <v>1208</v>
      </c>
      <c r="F1573" s="34" t="s">
        <v>1306</v>
      </c>
      <c r="G1573" s="34" t="s">
        <v>1307</v>
      </c>
      <c r="H1573" s="34" t="s">
        <v>1418</v>
      </c>
      <c r="I1573" s="34" t="s">
        <v>1420</v>
      </c>
      <c r="J1573" s="34">
        <v>0</v>
      </c>
    </row>
    <row r="1574" spans="1:10" x14ac:dyDescent="0.35">
      <c r="A1574" s="34" t="s">
        <v>19</v>
      </c>
      <c r="B1574" s="34" t="s">
        <v>1137</v>
      </c>
      <c r="C1574" s="34" t="s">
        <v>1138</v>
      </c>
      <c r="D1574" s="34" t="s">
        <v>1139</v>
      </c>
      <c r="E1574" s="34" t="s">
        <v>1140</v>
      </c>
      <c r="F1574" s="34" t="s">
        <v>1141</v>
      </c>
      <c r="G1574" s="34" t="s">
        <v>1359</v>
      </c>
      <c r="H1574" s="34" t="s">
        <v>50</v>
      </c>
      <c r="I1574" s="34" t="s">
        <v>1421</v>
      </c>
      <c r="J1574" s="34">
        <v>60</v>
      </c>
    </row>
    <row r="1575" spans="1:10" x14ac:dyDescent="0.35">
      <c r="A1575" s="34" t="s">
        <v>19</v>
      </c>
      <c r="B1575" s="34" t="s">
        <v>1144</v>
      </c>
      <c r="C1575" s="34" t="s">
        <v>1138</v>
      </c>
      <c r="D1575" s="34" t="s">
        <v>1139</v>
      </c>
      <c r="E1575" s="34" t="s">
        <v>1140</v>
      </c>
      <c r="F1575" s="34" t="s">
        <v>1141</v>
      </c>
      <c r="G1575" s="34" t="s">
        <v>1359</v>
      </c>
      <c r="H1575" s="34" t="s">
        <v>50</v>
      </c>
      <c r="I1575" s="34" t="s">
        <v>1421</v>
      </c>
      <c r="J1575" s="34">
        <v>0</v>
      </c>
    </row>
    <row r="1576" spans="1:10" x14ac:dyDescent="0.35">
      <c r="A1576" s="34" t="s">
        <v>16</v>
      </c>
      <c r="B1576" s="34" t="s">
        <v>1145</v>
      </c>
      <c r="C1576" s="34" t="s">
        <v>1146</v>
      </c>
      <c r="D1576" s="34" t="s">
        <v>1139</v>
      </c>
      <c r="E1576" s="34" t="s">
        <v>1140</v>
      </c>
      <c r="F1576" s="34" t="s">
        <v>1141</v>
      </c>
      <c r="G1576" s="34" t="s">
        <v>1359</v>
      </c>
      <c r="H1576" s="34" t="s">
        <v>50</v>
      </c>
      <c r="I1576" s="34" t="s">
        <v>1421</v>
      </c>
      <c r="J1576" s="34">
        <v>0</v>
      </c>
    </row>
    <row r="1577" spans="1:10" x14ac:dyDescent="0.35">
      <c r="A1577" s="34" t="s">
        <v>16</v>
      </c>
      <c r="B1577" s="34" t="s">
        <v>1147</v>
      </c>
      <c r="C1577" s="34" t="s">
        <v>1146</v>
      </c>
      <c r="D1577" s="34" t="s">
        <v>1139</v>
      </c>
      <c r="E1577" s="34" t="s">
        <v>1140</v>
      </c>
      <c r="F1577" s="34" t="s">
        <v>1141</v>
      </c>
      <c r="G1577" s="34" t="s">
        <v>1359</v>
      </c>
      <c r="H1577" s="34" t="s">
        <v>50</v>
      </c>
      <c r="I1577" s="34" t="s">
        <v>1421</v>
      </c>
      <c r="J1577" s="34">
        <v>0</v>
      </c>
    </row>
    <row r="1578" spans="1:10" x14ac:dyDescent="0.35">
      <c r="A1578" s="34" t="s">
        <v>16</v>
      </c>
      <c r="B1578" s="34" t="s">
        <v>1148</v>
      </c>
      <c r="C1578" s="34" t="s">
        <v>1146</v>
      </c>
      <c r="D1578" s="34" t="s">
        <v>1139</v>
      </c>
      <c r="E1578" s="34" t="s">
        <v>1140</v>
      </c>
      <c r="F1578" s="34" t="s">
        <v>1141</v>
      </c>
      <c r="G1578" s="34" t="s">
        <v>1359</v>
      </c>
      <c r="H1578" s="34" t="s">
        <v>50</v>
      </c>
      <c r="I1578" s="34" t="s">
        <v>1421</v>
      </c>
      <c r="J1578" s="34">
        <v>0</v>
      </c>
    </row>
    <row r="1579" spans="1:10" x14ac:dyDescent="0.35">
      <c r="A1579" s="34" t="s">
        <v>16</v>
      </c>
      <c r="B1579" s="34" t="s">
        <v>1149</v>
      </c>
      <c r="C1579" s="34" t="s">
        <v>1146</v>
      </c>
      <c r="D1579" s="34" t="s">
        <v>1139</v>
      </c>
      <c r="E1579" s="34" t="s">
        <v>1140</v>
      </c>
      <c r="F1579" s="34" t="s">
        <v>1141</v>
      </c>
      <c r="G1579" s="34" t="s">
        <v>1359</v>
      </c>
      <c r="H1579" s="34" t="s">
        <v>50</v>
      </c>
      <c r="I1579" s="34" t="s">
        <v>1421</v>
      </c>
      <c r="J1579" s="34">
        <v>0</v>
      </c>
    </row>
    <row r="1580" spans="1:10" x14ac:dyDescent="0.35">
      <c r="A1580" s="34" t="s">
        <v>16</v>
      </c>
      <c r="B1580" s="34" t="s">
        <v>1150</v>
      </c>
      <c r="C1580" s="34" t="s">
        <v>1146</v>
      </c>
      <c r="D1580" s="34" t="s">
        <v>1139</v>
      </c>
      <c r="E1580" s="34" t="s">
        <v>1140</v>
      </c>
      <c r="F1580" s="34" t="s">
        <v>1141</v>
      </c>
      <c r="G1580" s="34" t="s">
        <v>1359</v>
      </c>
      <c r="H1580" s="34" t="s">
        <v>50</v>
      </c>
      <c r="I1580" s="34" t="s">
        <v>1421</v>
      </c>
      <c r="J1580" s="34">
        <v>0</v>
      </c>
    </row>
    <row r="1581" spans="1:10" x14ac:dyDescent="0.35">
      <c r="A1581" s="34" t="s">
        <v>19</v>
      </c>
      <c r="B1581" s="34" t="s">
        <v>1151</v>
      </c>
      <c r="C1581" s="34" t="s">
        <v>1146</v>
      </c>
      <c r="D1581" s="34" t="s">
        <v>1139</v>
      </c>
      <c r="E1581" s="34" t="s">
        <v>1140</v>
      </c>
      <c r="F1581" s="34" t="s">
        <v>1141</v>
      </c>
      <c r="G1581" s="34" t="s">
        <v>1359</v>
      </c>
      <c r="H1581" s="34" t="s">
        <v>50</v>
      </c>
      <c r="I1581" s="34" t="s">
        <v>1421</v>
      </c>
      <c r="J1581" s="34">
        <v>0</v>
      </c>
    </row>
    <row r="1582" spans="1:10" x14ac:dyDescent="0.35">
      <c r="A1582" s="34" t="s">
        <v>19</v>
      </c>
      <c r="B1582" s="34" t="s">
        <v>1152</v>
      </c>
      <c r="C1582" s="34" t="s">
        <v>1146</v>
      </c>
      <c r="D1582" s="34" t="s">
        <v>1139</v>
      </c>
      <c r="E1582" s="34" t="s">
        <v>1140</v>
      </c>
      <c r="F1582" s="34" t="s">
        <v>1141</v>
      </c>
      <c r="G1582" s="34" t="s">
        <v>1359</v>
      </c>
      <c r="H1582" s="34" t="s">
        <v>50</v>
      </c>
      <c r="I1582" s="34" t="s">
        <v>1421</v>
      </c>
      <c r="J1582" s="34">
        <v>0</v>
      </c>
    </row>
    <row r="1583" spans="1:10" x14ac:dyDescent="0.35">
      <c r="A1583" s="34" t="s">
        <v>19</v>
      </c>
      <c r="B1583" s="34" t="s">
        <v>1153</v>
      </c>
      <c r="C1583" s="34" t="s">
        <v>1146</v>
      </c>
      <c r="D1583" s="34" t="s">
        <v>1139</v>
      </c>
      <c r="E1583" s="34" t="s">
        <v>1140</v>
      </c>
      <c r="F1583" s="34" t="s">
        <v>1141</v>
      </c>
      <c r="G1583" s="34" t="s">
        <v>1359</v>
      </c>
      <c r="H1583" s="34" t="s">
        <v>50</v>
      </c>
      <c r="I1583" s="34" t="s">
        <v>1421</v>
      </c>
      <c r="J1583" s="34">
        <v>0</v>
      </c>
    </row>
    <row r="1584" spans="1:10" x14ac:dyDescent="0.35">
      <c r="A1584" s="34" t="s">
        <v>19</v>
      </c>
      <c r="B1584" s="34" t="s">
        <v>1154</v>
      </c>
      <c r="C1584" s="34" t="s">
        <v>1146</v>
      </c>
      <c r="D1584" s="34" t="s">
        <v>1139</v>
      </c>
      <c r="E1584" s="34" t="s">
        <v>1140</v>
      </c>
      <c r="F1584" s="34" t="s">
        <v>1141</v>
      </c>
      <c r="G1584" s="34" t="s">
        <v>1359</v>
      </c>
      <c r="H1584" s="34" t="s">
        <v>50</v>
      </c>
      <c r="I1584" s="34" t="s">
        <v>1421</v>
      </c>
      <c r="J1584" s="34">
        <v>0</v>
      </c>
    </row>
    <row r="1585" spans="1:10" x14ac:dyDescent="0.35">
      <c r="A1585" s="34" t="s">
        <v>19</v>
      </c>
      <c r="B1585" s="34" t="s">
        <v>1155</v>
      </c>
      <c r="C1585" s="34" t="s">
        <v>1146</v>
      </c>
      <c r="D1585" s="34" t="s">
        <v>1139</v>
      </c>
      <c r="E1585" s="34" t="s">
        <v>1140</v>
      </c>
      <c r="F1585" s="34" t="s">
        <v>1141</v>
      </c>
      <c r="G1585" s="34" t="s">
        <v>1359</v>
      </c>
      <c r="H1585" s="34" t="s">
        <v>50</v>
      </c>
      <c r="I1585" s="34" t="s">
        <v>1421</v>
      </c>
      <c r="J1585" s="34">
        <v>0</v>
      </c>
    </row>
    <row r="1586" spans="1:10" x14ac:dyDescent="0.35">
      <c r="A1586" s="34" t="s">
        <v>19</v>
      </c>
      <c r="B1586" s="34" t="s">
        <v>1137</v>
      </c>
      <c r="C1586" s="34" t="s">
        <v>1138</v>
      </c>
      <c r="D1586" s="34" t="s">
        <v>1139</v>
      </c>
      <c r="E1586" s="34" t="s">
        <v>1140</v>
      </c>
      <c r="F1586" s="34" t="s">
        <v>1141</v>
      </c>
      <c r="G1586" s="34" t="s">
        <v>1359</v>
      </c>
      <c r="H1586" s="34" t="s">
        <v>50</v>
      </c>
      <c r="I1586" s="34" t="s">
        <v>1422</v>
      </c>
      <c r="J1586" s="34">
        <v>1898</v>
      </c>
    </row>
    <row r="1587" spans="1:10" x14ac:dyDescent="0.35">
      <c r="A1587" s="34" t="s">
        <v>19</v>
      </c>
      <c r="B1587" s="34" t="s">
        <v>1144</v>
      </c>
      <c r="C1587" s="34" t="s">
        <v>1138</v>
      </c>
      <c r="D1587" s="34" t="s">
        <v>1139</v>
      </c>
      <c r="E1587" s="34" t="s">
        <v>1140</v>
      </c>
      <c r="F1587" s="34" t="s">
        <v>1141</v>
      </c>
      <c r="G1587" s="34" t="s">
        <v>1359</v>
      </c>
      <c r="H1587" s="34" t="s">
        <v>50</v>
      </c>
      <c r="I1587" s="34" t="s">
        <v>1422</v>
      </c>
      <c r="J1587" s="34">
        <v>0</v>
      </c>
    </row>
    <row r="1588" spans="1:10" x14ac:dyDescent="0.35">
      <c r="A1588" s="34" t="s">
        <v>16</v>
      </c>
      <c r="B1588" s="34" t="s">
        <v>1145</v>
      </c>
      <c r="C1588" s="34" t="s">
        <v>1146</v>
      </c>
      <c r="D1588" s="34" t="s">
        <v>1139</v>
      </c>
      <c r="E1588" s="34" t="s">
        <v>1140</v>
      </c>
      <c r="F1588" s="34" t="s">
        <v>1141</v>
      </c>
      <c r="G1588" s="34" t="s">
        <v>1359</v>
      </c>
      <c r="H1588" s="34" t="s">
        <v>50</v>
      </c>
      <c r="I1588" s="34" t="s">
        <v>1422</v>
      </c>
      <c r="J1588" s="34">
        <v>0</v>
      </c>
    </row>
    <row r="1589" spans="1:10" x14ac:dyDescent="0.35">
      <c r="A1589" s="34" t="s">
        <v>16</v>
      </c>
      <c r="B1589" s="34" t="s">
        <v>1147</v>
      </c>
      <c r="C1589" s="34" t="s">
        <v>1146</v>
      </c>
      <c r="D1589" s="34" t="s">
        <v>1139</v>
      </c>
      <c r="E1589" s="34" t="s">
        <v>1140</v>
      </c>
      <c r="F1589" s="34" t="s">
        <v>1141</v>
      </c>
      <c r="G1589" s="34" t="s">
        <v>1359</v>
      </c>
      <c r="H1589" s="34" t="s">
        <v>50</v>
      </c>
      <c r="I1589" s="34" t="s">
        <v>1422</v>
      </c>
      <c r="J1589" s="34">
        <v>0</v>
      </c>
    </row>
    <row r="1590" spans="1:10" x14ac:dyDescent="0.35">
      <c r="A1590" s="34" t="s">
        <v>16</v>
      </c>
      <c r="B1590" s="34" t="s">
        <v>1148</v>
      </c>
      <c r="C1590" s="34" t="s">
        <v>1146</v>
      </c>
      <c r="D1590" s="34" t="s">
        <v>1139</v>
      </c>
      <c r="E1590" s="34" t="s">
        <v>1140</v>
      </c>
      <c r="F1590" s="34" t="s">
        <v>1141</v>
      </c>
      <c r="G1590" s="34" t="s">
        <v>1359</v>
      </c>
      <c r="H1590" s="34" t="s">
        <v>50</v>
      </c>
      <c r="I1590" s="34" t="s">
        <v>1422</v>
      </c>
      <c r="J1590" s="34">
        <v>0</v>
      </c>
    </row>
    <row r="1591" spans="1:10" x14ac:dyDescent="0.35">
      <c r="A1591" s="34" t="s">
        <v>16</v>
      </c>
      <c r="B1591" s="34" t="s">
        <v>1149</v>
      </c>
      <c r="C1591" s="34" t="s">
        <v>1146</v>
      </c>
      <c r="D1591" s="34" t="s">
        <v>1139</v>
      </c>
      <c r="E1591" s="34" t="s">
        <v>1140</v>
      </c>
      <c r="F1591" s="34" t="s">
        <v>1141</v>
      </c>
      <c r="G1591" s="34" t="s">
        <v>1359</v>
      </c>
      <c r="H1591" s="34" t="s">
        <v>50</v>
      </c>
      <c r="I1591" s="34" t="s">
        <v>1422</v>
      </c>
      <c r="J1591" s="34">
        <v>0</v>
      </c>
    </row>
    <row r="1592" spans="1:10" x14ac:dyDescent="0.35">
      <c r="A1592" s="34" t="s">
        <v>16</v>
      </c>
      <c r="B1592" s="34" t="s">
        <v>1150</v>
      </c>
      <c r="C1592" s="34" t="s">
        <v>1146</v>
      </c>
      <c r="D1592" s="34" t="s">
        <v>1139</v>
      </c>
      <c r="E1592" s="34" t="s">
        <v>1140</v>
      </c>
      <c r="F1592" s="34" t="s">
        <v>1141</v>
      </c>
      <c r="G1592" s="34" t="s">
        <v>1359</v>
      </c>
      <c r="H1592" s="34" t="s">
        <v>50</v>
      </c>
      <c r="I1592" s="34" t="s">
        <v>1422</v>
      </c>
      <c r="J1592" s="34">
        <v>0</v>
      </c>
    </row>
    <row r="1593" spans="1:10" x14ac:dyDescent="0.35">
      <c r="A1593" s="34" t="s">
        <v>19</v>
      </c>
      <c r="B1593" s="34" t="s">
        <v>1151</v>
      </c>
      <c r="C1593" s="34" t="s">
        <v>1146</v>
      </c>
      <c r="D1593" s="34" t="s">
        <v>1139</v>
      </c>
      <c r="E1593" s="34" t="s">
        <v>1140</v>
      </c>
      <c r="F1593" s="34" t="s">
        <v>1141</v>
      </c>
      <c r="G1593" s="34" t="s">
        <v>1359</v>
      </c>
      <c r="H1593" s="34" t="s">
        <v>50</v>
      </c>
      <c r="I1593" s="34" t="s">
        <v>1422</v>
      </c>
      <c r="J1593" s="34">
        <v>0</v>
      </c>
    </row>
    <row r="1594" spans="1:10" x14ac:dyDescent="0.35">
      <c r="A1594" s="34" t="s">
        <v>19</v>
      </c>
      <c r="B1594" s="34" t="s">
        <v>1152</v>
      </c>
      <c r="C1594" s="34" t="s">
        <v>1146</v>
      </c>
      <c r="D1594" s="34" t="s">
        <v>1139</v>
      </c>
      <c r="E1594" s="34" t="s">
        <v>1140</v>
      </c>
      <c r="F1594" s="34" t="s">
        <v>1141</v>
      </c>
      <c r="G1594" s="34" t="s">
        <v>1359</v>
      </c>
      <c r="H1594" s="34" t="s">
        <v>50</v>
      </c>
      <c r="I1594" s="34" t="s">
        <v>1422</v>
      </c>
      <c r="J1594" s="34">
        <v>0</v>
      </c>
    </row>
    <row r="1595" spans="1:10" x14ac:dyDescent="0.35">
      <c r="A1595" s="34" t="s">
        <v>19</v>
      </c>
      <c r="B1595" s="34" t="s">
        <v>1153</v>
      </c>
      <c r="C1595" s="34" t="s">
        <v>1146</v>
      </c>
      <c r="D1595" s="34" t="s">
        <v>1139</v>
      </c>
      <c r="E1595" s="34" t="s">
        <v>1140</v>
      </c>
      <c r="F1595" s="34" t="s">
        <v>1141</v>
      </c>
      <c r="G1595" s="34" t="s">
        <v>1359</v>
      </c>
      <c r="H1595" s="34" t="s">
        <v>50</v>
      </c>
      <c r="I1595" s="34" t="s">
        <v>1422</v>
      </c>
      <c r="J1595" s="34">
        <v>0</v>
      </c>
    </row>
    <row r="1596" spans="1:10" x14ac:dyDescent="0.35">
      <c r="A1596" s="34" t="s">
        <v>19</v>
      </c>
      <c r="B1596" s="34" t="s">
        <v>1154</v>
      </c>
      <c r="C1596" s="34" t="s">
        <v>1146</v>
      </c>
      <c r="D1596" s="34" t="s">
        <v>1139</v>
      </c>
      <c r="E1596" s="34" t="s">
        <v>1140</v>
      </c>
      <c r="F1596" s="34" t="s">
        <v>1141</v>
      </c>
      <c r="G1596" s="34" t="s">
        <v>1359</v>
      </c>
      <c r="H1596" s="34" t="s">
        <v>50</v>
      </c>
      <c r="I1596" s="34" t="s">
        <v>1422</v>
      </c>
      <c r="J1596" s="34">
        <v>0</v>
      </c>
    </row>
    <row r="1597" spans="1:10" x14ac:dyDescent="0.35">
      <c r="A1597" s="34" t="s">
        <v>19</v>
      </c>
      <c r="B1597" s="34" t="s">
        <v>1155</v>
      </c>
      <c r="C1597" s="34" t="s">
        <v>1146</v>
      </c>
      <c r="D1597" s="34" t="s">
        <v>1139</v>
      </c>
      <c r="E1597" s="34" t="s">
        <v>1140</v>
      </c>
      <c r="F1597" s="34" t="s">
        <v>1141</v>
      </c>
      <c r="G1597" s="34" t="s">
        <v>1359</v>
      </c>
      <c r="H1597" s="34" t="s">
        <v>50</v>
      </c>
      <c r="I1597" s="34" t="s">
        <v>1422</v>
      </c>
      <c r="J1597" s="34">
        <v>0</v>
      </c>
    </row>
    <row r="1598" spans="1:10" x14ac:dyDescent="0.35">
      <c r="A1598" s="34" t="s">
        <v>19</v>
      </c>
      <c r="B1598" s="34" t="s">
        <v>1137</v>
      </c>
      <c r="C1598" s="34" t="s">
        <v>1138</v>
      </c>
      <c r="D1598" s="34" t="s">
        <v>1139</v>
      </c>
      <c r="E1598" s="34" t="s">
        <v>1140</v>
      </c>
      <c r="F1598" s="34" t="s">
        <v>1141</v>
      </c>
      <c r="G1598" s="34" t="s">
        <v>1359</v>
      </c>
      <c r="H1598" s="34" t="s">
        <v>50</v>
      </c>
      <c r="I1598" s="34" t="s">
        <v>1423</v>
      </c>
      <c r="J1598" s="34">
        <v>951</v>
      </c>
    </row>
    <row r="1599" spans="1:10" x14ac:dyDescent="0.35">
      <c r="A1599" s="34" t="s">
        <v>19</v>
      </c>
      <c r="B1599" s="34" t="s">
        <v>1144</v>
      </c>
      <c r="C1599" s="34" t="s">
        <v>1138</v>
      </c>
      <c r="D1599" s="34" t="s">
        <v>1139</v>
      </c>
      <c r="E1599" s="34" t="s">
        <v>1140</v>
      </c>
      <c r="F1599" s="34" t="s">
        <v>1141</v>
      </c>
      <c r="G1599" s="34" t="s">
        <v>1359</v>
      </c>
      <c r="H1599" s="34" t="s">
        <v>50</v>
      </c>
      <c r="I1599" s="34" t="s">
        <v>1423</v>
      </c>
      <c r="J1599" s="34">
        <v>0</v>
      </c>
    </row>
    <row r="1600" spans="1:10" x14ac:dyDescent="0.35">
      <c r="A1600" s="34" t="s">
        <v>16</v>
      </c>
      <c r="B1600" s="34" t="s">
        <v>1145</v>
      </c>
      <c r="C1600" s="34" t="s">
        <v>1146</v>
      </c>
      <c r="D1600" s="34" t="s">
        <v>1139</v>
      </c>
      <c r="E1600" s="34" t="s">
        <v>1140</v>
      </c>
      <c r="F1600" s="34" t="s">
        <v>1141</v>
      </c>
      <c r="G1600" s="34" t="s">
        <v>1359</v>
      </c>
      <c r="H1600" s="34" t="s">
        <v>50</v>
      </c>
      <c r="I1600" s="34" t="s">
        <v>1423</v>
      </c>
      <c r="J1600" s="34">
        <v>0</v>
      </c>
    </row>
    <row r="1601" spans="1:10" x14ac:dyDescent="0.35">
      <c r="A1601" s="34" t="s">
        <v>16</v>
      </c>
      <c r="B1601" s="34" t="s">
        <v>1147</v>
      </c>
      <c r="C1601" s="34" t="s">
        <v>1146</v>
      </c>
      <c r="D1601" s="34" t="s">
        <v>1139</v>
      </c>
      <c r="E1601" s="34" t="s">
        <v>1140</v>
      </c>
      <c r="F1601" s="34" t="s">
        <v>1141</v>
      </c>
      <c r="G1601" s="34" t="s">
        <v>1359</v>
      </c>
      <c r="H1601" s="34" t="s">
        <v>50</v>
      </c>
      <c r="I1601" s="34" t="s">
        <v>1423</v>
      </c>
      <c r="J1601" s="34">
        <v>0</v>
      </c>
    </row>
    <row r="1602" spans="1:10" x14ac:dyDescent="0.35">
      <c r="A1602" s="34" t="s">
        <v>16</v>
      </c>
      <c r="B1602" s="34" t="s">
        <v>1148</v>
      </c>
      <c r="C1602" s="34" t="s">
        <v>1146</v>
      </c>
      <c r="D1602" s="34" t="s">
        <v>1139</v>
      </c>
      <c r="E1602" s="34" t="s">
        <v>1140</v>
      </c>
      <c r="F1602" s="34" t="s">
        <v>1141</v>
      </c>
      <c r="G1602" s="34" t="s">
        <v>1359</v>
      </c>
      <c r="H1602" s="34" t="s">
        <v>50</v>
      </c>
      <c r="I1602" s="34" t="s">
        <v>1423</v>
      </c>
      <c r="J1602" s="34">
        <v>0</v>
      </c>
    </row>
    <row r="1603" spans="1:10" x14ac:dyDescent="0.35">
      <c r="A1603" s="34" t="s">
        <v>16</v>
      </c>
      <c r="B1603" s="34" t="s">
        <v>1149</v>
      </c>
      <c r="C1603" s="34" t="s">
        <v>1146</v>
      </c>
      <c r="D1603" s="34" t="s">
        <v>1139</v>
      </c>
      <c r="E1603" s="34" t="s">
        <v>1140</v>
      </c>
      <c r="F1603" s="34" t="s">
        <v>1141</v>
      </c>
      <c r="G1603" s="34" t="s">
        <v>1359</v>
      </c>
      <c r="H1603" s="34" t="s">
        <v>50</v>
      </c>
      <c r="I1603" s="34" t="s">
        <v>1423</v>
      </c>
      <c r="J1603" s="34">
        <v>0</v>
      </c>
    </row>
    <row r="1604" spans="1:10" x14ac:dyDescent="0.35">
      <c r="A1604" s="34" t="s">
        <v>16</v>
      </c>
      <c r="B1604" s="34" t="s">
        <v>1150</v>
      </c>
      <c r="C1604" s="34" t="s">
        <v>1146</v>
      </c>
      <c r="D1604" s="34" t="s">
        <v>1139</v>
      </c>
      <c r="E1604" s="34" t="s">
        <v>1140</v>
      </c>
      <c r="F1604" s="34" t="s">
        <v>1141</v>
      </c>
      <c r="G1604" s="34" t="s">
        <v>1359</v>
      </c>
      <c r="H1604" s="34" t="s">
        <v>50</v>
      </c>
      <c r="I1604" s="34" t="s">
        <v>1423</v>
      </c>
      <c r="J1604" s="34">
        <v>0</v>
      </c>
    </row>
    <row r="1605" spans="1:10" x14ac:dyDescent="0.35">
      <c r="A1605" s="34" t="s">
        <v>19</v>
      </c>
      <c r="B1605" s="34" t="s">
        <v>1151</v>
      </c>
      <c r="C1605" s="34" t="s">
        <v>1146</v>
      </c>
      <c r="D1605" s="34" t="s">
        <v>1139</v>
      </c>
      <c r="E1605" s="34" t="s">
        <v>1140</v>
      </c>
      <c r="F1605" s="34" t="s">
        <v>1141</v>
      </c>
      <c r="G1605" s="34" t="s">
        <v>1359</v>
      </c>
      <c r="H1605" s="34" t="s">
        <v>50</v>
      </c>
      <c r="I1605" s="34" t="s">
        <v>1423</v>
      </c>
      <c r="J1605" s="34">
        <v>0</v>
      </c>
    </row>
    <row r="1606" spans="1:10" x14ac:dyDescent="0.35">
      <c r="A1606" s="34" t="s">
        <v>19</v>
      </c>
      <c r="B1606" s="34" t="s">
        <v>1152</v>
      </c>
      <c r="C1606" s="34" t="s">
        <v>1146</v>
      </c>
      <c r="D1606" s="34" t="s">
        <v>1139</v>
      </c>
      <c r="E1606" s="34" t="s">
        <v>1140</v>
      </c>
      <c r="F1606" s="34" t="s">
        <v>1141</v>
      </c>
      <c r="G1606" s="34" t="s">
        <v>1359</v>
      </c>
      <c r="H1606" s="34" t="s">
        <v>50</v>
      </c>
      <c r="I1606" s="34" t="s">
        <v>1423</v>
      </c>
      <c r="J1606" s="34">
        <v>0</v>
      </c>
    </row>
    <row r="1607" spans="1:10" x14ac:dyDescent="0.35">
      <c r="A1607" s="34" t="s">
        <v>19</v>
      </c>
      <c r="B1607" s="34" t="s">
        <v>1153</v>
      </c>
      <c r="C1607" s="34" t="s">
        <v>1146</v>
      </c>
      <c r="D1607" s="34" t="s">
        <v>1139</v>
      </c>
      <c r="E1607" s="34" t="s">
        <v>1140</v>
      </c>
      <c r="F1607" s="34" t="s">
        <v>1141</v>
      </c>
      <c r="G1607" s="34" t="s">
        <v>1359</v>
      </c>
      <c r="H1607" s="34" t="s">
        <v>50</v>
      </c>
      <c r="I1607" s="34" t="s">
        <v>1423</v>
      </c>
      <c r="J1607" s="34">
        <v>0</v>
      </c>
    </row>
    <row r="1608" spans="1:10" x14ac:dyDescent="0.35">
      <c r="A1608" s="34" t="s">
        <v>19</v>
      </c>
      <c r="B1608" s="34" t="s">
        <v>1154</v>
      </c>
      <c r="C1608" s="34" t="s">
        <v>1146</v>
      </c>
      <c r="D1608" s="34" t="s">
        <v>1139</v>
      </c>
      <c r="E1608" s="34" t="s">
        <v>1140</v>
      </c>
      <c r="F1608" s="34" t="s">
        <v>1141</v>
      </c>
      <c r="G1608" s="34" t="s">
        <v>1359</v>
      </c>
      <c r="H1608" s="34" t="s">
        <v>50</v>
      </c>
      <c r="I1608" s="34" t="s">
        <v>1423</v>
      </c>
      <c r="J1608" s="34">
        <v>0</v>
      </c>
    </row>
    <row r="1609" spans="1:10" x14ac:dyDescent="0.35">
      <c r="A1609" s="34" t="s">
        <v>19</v>
      </c>
      <c r="B1609" s="34" t="s">
        <v>1155</v>
      </c>
      <c r="C1609" s="34" t="s">
        <v>1146</v>
      </c>
      <c r="D1609" s="34" t="s">
        <v>1139</v>
      </c>
      <c r="E1609" s="34" t="s">
        <v>1140</v>
      </c>
      <c r="F1609" s="34" t="s">
        <v>1141</v>
      </c>
      <c r="G1609" s="34" t="s">
        <v>1359</v>
      </c>
      <c r="H1609" s="34" t="s">
        <v>50</v>
      </c>
      <c r="I1609" s="34" t="s">
        <v>1423</v>
      </c>
      <c r="J1609" s="34">
        <v>0</v>
      </c>
    </row>
    <row r="1610" spans="1:10" x14ac:dyDescent="0.35">
      <c r="A1610" s="34" t="s">
        <v>19</v>
      </c>
      <c r="B1610" s="34" t="s">
        <v>1137</v>
      </c>
      <c r="C1610" s="34" t="s">
        <v>1138</v>
      </c>
      <c r="D1610" s="34" t="s">
        <v>1139</v>
      </c>
      <c r="E1610" s="34" t="s">
        <v>1140</v>
      </c>
      <c r="F1610" s="34" t="s">
        <v>1141</v>
      </c>
      <c r="G1610" s="34" t="s">
        <v>1359</v>
      </c>
      <c r="H1610" s="34" t="s">
        <v>50</v>
      </c>
      <c r="I1610" s="34" t="s">
        <v>1424</v>
      </c>
      <c r="J1610" s="34">
        <v>1062</v>
      </c>
    </row>
    <row r="1611" spans="1:10" x14ac:dyDescent="0.35">
      <c r="A1611" s="34" t="s">
        <v>19</v>
      </c>
      <c r="B1611" s="34" t="s">
        <v>1144</v>
      </c>
      <c r="C1611" s="34" t="s">
        <v>1138</v>
      </c>
      <c r="D1611" s="34" t="s">
        <v>1139</v>
      </c>
      <c r="E1611" s="34" t="s">
        <v>1140</v>
      </c>
      <c r="F1611" s="34" t="s">
        <v>1141</v>
      </c>
      <c r="G1611" s="34" t="s">
        <v>1359</v>
      </c>
      <c r="H1611" s="34" t="s">
        <v>50</v>
      </c>
      <c r="I1611" s="34" t="s">
        <v>1424</v>
      </c>
      <c r="J1611" s="34">
        <v>0</v>
      </c>
    </row>
    <row r="1612" spans="1:10" x14ac:dyDescent="0.35">
      <c r="A1612" s="34" t="s">
        <v>16</v>
      </c>
      <c r="B1612" s="34" t="s">
        <v>1145</v>
      </c>
      <c r="C1612" s="34" t="s">
        <v>1146</v>
      </c>
      <c r="D1612" s="34" t="s">
        <v>1139</v>
      </c>
      <c r="E1612" s="34" t="s">
        <v>1140</v>
      </c>
      <c r="F1612" s="34" t="s">
        <v>1141</v>
      </c>
      <c r="G1612" s="34" t="s">
        <v>1359</v>
      </c>
      <c r="H1612" s="34" t="s">
        <v>50</v>
      </c>
      <c r="I1612" s="34" t="s">
        <v>1424</v>
      </c>
      <c r="J1612" s="34">
        <v>0</v>
      </c>
    </row>
    <row r="1613" spans="1:10" x14ac:dyDescent="0.35">
      <c r="A1613" s="34" t="s">
        <v>16</v>
      </c>
      <c r="B1613" s="34" t="s">
        <v>1147</v>
      </c>
      <c r="C1613" s="34" t="s">
        <v>1146</v>
      </c>
      <c r="D1613" s="34" t="s">
        <v>1139</v>
      </c>
      <c r="E1613" s="34" t="s">
        <v>1140</v>
      </c>
      <c r="F1613" s="34" t="s">
        <v>1141</v>
      </c>
      <c r="G1613" s="34" t="s">
        <v>1359</v>
      </c>
      <c r="H1613" s="34" t="s">
        <v>50</v>
      </c>
      <c r="I1613" s="34" t="s">
        <v>1424</v>
      </c>
      <c r="J1613" s="34">
        <v>0</v>
      </c>
    </row>
    <row r="1614" spans="1:10" x14ac:dyDescent="0.35">
      <c r="A1614" s="34" t="s">
        <v>16</v>
      </c>
      <c r="B1614" s="34" t="s">
        <v>1148</v>
      </c>
      <c r="C1614" s="34" t="s">
        <v>1146</v>
      </c>
      <c r="D1614" s="34" t="s">
        <v>1139</v>
      </c>
      <c r="E1614" s="34" t="s">
        <v>1140</v>
      </c>
      <c r="F1614" s="34" t="s">
        <v>1141</v>
      </c>
      <c r="G1614" s="34" t="s">
        <v>1359</v>
      </c>
      <c r="H1614" s="34" t="s">
        <v>50</v>
      </c>
      <c r="I1614" s="34" t="s">
        <v>1424</v>
      </c>
      <c r="J1614" s="34">
        <v>0</v>
      </c>
    </row>
    <row r="1615" spans="1:10" x14ac:dyDescent="0.35">
      <c r="A1615" s="34" t="s">
        <v>16</v>
      </c>
      <c r="B1615" s="34" t="s">
        <v>1149</v>
      </c>
      <c r="C1615" s="34" t="s">
        <v>1146</v>
      </c>
      <c r="D1615" s="34" t="s">
        <v>1139</v>
      </c>
      <c r="E1615" s="34" t="s">
        <v>1140</v>
      </c>
      <c r="F1615" s="34" t="s">
        <v>1141</v>
      </c>
      <c r="G1615" s="34" t="s">
        <v>1359</v>
      </c>
      <c r="H1615" s="34" t="s">
        <v>50</v>
      </c>
      <c r="I1615" s="34" t="s">
        <v>1424</v>
      </c>
      <c r="J1615" s="34">
        <v>0</v>
      </c>
    </row>
    <row r="1616" spans="1:10" x14ac:dyDescent="0.35">
      <c r="A1616" s="34" t="s">
        <v>16</v>
      </c>
      <c r="B1616" s="34" t="s">
        <v>1150</v>
      </c>
      <c r="C1616" s="34" t="s">
        <v>1146</v>
      </c>
      <c r="D1616" s="34" t="s">
        <v>1139</v>
      </c>
      <c r="E1616" s="34" t="s">
        <v>1140</v>
      </c>
      <c r="F1616" s="34" t="s">
        <v>1141</v>
      </c>
      <c r="G1616" s="34" t="s">
        <v>1359</v>
      </c>
      <c r="H1616" s="34" t="s">
        <v>50</v>
      </c>
      <c r="I1616" s="34" t="s">
        <v>1424</v>
      </c>
      <c r="J1616" s="34">
        <v>0</v>
      </c>
    </row>
    <row r="1617" spans="1:10" x14ac:dyDescent="0.35">
      <c r="A1617" s="34" t="s">
        <v>19</v>
      </c>
      <c r="B1617" s="34" t="s">
        <v>1151</v>
      </c>
      <c r="C1617" s="34" t="s">
        <v>1146</v>
      </c>
      <c r="D1617" s="34" t="s">
        <v>1139</v>
      </c>
      <c r="E1617" s="34" t="s">
        <v>1140</v>
      </c>
      <c r="F1617" s="34" t="s">
        <v>1141</v>
      </c>
      <c r="G1617" s="34" t="s">
        <v>1359</v>
      </c>
      <c r="H1617" s="34" t="s">
        <v>50</v>
      </c>
      <c r="I1617" s="34" t="s">
        <v>1424</v>
      </c>
      <c r="J1617" s="34">
        <v>0</v>
      </c>
    </row>
    <row r="1618" spans="1:10" x14ac:dyDescent="0.35">
      <c r="A1618" s="34" t="s">
        <v>19</v>
      </c>
      <c r="B1618" s="34" t="s">
        <v>1152</v>
      </c>
      <c r="C1618" s="34" t="s">
        <v>1146</v>
      </c>
      <c r="D1618" s="34" t="s">
        <v>1139</v>
      </c>
      <c r="E1618" s="34" t="s">
        <v>1140</v>
      </c>
      <c r="F1618" s="34" t="s">
        <v>1141</v>
      </c>
      <c r="G1618" s="34" t="s">
        <v>1359</v>
      </c>
      <c r="H1618" s="34" t="s">
        <v>50</v>
      </c>
      <c r="I1618" s="34" t="s">
        <v>1424</v>
      </c>
      <c r="J1618" s="34">
        <v>0</v>
      </c>
    </row>
    <row r="1619" spans="1:10" x14ac:dyDescent="0.35">
      <c r="A1619" s="34" t="s">
        <v>19</v>
      </c>
      <c r="B1619" s="34" t="s">
        <v>1153</v>
      </c>
      <c r="C1619" s="34" t="s">
        <v>1146</v>
      </c>
      <c r="D1619" s="34" t="s">
        <v>1139</v>
      </c>
      <c r="E1619" s="34" t="s">
        <v>1140</v>
      </c>
      <c r="F1619" s="34" t="s">
        <v>1141</v>
      </c>
      <c r="G1619" s="34" t="s">
        <v>1359</v>
      </c>
      <c r="H1619" s="34" t="s">
        <v>50</v>
      </c>
      <c r="I1619" s="34" t="s">
        <v>1424</v>
      </c>
      <c r="J1619" s="34">
        <v>0</v>
      </c>
    </row>
    <row r="1620" spans="1:10" x14ac:dyDescent="0.35">
      <c r="A1620" s="34" t="s">
        <v>19</v>
      </c>
      <c r="B1620" s="34" t="s">
        <v>1154</v>
      </c>
      <c r="C1620" s="34" t="s">
        <v>1146</v>
      </c>
      <c r="D1620" s="34" t="s">
        <v>1139</v>
      </c>
      <c r="E1620" s="34" t="s">
        <v>1140</v>
      </c>
      <c r="F1620" s="34" t="s">
        <v>1141</v>
      </c>
      <c r="G1620" s="34" t="s">
        <v>1359</v>
      </c>
      <c r="H1620" s="34" t="s">
        <v>50</v>
      </c>
      <c r="I1620" s="34" t="s">
        <v>1424</v>
      </c>
      <c r="J1620" s="34">
        <v>0</v>
      </c>
    </row>
    <row r="1621" spans="1:10" x14ac:dyDescent="0.35">
      <c r="A1621" s="34" t="s">
        <v>19</v>
      </c>
      <c r="B1621" s="34" t="s">
        <v>1155</v>
      </c>
      <c r="C1621" s="34" t="s">
        <v>1146</v>
      </c>
      <c r="D1621" s="34" t="s">
        <v>1139</v>
      </c>
      <c r="E1621" s="34" t="s">
        <v>1140</v>
      </c>
      <c r="F1621" s="34" t="s">
        <v>1141</v>
      </c>
      <c r="G1621" s="34" t="s">
        <v>1359</v>
      </c>
      <c r="H1621" s="34" t="s">
        <v>50</v>
      </c>
      <c r="I1621" s="34" t="s">
        <v>1424</v>
      </c>
      <c r="J1621" s="34">
        <v>0</v>
      </c>
    </row>
    <row r="1622" spans="1:10" x14ac:dyDescent="0.35">
      <c r="A1622" s="34" t="s">
        <v>19</v>
      </c>
      <c r="B1622" s="34" t="s">
        <v>1137</v>
      </c>
      <c r="C1622" s="34" t="s">
        <v>1138</v>
      </c>
      <c r="D1622" s="34" t="s">
        <v>1139</v>
      </c>
      <c r="E1622" s="34" t="s">
        <v>1166</v>
      </c>
      <c r="F1622" s="34" t="s">
        <v>1167</v>
      </c>
      <c r="G1622" s="34" t="s">
        <v>1271</v>
      </c>
      <c r="H1622" s="34" t="s">
        <v>1425</v>
      </c>
      <c r="I1622" s="34" t="s">
        <v>1426</v>
      </c>
      <c r="J1622" s="34">
        <v>0</v>
      </c>
    </row>
    <row r="1623" spans="1:10" x14ac:dyDescent="0.35">
      <c r="A1623" s="34" t="s">
        <v>19</v>
      </c>
      <c r="B1623" s="34" t="s">
        <v>1144</v>
      </c>
      <c r="C1623" s="34" t="s">
        <v>1138</v>
      </c>
      <c r="D1623" s="34" t="s">
        <v>1139</v>
      </c>
      <c r="E1623" s="34" t="s">
        <v>1166</v>
      </c>
      <c r="F1623" s="34" t="s">
        <v>1167</v>
      </c>
      <c r="G1623" s="34" t="s">
        <v>1271</v>
      </c>
      <c r="H1623" s="34" t="s">
        <v>1425</v>
      </c>
      <c r="I1623" s="34" t="s">
        <v>1426</v>
      </c>
      <c r="J1623" s="34">
        <v>0</v>
      </c>
    </row>
    <row r="1624" spans="1:10" x14ac:dyDescent="0.35">
      <c r="A1624" s="34" t="s">
        <v>16</v>
      </c>
      <c r="B1624" s="34" t="s">
        <v>1145</v>
      </c>
      <c r="C1624" s="34" t="s">
        <v>1146</v>
      </c>
      <c r="D1624" s="34" t="s">
        <v>1139</v>
      </c>
      <c r="E1624" s="34" t="s">
        <v>1166</v>
      </c>
      <c r="F1624" s="34" t="s">
        <v>1167</v>
      </c>
      <c r="G1624" s="34" t="s">
        <v>1271</v>
      </c>
      <c r="H1624" s="34" t="s">
        <v>1425</v>
      </c>
      <c r="I1624" s="34" t="s">
        <v>1426</v>
      </c>
      <c r="J1624" s="34">
        <v>0</v>
      </c>
    </row>
    <row r="1625" spans="1:10" x14ac:dyDescent="0.35">
      <c r="A1625" s="34" t="s">
        <v>16</v>
      </c>
      <c r="B1625" s="34" t="s">
        <v>1147</v>
      </c>
      <c r="C1625" s="34" t="s">
        <v>1146</v>
      </c>
      <c r="D1625" s="34" t="s">
        <v>1139</v>
      </c>
      <c r="E1625" s="34" t="s">
        <v>1166</v>
      </c>
      <c r="F1625" s="34" t="s">
        <v>1167</v>
      </c>
      <c r="G1625" s="34" t="s">
        <v>1271</v>
      </c>
      <c r="H1625" s="34" t="s">
        <v>1425</v>
      </c>
      <c r="I1625" s="34" t="s">
        <v>1426</v>
      </c>
      <c r="J1625" s="34">
        <v>0</v>
      </c>
    </row>
    <row r="1626" spans="1:10" x14ac:dyDescent="0.35">
      <c r="A1626" s="34" t="s">
        <v>16</v>
      </c>
      <c r="B1626" s="34" t="s">
        <v>1148</v>
      </c>
      <c r="C1626" s="34" t="s">
        <v>1146</v>
      </c>
      <c r="D1626" s="34" t="s">
        <v>1139</v>
      </c>
      <c r="E1626" s="34" t="s">
        <v>1166</v>
      </c>
      <c r="F1626" s="34" t="s">
        <v>1167</v>
      </c>
      <c r="G1626" s="34" t="s">
        <v>1271</v>
      </c>
      <c r="H1626" s="34" t="s">
        <v>1425</v>
      </c>
      <c r="I1626" s="34" t="s">
        <v>1426</v>
      </c>
      <c r="J1626" s="34">
        <v>0</v>
      </c>
    </row>
    <row r="1627" spans="1:10" x14ac:dyDescent="0.35">
      <c r="A1627" s="34" t="s">
        <v>16</v>
      </c>
      <c r="B1627" s="34" t="s">
        <v>1149</v>
      </c>
      <c r="C1627" s="34" t="s">
        <v>1146</v>
      </c>
      <c r="D1627" s="34" t="s">
        <v>1139</v>
      </c>
      <c r="E1627" s="34" t="s">
        <v>1166</v>
      </c>
      <c r="F1627" s="34" t="s">
        <v>1167</v>
      </c>
      <c r="G1627" s="34" t="s">
        <v>1271</v>
      </c>
      <c r="H1627" s="34" t="s">
        <v>1425</v>
      </c>
      <c r="I1627" s="34" t="s">
        <v>1426</v>
      </c>
      <c r="J1627" s="34">
        <v>0</v>
      </c>
    </row>
    <row r="1628" spans="1:10" x14ac:dyDescent="0.35">
      <c r="A1628" s="34" t="s">
        <v>16</v>
      </c>
      <c r="B1628" s="34" t="s">
        <v>1150</v>
      </c>
      <c r="C1628" s="34" t="s">
        <v>1146</v>
      </c>
      <c r="D1628" s="34" t="s">
        <v>1139</v>
      </c>
      <c r="E1628" s="34" t="s">
        <v>1166</v>
      </c>
      <c r="F1628" s="34" t="s">
        <v>1167</v>
      </c>
      <c r="G1628" s="34" t="s">
        <v>1271</v>
      </c>
      <c r="H1628" s="34" t="s">
        <v>1425</v>
      </c>
      <c r="I1628" s="34" t="s">
        <v>1426</v>
      </c>
      <c r="J1628" s="34">
        <v>0</v>
      </c>
    </row>
    <row r="1629" spans="1:10" x14ac:dyDescent="0.35">
      <c r="A1629" s="34" t="s">
        <v>19</v>
      </c>
      <c r="B1629" s="34" t="s">
        <v>1151</v>
      </c>
      <c r="C1629" s="34" t="s">
        <v>1146</v>
      </c>
      <c r="D1629" s="34" t="s">
        <v>1139</v>
      </c>
      <c r="E1629" s="34" t="s">
        <v>1166</v>
      </c>
      <c r="F1629" s="34" t="s">
        <v>1167</v>
      </c>
      <c r="G1629" s="34" t="s">
        <v>1271</v>
      </c>
      <c r="H1629" s="34" t="s">
        <v>1425</v>
      </c>
      <c r="I1629" s="34" t="s">
        <v>1426</v>
      </c>
      <c r="J1629" s="34">
        <v>0</v>
      </c>
    </row>
    <row r="1630" spans="1:10" x14ac:dyDescent="0.35">
      <c r="A1630" s="34" t="s">
        <v>19</v>
      </c>
      <c r="B1630" s="34" t="s">
        <v>1152</v>
      </c>
      <c r="C1630" s="34" t="s">
        <v>1146</v>
      </c>
      <c r="D1630" s="34" t="s">
        <v>1139</v>
      </c>
      <c r="E1630" s="34" t="s">
        <v>1166</v>
      </c>
      <c r="F1630" s="34" t="s">
        <v>1167</v>
      </c>
      <c r="G1630" s="34" t="s">
        <v>1271</v>
      </c>
      <c r="H1630" s="34" t="s">
        <v>1425</v>
      </c>
      <c r="I1630" s="34" t="s">
        <v>1426</v>
      </c>
      <c r="J1630" s="34">
        <v>0</v>
      </c>
    </row>
    <row r="1631" spans="1:10" x14ac:dyDescent="0.35">
      <c r="A1631" s="34" t="s">
        <v>19</v>
      </c>
      <c r="B1631" s="34" t="s">
        <v>1153</v>
      </c>
      <c r="C1631" s="34" t="s">
        <v>1146</v>
      </c>
      <c r="D1631" s="34" t="s">
        <v>1139</v>
      </c>
      <c r="E1631" s="34" t="s">
        <v>1166</v>
      </c>
      <c r="F1631" s="34" t="s">
        <v>1167</v>
      </c>
      <c r="G1631" s="34" t="s">
        <v>1271</v>
      </c>
      <c r="H1631" s="34" t="s">
        <v>1425</v>
      </c>
      <c r="I1631" s="34" t="s">
        <v>1426</v>
      </c>
      <c r="J1631" s="34">
        <v>0</v>
      </c>
    </row>
    <row r="1632" spans="1:10" x14ac:dyDescent="0.35">
      <c r="A1632" s="34" t="s">
        <v>19</v>
      </c>
      <c r="B1632" s="34" t="s">
        <v>1154</v>
      </c>
      <c r="C1632" s="34" t="s">
        <v>1146</v>
      </c>
      <c r="D1632" s="34" t="s">
        <v>1139</v>
      </c>
      <c r="E1632" s="34" t="s">
        <v>1166</v>
      </c>
      <c r="F1632" s="34" t="s">
        <v>1167</v>
      </c>
      <c r="G1632" s="34" t="s">
        <v>1271</v>
      </c>
      <c r="H1632" s="34" t="s">
        <v>1425</v>
      </c>
      <c r="I1632" s="34" t="s">
        <v>1426</v>
      </c>
      <c r="J1632" s="34">
        <v>0</v>
      </c>
    </row>
    <row r="1633" spans="1:10" x14ac:dyDescent="0.35">
      <c r="A1633" s="34" t="s">
        <v>19</v>
      </c>
      <c r="B1633" s="34" t="s">
        <v>1155</v>
      </c>
      <c r="C1633" s="34" t="s">
        <v>1146</v>
      </c>
      <c r="D1633" s="34" t="s">
        <v>1139</v>
      </c>
      <c r="E1633" s="34" t="s">
        <v>1166</v>
      </c>
      <c r="F1633" s="34" t="s">
        <v>1167</v>
      </c>
      <c r="G1633" s="34" t="s">
        <v>1271</v>
      </c>
      <c r="H1633" s="34" t="s">
        <v>1425</v>
      </c>
      <c r="I1633" s="34" t="s">
        <v>1426</v>
      </c>
      <c r="J1633" s="34">
        <v>86</v>
      </c>
    </row>
    <row r="1634" spans="1:10" x14ac:dyDescent="0.35">
      <c r="A1634" s="34" t="s">
        <v>19</v>
      </c>
      <c r="B1634" s="34" t="s">
        <v>1137</v>
      </c>
      <c r="C1634" s="34" t="s">
        <v>1138</v>
      </c>
      <c r="D1634" s="34" t="s">
        <v>1139</v>
      </c>
      <c r="E1634" s="34" t="s">
        <v>1166</v>
      </c>
      <c r="F1634" s="34" t="s">
        <v>1229</v>
      </c>
      <c r="G1634" s="34" t="s">
        <v>1427</v>
      </c>
      <c r="H1634" s="34" t="s">
        <v>1428</v>
      </c>
      <c r="I1634" s="34" t="s">
        <v>1429</v>
      </c>
      <c r="J1634" s="34">
        <v>0</v>
      </c>
    </row>
    <row r="1635" spans="1:10" x14ac:dyDescent="0.35">
      <c r="A1635" s="34" t="s">
        <v>19</v>
      </c>
      <c r="B1635" s="34" t="s">
        <v>1144</v>
      </c>
      <c r="C1635" s="34" t="s">
        <v>1138</v>
      </c>
      <c r="D1635" s="34" t="s">
        <v>1139</v>
      </c>
      <c r="E1635" s="34" t="s">
        <v>1166</v>
      </c>
      <c r="F1635" s="34" t="s">
        <v>1229</v>
      </c>
      <c r="G1635" s="34" t="s">
        <v>1427</v>
      </c>
      <c r="H1635" s="34" t="s">
        <v>1428</v>
      </c>
      <c r="I1635" s="34" t="s">
        <v>1429</v>
      </c>
      <c r="J1635" s="34">
        <v>0</v>
      </c>
    </row>
    <row r="1636" spans="1:10" x14ac:dyDescent="0.35">
      <c r="A1636" s="34" t="s">
        <v>16</v>
      </c>
      <c r="B1636" s="34" t="s">
        <v>1145</v>
      </c>
      <c r="C1636" s="34" t="s">
        <v>1146</v>
      </c>
      <c r="D1636" s="34" t="s">
        <v>1139</v>
      </c>
      <c r="E1636" s="34" t="s">
        <v>1166</v>
      </c>
      <c r="F1636" s="34" t="s">
        <v>1229</v>
      </c>
      <c r="G1636" s="34" t="s">
        <v>1427</v>
      </c>
      <c r="H1636" s="34" t="s">
        <v>1428</v>
      </c>
      <c r="I1636" s="34" t="s">
        <v>1429</v>
      </c>
      <c r="J1636" s="34">
        <v>0</v>
      </c>
    </row>
    <row r="1637" spans="1:10" x14ac:dyDescent="0.35">
      <c r="A1637" s="34" t="s">
        <v>16</v>
      </c>
      <c r="B1637" s="34" t="s">
        <v>1147</v>
      </c>
      <c r="C1637" s="34" t="s">
        <v>1146</v>
      </c>
      <c r="D1637" s="34" t="s">
        <v>1139</v>
      </c>
      <c r="E1637" s="34" t="s">
        <v>1166</v>
      </c>
      <c r="F1637" s="34" t="s">
        <v>1229</v>
      </c>
      <c r="G1637" s="34" t="s">
        <v>1427</v>
      </c>
      <c r="H1637" s="34" t="s">
        <v>1428</v>
      </c>
      <c r="I1637" s="34" t="s">
        <v>1429</v>
      </c>
      <c r="J1637" s="34">
        <v>0</v>
      </c>
    </row>
    <row r="1638" spans="1:10" x14ac:dyDescent="0.35">
      <c r="A1638" s="34" t="s">
        <v>16</v>
      </c>
      <c r="B1638" s="34" t="s">
        <v>1148</v>
      </c>
      <c r="C1638" s="34" t="s">
        <v>1146</v>
      </c>
      <c r="D1638" s="34" t="s">
        <v>1139</v>
      </c>
      <c r="E1638" s="34" t="s">
        <v>1166</v>
      </c>
      <c r="F1638" s="34" t="s">
        <v>1229</v>
      </c>
      <c r="G1638" s="34" t="s">
        <v>1427</v>
      </c>
      <c r="H1638" s="34" t="s">
        <v>1428</v>
      </c>
      <c r="I1638" s="34" t="s">
        <v>1429</v>
      </c>
      <c r="J1638" s="34">
        <v>0</v>
      </c>
    </row>
    <row r="1639" spans="1:10" x14ac:dyDescent="0.35">
      <c r="A1639" s="34" t="s">
        <v>16</v>
      </c>
      <c r="B1639" s="34" t="s">
        <v>1149</v>
      </c>
      <c r="C1639" s="34" t="s">
        <v>1146</v>
      </c>
      <c r="D1639" s="34" t="s">
        <v>1139</v>
      </c>
      <c r="E1639" s="34" t="s">
        <v>1166</v>
      </c>
      <c r="F1639" s="34" t="s">
        <v>1229</v>
      </c>
      <c r="G1639" s="34" t="s">
        <v>1427</v>
      </c>
      <c r="H1639" s="34" t="s">
        <v>1428</v>
      </c>
      <c r="I1639" s="34" t="s">
        <v>1429</v>
      </c>
      <c r="J1639" s="34">
        <v>0</v>
      </c>
    </row>
    <row r="1640" spans="1:10" x14ac:dyDescent="0.35">
      <c r="A1640" s="34" t="s">
        <v>16</v>
      </c>
      <c r="B1640" s="34" t="s">
        <v>1150</v>
      </c>
      <c r="C1640" s="34" t="s">
        <v>1146</v>
      </c>
      <c r="D1640" s="34" t="s">
        <v>1139</v>
      </c>
      <c r="E1640" s="34" t="s">
        <v>1166</v>
      </c>
      <c r="F1640" s="34" t="s">
        <v>1229</v>
      </c>
      <c r="G1640" s="34" t="s">
        <v>1427</v>
      </c>
      <c r="H1640" s="34" t="s">
        <v>1428</v>
      </c>
      <c r="I1640" s="34" t="s">
        <v>1429</v>
      </c>
      <c r="J1640" s="34">
        <v>0</v>
      </c>
    </row>
    <row r="1641" spans="1:10" x14ac:dyDescent="0.35">
      <c r="A1641" s="34" t="s">
        <v>19</v>
      </c>
      <c r="B1641" s="34" t="s">
        <v>1151</v>
      </c>
      <c r="C1641" s="34" t="s">
        <v>1146</v>
      </c>
      <c r="D1641" s="34" t="s">
        <v>1139</v>
      </c>
      <c r="E1641" s="34" t="s">
        <v>1166</v>
      </c>
      <c r="F1641" s="34" t="s">
        <v>1229</v>
      </c>
      <c r="G1641" s="34" t="s">
        <v>1427</v>
      </c>
      <c r="H1641" s="34" t="s">
        <v>1428</v>
      </c>
      <c r="I1641" s="34" t="s">
        <v>1429</v>
      </c>
      <c r="J1641" s="34">
        <v>0</v>
      </c>
    </row>
    <row r="1642" spans="1:10" x14ac:dyDescent="0.35">
      <c r="A1642" s="34" t="s">
        <v>19</v>
      </c>
      <c r="B1642" s="34" t="s">
        <v>1152</v>
      </c>
      <c r="C1642" s="34" t="s">
        <v>1146</v>
      </c>
      <c r="D1642" s="34" t="s">
        <v>1139</v>
      </c>
      <c r="E1642" s="34" t="s">
        <v>1166</v>
      </c>
      <c r="F1642" s="34" t="s">
        <v>1229</v>
      </c>
      <c r="G1642" s="34" t="s">
        <v>1427</v>
      </c>
      <c r="H1642" s="34" t="s">
        <v>1428</v>
      </c>
      <c r="I1642" s="34" t="s">
        <v>1429</v>
      </c>
      <c r="J1642" s="34">
        <v>6</v>
      </c>
    </row>
    <row r="1643" spans="1:10" x14ac:dyDescent="0.35">
      <c r="A1643" s="34" t="s">
        <v>19</v>
      </c>
      <c r="B1643" s="34" t="s">
        <v>1153</v>
      </c>
      <c r="C1643" s="34" t="s">
        <v>1146</v>
      </c>
      <c r="D1643" s="34" t="s">
        <v>1139</v>
      </c>
      <c r="E1643" s="34" t="s">
        <v>1166</v>
      </c>
      <c r="F1643" s="34" t="s">
        <v>1229</v>
      </c>
      <c r="G1643" s="34" t="s">
        <v>1427</v>
      </c>
      <c r="H1643" s="34" t="s">
        <v>1428</v>
      </c>
      <c r="I1643" s="34" t="s">
        <v>1429</v>
      </c>
      <c r="J1643" s="34">
        <v>0</v>
      </c>
    </row>
    <row r="1644" spans="1:10" x14ac:dyDescent="0.35">
      <c r="A1644" s="34" t="s">
        <v>19</v>
      </c>
      <c r="B1644" s="34" t="s">
        <v>1154</v>
      </c>
      <c r="C1644" s="34" t="s">
        <v>1146</v>
      </c>
      <c r="D1644" s="34" t="s">
        <v>1139</v>
      </c>
      <c r="E1644" s="34" t="s">
        <v>1166</v>
      </c>
      <c r="F1644" s="34" t="s">
        <v>1229</v>
      </c>
      <c r="G1644" s="34" t="s">
        <v>1427</v>
      </c>
      <c r="H1644" s="34" t="s">
        <v>1428</v>
      </c>
      <c r="I1644" s="34" t="s">
        <v>1429</v>
      </c>
      <c r="J1644" s="34">
        <v>0</v>
      </c>
    </row>
    <row r="1645" spans="1:10" x14ac:dyDescent="0.35">
      <c r="A1645" s="34" t="s">
        <v>19</v>
      </c>
      <c r="B1645" s="34" t="s">
        <v>1155</v>
      </c>
      <c r="C1645" s="34" t="s">
        <v>1146</v>
      </c>
      <c r="D1645" s="34" t="s">
        <v>1139</v>
      </c>
      <c r="E1645" s="34" t="s">
        <v>1166</v>
      </c>
      <c r="F1645" s="34" t="s">
        <v>1229</v>
      </c>
      <c r="G1645" s="34" t="s">
        <v>1427</v>
      </c>
      <c r="H1645" s="34" t="s">
        <v>1428</v>
      </c>
      <c r="I1645" s="34" t="s">
        <v>1429</v>
      </c>
      <c r="J1645" s="34">
        <v>0</v>
      </c>
    </row>
    <row r="1646" spans="1:10" x14ac:dyDescent="0.35">
      <c r="A1646" s="34" t="s">
        <v>19</v>
      </c>
      <c r="B1646" s="34" t="s">
        <v>1137</v>
      </c>
      <c r="C1646" s="34" t="s">
        <v>1138</v>
      </c>
      <c r="D1646" s="34" t="s">
        <v>1139</v>
      </c>
      <c r="E1646" s="34" t="s">
        <v>1166</v>
      </c>
      <c r="F1646" s="34" t="s">
        <v>1229</v>
      </c>
      <c r="G1646" s="34" t="s">
        <v>1427</v>
      </c>
      <c r="H1646" s="34" t="s">
        <v>1428</v>
      </c>
      <c r="I1646" s="34" t="s">
        <v>1430</v>
      </c>
      <c r="J1646" s="34">
        <v>0</v>
      </c>
    </row>
    <row r="1647" spans="1:10" x14ac:dyDescent="0.35">
      <c r="A1647" s="34" t="s">
        <v>19</v>
      </c>
      <c r="B1647" s="34" t="s">
        <v>1144</v>
      </c>
      <c r="C1647" s="34" t="s">
        <v>1138</v>
      </c>
      <c r="D1647" s="34" t="s">
        <v>1139</v>
      </c>
      <c r="E1647" s="34" t="s">
        <v>1166</v>
      </c>
      <c r="F1647" s="34" t="s">
        <v>1229</v>
      </c>
      <c r="G1647" s="34" t="s">
        <v>1427</v>
      </c>
      <c r="H1647" s="34" t="s">
        <v>1428</v>
      </c>
      <c r="I1647" s="34" t="s">
        <v>1430</v>
      </c>
      <c r="J1647" s="34">
        <v>0</v>
      </c>
    </row>
    <row r="1648" spans="1:10" x14ac:dyDescent="0.35">
      <c r="A1648" s="34" t="s">
        <v>16</v>
      </c>
      <c r="B1648" s="34" t="s">
        <v>1145</v>
      </c>
      <c r="C1648" s="34" t="s">
        <v>1146</v>
      </c>
      <c r="D1648" s="34" t="s">
        <v>1139</v>
      </c>
      <c r="E1648" s="34" t="s">
        <v>1166</v>
      </c>
      <c r="F1648" s="34" t="s">
        <v>1229</v>
      </c>
      <c r="G1648" s="34" t="s">
        <v>1427</v>
      </c>
      <c r="H1648" s="34" t="s">
        <v>1428</v>
      </c>
      <c r="I1648" s="34" t="s">
        <v>1430</v>
      </c>
      <c r="J1648" s="34">
        <v>0</v>
      </c>
    </row>
    <row r="1649" spans="1:10" x14ac:dyDescent="0.35">
      <c r="A1649" s="34" t="s">
        <v>16</v>
      </c>
      <c r="B1649" s="34" t="s">
        <v>1147</v>
      </c>
      <c r="C1649" s="34" t="s">
        <v>1146</v>
      </c>
      <c r="D1649" s="34" t="s">
        <v>1139</v>
      </c>
      <c r="E1649" s="34" t="s">
        <v>1166</v>
      </c>
      <c r="F1649" s="34" t="s">
        <v>1229</v>
      </c>
      <c r="G1649" s="34" t="s">
        <v>1427</v>
      </c>
      <c r="H1649" s="34" t="s">
        <v>1428</v>
      </c>
      <c r="I1649" s="34" t="s">
        <v>1430</v>
      </c>
      <c r="J1649" s="34">
        <v>0</v>
      </c>
    </row>
    <row r="1650" spans="1:10" x14ac:dyDescent="0.35">
      <c r="A1650" s="34" t="s">
        <v>16</v>
      </c>
      <c r="B1650" s="34" t="s">
        <v>1148</v>
      </c>
      <c r="C1650" s="34" t="s">
        <v>1146</v>
      </c>
      <c r="D1650" s="34" t="s">
        <v>1139</v>
      </c>
      <c r="E1650" s="34" t="s">
        <v>1166</v>
      </c>
      <c r="F1650" s="34" t="s">
        <v>1229</v>
      </c>
      <c r="G1650" s="34" t="s">
        <v>1427</v>
      </c>
      <c r="H1650" s="34" t="s">
        <v>1428</v>
      </c>
      <c r="I1650" s="34" t="s">
        <v>1430</v>
      </c>
      <c r="J1650" s="34">
        <v>8</v>
      </c>
    </row>
    <row r="1651" spans="1:10" x14ac:dyDescent="0.35">
      <c r="A1651" s="34" t="s">
        <v>16</v>
      </c>
      <c r="B1651" s="34" t="s">
        <v>1149</v>
      </c>
      <c r="C1651" s="34" t="s">
        <v>1146</v>
      </c>
      <c r="D1651" s="34" t="s">
        <v>1139</v>
      </c>
      <c r="E1651" s="34" t="s">
        <v>1166</v>
      </c>
      <c r="F1651" s="34" t="s">
        <v>1229</v>
      </c>
      <c r="G1651" s="34" t="s">
        <v>1427</v>
      </c>
      <c r="H1651" s="34" t="s">
        <v>1428</v>
      </c>
      <c r="I1651" s="34" t="s">
        <v>1430</v>
      </c>
      <c r="J1651" s="34">
        <v>7</v>
      </c>
    </row>
    <row r="1652" spans="1:10" x14ac:dyDescent="0.35">
      <c r="A1652" s="34" t="s">
        <v>16</v>
      </c>
      <c r="B1652" s="34" t="s">
        <v>1150</v>
      </c>
      <c r="C1652" s="34" t="s">
        <v>1146</v>
      </c>
      <c r="D1652" s="34" t="s">
        <v>1139</v>
      </c>
      <c r="E1652" s="34" t="s">
        <v>1166</v>
      </c>
      <c r="F1652" s="34" t="s">
        <v>1229</v>
      </c>
      <c r="G1652" s="34" t="s">
        <v>1427</v>
      </c>
      <c r="H1652" s="34" t="s">
        <v>1428</v>
      </c>
      <c r="I1652" s="34" t="s">
        <v>1430</v>
      </c>
      <c r="J1652" s="34">
        <v>0</v>
      </c>
    </row>
    <row r="1653" spans="1:10" x14ac:dyDescent="0.35">
      <c r="A1653" s="34" t="s">
        <v>19</v>
      </c>
      <c r="B1653" s="34" t="s">
        <v>1151</v>
      </c>
      <c r="C1653" s="34" t="s">
        <v>1146</v>
      </c>
      <c r="D1653" s="34" t="s">
        <v>1139</v>
      </c>
      <c r="E1653" s="34" t="s">
        <v>1166</v>
      </c>
      <c r="F1653" s="34" t="s">
        <v>1229</v>
      </c>
      <c r="G1653" s="34" t="s">
        <v>1427</v>
      </c>
      <c r="H1653" s="34" t="s">
        <v>1428</v>
      </c>
      <c r="I1653" s="34" t="s">
        <v>1430</v>
      </c>
      <c r="J1653" s="34">
        <v>9</v>
      </c>
    </row>
    <row r="1654" spans="1:10" x14ac:dyDescent="0.35">
      <c r="A1654" s="34" t="s">
        <v>19</v>
      </c>
      <c r="B1654" s="34" t="s">
        <v>1152</v>
      </c>
      <c r="C1654" s="34" t="s">
        <v>1146</v>
      </c>
      <c r="D1654" s="34" t="s">
        <v>1139</v>
      </c>
      <c r="E1654" s="34" t="s">
        <v>1166</v>
      </c>
      <c r="F1654" s="34" t="s">
        <v>1229</v>
      </c>
      <c r="G1654" s="34" t="s">
        <v>1427</v>
      </c>
      <c r="H1654" s="34" t="s">
        <v>1428</v>
      </c>
      <c r="I1654" s="34" t="s">
        <v>1430</v>
      </c>
      <c r="J1654" s="34">
        <v>10</v>
      </c>
    </row>
    <row r="1655" spans="1:10" x14ac:dyDescent="0.35">
      <c r="A1655" s="34" t="s">
        <v>19</v>
      </c>
      <c r="B1655" s="34" t="s">
        <v>1153</v>
      </c>
      <c r="C1655" s="34" t="s">
        <v>1146</v>
      </c>
      <c r="D1655" s="34" t="s">
        <v>1139</v>
      </c>
      <c r="E1655" s="34" t="s">
        <v>1166</v>
      </c>
      <c r="F1655" s="34" t="s">
        <v>1229</v>
      </c>
      <c r="G1655" s="34" t="s">
        <v>1427</v>
      </c>
      <c r="H1655" s="34" t="s">
        <v>1428</v>
      </c>
      <c r="I1655" s="34" t="s">
        <v>1430</v>
      </c>
      <c r="J1655" s="34">
        <v>13</v>
      </c>
    </row>
    <row r="1656" spans="1:10" x14ac:dyDescent="0.35">
      <c r="A1656" s="34" t="s">
        <v>19</v>
      </c>
      <c r="B1656" s="34" t="s">
        <v>1154</v>
      </c>
      <c r="C1656" s="34" t="s">
        <v>1146</v>
      </c>
      <c r="D1656" s="34" t="s">
        <v>1139</v>
      </c>
      <c r="E1656" s="34" t="s">
        <v>1166</v>
      </c>
      <c r="F1656" s="34" t="s">
        <v>1229</v>
      </c>
      <c r="G1656" s="34" t="s">
        <v>1427</v>
      </c>
      <c r="H1656" s="34" t="s">
        <v>1428</v>
      </c>
      <c r="I1656" s="34" t="s">
        <v>1430</v>
      </c>
      <c r="J1656" s="34">
        <v>15</v>
      </c>
    </row>
    <row r="1657" spans="1:10" x14ac:dyDescent="0.35">
      <c r="A1657" s="34" t="s">
        <v>19</v>
      </c>
      <c r="B1657" s="34" t="s">
        <v>1155</v>
      </c>
      <c r="C1657" s="34" t="s">
        <v>1146</v>
      </c>
      <c r="D1657" s="34" t="s">
        <v>1139</v>
      </c>
      <c r="E1657" s="34" t="s">
        <v>1166</v>
      </c>
      <c r="F1657" s="34" t="s">
        <v>1229</v>
      </c>
      <c r="G1657" s="34" t="s">
        <v>1427</v>
      </c>
      <c r="H1657" s="34" t="s">
        <v>1428</v>
      </c>
      <c r="I1657" s="34" t="s">
        <v>1430</v>
      </c>
      <c r="J1657" s="34">
        <v>0</v>
      </c>
    </row>
    <row r="1658" spans="1:10" x14ac:dyDescent="0.35">
      <c r="A1658" s="34" t="s">
        <v>19</v>
      </c>
      <c r="B1658" s="34" t="s">
        <v>1137</v>
      </c>
      <c r="C1658" s="34" t="s">
        <v>1138</v>
      </c>
      <c r="D1658" s="34" t="s">
        <v>1139</v>
      </c>
      <c r="E1658" s="34" t="s">
        <v>1166</v>
      </c>
      <c r="F1658" s="34" t="s">
        <v>1229</v>
      </c>
      <c r="G1658" s="34" t="s">
        <v>1427</v>
      </c>
      <c r="H1658" s="34" t="s">
        <v>50</v>
      </c>
      <c r="I1658" s="34" t="s">
        <v>1431</v>
      </c>
      <c r="J1658" s="34">
        <v>0</v>
      </c>
    </row>
    <row r="1659" spans="1:10" x14ac:dyDescent="0.35">
      <c r="A1659" s="34" t="s">
        <v>19</v>
      </c>
      <c r="B1659" s="34" t="s">
        <v>1144</v>
      </c>
      <c r="C1659" s="34" t="s">
        <v>1138</v>
      </c>
      <c r="D1659" s="34" t="s">
        <v>1139</v>
      </c>
      <c r="E1659" s="34" t="s">
        <v>1166</v>
      </c>
      <c r="F1659" s="34" t="s">
        <v>1229</v>
      </c>
      <c r="G1659" s="34" t="s">
        <v>1427</v>
      </c>
      <c r="H1659" s="34" t="s">
        <v>50</v>
      </c>
      <c r="I1659" s="34" t="s">
        <v>1431</v>
      </c>
      <c r="J1659" s="34">
        <v>0</v>
      </c>
    </row>
    <row r="1660" spans="1:10" x14ac:dyDescent="0.35">
      <c r="A1660" s="34" t="s">
        <v>16</v>
      </c>
      <c r="B1660" s="34" t="s">
        <v>1145</v>
      </c>
      <c r="C1660" s="34" t="s">
        <v>1146</v>
      </c>
      <c r="D1660" s="34" t="s">
        <v>1139</v>
      </c>
      <c r="E1660" s="34" t="s">
        <v>1166</v>
      </c>
      <c r="F1660" s="34" t="s">
        <v>1229</v>
      </c>
      <c r="G1660" s="34" t="s">
        <v>1427</v>
      </c>
      <c r="H1660" s="34" t="s">
        <v>50</v>
      </c>
      <c r="I1660" s="34" t="s">
        <v>1431</v>
      </c>
      <c r="J1660" s="34">
        <v>0</v>
      </c>
    </row>
    <row r="1661" spans="1:10" x14ac:dyDescent="0.35">
      <c r="A1661" s="34" t="s">
        <v>16</v>
      </c>
      <c r="B1661" s="34" t="s">
        <v>1147</v>
      </c>
      <c r="C1661" s="34" t="s">
        <v>1146</v>
      </c>
      <c r="D1661" s="34" t="s">
        <v>1139</v>
      </c>
      <c r="E1661" s="34" t="s">
        <v>1166</v>
      </c>
      <c r="F1661" s="34" t="s">
        <v>1229</v>
      </c>
      <c r="G1661" s="34" t="s">
        <v>1427</v>
      </c>
      <c r="H1661" s="34" t="s">
        <v>50</v>
      </c>
      <c r="I1661" s="34" t="s">
        <v>1431</v>
      </c>
      <c r="J1661" s="34">
        <v>3</v>
      </c>
    </row>
    <row r="1662" spans="1:10" x14ac:dyDescent="0.35">
      <c r="A1662" s="34" t="s">
        <v>16</v>
      </c>
      <c r="B1662" s="34" t="s">
        <v>1148</v>
      </c>
      <c r="C1662" s="34" t="s">
        <v>1146</v>
      </c>
      <c r="D1662" s="34" t="s">
        <v>1139</v>
      </c>
      <c r="E1662" s="34" t="s">
        <v>1166</v>
      </c>
      <c r="F1662" s="34" t="s">
        <v>1229</v>
      </c>
      <c r="G1662" s="34" t="s">
        <v>1427</v>
      </c>
      <c r="H1662" s="34" t="s">
        <v>50</v>
      </c>
      <c r="I1662" s="34" t="s">
        <v>1431</v>
      </c>
      <c r="J1662" s="34">
        <v>0</v>
      </c>
    </row>
    <row r="1663" spans="1:10" x14ac:dyDescent="0.35">
      <c r="A1663" s="34" t="s">
        <v>16</v>
      </c>
      <c r="B1663" s="34" t="s">
        <v>1149</v>
      </c>
      <c r="C1663" s="34" t="s">
        <v>1146</v>
      </c>
      <c r="D1663" s="34" t="s">
        <v>1139</v>
      </c>
      <c r="E1663" s="34" t="s">
        <v>1166</v>
      </c>
      <c r="F1663" s="34" t="s">
        <v>1229</v>
      </c>
      <c r="G1663" s="34" t="s">
        <v>1427</v>
      </c>
      <c r="H1663" s="34" t="s">
        <v>50</v>
      </c>
      <c r="I1663" s="34" t="s">
        <v>1431</v>
      </c>
      <c r="J1663" s="34">
        <v>0</v>
      </c>
    </row>
    <row r="1664" spans="1:10" x14ac:dyDescent="0.35">
      <c r="A1664" s="34" t="s">
        <v>16</v>
      </c>
      <c r="B1664" s="34" t="s">
        <v>1150</v>
      </c>
      <c r="C1664" s="34" t="s">
        <v>1146</v>
      </c>
      <c r="D1664" s="34" t="s">
        <v>1139</v>
      </c>
      <c r="E1664" s="34" t="s">
        <v>1166</v>
      </c>
      <c r="F1664" s="34" t="s">
        <v>1229</v>
      </c>
      <c r="G1664" s="34" t="s">
        <v>1427</v>
      </c>
      <c r="H1664" s="34" t="s">
        <v>50</v>
      </c>
      <c r="I1664" s="34" t="s">
        <v>1431</v>
      </c>
      <c r="J1664" s="34">
        <v>0</v>
      </c>
    </row>
    <row r="1665" spans="1:10" x14ac:dyDescent="0.35">
      <c r="A1665" s="34" t="s">
        <v>19</v>
      </c>
      <c r="B1665" s="34" t="s">
        <v>1151</v>
      </c>
      <c r="C1665" s="34" t="s">
        <v>1146</v>
      </c>
      <c r="D1665" s="34" t="s">
        <v>1139</v>
      </c>
      <c r="E1665" s="34" t="s">
        <v>1166</v>
      </c>
      <c r="F1665" s="34" t="s">
        <v>1229</v>
      </c>
      <c r="G1665" s="34" t="s">
        <v>1427</v>
      </c>
      <c r="H1665" s="34" t="s">
        <v>50</v>
      </c>
      <c r="I1665" s="34" t="s">
        <v>1431</v>
      </c>
      <c r="J1665" s="34">
        <v>0</v>
      </c>
    </row>
    <row r="1666" spans="1:10" x14ac:dyDescent="0.35">
      <c r="A1666" s="34" t="s">
        <v>19</v>
      </c>
      <c r="B1666" s="34" t="s">
        <v>1152</v>
      </c>
      <c r="C1666" s="34" t="s">
        <v>1146</v>
      </c>
      <c r="D1666" s="34" t="s">
        <v>1139</v>
      </c>
      <c r="E1666" s="34" t="s">
        <v>1166</v>
      </c>
      <c r="F1666" s="34" t="s">
        <v>1229</v>
      </c>
      <c r="G1666" s="34" t="s">
        <v>1427</v>
      </c>
      <c r="H1666" s="34" t="s">
        <v>50</v>
      </c>
      <c r="I1666" s="34" t="s">
        <v>1431</v>
      </c>
      <c r="J1666" s="34">
        <v>7</v>
      </c>
    </row>
    <row r="1667" spans="1:10" x14ac:dyDescent="0.35">
      <c r="A1667" s="34" t="s">
        <v>19</v>
      </c>
      <c r="B1667" s="34" t="s">
        <v>1153</v>
      </c>
      <c r="C1667" s="34" t="s">
        <v>1146</v>
      </c>
      <c r="D1667" s="34" t="s">
        <v>1139</v>
      </c>
      <c r="E1667" s="34" t="s">
        <v>1166</v>
      </c>
      <c r="F1667" s="34" t="s">
        <v>1229</v>
      </c>
      <c r="G1667" s="34" t="s">
        <v>1427</v>
      </c>
      <c r="H1667" s="34" t="s">
        <v>50</v>
      </c>
      <c r="I1667" s="34" t="s">
        <v>1431</v>
      </c>
      <c r="J1667" s="34">
        <v>19</v>
      </c>
    </row>
    <row r="1668" spans="1:10" x14ac:dyDescent="0.35">
      <c r="A1668" s="34" t="s">
        <v>19</v>
      </c>
      <c r="B1668" s="34" t="s">
        <v>1154</v>
      </c>
      <c r="C1668" s="34" t="s">
        <v>1146</v>
      </c>
      <c r="D1668" s="34" t="s">
        <v>1139</v>
      </c>
      <c r="E1668" s="34" t="s">
        <v>1166</v>
      </c>
      <c r="F1668" s="34" t="s">
        <v>1229</v>
      </c>
      <c r="G1668" s="34" t="s">
        <v>1427</v>
      </c>
      <c r="H1668" s="34" t="s">
        <v>50</v>
      </c>
      <c r="I1668" s="34" t="s">
        <v>1431</v>
      </c>
      <c r="J1668" s="34">
        <v>0</v>
      </c>
    </row>
    <row r="1669" spans="1:10" x14ac:dyDescent="0.35">
      <c r="A1669" s="34" t="s">
        <v>19</v>
      </c>
      <c r="B1669" s="34" t="s">
        <v>1155</v>
      </c>
      <c r="C1669" s="34" t="s">
        <v>1146</v>
      </c>
      <c r="D1669" s="34" t="s">
        <v>1139</v>
      </c>
      <c r="E1669" s="34" t="s">
        <v>1166</v>
      </c>
      <c r="F1669" s="34" t="s">
        <v>1229</v>
      </c>
      <c r="G1669" s="34" t="s">
        <v>1427</v>
      </c>
      <c r="H1669" s="34" t="s">
        <v>50</v>
      </c>
      <c r="I1669" s="34" t="s">
        <v>1431</v>
      </c>
      <c r="J1669" s="34">
        <v>0</v>
      </c>
    </row>
    <row r="1670" spans="1:10" x14ac:dyDescent="0.35">
      <c r="A1670" s="34" t="s">
        <v>19</v>
      </c>
      <c r="B1670" s="34" t="s">
        <v>1137</v>
      </c>
      <c r="C1670" s="34" t="s">
        <v>1138</v>
      </c>
      <c r="D1670" s="34" t="s">
        <v>1139</v>
      </c>
      <c r="E1670" s="34" t="s">
        <v>1166</v>
      </c>
      <c r="F1670" s="34" t="s">
        <v>1167</v>
      </c>
      <c r="G1670" s="34" t="s">
        <v>1432</v>
      </c>
      <c r="H1670" s="34" t="s">
        <v>1433</v>
      </c>
      <c r="I1670" s="34" t="s">
        <v>1434</v>
      </c>
      <c r="J1670" s="34">
        <v>0</v>
      </c>
    </row>
    <row r="1671" spans="1:10" x14ac:dyDescent="0.35">
      <c r="A1671" s="34" t="s">
        <v>19</v>
      </c>
      <c r="B1671" s="34" t="s">
        <v>1144</v>
      </c>
      <c r="C1671" s="34" t="s">
        <v>1138</v>
      </c>
      <c r="D1671" s="34" t="s">
        <v>1139</v>
      </c>
      <c r="E1671" s="34" t="s">
        <v>1166</v>
      </c>
      <c r="F1671" s="34" t="s">
        <v>1167</v>
      </c>
      <c r="G1671" s="34" t="s">
        <v>1432</v>
      </c>
      <c r="H1671" s="34" t="s">
        <v>1433</v>
      </c>
      <c r="I1671" s="34" t="s">
        <v>1434</v>
      </c>
      <c r="J1671" s="34">
        <v>0</v>
      </c>
    </row>
    <row r="1672" spans="1:10" x14ac:dyDescent="0.35">
      <c r="A1672" s="34" t="s">
        <v>16</v>
      </c>
      <c r="B1672" s="34" t="s">
        <v>1145</v>
      </c>
      <c r="C1672" s="34" t="s">
        <v>1146</v>
      </c>
      <c r="D1672" s="34" t="s">
        <v>1139</v>
      </c>
      <c r="E1672" s="34" t="s">
        <v>1166</v>
      </c>
      <c r="F1672" s="34" t="s">
        <v>1167</v>
      </c>
      <c r="G1672" s="34" t="s">
        <v>1432</v>
      </c>
      <c r="H1672" s="34" t="s">
        <v>1433</v>
      </c>
      <c r="I1672" s="34" t="s">
        <v>1434</v>
      </c>
      <c r="J1672" s="34">
        <v>0</v>
      </c>
    </row>
    <row r="1673" spans="1:10" x14ac:dyDescent="0.35">
      <c r="A1673" s="34" t="s">
        <v>16</v>
      </c>
      <c r="B1673" s="34" t="s">
        <v>1147</v>
      </c>
      <c r="C1673" s="34" t="s">
        <v>1146</v>
      </c>
      <c r="D1673" s="34" t="s">
        <v>1139</v>
      </c>
      <c r="E1673" s="34" t="s">
        <v>1166</v>
      </c>
      <c r="F1673" s="34" t="s">
        <v>1167</v>
      </c>
      <c r="G1673" s="34" t="s">
        <v>1432</v>
      </c>
      <c r="H1673" s="34" t="s">
        <v>1433</v>
      </c>
      <c r="I1673" s="34" t="s">
        <v>1434</v>
      </c>
      <c r="J1673" s="34">
        <v>0</v>
      </c>
    </row>
    <row r="1674" spans="1:10" x14ac:dyDescent="0.35">
      <c r="A1674" s="34" t="s">
        <v>16</v>
      </c>
      <c r="B1674" s="34" t="s">
        <v>1148</v>
      </c>
      <c r="C1674" s="34" t="s">
        <v>1146</v>
      </c>
      <c r="D1674" s="34" t="s">
        <v>1139</v>
      </c>
      <c r="E1674" s="34" t="s">
        <v>1166</v>
      </c>
      <c r="F1674" s="34" t="s">
        <v>1167</v>
      </c>
      <c r="G1674" s="34" t="s">
        <v>1432</v>
      </c>
      <c r="H1674" s="34" t="s">
        <v>1433</v>
      </c>
      <c r="I1674" s="34" t="s">
        <v>1434</v>
      </c>
      <c r="J1674" s="34">
        <v>0</v>
      </c>
    </row>
    <row r="1675" spans="1:10" x14ac:dyDescent="0.35">
      <c r="A1675" s="34" t="s">
        <v>16</v>
      </c>
      <c r="B1675" s="34" t="s">
        <v>1149</v>
      </c>
      <c r="C1675" s="34" t="s">
        <v>1146</v>
      </c>
      <c r="D1675" s="34" t="s">
        <v>1139</v>
      </c>
      <c r="E1675" s="34" t="s">
        <v>1166</v>
      </c>
      <c r="F1675" s="34" t="s">
        <v>1167</v>
      </c>
      <c r="G1675" s="34" t="s">
        <v>1432</v>
      </c>
      <c r="H1675" s="34" t="s">
        <v>1433</v>
      </c>
      <c r="I1675" s="34" t="s">
        <v>1434</v>
      </c>
      <c r="J1675" s="34">
        <v>0</v>
      </c>
    </row>
    <row r="1676" spans="1:10" x14ac:dyDescent="0.35">
      <c r="A1676" s="34" t="s">
        <v>16</v>
      </c>
      <c r="B1676" s="34" t="s">
        <v>1150</v>
      </c>
      <c r="C1676" s="34" t="s">
        <v>1146</v>
      </c>
      <c r="D1676" s="34" t="s">
        <v>1139</v>
      </c>
      <c r="E1676" s="34" t="s">
        <v>1166</v>
      </c>
      <c r="F1676" s="34" t="s">
        <v>1167</v>
      </c>
      <c r="G1676" s="34" t="s">
        <v>1432</v>
      </c>
      <c r="H1676" s="34" t="s">
        <v>1433</v>
      </c>
      <c r="I1676" s="34" t="s">
        <v>1434</v>
      </c>
      <c r="J1676" s="34">
        <v>0</v>
      </c>
    </row>
    <row r="1677" spans="1:10" x14ac:dyDescent="0.35">
      <c r="A1677" s="34" t="s">
        <v>19</v>
      </c>
      <c r="B1677" s="34" t="s">
        <v>1151</v>
      </c>
      <c r="C1677" s="34" t="s">
        <v>1146</v>
      </c>
      <c r="D1677" s="34" t="s">
        <v>1139</v>
      </c>
      <c r="E1677" s="34" t="s">
        <v>1166</v>
      </c>
      <c r="F1677" s="34" t="s">
        <v>1167</v>
      </c>
      <c r="G1677" s="34" t="s">
        <v>1432</v>
      </c>
      <c r="H1677" s="34" t="s">
        <v>1433</v>
      </c>
      <c r="I1677" s="34" t="s">
        <v>1434</v>
      </c>
      <c r="J1677" s="34">
        <v>0</v>
      </c>
    </row>
    <row r="1678" spans="1:10" x14ac:dyDescent="0.35">
      <c r="A1678" s="34" t="s">
        <v>19</v>
      </c>
      <c r="B1678" s="34" t="s">
        <v>1152</v>
      </c>
      <c r="C1678" s="34" t="s">
        <v>1146</v>
      </c>
      <c r="D1678" s="34" t="s">
        <v>1139</v>
      </c>
      <c r="E1678" s="34" t="s">
        <v>1166</v>
      </c>
      <c r="F1678" s="34" t="s">
        <v>1167</v>
      </c>
      <c r="G1678" s="34" t="s">
        <v>1432</v>
      </c>
      <c r="H1678" s="34" t="s">
        <v>1433</v>
      </c>
      <c r="I1678" s="34" t="s">
        <v>1434</v>
      </c>
      <c r="J1678" s="34">
        <v>0</v>
      </c>
    </row>
    <row r="1679" spans="1:10" x14ac:dyDescent="0.35">
      <c r="A1679" s="34" t="s">
        <v>19</v>
      </c>
      <c r="B1679" s="34" t="s">
        <v>1153</v>
      </c>
      <c r="C1679" s="34" t="s">
        <v>1146</v>
      </c>
      <c r="D1679" s="34" t="s">
        <v>1139</v>
      </c>
      <c r="E1679" s="34" t="s">
        <v>1166</v>
      </c>
      <c r="F1679" s="34" t="s">
        <v>1167</v>
      </c>
      <c r="G1679" s="34" t="s">
        <v>1432</v>
      </c>
      <c r="H1679" s="34" t="s">
        <v>1433</v>
      </c>
      <c r="I1679" s="34" t="s">
        <v>1434</v>
      </c>
      <c r="J1679" s="34">
        <v>7</v>
      </c>
    </row>
    <row r="1680" spans="1:10" x14ac:dyDescent="0.35">
      <c r="A1680" s="34" t="s">
        <v>19</v>
      </c>
      <c r="B1680" s="34" t="s">
        <v>1154</v>
      </c>
      <c r="C1680" s="34" t="s">
        <v>1146</v>
      </c>
      <c r="D1680" s="34" t="s">
        <v>1139</v>
      </c>
      <c r="E1680" s="34" t="s">
        <v>1166</v>
      </c>
      <c r="F1680" s="34" t="s">
        <v>1167</v>
      </c>
      <c r="G1680" s="34" t="s">
        <v>1432</v>
      </c>
      <c r="H1680" s="34" t="s">
        <v>1433</v>
      </c>
      <c r="I1680" s="34" t="s">
        <v>1434</v>
      </c>
      <c r="J1680" s="34">
        <v>0</v>
      </c>
    </row>
    <row r="1681" spans="1:10" x14ac:dyDescent="0.35">
      <c r="A1681" s="34" t="s">
        <v>19</v>
      </c>
      <c r="B1681" s="34" t="s">
        <v>1155</v>
      </c>
      <c r="C1681" s="34" t="s">
        <v>1146</v>
      </c>
      <c r="D1681" s="34" t="s">
        <v>1139</v>
      </c>
      <c r="E1681" s="34" t="s">
        <v>1166</v>
      </c>
      <c r="F1681" s="34" t="s">
        <v>1167</v>
      </c>
      <c r="G1681" s="34" t="s">
        <v>1432</v>
      </c>
      <c r="H1681" s="34" t="s">
        <v>1433</v>
      </c>
      <c r="I1681" s="34" t="s">
        <v>1434</v>
      </c>
      <c r="J1681" s="34">
        <v>0</v>
      </c>
    </row>
    <row r="1682" spans="1:10" x14ac:dyDescent="0.35">
      <c r="A1682" s="34" t="s">
        <v>19</v>
      </c>
      <c r="B1682" s="34" t="s">
        <v>1137</v>
      </c>
      <c r="C1682" s="34" t="s">
        <v>1138</v>
      </c>
      <c r="D1682" s="34" t="s">
        <v>1156</v>
      </c>
      <c r="E1682" s="34" t="s">
        <v>1208</v>
      </c>
      <c r="F1682" s="34" t="s">
        <v>1209</v>
      </c>
      <c r="G1682" s="34" t="s">
        <v>1435</v>
      </c>
      <c r="H1682" s="34" t="s">
        <v>1436</v>
      </c>
      <c r="I1682" s="34" t="s">
        <v>1437</v>
      </c>
      <c r="J1682" s="34">
        <v>0</v>
      </c>
    </row>
    <row r="1683" spans="1:10" x14ac:dyDescent="0.35">
      <c r="A1683" s="34" t="s">
        <v>19</v>
      </c>
      <c r="B1683" s="34" t="s">
        <v>1144</v>
      </c>
      <c r="C1683" s="34" t="s">
        <v>1138</v>
      </c>
      <c r="D1683" s="34" t="s">
        <v>1156</v>
      </c>
      <c r="E1683" s="34" t="s">
        <v>1208</v>
      </c>
      <c r="F1683" s="34" t="s">
        <v>1209</v>
      </c>
      <c r="G1683" s="34" t="s">
        <v>1435</v>
      </c>
      <c r="H1683" s="34" t="s">
        <v>1436</v>
      </c>
      <c r="I1683" s="34" t="s">
        <v>1437</v>
      </c>
      <c r="J1683" s="34">
        <v>0</v>
      </c>
    </row>
    <row r="1684" spans="1:10" x14ac:dyDescent="0.35">
      <c r="A1684" s="34" t="s">
        <v>16</v>
      </c>
      <c r="B1684" s="34" t="s">
        <v>1145</v>
      </c>
      <c r="C1684" s="34" t="s">
        <v>1146</v>
      </c>
      <c r="D1684" s="34" t="s">
        <v>1156</v>
      </c>
      <c r="E1684" s="34" t="s">
        <v>1208</v>
      </c>
      <c r="F1684" s="34" t="s">
        <v>1209</v>
      </c>
      <c r="G1684" s="34" t="s">
        <v>1435</v>
      </c>
      <c r="H1684" s="34" t="s">
        <v>1436</v>
      </c>
      <c r="I1684" s="34" t="s">
        <v>1437</v>
      </c>
      <c r="J1684" s="34">
        <v>0</v>
      </c>
    </row>
    <row r="1685" spans="1:10" x14ac:dyDescent="0.35">
      <c r="A1685" s="34" t="s">
        <v>16</v>
      </c>
      <c r="B1685" s="34" t="s">
        <v>1147</v>
      </c>
      <c r="C1685" s="34" t="s">
        <v>1146</v>
      </c>
      <c r="D1685" s="34" t="s">
        <v>1156</v>
      </c>
      <c r="E1685" s="34" t="s">
        <v>1208</v>
      </c>
      <c r="F1685" s="34" t="s">
        <v>1209</v>
      </c>
      <c r="G1685" s="34" t="s">
        <v>1435</v>
      </c>
      <c r="H1685" s="34" t="s">
        <v>1436</v>
      </c>
      <c r="I1685" s="34" t="s">
        <v>1437</v>
      </c>
      <c r="J1685" s="34">
        <v>214</v>
      </c>
    </row>
    <row r="1686" spans="1:10" x14ac:dyDescent="0.35">
      <c r="A1686" s="34" t="s">
        <v>16</v>
      </c>
      <c r="B1686" s="34" t="s">
        <v>1148</v>
      </c>
      <c r="C1686" s="34" t="s">
        <v>1146</v>
      </c>
      <c r="D1686" s="34" t="s">
        <v>1156</v>
      </c>
      <c r="E1686" s="34" t="s">
        <v>1208</v>
      </c>
      <c r="F1686" s="34" t="s">
        <v>1209</v>
      </c>
      <c r="G1686" s="34" t="s">
        <v>1435</v>
      </c>
      <c r="H1686" s="34" t="s">
        <v>1436</v>
      </c>
      <c r="I1686" s="34" t="s">
        <v>1437</v>
      </c>
      <c r="J1686" s="34">
        <v>0</v>
      </c>
    </row>
    <row r="1687" spans="1:10" x14ac:dyDescent="0.35">
      <c r="A1687" s="34" t="s">
        <v>16</v>
      </c>
      <c r="B1687" s="34" t="s">
        <v>1149</v>
      </c>
      <c r="C1687" s="34" t="s">
        <v>1146</v>
      </c>
      <c r="D1687" s="34" t="s">
        <v>1156</v>
      </c>
      <c r="E1687" s="34" t="s">
        <v>1208</v>
      </c>
      <c r="F1687" s="34" t="s">
        <v>1209</v>
      </c>
      <c r="G1687" s="34" t="s">
        <v>1435</v>
      </c>
      <c r="H1687" s="34" t="s">
        <v>1436</v>
      </c>
      <c r="I1687" s="34" t="s">
        <v>1437</v>
      </c>
      <c r="J1687" s="34">
        <v>0</v>
      </c>
    </row>
    <row r="1688" spans="1:10" x14ac:dyDescent="0.35">
      <c r="A1688" s="34" t="s">
        <v>16</v>
      </c>
      <c r="B1688" s="34" t="s">
        <v>1150</v>
      </c>
      <c r="C1688" s="34" t="s">
        <v>1146</v>
      </c>
      <c r="D1688" s="34" t="s">
        <v>1156</v>
      </c>
      <c r="E1688" s="34" t="s">
        <v>1208</v>
      </c>
      <c r="F1688" s="34" t="s">
        <v>1209</v>
      </c>
      <c r="G1688" s="34" t="s">
        <v>1435</v>
      </c>
      <c r="H1688" s="34" t="s">
        <v>1436</v>
      </c>
      <c r="I1688" s="34" t="s">
        <v>1437</v>
      </c>
      <c r="J1688" s="34">
        <v>2</v>
      </c>
    </row>
    <row r="1689" spans="1:10" x14ac:dyDescent="0.35">
      <c r="A1689" s="34" t="s">
        <v>19</v>
      </c>
      <c r="B1689" s="34" t="s">
        <v>1151</v>
      </c>
      <c r="C1689" s="34" t="s">
        <v>1146</v>
      </c>
      <c r="D1689" s="34" t="s">
        <v>1156</v>
      </c>
      <c r="E1689" s="34" t="s">
        <v>1208</v>
      </c>
      <c r="F1689" s="34" t="s">
        <v>1209</v>
      </c>
      <c r="G1689" s="34" t="s">
        <v>1435</v>
      </c>
      <c r="H1689" s="34" t="s">
        <v>1436</v>
      </c>
      <c r="I1689" s="34" t="s">
        <v>1437</v>
      </c>
      <c r="J1689" s="34">
        <v>0</v>
      </c>
    </row>
    <row r="1690" spans="1:10" x14ac:dyDescent="0.35">
      <c r="A1690" s="34" t="s">
        <v>19</v>
      </c>
      <c r="B1690" s="34" t="s">
        <v>1152</v>
      </c>
      <c r="C1690" s="34" t="s">
        <v>1146</v>
      </c>
      <c r="D1690" s="34" t="s">
        <v>1156</v>
      </c>
      <c r="E1690" s="34" t="s">
        <v>1208</v>
      </c>
      <c r="F1690" s="34" t="s">
        <v>1209</v>
      </c>
      <c r="G1690" s="34" t="s">
        <v>1435</v>
      </c>
      <c r="H1690" s="34" t="s">
        <v>1436</v>
      </c>
      <c r="I1690" s="34" t="s">
        <v>1437</v>
      </c>
      <c r="J1690" s="34">
        <v>56</v>
      </c>
    </row>
    <row r="1691" spans="1:10" x14ac:dyDescent="0.35">
      <c r="A1691" s="34" t="s">
        <v>19</v>
      </c>
      <c r="B1691" s="34" t="s">
        <v>1153</v>
      </c>
      <c r="C1691" s="34" t="s">
        <v>1146</v>
      </c>
      <c r="D1691" s="34" t="s">
        <v>1156</v>
      </c>
      <c r="E1691" s="34" t="s">
        <v>1208</v>
      </c>
      <c r="F1691" s="34" t="s">
        <v>1209</v>
      </c>
      <c r="G1691" s="34" t="s">
        <v>1435</v>
      </c>
      <c r="H1691" s="34" t="s">
        <v>1436</v>
      </c>
      <c r="I1691" s="34" t="s">
        <v>1437</v>
      </c>
      <c r="J1691" s="34">
        <v>5</v>
      </c>
    </row>
    <row r="1692" spans="1:10" x14ac:dyDescent="0.35">
      <c r="A1692" s="34" t="s">
        <v>19</v>
      </c>
      <c r="B1692" s="34" t="s">
        <v>1154</v>
      </c>
      <c r="C1692" s="34" t="s">
        <v>1146</v>
      </c>
      <c r="D1692" s="34" t="s">
        <v>1156</v>
      </c>
      <c r="E1692" s="34" t="s">
        <v>1208</v>
      </c>
      <c r="F1692" s="34" t="s">
        <v>1209</v>
      </c>
      <c r="G1692" s="34" t="s">
        <v>1435</v>
      </c>
      <c r="H1692" s="34" t="s">
        <v>1436</v>
      </c>
      <c r="I1692" s="34" t="s">
        <v>1437</v>
      </c>
      <c r="J1692" s="34">
        <v>119</v>
      </c>
    </row>
    <row r="1693" spans="1:10" x14ac:dyDescent="0.35">
      <c r="A1693" s="34" t="s">
        <v>19</v>
      </c>
      <c r="B1693" s="34" t="s">
        <v>1155</v>
      </c>
      <c r="C1693" s="34" t="s">
        <v>1146</v>
      </c>
      <c r="D1693" s="34" t="s">
        <v>1156</v>
      </c>
      <c r="E1693" s="34" t="s">
        <v>1208</v>
      </c>
      <c r="F1693" s="34" t="s">
        <v>1209</v>
      </c>
      <c r="G1693" s="34" t="s">
        <v>1435</v>
      </c>
      <c r="H1693" s="34" t="s">
        <v>1436</v>
      </c>
      <c r="I1693" s="34" t="s">
        <v>1437</v>
      </c>
      <c r="J1693" s="34">
        <v>40</v>
      </c>
    </row>
    <row r="1694" spans="1:10" x14ac:dyDescent="0.35">
      <c r="A1694" s="34" t="s">
        <v>19</v>
      </c>
      <c r="B1694" s="34" t="s">
        <v>1137</v>
      </c>
      <c r="C1694" s="34" t="s">
        <v>1138</v>
      </c>
      <c r="D1694" s="34" t="s">
        <v>1156</v>
      </c>
      <c r="E1694" s="34" t="s">
        <v>1208</v>
      </c>
      <c r="F1694" s="34" t="s">
        <v>1209</v>
      </c>
      <c r="G1694" s="34" t="s">
        <v>1435</v>
      </c>
      <c r="H1694" s="34" t="s">
        <v>1436</v>
      </c>
      <c r="I1694" s="34" t="s">
        <v>1438</v>
      </c>
      <c r="J1694" s="34">
        <v>0</v>
      </c>
    </row>
    <row r="1695" spans="1:10" x14ac:dyDescent="0.35">
      <c r="A1695" s="34" t="s">
        <v>19</v>
      </c>
      <c r="B1695" s="34" t="s">
        <v>1144</v>
      </c>
      <c r="C1695" s="34" t="s">
        <v>1138</v>
      </c>
      <c r="D1695" s="34" t="s">
        <v>1156</v>
      </c>
      <c r="E1695" s="34" t="s">
        <v>1208</v>
      </c>
      <c r="F1695" s="34" t="s">
        <v>1209</v>
      </c>
      <c r="G1695" s="34" t="s">
        <v>1435</v>
      </c>
      <c r="H1695" s="34" t="s">
        <v>1436</v>
      </c>
      <c r="I1695" s="34" t="s">
        <v>1438</v>
      </c>
      <c r="J1695" s="34">
        <v>0</v>
      </c>
    </row>
    <row r="1696" spans="1:10" x14ac:dyDescent="0.35">
      <c r="A1696" s="34" t="s">
        <v>16</v>
      </c>
      <c r="B1696" s="34" t="s">
        <v>1145</v>
      </c>
      <c r="C1696" s="34" t="s">
        <v>1146</v>
      </c>
      <c r="D1696" s="34" t="s">
        <v>1156</v>
      </c>
      <c r="E1696" s="34" t="s">
        <v>1208</v>
      </c>
      <c r="F1696" s="34" t="s">
        <v>1209</v>
      </c>
      <c r="G1696" s="34" t="s">
        <v>1435</v>
      </c>
      <c r="H1696" s="34" t="s">
        <v>1436</v>
      </c>
      <c r="I1696" s="34" t="s">
        <v>1438</v>
      </c>
      <c r="J1696" s="34">
        <v>0</v>
      </c>
    </row>
    <row r="1697" spans="1:10" x14ac:dyDescent="0.35">
      <c r="A1697" s="34" t="s">
        <v>16</v>
      </c>
      <c r="B1697" s="34" t="s">
        <v>1147</v>
      </c>
      <c r="C1697" s="34" t="s">
        <v>1146</v>
      </c>
      <c r="D1697" s="34" t="s">
        <v>1156</v>
      </c>
      <c r="E1697" s="34" t="s">
        <v>1208</v>
      </c>
      <c r="F1697" s="34" t="s">
        <v>1209</v>
      </c>
      <c r="G1697" s="34" t="s">
        <v>1435</v>
      </c>
      <c r="H1697" s="34" t="s">
        <v>1436</v>
      </c>
      <c r="I1697" s="34" t="s">
        <v>1438</v>
      </c>
      <c r="J1697" s="34">
        <v>0</v>
      </c>
    </row>
    <row r="1698" spans="1:10" x14ac:dyDescent="0.35">
      <c r="A1698" s="34" t="s">
        <v>16</v>
      </c>
      <c r="B1698" s="34" t="s">
        <v>1148</v>
      </c>
      <c r="C1698" s="34" t="s">
        <v>1146</v>
      </c>
      <c r="D1698" s="34" t="s">
        <v>1156</v>
      </c>
      <c r="E1698" s="34" t="s">
        <v>1208</v>
      </c>
      <c r="F1698" s="34" t="s">
        <v>1209</v>
      </c>
      <c r="G1698" s="34" t="s">
        <v>1435</v>
      </c>
      <c r="H1698" s="34" t="s">
        <v>1436</v>
      </c>
      <c r="I1698" s="34" t="s">
        <v>1438</v>
      </c>
      <c r="J1698" s="34">
        <v>0</v>
      </c>
    </row>
    <row r="1699" spans="1:10" x14ac:dyDescent="0.35">
      <c r="A1699" s="34" t="s">
        <v>16</v>
      </c>
      <c r="B1699" s="34" t="s">
        <v>1149</v>
      </c>
      <c r="C1699" s="34" t="s">
        <v>1146</v>
      </c>
      <c r="D1699" s="34" t="s">
        <v>1156</v>
      </c>
      <c r="E1699" s="34" t="s">
        <v>1208</v>
      </c>
      <c r="F1699" s="34" t="s">
        <v>1209</v>
      </c>
      <c r="G1699" s="34" t="s">
        <v>1435</v>
      </c>
      <c r="H1699" s="34" t="s">
        <v>1436</v>
      </c>
      <c r="I1699" s="34" t="s">
        <v>1438</v>
      </c>
      <c r="J1699" s="34">
        <v>0</v>
      </c>
    </row>
    <row r="1700" spans="1:10" x14ac:dyDescent="0.35">
      <c r="A1700" s="34" t="s">
        <v>16</v>
      </c>
      <c r="B1700" s="34" t="s">
        <v>1150</v>
      </c>
      <c r="C1700" s="34" t="s">
        <v>1146</v>
      </c>
      <c r="D1700" s="34" t="s">
        <v>1156</v>
      </c>
      <c r="E1700" s="34" t="s">
        <v>1208</v>
      </c>
      <c r="F1700" s="34" t="s">
        <v>1209</v>
      </c>
      <c r="G1700" s="34" t="s">
        <v>1435</v>
      </c>
      <c r="H1700" s="34" t="s">
        <v>1436</v>
      </c>
      <c r="I1700" s="34" t="s">
        <v>1438</v>
      </c>
      <c r="J1700" s="34">
        <v>0</v>
      </c>
    </row>
    <row r="1701" spans="1:10" x14ac:dyDescent="0.35">
      <c r="A1701" s="34" t="s">
        <v>19</v>
      </c>
      <c r="B1701" s="34" t="s">
        <v>1151</v>
      </c>
      <c r="C1701" s="34" t="s">
        <v>1146</v>
      </c>
      <c r="D1701" s="34" t="s">
        <v>1156</v>
      </c>
      <c r="E1701" s="34" t="s">
        <v>1208</v>
      </c>
      <c r="F1701" s="34" t="s">
        <v>1209</v>
      </c>
      <c r="G1701" s="34" t="s">
        <v>1435</v>
      </c>
      <c r="H1701" s="34" t="s">
        <v>1436</v>
      </c>
      <c r="I1701" s="34" t="s">
        <v>1438</v>
      </c>
      <c r="J1701" s="34">
        <v>0</v>
      </c>
    </row>
    <row r="1702" spans="1:10" x14ac:dyDescent="0.35">
      <c r="A1702" s="34" t="s">
        <v>19</v>
      </c>
      <c r="B1702" s="34" t="s">
        <v>1152</v>
      </c>
      <c r="C1702" s="34" t="s">
        <v>1146</v>
      </c>
      <c r="D1702" s="34" t="s">
        <v>1156</v>
      </c>
      <c r="E1702" s="34" t="s">
        <v>1208</v>
      </c>
      <c r="F1702" s="34" t="s">
        <v>1209</v>
      </c>
      <c r="G1702" s="34" t="s">
        <v>1435</v>
      </c>
      <c r="H1702" s="34" t="s">
        <v>1436</v>
      </c>
      <c r="I1702" s="34" t="s">
        <v>1438</v>
      </c>
      <c r="J1702" s="34">
        <v>0</v>
      </c>
    </row>
    <row r="1703" spans="1:10" x14ac:dyDescent="0.35">
      <c r="A1703" s="34" t="s">
        <v>19</v>
      </c>
      <c r="B1703" s="34" t="s">
        <v>1153</v>
      </c>
      <c r="C1703" s="34" t="s">
        <v>1146</v>
      </c>
      <c r="D1703" s="34" t="s">
        <v>1156</v>
      </c>
      <c r="E1703" s="34" t="s">
        <v>1208</v>
      </c>
      <c r="F1703" s="34" t="s">
        <v>1209</v>
      </c>
      <c r="G1703" s="34" t="s">
        <v>1435</v>
      </c>
      <c r="H1703" s="34" t="s">
        <v>1436</v>
      </c>
      <c r="I1703" s="34" t="s">
        <v>1438</v>
      </c>
      <c r="J1703" s="34">
        <v>21</v>
      </c>
    </row>
    <row r="1704" spans="1:10" x14ac:dyDescent="0.35">
      <c r="A1704" s="34" t="s">
        <v>19</v>
      </c>
      <c r="B1704" s="34" t="s">
        <v>1154</v>
      </c>
      <c r="C1704" s="34" t="s">
        <v>1146</v>
      </c>
      <c r="D1704" s="34" t="s">
        <v>1156</v>
      </c>
      <c r="E1704" s="34" t="s">
        <v>1208</v>
      </c>
      <c r="F1704" s="34" t="s">
        <v>1209</v>
      </c>
      <c r="G1704" s="34" t="s">
        <v>1435</v>
      </c>
      <c r="H1704" s="34" t="s">
        <v>1436</v>
      </c>
      <c r="I1704" s="34" t="s">
        <v>1438</v>
      </c>
      <c r="J1704" s="34">
        <v>0</v>
      </c>
    </row>
    <row r="1705" spans="1:10" x14ac:dyDescent="0.35">
      <c r="A1705" s="34" t="s">
        <v>19</v>
      </c>
      <c r="B1705" s="34" t="s">
        <v>1155</v>
      </c>
      <c r="C1705" s="34" t="s">
        <v>1146</v>
      </c>
      <c r="D1705" s="34" t="s">
        <v>1156</v>
      </c>
      <c r="E1705" s="34" t="s">
        <v>1208</v>
      </c>
      <c r="F1705" s="34" t="s">
        <v>1209</v>
      </c>
      <c r="G1705" s="34" t="s">
        <v>1435</v>
      </c>
      <c r="H1705" s="34" t="s">
        <v>1436</v>
      </c>
      <c r="I1705" s="34" t="s">
        <v>1438</v>
      </c>
      <c r="J1705" s="34">
        <v>0</v>
      </c>
    </row>
    <row r="1706" spans="1:10" x14ac:dyDescent="0.35">
      <c r="A1706" s="34" t="s">
        <v>19</v>
      </c>
      <c r="B1706" s="34" t="s">
        <v>1137</v>
      </c>
      <c r="C1706" s="34" t="s">
        <v>1138</v>
      </c>
      <c r="D1706" s="34" t="s">
        <v>1156</v>
      </c>
      <c r="E1706" s="34" t="s">
        <v>1208</v>
      </c>
      <c r="F1706" s="34" t="s">
        <v>1209</v>
      </c>
      <c r="G1706" s="34" t="s">
        <v>1435</v>
      </c>
      <c r="H1706" s="34" t="s">
        <v>1436</v>
      </c>
      <c r="I1706" s="34" t="s">
        <v>1439</v>
      </c>
      <c r="J1706" s="34">
        <v>0</v>
      </c>
    </row>
    <row r="1707" spans="1:10" x14ac:dyDescent="0.35">
      <c r="A1707" s="34" t="s">
        <v>19</v>
      </c>
      <c r="B1707" s="34" t="s">
        <v>1144</v>
      </c>
      <c r="C1707" s="34" t="s">
        <v>1138</v>
      </c>
      <c r="D1707" s="34" t="s">
        <v>1156</v>
      </c>
      <c r="E1707" s="34" t="s">
        <v>1208</v>
      </c>
      <c r="F1707" s="34" t="s">
        <v>1209</v>
      </c>
      <c r="G1707" s="34" t="s">
        <v>1435</v>
      </c>
      <c r="H1707" s="34" t="s">
        <v>1436</v>
      </c>
      <c r="I1707" s="34" t="s">
        <v>1439</v>
      </c>
      <c r="J1707" s="34">
        <v>0</v>
      </c>
    </row>
    <row r="1708" spans="1:10" x14ac:dyDescent="0.35">
      <c r="A1708" s="34" t="s">
        <v>16</v>
      </c>
      <c r="B1708" s="34" t="s">
        <v>1145</v>
      </c>
      <c r="C1708" s="34" t="s">
        <v>1146</v>
      </c>
      <c r="D1708" s="34" t="s">
        <v>1156</v>
      </c>
      <c r="E1708" s="34" t="s">
        <v>1208</v>
      </c>
      <c r="F1708" s="34" t="s">
        <v>1209</v>
      </c>
      <c r="G1708" s="34" t="s">
        <v>1435</v>
      </c>
      <c r="H1708" s="34" t="s">
        <v>1436</v>
      </c>
      <c r="I1708" s="34" t="s">
        <v>1439</v>
      </c>
      <c r="J1708" s="34">
        <v>0</v>
      </c>
    </row>
    <row r="1709" spans="1:10" x14ac:dyDescent="0.35">
      <c r="A1709" s="34" t="s">
        <v>16</v>
      </c>
      <c r="B1709" s="34" t="s">
        <v>1147</v>
      </c>
      <c r="C1709" s="34" t="s">
        <v>1146</v>
      </c>
      <c r="D1709" s="34" t="s">
        <v>1156</v>
      </c>
      <c r="E1709" s="34" t="s">
        <v>1208</v>
      </c>
      <c r="F1709" s="34" t="s">
        <v>1209</v>
      </c>
      <c r="G1709" s="34" t="s">
        <v>1435</v>
      </c>
      <c r="H1709" s="34" t="s">
        <v>1436</v>
      </c>
      <c r="I1709" s="34" t="s">
        <v>1439</v>
      </c>
      <c r="J1709" s="34">
        <v>0</v>
      </c>
    </row>
    <row r="1710" spans="1:10" x14ac:dyDescent="0.35">
      <c r="A1710" s="34" t="s">
        <v>16</v>
      </c>
      <c r="B1710" s="34" t="s">
        <v>1148</v>
      </c>
      <c r="C1710" s="34" t="s">
        <v>1146</v>
      </c>
      <c r="D1710" s="34" t="s">
        <v>1156</v>
      </c>
      <c r="E1710" s="34" t="s">
        <v>1208</v>
      </c>
      <c r="F1710" s="34" t="s">
        <v>1209</v>
      </c>
      <c r="G1710" s="34" t="s">
        <v>1435</v>
      </c>
      <c r="H1710" s="34" t="s">
        <v>1436</v>
      </c>
      <c r="I1710" s="34" t="s">
        <v>1439</v>
      </c>
      <c r="J1710" s="34">
        <v>0</v>
      </c>
    </row>
    <row r="1711" spans="1:10" x14ac:dyDescent="0.35">
      <c r="A1711" s="34" t="s">
        <v>16</v>
      </c>
      <c r="B1711" s="34" t="s">
        <v>1149</v>
      </c>
      <c r="C1711" s="34" t="s">
        <v>1146</v>
      </c>
      <c r="D1711" s="34" t="s">
        <v>1156</v>
      </c>
      <c r="E1711" s="34" t="s">
        <v>1208</v>
      </c>
      <c r="F1711" s="34" t="s">
        <v>1209</v>
      </c>
      <c r="G1711" s="34" t="s">
        <v>1435</v>
      </c>
      <c r="H1711" s="34" t="s">
        <v>1436</v>
      </c>
      <c r="I1711" s="34" t="s">
        <v>1439</v>
      </c>
      <c r="J1711" s="34">
        <v>0</v>
      </c>
    </row>
    <row r="1712" spans="1:10" x14ac:dyDescent="0.35">
      <c r="A1712" s="34" t="s">
        <v>16</v>
      </c>
      <c r="B1712" s="34" t="s">
        <v>1150</v>
      </c>
      <c r="C1712" s="34" t="s">
        <v>1146</v>
      </c>
      <c r="D1712" s="34" t="s">
        <v>1156</v>
      </c>
      <c r="E1712" s="34" t="s">
        <v>1208</v>
      </c>
      <c r="F1712" s="34" t="s">
        <v>1209</v>
      </c>
      <c r="G1712" s="34" t="s">
        <v>1435</v>
      </c>
      <c r="H1712" s="34" t="s">
        <v>1436</v>
      </c>
      <c r="I1712" s="34" t="s">
        <v>1439</v>
      </c>
      <c r="J1712" s="34">
        <v>0</v>
      </c>
    </row>
    <row r="1713" spans="1:10" x14ac:dyDescent="0.35">
      <c r="A1713" s="34" t="s">
        <v>19</v>
      </c>
      <c r="B1713" s="34" t="s">
        <v>1151</v>
      </c>
      <c r="C1713" s="34" t="s">
        <v>1146</v>
      </c>
      <c r="D1713" s="34" t="s">
        <v>1156</v>
      </c>
      <c r="E1713" s="34" t="s">
        <v>1208</v>
      </c>
      <c r="F1713" s="34" t="s">
        <v>1209</v>
      </c>
      <c r="G1713" s="34" t="s">
        <v>1435</v>
      </c>
      <c r="H1713" s="34" t="s">
        <v>1436</v>
      </c>
      <c r="I1713" s="34" t="s">
        <v>1439</v>
      </c>
      <c r="J1713" s="34">
        <v>0</v>
      </c>
    </row>
    <row r="1714" spans="1:10" x14ac:dyDescent="0.35">
      <c r="A1714" s="34" t="s">
        <v>19</v>
      </c>
      <c r="B1714" s="34" t="s">
        <v>1152</v>
      </c>
      <c r="C1714" s="34" t="s">
        <v>1146</v>
      </c>
      <c r="D1714" s="34" t="s">
        <v>1156</v>
      </c>
      <c r="E1714" s="34" t="s">
        <v>1208</v>
      </c>
      <c r="F1714" s="34" t="s">
        <v>1209</v>
      </c>
      <c r="G1714" s="34" t="s">
        <v>1435</v>
      </c>
      <c r="H1714" s="34" t="s">
        <v>1436</v>
      </c>
      <c r="I1714" s="34" t="s">
        <v>1439</v>
      </c>
      <c r="J1714" s="34">
        <v>0</v>
      </c>
    </row>
    <row r="1715" spans="1:10" x14ac:dyDescent="0.35">
      <c r="A1715" s="34" t="s">
        <v>19</v>
      </c>
      <c r="B1715" s="34" t="s">
        <v>1153</v>
      </c>
      <c r="C1715" s="34" t="s">
        <v>1146</v>
      </c>
      <c r="D1715" s="34" t="s">
        <v>1156</v>
      </c>
      <c r="E1715" s="34" t="s">
        <v>1208</v>
      </c>
      <c r="F1715" s="34" t="s">
        <v>1209</v>
      </c>
      <c r="G1715" s="34" t="s">
        <v>1435</v>
      </c>
      <c r="H1715" s="34" t="s">
        <v>1436</v>
      </c>
      <c r="I1715" s="34" t="s">
        <v>1439</v>
      </c>
      <c r="J1715" s="34">
        <v>0</v>
      </c>
    </row>
    <row r="1716" spans="1:10" x14ac:dyDescent="0.35">
      <c r="A1716" s="34" t="s">
        <v>19</v>
      </c>
      <c r="B1716" s="34" t="s">
        <v>1154</v>
      </c>
      <c r="C1716" s="34" t="s">
        <v>1146</v>
      </c>
      <c r="D1716" s="34" t="s">
        <v>1156</v>
      </c>
      <c r="E1716" s="34" t="s">
        <v>1208</v>
      </c>
      <c r="F1716" s="34" t="s">
        <v>1209</v>
      </c>
      <c r="G1716" s="34" t="s">
        <v>1435</v>
      </c>
      <c r="H1716" s="34" t="s">
        <v>1436</v>
      </c>
      <c r="I1716" s="34" t="s">
        <v>1439</v>
      </c>
      <c r="J1716" s="34">
        <v>0</v>
      </c>
    </row>
    <row r="1717" spans="1:10" x14ac:dyDescent="0.35">
      <c r="A1717" s="34" t="s">
        <v>19</v>
      </c>
      <c r="B1717" s="34" t="s">
        <v>1155</v>
      </c>
      <c r="C1717" s="34" t="s">
        <v>1146</v>
      </c>
      <c r="D1717" s="34" t="s">
        <v>1156</v>
      </c>
      <c r="E1717" s="34" t="s">
        <v>1208</v>
      </c>
      <c r="F1717" s="34" t="s">
        <v>1209</v>
      </c>
      <c r="G1717" s="34" t="s">
        <v>1435</v>
      </c>
      <c r="H1717" s="34" t="s">
        <v>1436</v>
      </c>
      <c r="I1717" s="34" t="s">
        <v>1439</v>
      </c>
      <c r="J1717" s="34">
        <v>993</v>
      </c>
    </row>
    <row r="1718" spans="1:10" x14ac:dyDescent="0.35">
      <c r="A1718" s="34" t="s">
        <v>19</v>
      </c>
      <c r="B1718" s="34" t="s">
        <v>1137</v>
      </c>
      <c r="C1718" s="34" t="s">
        <v>1138</v>
      </c>
      <c r="D1718" s="34" t="s">
        <v>1156</v>
      </c>
      <c r="E1718" s="34" t="s">
        <v>1208</v>
      </c>
      <c r="F1718" s="34" t="s">
        <v>1209</v>
      </c>
      <c r="G1718" s="34" t="s">
        <v>1435</v>
      </c>
      <c r="H1718" s="34" t="s">
        <v>1436</v>
      </c>
      <c r="I1718" s="34" t="s">
        <v>1440</v>
      </c>
      <c r="J1718" s="34">
        <v>0</v>
      </c>
    </row>
    <row r="1719" spans="1:10" x14ac:dyDescent="0.35">
      <c r="A1719" s="34" t="s">
        <v>19</v>
      </c>
      <c r="B1719" s="34" t="s">
        <v>1144</v>
      </c>
      <c r="C1719" s="34" t="s">
        <v>1138</v>
      </c>
      <c r="D1719" s="34" t="s">
        <v>1156</v>
      </c>
      <c r="E1719" s="34" t="s">
        <v>1208</v>
      </c>
      <c r="F1719" s="34" t="s">
        <v>1209</v>
      </c>
      <c r="G1719" s="34" t="s">
        <v>1435</v>
      </c>
      <c r="H1719" s="34" t="s">
        <v>1436</v>
      </c>
      <c r="I1719" s="34" t="s">
        <v>1440</v>
      </c>
      <c r="J1719" s="34">
        <v>0</v>
      </c>
    </row>
    <row r="1720" spans="1:10" x14ac:dyDescent="0.35">
      <c r="A1720" s="34" t="s">
        <v>16</v>
      </c>
      <c r="B1720" s="34" t="s">
        <v>1145</v>
      </c>
      <c r="C1720" s="34" t="s">
        <v>1146</v>
      </c>
      <c r="D1720" s="34" t="s">
        <v>1156</v>
      </c>
      <c r="E1720" s="34" t="s">
        <v>1208</v>
      </c>
      <c r="F1720" s="34" t="s">
        <v>1209</v>
      </c>
      <c r="G1720" s="34" t="s">
        <v>1435</v>
      </c>
      <c r="H1720" s="34" t="s">
        <v>1436</v>
      </c>
      <c r="I1720" s="34" t="s">
        <v>1440</v>
      </c>
      <c r="J1720" s="34">
        <v>0</v>
      </c>
    </row>
    <row r="1721" spans="1:10" x14ac:dyDescent="0.35">
      <c r="A1721" s="34" t="s">
        <v>16</v>
      </c>
      <c r="B1721" s="34" t="s">
        <v>1147</v>
      </c>
      <c r="C1721" s="34" t="s">
        <v>1146</v>
      </c>
      <c r="D1721" s="34" t="s">
        <v>1156</v>
      </c>
      <c r="E1721" s="34" t="s">
        <v>1208</v>
      </c>
      <c r="F1721" s="34" t="s">
        <v>1209</v>
      </c>
      <c r="G1721" s="34" t="s">
        <v>1435</v>
      </c>
      <c r="H1721" s="34" t="s">
        <v>1436</v>
      </c>
      <c r="I1721" s="34" t="s">
        <v>1440</v>
      </c>
      <c r="J1721" s="34">
        <v>0</v>
      </c>
    </row>
    <row r="1722" spans="1:10" x14ac:dyDescent="0.35">
      <c r="A1722" s="34" t="s">
        <v>16</v>
      </c>
      <c r="B1722" s="34" t="s">
        <v>1148</v>
      </c>
      <c r="C1722" s="34" t="s">
        <v>1146</v>
      </c>
      <c r="D1722" s="34" t="s">
        <v>1156</v>
      </c>
      <c r="E1722" s="34" t="s">
        <v>1208</v>
      </c>
      <c r="F1722" s="34" t="s">
        <v>1209</v>
      </c>
      <c r="G1722" s="34" t="s">
        <v>1435</v>
      </c>
      <c r="H1722" s="34" t="s">
        <v>1436</v>
      </c>
      <c r="I1722" s="34" t="s">
        <v>1440</v>
      </c>
      <c r="J1722" s="34">
        <v>0</v>
      </c>
    </row>
    <row r="1723" spans="1:10" x14ac:dyDescent="0.35">
      <c r="A1723" s="34" t="s">
        <v>16</v>
      </c>
      <c r="B1723" s="34" t="s">
        <v>1149</v>
      </c>
      <c r="C1723" s="34" t="s">
        <v>1146</v>
      </c>
      <c r="D1723" s="34" t="s">
        <v>1156</v>
      </c>
      <c r="E1723" s="34" t="s">
        <v>1208</v>
      </c>
      <c r="F1723" s="34" t="s">
        <v>1209</v>
      </c>
      <c r="G1723" s="34" t="s">
        <v>1435</v>
      </c>
      <c r="H1723" s="34" t="s">
        <v>1436</v>
      </c>
      <c r="I1723" s="34" t="s">
        <v>1440</v>
      </c>
      <c r="J1723" s="34">
        <v>126</v>
      </c>
    </row>
    <row r="1724" spans="1:10" x14ac:dyDescent="0.35">
      <c r="A1724" s="34" t="s">
        <v>16</v>
      </c>
      <c r="B1724" s="34" t="s">
        <v>1150</v>
      </c>
      <c r="C1724" s="34" t="s">
        <v>1146</v>
      </c>
      <c r="D1724" s="34" t="s">
        <v>1156</v>
      </c>
      <c r="E1724" s="34" t="s">
        <v>1208</v>
      </c>
      <c r="F1724" s="34" t="s">
        <v>1209</v>
      </c>
      <c r="G1724" s="34" t="s">
        <v>1435</v>
      </c>
      <c r="H1724" s="34" t="s">
        <v>1436</v>
      </c>
      <c r="I1724" s="34" t="s">
        <v>1440</v>
      </c>
      <c r="J1724" s="34">
        <v>0</v>
      </c>
    </row>
    <row r="1725" spans="1:10" x14ac:dyDescent="0.35">
      <c r="A1725" s="34" t="s">
        <v>19</v>
      </c>
      <c r="B1725" s="34" t="s">
        <v>1151</v>
      </c>
      <c r="C1725" s="34" t="s">
        <v>1146</v>
      </c>
      <c r="D1725" s="34" t="s">
        <v>1156</v>
      </c>
      <c r="E1725" s="34" t="s">
        <v>1208</v>
      </c>
      <c r="F1725" s="34" t="s">
        <v>1209</v>
      </c>
      <c r="G1725" s="34" t="s">
        <v>1435</v>
      </c>
      <c r="H1725" s="34" t="s">
        <v>1436</v>
      </c>
      <c r="I1725" s="34" t="s">
        <v>1440</v>
      </c>
      <c r="J1725" s="34">
        <v>0</v>
      </c>
    </row>
    <row r="1726" spans="1:10" x14ac:dyDescent="0.35">
      <c r="A1726" s="34" t="s">
        <v>19</v>
      </c>
      <c r="B1726" s="34" t="s">
        <v>1152</v>
      </c>
      <c r="C1726" s="34" t="s">
        <v>1146</v>
      </c>
      <c r="D1726" s="34" t="s">
        <v>1156</v>
      </c>
      <c r="E1726" s="34" t="s">
        <v>1208</v>
      </c>
      <c r="F1726" s="34" t="s">
        <v>1209</v>
      </c>
      <c r="G1726" s="34" t="s">
        <v>1435</v>
      </c>
      <c r="H1726" s="34" t="s">
        <v>1436</v>
      </c>
      <c r="I1726" s="34" t="s">
        <v>1440</v>
      </c>
      <c r="J1726" s="34">
        <v>0</v>
      </c>
    </row>
    <row r="1727" spans="1:10" x14ac:dyDescent="0.35">
      <c r="A1727" s="34" t="s">
        <v>19</v>
      </c>
      <c r="B1727" s="34" t="s">
        <v>1153</v>
      </c>
      <c r="C1727" s="34" t="s">
        <v>1146</v>
      </c>
      <c r="D1727" s="34" t="s">
        <v>1156</v>
      </c>
      <c r="E1727" s="34" t="s">
        <v>1208</v>
      </c>
      <c r="F1727" s="34" t="s">
        <v>1209</v>
      </c>
      <c r="G1727" s="34" t="s">
        <v>1435</v>
      </c>
      <c r="H1727" s="34" t="s">
        <v>1436</v>
      </c>
      <c r="I1727" s="34" t="s">
        <v>1440</v>
      </c>
      <c r="J1727" s="34">
        <v>0</v>
      </c>
    </row>
    <row r="1728" spans="1:10" x14ac:dyDescent="0.35">
      <c r="A1728" s="34" t="s">
        <v>19</v>
      </c>
      <c r="B1728" s="34" t="s">
        <v>1154</v>
      </c>
      <c r="C1728" s="34" t="s">
        <v>1146</v>
      </c>
      <c r="D1728" s="34" t="s">
        <v>1156</v>
      </c>
      <c r="E1728" s="34" t="s">
        <v>1208</v>
      </c>
      <c r="F1728" s="34" t="s">
        <v>1209</v>
      </c>
      <c r="G1728" s="34" t="s">
        <v>1435</v>
      </c>
      <c r="H1728" s="34" t="s">
        <v>1436</v>
      </c>
      <c r="I1728" s="34" t="s">
        <v>1440</v>
      </c>
      <c r="J1728" s="34">
        <v>0</v>
      </c>
    </row>
    <row r="1729" spans="1:10" x14ac:dyDescent="0.35">
      <c r="A1729" s="34" t="s">
        <v>19</v>
      </c>
      <c r="B1729" s="34" t="s">
        <v>1155</v>
      </c>
      <c r="C1729" s="34" t="s">
        <v>1146</v>
      </c>
      <c r="D1729" s="34" t="s">
        <v>1156</v>
      </c>
      <c r="E1729" s="34" t="s">
        <v>1208</v>
      </c>
      <c r="F1729" s="34" t="s">
        <v>1209</v>
      </c>
      <c r="G1729" s="34" t="s">
        <v>1435</v>
      </c>
      <c r="H1729" s="34" t="s">
        <v>1436</v>
      </c>
      <c r="I1729" s="34" t="s">
        <v>1440</v>
      </c>
      <c r="J1729" s="34">
        <v>0</v>
      </c>
    </row>
    <row r="1730" spans="1:10" x14ac:dyDescent="0.35">
      <c r="A1730" s="34" t="s">
        <v>19</v>
      </c>
      <c r="B1730" s="34" t="s">
        <v>1137</v>
      </c>
      <c r="C1730" s="34" t="s">
        <v>1138</v>
      </c>
      <c r="D1730" s="34" t="s">
        <v>1156</v>
      </c>
      <c r="E1730" s="34" t="s">
        <v>1208</v>
      </c>
      <c r="F1730" s="34" t="s">
        <v>1209</v>
      </c>
      <c r="G1730" s="34" t="s">
        <v>1435</v>
      </c>
      <c r="H1730" s="34" t="s">
        <v>1436</v>
      </c>
      <c r="I1730" s="34" t="s">
        <v>1441</v>
      </c>
      <c r="J1730" s="34">
        <v>0</v>
      </c>
    </row>
    <row r="1731" spans="1:10" x14ac:dyDescent="0.35">
      <c r="A1731" s="34" t="s">
        <v>19</v>
      </c>
      <c r="B1731" s="34" t="s">
        <v>1144</v>
      </c>
      <c r="C1731" s="34" t="s">
        <v>1138</v>
      </c>
      <c r="D1731" s="34" t="s">
        <v>1156</v>
      </c>
      <c r="E1731" s="34" t="s">
        <v>1208</v>
      </c>
      <c r="F1731" s="34" t="s">
        <v>1209</v>
      </c>
      <c r="G1731" s="34" t="s">
        <v>1435</v>
      </c>
      <c r="H1731" s="34" t="s">
        <v>1436</v>
      </c>
      <c r="I1731" s="34" t="s">
        <v>1441</v>
      </c>
      <c r="J1731" s="34">
        <v>0</v>
      </c>
    </row>
    <row r="1732" spans="1:10" x14ac:dyDescent="0.35">
      <c r="A1732" s="34" t="s">
        <v>16</v>
      </c>
      <c r="B1732" s="34" t="s">
        <v>1145</v>
      </c>
      <c r="C1732" s="34" t="s">
        <v>1146</v>
      </c>
      <c r="D1732" s="34" t="s">
        <v>1156</v>
      </c>
      <c r="E1732" s="34" t="s">
        <v>1208</v>
      </c>
      <c r="F1732" s="34" t="s">
        <v>1209</v>
      </c>
      <c r="G1732" s="34" t="s">
        <v>1435</v>
      </c>
      <c r="H1732" s="34" t="s">
        <v>1436</v>
      </c>
      <c r="I1732" s="34" t="s">
        <v>1441</v>
      </c>
      <c r="J1732" s="34">
        <v>3019</v>
      </c>
    </row>
    <row r="1733" spans="1:10" x14ac:dyDescent="0.35">
      <c r="A1733" s="34" t="s">
        <v>16</v>
      </c>
      <c r="B1733" s="34" t="s">
        <v>1147</v>
      </c>
      <c r="C1733" s="34" t="s">
        <v>1146</v>
      </c>
      <c r="D1733" s="34" t="s">
        <v>1156</v>
      </c>
      <c r="E1733" s="34" t="s">
        <v>1208</v>
      </c>
      <c r="F1733" s="34" t="s">
        <v>1209</v>
      </c>
      <c r="G1733" s="34" t="s">
        <v>1435</v>
      </c>
      <c r="H1733" s="34" t="s">
        <v>1436</v>
      </c>
      <c r="I1733" s="34" t="s">
        <v>1441</v>
      </c>
      <c r="J1733" s="34">
        <v>0</v>
      </c>
    </row>
    <row r="1734" spans="1:10" x14ac:dyDescent="0.35">
      <c r="A1734" s="34" t="s">
        <v>16</v>
      </c>
      <c r="B1734" s="34" t="s">
        <v>1148</v>
      </c>
      <c r="C1734" s="34" t="s">
        <v>1146</v>
      </c>
      <c r="D1734" s="34" t="s">
        <v>1156</v>
      </c>
      <c r="E1734" s="34" t="s">
        <v>1208</v>
      </c>
      <c r="F1734" s="34" t="s">
        <v>1209</v>
      </c>
      <c r="G1734" s="34" t="s">
        <v>1435</v>
      </c>
      <c r="H1734" s="34" t="s">
        <v>1436</v>
      </c>
      <c r="I1734" s="34" t="s">
        <v>1441</v>
      </c>
      <c r="J1734" s="34">
        <v>0</v>
      </c>
    </row>
    <row r="1735" spans="1:10" x14ac:dyDescent="0.35">
      <c r="A1735" s="34" t="s">
        <v>16</v>
      </c>
      <c r="B1735" s="34" t="s">
        <v>1149</v>
      </c>
      <c r="C1735" s="34" t="s">
        <v>1146</v>
      </c>
      <c r="D1735" s="34" t="s">
        <v>1156</v>
      </c>
      <c r="E1735" s="34" t="s">
        <v>1208</v>
      </c>
      <c r="F1735" s="34" t="s">
        <v>1209</v>
      </c>
      <c r="G1735" s="34" t="s">
        <v>1435</v>
      </c>
      <c r="H1735" s="34" t="s">
        <v>1436</v>
      </c>
      <c r="I1735" s="34" t="s">
        <v>1441</v>
      </c>
      <c r="J1735" s="34">
        <v>0</v>
      </c>
    </row>
    <row r="1736" spans="1:10" x14ac:dyDescent="0.35">
      <c r="A1736" s="34" t="s">
        <v>16</v>
      </c>
      <c r="B1736" s="34" t="s">
        <v>1150</v>
      </c>
      <c r="C1736" s="34" t="s">
        <v>1146</v>
      </c>
      <c r="D1736" s="34" t="s">
        <v>1156</v>
      </c>
      <c r="E1736" s="34" t="s">
        <v>1208</v>
      </c>
      <c r="F1736" s="34" t="s">
        <v>1209</v>
      </c>
      <c r="G1736" s="34" t="s">
        <v>1435</v>
      </c>
      <c r="H1736" s="34" t="s">
        <v>1436</v>
      </c>
      <c r="I1736" s="34" t="s">
        <v>1441</v>
      </c>
      <c r="J1736" s="34">
        <v>0</v>
      </c>
    </row>
    <row r="1737" spans="1:10" x14ac:dyDescent="0.35">
      <c r="A1737" s="34" t="s">
        <v>19</v>
      </c>
      <c r="B1737" s="34" t="s">
        <v>1151</v>
      </c>
      <c r="C1737" s="34" t="s">
        <v>1146</v>
      </c>
      <c r="D1737" s="34" t="s">
        <v>1156</v>
      </c>
      <c r="E1737" s="34" t="s">
        <v>1208</v>
      </c>
      <c r="F1737" s="34" t="s">
        <v>1209</v>
      </c>
      <c r="G1737" s="34" t="s">
        <v>1435</v>
      </c>
      <c r="H1737" s="34" t="s">
        <v>1436</v>
      </c>
      <c r="I1737" s="34" t="s">
        <v>1441</v>
      </c>
      <c r="J1737" s="34">
        <v>0</v>
      </c>
    </row>
    <row r="1738" spans="1:10" x14ac:dyDescent="0.35">
      <c r="A1738" s="34" t="s">
        <v>19</v>
      </c>
      <c r="B1738" s="34" t="s">
        <v>1152</v>
      </c>
      <c r="C1738" s="34" t="s">
        <v>1146</v>
      </c>
      <c r="D1738" s="34" t="s">
        <v>1156</v>
      </c>
      <c r="E1738" s="34" t="s">
        <v>1208</v>
      </c>
      <c r="F1738" s="34" t="s">
        <v>1209</v>
      </c>
      <c r="G1738" s="34" t="s">
        <v>1435</v>
      </c>
      <c r="H1738" s="34" t="s">
        <v>1436</v>
      </c>
      <c r="I1738" s="34" t="s">
        <v>1441</v>
      </c>
      <c r="J1738" s="34">
        <v>0</v>
      </c>
    </row>
    <row r="1739" spans="1:10" x14ac:dyDescent="0.35">
      <c r="A1739" s="34" t="s">
        <v>19</v>
      </c>
      <c r="B1739" s="34" t="s">
        <v>1153</v>
      </c>
      <c r="C1739" s="34" t="s">
        <v>1146</v>
      </c>
      <c r="D1739" s="34" t="s">
        <v>1156</v>
      </c>
      <c r="E1739" s="34" t="s">
        <v>1208</v>
      </c>
      <c r="F1739" s="34" t="s">
        <v>1209</v>
      </c>
      <c r="G1739" s="34" t="s">
        <v>1435</v>
      </c>
      <c r="H1739" s="34" t="s">
        <v>1436</v>
      </c>
      <c r="I1739" s="34" t="s">
        <v>1441</v>
      </c>
      <c r="J1739" s="34">
        <v>0</v>
      </c>
    </row>
    <row r="1740" spans="1:10" x14ac:dyDescent="0.35">
      <c r="A1740" s="34" t="s">
        <v>19</v>
      </c>
      <c r="B1740" s="34" t="s">
        <v>1154</v>
      </c>
      <c r="C1740" s="34" t="s">
        <v>1146</v>
      </c>
      <c r="D1740" s="34" t="s">
        <v>1156</v>
      </c>
      <c r="E1740" s="34" t="s">
        <v>1208</v>
      </c>
      <c r="F1740" s="34" t="s">
        <v>1209</v>
      </c>
      <c r="G1740" s="34" t="s">
        <v>1435</v>
      </c>
      <c r="H1740" s="34" t="s">
        <v>1436</v>
      </c>
      <c r="I1740" s="34" t="s">
        <v>1441</v>
      </c>
      <c r="J1740" s="34">
        <v>0</v>
      </c>
    </row>
    <row r="1741" spans="1:10" x14ac:dyDescent="0.35">
      <c r="A1741" s="34" t="s">
        <v>19</v>
      </c>
      <c r="B1741" s="34" t="s">
        <v>1155</v>
      </c>
      <c r="C1741" s="34" t="s">
        <v>1146</v>
      </c>
      <c r="D1741" s="34" t="s">
        <v>1156</v>
      </c>
      <c r="E1741" s="34" t="s">
        <v>1208</v>
      </c>
      <c r="F1741" s="34" t="s">
        <v>1209</v>
      </c>
      <c r="G1741" s="34" t="s">
        <v>1435</v>
      </c>
      <c r="H1741" s="34" t="s">
        <v>1436</v>
      </c>
      <c r="I1741" s="34" t="s">
        <v>1441</v>
      </c>
      <c r="J1741" s="34">
        <v>0</v>
      </c>
    </row>
    <row r="1742" spans="1:10" x14ac:dyDescent="0.35">
      <c r="A1742" s="34" t="s">
        <v>19</v>
      </c>
      <c r="B1742" s="34" t="s">
        <v>1137</v>
      </c>
      <c r="C1742" s="34" t="s">
        <v>1138</v>
      </c>
      <c r="D1742" s="34" t="s">
        <v>1139</v>
      </c>
      <c r="E1742" s="34" t="s">
        <v>1140</v>
      </c>
      <c r="F1742" s="34" t="s">
        <v>1141</v>
      </c>
      <c r="G1742" s="34" t="s">
        <v>1442</v>
      </c>
      <c r="H1742" s="34" t="s">
        <v>1443</v>
      </c>
      <c r="I1742" s="34" t="s">
        <v>1444</v>
      </c>
      <c r="J1742" s="34">
        <v>687</v>
      </c>
    </row>
    <row r="1743" spans="1:10" x14ac:dyDescent="0.35">
      <c r="A1743" s="34" t="s">
        <v>19</v>
      </c>
      <c r="B1743" s="34" t="s">
        <v>1144</v>
      </c>
      <c r="C1743" s="34" t="s">
        <v>1138</v>
      </c>
      <c r="D1743" s="34" t="s">
        <v>1139</v>
      </c>
      <c r="E1743" s="34" t="s">
        <v>1140</v>
      </c>
      <c r="F1743" s="34" t="s">
        <v>1141</v>
      </c>
      <c r="G1743" s="34" t="s">
        <v>1442</v>
      </c>
      <c r="H1743" s="34" t="s">
        <v>1443</v>
      </c>
      <c r="I1743" s="34" t="s">
        <v>1444</v>
      </c>
      <c r="J1743" s="34">
        <v>0</v>
      </c>
    </row>
    <row r="1744" spans="1:10" x14ac:dyDescent="0.35">
      <c r="A1744" s="34" t="s">
        <v>16</v>
      </c>
      <c r="B1744" s="34" t="s">
        <v>1145</v>
      </c>
      <c r="C1744" s="34" t="s">
        <v>1146</v>
      </c>
      <c r="D1744" s="34" t="s">
        <v>1139</v>
      </c>
      <c r="E1744" s="34" t="s">
        <v>1140</v>
      </c>
      <c r="F1744" s="34" t="s">
        <v>1141</v>
      </c>
      <c r="G1744" s="34" t="s">
        <v>1442</v>
      </c>
      <c r="H1744" s="34" t="s">
        <v>1443</v>
      </c>
      <c r="I1744" s="34" t="s">
        <v>1444</v>
      </c>
      <c r="J1744" s="34">
        <v>0</v>
      </c>
    </row>
    <row r="1745" spans="1:10" x14ac:dyDescent="0.35">
      <c r="A1745" s="34" t="s">
        <v>16</v>
      </c>
      <c r="B1745" s="34" t="s">
        <v>1147</v>
      </c>
      <c r="C1745" s="34" t="s">
        <v>1146</v>
      </c>
      <c r="D1745" s="34" t="s">
        <v>1139</v>
      </c>
      <c r="E1745" s="34" t="s">
        <v>1140</v>
      </c>
      <c r="F1745" s="34" t="s">
        <v>1141</v>
      </c>
      <c r="G1745" s="34" t="s">
        <v>1442</v>
      </c>
      <c r="H1745" s="34" t="s">
        <v>1443</v>
      </c>
      <c r="I1745" s="34" t="s">
        <v>1444</v>
      </c>
      <c r="J1745" s="34">
        <v>0</v>
      </c>
    </row>
    <row r="1746" spans="1:10" x14ac:dyDescent="0.35">
      <c r="A1746" s="34" t="s">
        <v>16</v>
      </c>
      <c r="B1746" s="34" t="s">
        <v>1148</v>
      </c>
      <c r="C1746" s="34" t="s">
        <v>1146</v>
      </c>
      <c r="D1746" s="34" t="s">
        <v>1139</v>
      </c>
      <c r="E1746" s="34" t="s">
        <v>1140</v>
      </c>
      <c r="F1746" s="34" t="s">
        <v>1141</v>
      </c>
      <c r="G1746" s="34" t="s">
        <v>1442</v>
      </c>
      <c r="H1746" s="34" t="s">
        <v>1443</v>
      </c>
      <c r="I1746" s="34" t="s">
        <v>1444</v>
      </c>
      <c r="J1746" s="34">
        <v>0</v>
      </c>
    </row>
    <row r="1747" spans="1:10" x14ac:dyDescent="0.35">
      <c r="A1747" s="34" t="s">
        <v>16</v>
      </c>
      <c r="B1747" s="34" t="s">
        <v>1149</v>
      </c>
      <c r="C1747" s="34" t="s">
        <v>1146</v>
      </c>
      <c r="D1747" s="34" t="s">
        <v>1139</v>
      </c>
      <c r="E1747" s="34" t="s">
        <v>1140</v>
      </c>
      <c r="F1747" s="34" t="s">
        <v>1141</v>
      </c>
      <c r="G1747" s="34" t="s">
        <v>1442</v>
      </c>
      <c r="H1747" s="34" t="s">
        <v>1443</v>
      </c>
      <c r="I1747" s="34" t="s">
        <v>1444</v>
      </c>
      <c r="J1747" s="34">
        <v>0</v>
      </c>
    </row>
    <row r="1748" spans="1:10" x14ac:dyDescent="0.35">
      <c r="A1748" s="34" t="s">
        <v>16</v>
      </c>
      <c r="B1748" s="34" t="s">
        <v>1150</v>
      </c>
      <c r="C1748" s="34" t="s">
        <v>1146</v>
      </c>
      <c r="D1748" s="34" t="s">
        <v>1139</v>
      </c>
      <c r="E1748" s="34" t="s">
        <v>1140</v>
      </c>
      <c r="F1748" s="34" t="s">
        <v>1141</v>
      </c>
      <c r="G1748" s="34" t="s">
        <v>1442</v>
      </c>
      <c r="H1748" s="34" t="s">
        <v>1443</v>
      </c>
      <c r="I1748" s="34" t="s">
        <v>1444</v>
      </c>
      <c r="J1748" s="34">
        <v>0</v>
      </c>
    </row>
    <row r="1749" spans="1:10" x14ac:dyDescent="0.35">
      <c r="A1749" s="34" t="s">
        <v>19</v>
      </c>
      <c r="B1749" s="34" t="s">
        <v>1151</v>
      </c>
      <c r="C1749" s="34" t="s">
        <v>1146</v>
      </c>
      <c r="D1749" s="34" t="s">
        <v>1139</v>
      </c>
      <c r="E1749" s="34" t="s">
        <v>1140</v>
      </c>
      <c r="F1749" s="34" t="s">
        <v>1141</v>
      </c>
      <c r="G1749" s="34" t="s">
        <v>1442</v>
      </c>
      <c r="H1749" s="34" t="s">
        <v>1443</v>
      </c>
      <c r="I1749" s="34" t="s">
        <v>1444</v>
      </c>
      <c r="J1749" s="34">
        <v>0</v>
      </c>
    </row>
    <row r="1750" spans="1:10" x14ac:dyDescent="0.35">
      <c r="A1750" s="34" t="s">
        <v>19</v>
      </c>
      <c r="B1750" s="34" t="s">
        <v>1152</v>
      </c>
      <c r="C1750" s="34" t="s">
        <v>1146</v>
      </c>
      <c r="D1750" s="34" t="s">
        <v>1139</v>
      </c>
      <c r="E1750" s="34" t="s">
        <v>1140</v>
      </c>
      <c r="F1750" s="34" t="s">
        <v>1141</v>
      </c>
      <c r="G1750" s="34" t="s">
        <v>1442</v>
      </c>
      <c r="H1750" s="34" t="s">
        <v>1443</v>
      </c>
      <c r="I1750" s="34" t="s">
        <v>1444</v>
      </c>
      <c r="J1750" s="34">
        <v>0</v>
      </c>
    </row>
    <row r="1751" spans="1:10" x14ac:dyDescent="0.35">
      <c r="A1751" s="34" t="s">
        <v>19</v>
      </c>
      <c r="B1751" s="34" t="s">
        <v>1153</v>
      </c>
      <c r="C1751" s="34" t="s">
        <v>1146</v>
      </c>
      <c r="D1751" s="34" t="s">
        <v>1139</v>
      </c>
      <c r="E1751" s="34" t="s">
        <v>1140</v>
      </c>
      <c r="F1751" s="34" t="s">
        <v>1141</v>
      </c>
      <c r="G1751" s="34" t="s">
        <v>1442</v>
      </c>
      <c r="H1751" s="34" t="s">
        <v>1443</v>
      </c>
      <c r="I1751" s="34" t="s">
        <v>1444</v>
      </c>
      <c r="J1751" s="34">
        <v>0</v>
      </c>
    </row>
    <row r="1752" spans="1:10" x14ac:dyDescent="0.35">
      <c r="A1752" s="34" t="s">
        <v>19</v>
      </c>
      <c r="B1752" s="34" t="s">
        <v>1154</v>
      </c>
      <c r="C1752" s="34" t="s">
        <v>1146</v>
      </c>
      <c r="D1752" s="34" t="s">
        <v>1139</v>
      </c>
      <c r="E1752" s="34" t="s">
        <v>1140</v>
      </c>
      <c r="F1752" s="34" t="s">
        <v>1141</v>
      </c>
      <c r="G1752" s="34" t="s">
        <v>1442</v>
      </c>
      <c r="H1752" s="34" t="s">
        <v>1443</v>
      </c>
      <c r="I1752" s="34" t="s">
        <v>1444</v>
      </c>
      <c r="J1752" s="34">
        <v>0</v>
      </c>
    </row>
    <row r="1753" spans="1:10" x14ac:dyDescent="0.35">
      <c r="A1753" s="34" t="s">
        <v>19</v>
      </c>
      <c r="B1753" s="34" t="s">
        <v>1155</v>
      </c>
      <c r="C1753" s="34" t="s">
        <v>1146</v>
      </c>
      <c r="D1753" s="34" t="s">
        <v>1139</v>
      </c>
      <c r="E1753" s="34" t="s">
        <v>1140</v>
      </c>
      <c r="F1753" s="34" t="s">
        <v>1141</v>
      </c>
      <c r="G1753" s="34" t="s">
        <v>1442</v>
      </c>
      <c r="H1753" s="34" t="s">
        <v>1443</v>
      </c>
      <c r="I1753" s="34" t="s">
        <v>1444</v>
      </c>
      <c r="J1753" s="34">
        <v>0</v>
      </c>
    </row>
    <row r="1754" spans="1:10" x14ac:dyDescent="0.35">
      <c r="A1754" s="34" t="s">
        <v>19</v>
      </c>
      <c r="B1754" s="34" t="s">
        <v>1137</v>
      </c>
      <c r="C1754" s="34" t="s">
        <v>1138</v>
      </c>
      <c r="D1754" s="34" t="s">
        <v>1139</v>
      </c>
      <c r="E1754" s="34" t="s">
        <v>1166</v>
      </c>
      <c r="F1754" s="34" t="s">
        <v>1229</v>
      </c>
      <c r="G1754" s="34" t="s">
        <v>1445</v>
      </c>
      <c r="H1754" s="34" t="s">
        <v>1446</v>
      </c>
      <c r="I1754" s="34" t="s">
        <v>1447</v>
      </c>
      <c r="J1754" s="34">
        <v>0</v>
      </c>
    </row>
    <row r="1755" spans="1:10" x14ac:dyDescent="0.35">
      <c r="A1755" s="34" t="s">
        <v>19</v>
      </c>
      <c r="B1755" s="34" t="s">
        <v>1144</v>
      </c>
      <c r="C1755" s="34" t="s">
        <v>1138</v>
      </c>
      <c r="D1755" s="34" t="s">
        <v>1139</v>
      </c>
      <c r="E1755" s="34" t="s">
        <v>1166</v>
      </c>
      <c r="F1755" s="34" t="s">
        <v>1229</v>
      </c>
      <c r="G1755" s="34" t="s">
        <v>1445</v>
      </c>
      <c r="H1755" s="34" t="s">
        <v>1446</v>
      </c>
      <c r="I1755" s="34" t="s">
        <v>1447</v>
      </c>
      <c r="J1755" s="34">
        <v>0</v>
      </c>
    </row>
    <row r="1756" spans="1:10" x14ac:dyDescent="0.35">
      <c r="A1756" s="34" t="s">
        <v>16</v>
      </c>
      <c r="B1756" s="34" t="s">
        <v>1145</v>
      </c>
      <c r="C1756" s="34" t="s">
        <v>1146</v>
      </c>
      <c r="D1756" s="34" t="s">
        <v>1139</v>
      </c>
      <c r="E1756" s="34" t="s">
        <v>1166</v>
      </c>
      <c r="F1756" s="34" t="s">
        <v>1229</v>
      </c>
      <c r="G1756" s="34" t="s">
        <v>1445</v>
      </c>
      <c r="H1756" s="34" t="s">
        <v>1446</v>
      </c>
      <c r="I1756" s="34" t="s">
        <v>1447</v>
      </c>
      <c r="J1756" s="34">
        <v>0</v>
      </c>
    </row>
    <row r="1757" spans="1:10" x14ac:dyDescent="0.35">
      <c r="A1757" s="34" t="s">
        <v>16</v>
      </c>
      <c r="B1757" s="34" t="s">
        <v>1147</v>
      </c>
      <c r="C1757" s="34" t="s">
        <v>1146</v>
      </c>
      <c r="D1757" s="34" t="s">
        <v>1139</v>
      </c>
      <c r="E1757" s="34" t="s">
        <v>1166</v>
      </c>
      <c r="F1757" s="34" t="s">
        <v>1229</v>
      </c>
      <c r="G1757" s="34" t="s">
        <v>1445</v>
      </c>
      <c r="H1757" s="34" t="s">
        <v>1446</v>
      </c>
      <c r="I1757" s="34" t="s">
        <v>1447</v>
      </c>
      <c r="J1757" s="34">
        <v>0</v>
      </c>
    </row>
    <row r="1758" spans="1:10" x14ac:dyDescent="0.35">
      <c r="A1758" s="34" t="s">
        <v>16</v>
      </c>
      <c r="B1758" s="34" t="s">
        <v>1148</v>
      </c>
      <c r="C1758" s="34" t="s">
        <v>1146</v>
      </c>
      <c r="D1758" s="34" t="s">
        <v>1139</v>
      </c>
      <c r="E1758" s="34" t="s">
        <v>1166</v>
      </c>
      <c r="F1758" s="34" t="s">
        <v>1229</v>
      </c>
      <c r="G1758" s="34" t="s">
        <v>1445</v>
      </c>
      <c r="H1758" s="34" t="s">
        <v>1446</v>
      </c>
      <c r="I1758" s="34" t="s">
        <v>1447</v>
      </c>
      <c r="J1758" s="34">
        <v>5</v>
      </c>
    </row>
    <row r="1759" spans="1:10" x14ac:dyDescent="0.35">
      <c r="A1759" s="34" t="s">
        <v>16</v>
      </c>
      <c r="B1759" s="34" t="s">
        <v>1149</v>
      </c>
      <c r="C1759" s="34" t="s">
        <v>1146</v>
      </c>
      <c r="D1759" s="34" t="s">
        <v>1139</v>
      </c>
      <c r="E1759" s="34" t="s">
        <v>1166</v>
      </c>
      <c r="F1759" s="34" t="s">
        <v>1229</v>
      </c>
      <c r="G1759" s="34" t="s">
        <v>1445</v>
      </c>
      <c r="H1759" s="34" t="s">
        <v>1446</v>
      </c>
      <c r="I1759" s="34" t="s">
        <v>1447</v>
      </c>
      <c r="J1759" s="34">
        <v>0</v>
      </c>
    </row>
    <row r="1760" spans="1:10" x14ac:dyDescent="0.35">
      <c r="A1760" s="34" t="s">
        <v>16</v>
      </c>
      <c r="B1760" s="34" t="s">
        <v>1150</v>
      </c>
      <c r="C1760" s="34" t="s">
        <v>1146</v>
      </c>
      <c r="D1760" s="34" t="s">
        <v>1139</v>
      </c>
      <c r="E1760" s="34" t="s">
        <v>1166</v>
      </c>
      <c r="F1760" s="34" t="s">
        <v>1229</v>
      </c>
      <c r="G1760" s="34" t="s">
        <v>1445</v>
      </c>
      <c r="H1760" s="34" t="s">
        <v>1446</v>
      </c>
      <c r="I1760" s="34" t="s">
        <v>1447</v>
      </c>
      <c r="J1760" s="34">
        <v>0</v>
      </c>
    </row>
    <row r="1761" spans="1:10" x14ac:dyDescent="0.35">
      <c r="A1761" s="34" t="s">
        <v>19</v>
      </c>
      <c r="B1761" s="34" t="s">
        <v>1151</v>
      </c>
      <c r="C1761" s="34" t="s">
        <v>1146</v>
      </c>
      <c r="D1761" s="34" t="s">
        <v>1139</v>
      </c>
      <c r="E1761" s="34" t="s">
        <v>1166</v>
      </c>
      <c r="F1761" s="34" t="s">
        <v>1229</v>
      </c>
      <c r="G1761" s="34" t="s">
        <v>1445</v>
      </c>
      <c r="H1761" s="34" t="s">
        <v>1446</v>
      </c>
      <c r="I1761" s="34" t="s">
        <v>1447</v>
      </c>
      <c r="J1761" s="34">
        <v>0</v>
      </c>
    </row>
    <row r="1762" spans="1:10" x14ac:dyDescent="0.35">
      <c r="A1762" s="34" t="s">
        <v>19</v>
      </c>
      <c r="B1762" s="34" t="s">
        <v>1152</v>
      </c>
      <c r="C1762" s="34" t="s">
        <v>1146</v>
      </c>
      <c r="D1762" s="34" t="s">
        <v>1139</v>
      </c>
      <c r="E1762" s="34" t="s">
        <v>1166</v>
      </c>
      <c r="F1762" s="34" t="s">
        <v>1229</v>
      </c>
      <c r="G1762" s="34" t="s">
        <v>1445</v>
      </c>
      <c r="H1762" s="34" t="s">
        <v>1446</v>
      </c>
      <c r="I1762" s="34" t="s">
        <v>1447</v>
      </c>
      <c r="J1762" s="34">
        <v>0</v>
      </c>
    </row>
    <row r="1763" spans="1:10" x14ac:dyDescent="0.35">
      <c r="A1763" s="34" t="s">
        <v>19</v>
      </c>
      <c r="B1763" s="34" t="s">
        <v>1153</v>
      </c>
      <c r="C1763" s="34" t="s">
        <v>1146</v>
      </c>
      <c r="D1763" s="34" t="s">
        <v>1139</v>
      </c>
      <c r="E1763" s="34" t="s">
        <v>1166</v>
      </c>
      <c r="F1763" s="34" t="s">
        <v>1229</v>
      </c>
      <c r="G1763" s="34" t="s">
        <v>1445</v>
      </c>
      <c r="H1763" s="34" t="s">
        <v>1446</v>
      </c>
      <c r="I1763" s="34" t="s">
        <v>1447</v>
      </c>
      <c r="J1763" s="34">
        <v>0</v>
      </c>
    </row>
    <row r="1764" spans="1:10" x14ac:dyDescent="0.35">
      <c r="A1764" s="34" t="s">
        <v>19</v>
      </c>
      <c r="B1764" s="34" t="s">
        <v>1154</v>
      </c>
      <c r="C1764" s="34" t="s">
        <v>1146</v>
      </c>
      <c r="D1764" s="34" t="s">
        <v>1139</v>
      </c>
      <c r="E1764" s="34" t="s">
        <v>1166</v>
      </c>
      <c r="F1764" s="34" t="s">
        <v>1229</v>
      </c>
      <c r="G1764" s="34" t="s">
        <v>1445</v>
      </c>
      <c r="H1764" s="34" t="s">
        <v>1446</v>
      </c>
      <c r="I1764" s="34" t="s">
        <v>1447</v>
      </c>
      <c r="J1764" s="34">
        <v>0</v>
      </c>
    </row>
    <row r="1765" spans="1:10" x14ac:dyDescent="0.35">
      <c r="A1765" s="34" t="s">
        <v>19</v>
      </c>
      <c r="B1765" s="34" t="s">
        <v>1155</v>
      </c>
      <c r="C1765" s="34" t="s">
        <v>1146</v>
      </c>
      <c r="D1765" s="34" t="s">
        <v>1139</v>
      </c>
      <c r="E1765" s="34" t="s">
        <v>1166</v>
      </c>
      <c r="F1765" s="34" t="s">
        <v>1229</v>
      </c>
      <c r="G1765" s="34" t="s">
        <v>1445</v>
      </c>
      <c r="H1765" s="34" t="s">
        <v>1446</v>
      </c>
      <c r="I1765" s="34" t="s">
        <v>1447</v>
      </c>
      <c r="J1765" s="34">
        <v>0</v>
      </c>
    </row>
    <row r="1766" spans="1:10" x14ac:dyDescent="0.35">
      <c r="A1766" s="34" t="s">
        <v>19</v>
      </c>
      <c r="B1766" s="34" t="s">
        <v>1137</v>
      </c>
      <c r="C1766" s="34" t="s">
        <v>1138</v>
      </c>
      <c r="D1766" s="34" t="s">
        <v>1139</v>
      </c>
      <c r="E1766" s="34" t="s">
        <v>1166</v>
      </c>
      <c r="F1766" s="34" t="s">
        <v>1167</v>
      </c>
      <c r="G1766" s="34" t="s">
        <v>1448</v>
      </c>
      <c r="H1766" s="34" t="s">
        <v>1449</v>
      </c>
      <c r="I1766" s="34" t="s">
        <v>1450</v>
      </c>
      <c r="J1766" s="34">
        <v>0</v>
      </c>
    </row>
    <row r="1767" spans="1:10" x14ac:dyDescent="0.35">
      <c r="A1767" s="34" t="s">
        <v>19</v>
      </c>
      <c r="B1767" s="34" t="s">
        <v>1144</v>
      </c>
      <c r="C1767" s="34" t="s">
        <v>1138</v>
      </c>
      <c r="D1767" s="34" t="s">
        <v>1139</v>
      </c>
      <c r="E1767" s="34" t="s">
        <v>1166</v>
      </c>
      <c r="F1767" s="34" t="s">
        <v>1167</v>
      </c>
      <c r="G1767" s="34" t="s">
        <v>1448</v>
      </c>
      <c r="H1767" s="34" t="s">
        <v>1449</v>
      </c>
      <c r="I1767" s="34" t="s">
        <v>1450</v>
      </c>
      <c r="J1767" s="34">
        <v>0</v>
      </c>
    </row>
    <row r="1768" spans="1:10" x14ac:dyDescent="0.35">
      <c r="A1768" s="34" t="s">
        <v>16</v>
      </c>
      <c r="B1768" s="34" t="s">
        <v>1145</v>
      </c>
      <c r="C1768" s="34" t="s">
        <v>1146</v>
      </c>
      <c r="D1768" s="34" t="s">
        <v>1139</v>
      </c>
      <c r="E1768" s="34" t="s">
        <v>1166</v>
      </c>
      <c r="F1768" s="34" t="s">
        <v>1167</v>
      </c>
      <c r="G1768" s="34" t="s">
        <v>1448</v>
      </c>
      <c r="H1768" s="34" t="s">
        <v>1449</v>
      </c>
      <c r="I1768" s="34" t="s">
        <v>1450</v>
      </c>
      <c r="J1768" s="34">
        <v>0</v>
      </c>
    </row>
    <row r="1769" spans="1:10" x14ac:dyDescent="0.35">
      <c r="A1769" s="34" t="s">
        <v>16</v>
      </c>
      <c r="B1769" s="34" t="s">
        <v>1147</v>
      </c>
      <c r="C1769" s="34" t="s">
        <v>1146</v>
      </c>
      <c r="D1769" s="34" t="s">
        <v>1139</v>
      </c>
      <c r="E1769" s="34" t="s">
        <v>1166</v>
      </c>
      <c r="F1769" s="34" t="s">
        <v>1167</v>
      </c>
      <c r="G1769" s="34" t="s">
        <v>1448</v>
      </c>
      <c r="H1769" s="34" t="s">
        <v>1449</v>
      </c>
      <c r="I1769" s="34" t="s">
        <v>1450</v>
      </c>
      <c r="J1769" s="34">
        <v>0</v>
      </c>
    </row>
    <row r="1770" spans="1:10" x14ac:dyDescent="0.35">
      <c r="A1770" s="34" t="s">
        <v>16</v>
      </c>
      <c r="B1770" s="34" t="s">
        <v>1148</v>
      </c>
      <c r="C1770" s="34" t="s">
        <v>1146</v>
      </c>
      <c r="D1770" s="34" t="s">
        <v>1139</v>
      </c>
      <c r="E1770" s="34" t="s">
        <v>1166</v>
      </c>
      <c r="F1770" s="34" t="s">
        <v>1167</v>
      </c>
      <c r="G1770" s="34" t="s">
        <v>1448</v>
      </c>
      <c r="H1770" s="34" t="s">
        <v>1449</v>
      </c>
      <c r="I1770" s="34" t="s">
        <v>1450</v>
      </c>
      <c r="J1770" s="34">
        <v>0</v>
      </c>
    </row>
    <row r="1771" spans="1:10" x14ac:dyDescent="0.35">
      <c r="A1771" s="34" t="s">
        <v>16</v>
      </c>
      <c r="B1771" s="34" t="s">
        <v>1149</v>
      </c>
      <c r="C1771" s="34" t="s">
        <v>1146</v>
      </c>
      <c r="D1771" s="34" t="s">
        <v>1139</v>
      </c>
      <c r="E1771" s="34" t="s">
        <v>1166</v>
      </c>
      <c r="F1771" s="34" t="s">
        <v>1167</v>
      </c>
      <c r="G1771" s="34" t="s">
        <v>1448</v>
      </c>
      <c r="H1771" s="34" t="s">
        <v>1449</v>
      </c>
      <c r="I1771" s="34" t="s">
        <v>1450</v>
      </c>
      <c r="J1771" s="34">
        <v>0</v>
      </c>
    </row>
    <row r="1772" spans="1:10" x14ac:dyDescent="0.35">
      <c r="A1772" s="34" t="s">
        <v>16</v>
      </c>
      <c r="B1772" s="34" t="s">
        <v>1150</v>
      </c>
      <c r="C1772" s="34" t="s">
        <v>1146</v>
      </c>
      <c r="D1772" s="34" t="s">
        <v>1139</v>
      </c>
      <c r="E1772" s="34" t="s">
        <v>1166</v>
      </c>
      <c r="F1772" s="34" t="s">
        <v>1167</v>
      </c>
      <c r="G1772" s="34" t="s">
        <v>1448</v>
      </c>
      <c r="H1772" s="34" t="s">
        <v>1449</v>
      </c>
      <c r="I1772" s="34" t="s">
        <v>1450</v>
      </c>
      <c r="J1772" s="34">
        <v>25</v>
      </c>
    </row>
    <row r="1773" spans="1:10" x14ac:dyDescent="0.35">
      <c r="A1773" s="34" t="s">
        <v>19</v>
      </c>
      <c r="B1773" s="34" t="s">
        <v>1151</v>
      </c>
      <c r="C1773" s="34" t="s">
        <v>1146</v>
      </c>
      <c r="D1773" s="34" t="s">
        <v>1139</v>
      </c>
      <c r="E1773" s="34" t="s">
        <v>1166</v>
      </c>
      <c r="F1773" s="34" t="s">
        <v>1167</v>
      </c>
      <c r="G1773" s="34" t="s">
        <v>1448</v>
      </c>
      <c r="H1773" s="34" t="s">
        <v>1449</v>
      </c>
      <c r="I1773" s="34" t="s">
        <v>1450</v>
      </c>
      <c r="J1773" s="34">
        <v>0</v>
      </c>
    </row>
    <row r="1774" spans="1:10" x14ac:dyDescent="0.35">
      <c r="A1774" s="34" t="s">
        <v>19</v>
      </c>
      <c r="B1774" s="34" t="s">
        <v>1152</v>
      </c>
      <c r="C1774" s="34" t="s">
        <v>1146</v>
      </c>
      <c r="D1774" s="34" t="s">
        <v>1139</v>
      </c>
      <c r="E1774" s="34" t="s">
        <v>1166</v>
      </c>
      <c r="F1774" s="34" t="s">
        <v>1167</v>
      </c>
      <c r="G1774" s="34" t="s">
        <v>1448</v>
      </c>
      <c r="H1774" s="34" t="s">
        <v>1449</v>
      </c>
      <c r="I1774" s="34" t="s">
        <v>1450</v>
      </c>
      <c r="J1774" s="34">
        <v>0</v>
      </c>
    </row>
    <row r="1775" spans="1:10" x14ac:dyDescent="0.35">
      <c r="A1775" s="34" t="s">
        <v>19</v>
      </c>
      <c r="B1775" s="34" t="s">
        <v>1153</v>
      </c>
      <c r="C1775" s="34" t="s">
        <v>1146</v>
      </c>
      <c r="D1775" s="34" t="s">
        <v>1139</v>
      </c>
      <c r="E1775" s="34" t="s">
        <v>1166</v>
      </c>
      <c r="F1775" s="34" t="s">
        <v>1167</v>
      </c>
      <c r="G1775" s="34" t="s">
        <v>1448</v>
      </c>
      <c r="H1775" s="34" t="s">
        <v>1449</v>
      </c>
      <c r="I1775" s="34" t="s">
        <v>1450</v>
      </c>
      <c r="J1775" s="34">
        <v>0</v>
      </c>
    </row>
    <row r="1776" spans="1:10" x14ac:dyDescent="0.35">
      <c r="A1776" s="34" t="s">
        <v>19</v>
      </c>
      <c r="B1776" s="34" t="s">
        <v>1154</v>
      </c>
      <c r="C1776" s="34" t="s">
        <v>1146</v>
      </c>
      <c r="D1776" s="34" t="s">
        <v>1139</v>
      </c>
      <c r="E1776" s="34" t="s">
        <v>1166</v>
      </c>
      <c r="F1776" s="34" t="s">
        <v>1167</v>
      </c>
      <c r="G1776" s="34" t="s">
        <v>1448</v>
      </c>
      <c r="H1776" s="34" t="s">
        <v>1449</v>
      </c>
      <c r="I1776" s="34" t="s">
        <v>1450</v>
      </c>
      <c r="J1776" s="34">
        <v>0</v>
      </c>
    </row>
    <row r="1777" spans="1:10" x14ac:dyDescent="0.35">
      <c r="A1777" s="34" t="s">
        <v>19</v>
      </c>
      <c r="B1777" s="34" t="s">
        <v>1155</v>
      </c>
      <c r="C1777" s="34" t="s">
        <v>1146</v>
      </c>
      <c r="D1777" s="34" t="s">
        <v>1139</v>
      </c>
      <c r="E1777" s="34" t="s">
        <v>1166</v>
      </c>
      <c r="F1777" s="34" t="s">
        <v>1167</v>
      </c>
      <c r="G1777" s="34" t="s">
        <v>1448</v>
      </c>
      <c r="H1777" s="34" t="s">
        <v>1449</v>
      </c>
      <c r="I1777" s="34" t="s">
        <v>1450</v>
      </c>
      <c r="J1777" s="34">
        <v>0</v>
      </c>
    </row>
    <row r="1778" spans="1:10" x14ac:dyDescent="0.35">
      <c r="A1778" s="34" t="s">
        <v>19</v>
      </c>
      <c r="B1778" s="34" t="s">
        <v>1137</v>
      </c>
      <c r="C1778" s="34" t="s">
        <v>1138</v>
      </c>
      <c r="D1778" s="34" t="s">
        <v>1139</v>
      </c>
      <c r="E1778" s="34" t="s">
        <v>1254</v>
      </c>
      <c r="F1778" s="34" t="s">
        <v>1451</v>
      </c>
      <c r="G1778" s="34" t="s">
        <v>1452</v>
      </c>
      <c r="H1778" s="34" t="s">
        <v>1453</v>
      </c>
      <c r="I1778" s="34" t="s">
        <v>1454</v>
      </c>
      <c r="J1778" s="34">
        <v>0</v>
      </c>
    </row>
    <row r="1779" spans="1:10" x14ac:dyDescent="0.35">
      <c r="A1779" s="34" t="s">
        <v>19</v>
      </c>
      <c r="B1779" s="34" t="s">
        <v>1144</v>
      </c>
      <c r="C1779" s="34" t="s">
        <v>1138</v>
      </c>
      <c r="D1779" s="34" t="s">
        <v>1139</v>
      </c>
      <c r="E1779" s="34" t="s">
        <v>1254</v>
      </c>
      <c r="F1779" s="34" t="s">
        <v>1451</v>
      </c>
      <c r="G1779" s="34" t="s">
        <v>1452</v>
      </c>
      <c r="H1779" s="34" t="s">
        <v>1453</v>
      </c>
      <c r="I1779" s="34" t="s">
        <v>1454</v>
      </c>
      <c r="J1779" s="34">
        <v>0</v>
      </c>
    </row>
    <row r="1780" spans="1:10" x14ac:dyDescent="0.35">
      <c r="A1780" s="34" t="s">
        <v>16</v>
      </c>
      <c r="B1780" s="34" t="s">
        <v>1145</v>
      </c>
      <c r="C1780" s="34" t="s">
        <v>1146</v>
      </c>
      <c r="D1780" s="34" t="s">
        <v>1139</v>
      </c>
      <c r="E1780" s="34" t="s">
        <v>1254</v>
      </c>
      <c r="F1780" s="34" t="s">
        <v>1451</v>
      </c>
      <c r="G1780" s="34" t="s">
        <v>1452</v>
      </c>
      <c r="H1780" s="34" t="s">
        <v>1453</v>
      </c>
      <c r="I1780" s="34" t="s">
        <v>1454</v>
      </c>
      <c r="J1780" s="34">
        <v>0</v>
      </c>
    </row>
    <row r="1781" spans="1:10" x14ac:dyDescent="0.35">
      <c r="A1781" s="34" t="s">
        <v>16</v>
      </c>
      <c r="B1781" s="34" t="s">
        <v>1147</v>
      </c>
      <c r="C1781" s="34" t="s">
        <v>1146</v>
      </c>
      <c r="D1781" s="34" t="s">
        <v>1139</v>
      </c>
      <c r="E1781" s="34" t="s">
        <v>1254</v>
      </c>
      <c r="F1781" s="34" t="s">
        <v>1451</v>
      </c>
      <c r="G1781" s="34" t="s">
        <v>1452</v>
      </c>
      <c r="H1781" s="34" t="s">
        <v>1453</v>
      </c>
      <c r="I1781" s="34" t="s">
        <v>1454</v>
      </c>
      <c r="J1781" s="34">
        <v>0</v>
      </c>
    </row>
    <row r="1782" spans="1:10" x14ac:dyDescent="0.35">
      <c r="A1782" s="34" t="s">
        <v>16</v>
      </c>
      <c r="B1782" s="34" t="s">
        <v>1148</v>
      </c>
      <c r="C1782" s="34" t="s">
        <v>1146</v>
      </c>
      <c r="D1782" s="34" t="s">
        <v>1139</v>
      </c>
      <c r="E1782" s="34" t="s">
        <v>1254</v>
      </c>
      <c r="F1782" s="34" t="s">
        <v>1451</v>
      </c>
      <c r="G1782" s="34" t="s">
        <v>1452</v>
      </c>
      <c r="H1782" s="34" t="s">
        <v>1453</v>
      </c>
      <c r="I1782" s="34" t="s">
        <v>1454</v>
      </c>
      <c r="J1782" s="34">
        <v>0</v>
      </c>
    </row>
    <row r="1783" spans="1:10" x14ac:dyDescent="0.35">
      <c r="A1783" s="34" t="s">
        <v>16</v>
      </c>
      <c r="B1783" s="34" t="s">
        <v>1149</v>
      </c>
      <c r="C1783" s="34" t="s">
        <v>1146</v>
      </c>
      <c r="D1783" s="34" t="s">
        <v>1139</v>
      </c>
      <c r="E1783" s="34" t="s">
        <v>1254</v>
      </c>
      <c r="F1783" s="34" t="s">
        <v>1451</v>
      </c>
      <c r="G1783" s="34" t="s">
        <v>1452</v>
      </c>
      <c r="H1783" s="34" t="s">
        <v>1453</v>
      </c>
      <c r="I1783" s="34" t="s">
        <v>1454</v>
      </c>
      <c r="J1783" s="34">
        <v>15</v>
      </c>
    </row>
    <row r="1784" spans="1:10" x14ac:dyDescent="0.35">
      <c r="A1784" s="34" t="s">
        <v>16</v>
      </c>
      <c r="B1784" s="34" t="s">
        <v>1150</v>
      </c>
      <c r="C1784" s="34" t="s">
        <v>1146</v>
      </c>
      <c r="D1784" s="34" t="s">
        <v>1139</v>
      </c>
      <c r="E1784" s="34" t="s">
        <v>1254</v>
      </c>
      <c r="F1784" s="34" t="s">
        <v>1451</v>
      </c>
      <c r="G1784" s="34" t="s">
        <v>1452</v>
      </c>
      <c r="H1784" s="34" t="s">
        <v>1453</v>
      </c>
      <c r="I1784" s="34" t="s">
        <v>1454</v>
      </c>
      <c r="J1784" s="34">
        <v>0</v>
      </c>
    </row>
    <row r="1785" spans="1:10" x14ac:dyDescent="0.35">
      <c r="A1785" s="34" t="s">
        <v>19</v>
      </c>
      <c r="B1785" s="34" t="s">
        <v>1151</v>
      </c>
      <c r="C1785" s="34" t="s">
        <v>1146</v>
      </c>
      <c r="D1785" s="34" t="s">
        <v>1139</v>
      </c>
      <c r="E1785" s="34" t="s">
        <v>1254</v>
      </c>
      <c r="F1785" s="34" t="s">
        <v>1451</v>
      </c>
      <c r="G1785" s="34" t="s">
        <v>1452</v>
      </c>
      <c r="H1785" s="34" t="s">
        <v>1453</v>
      </c>
      <c r="I1785" s="34" t="s">
        <v>1454</v>
      </c>
      <c r="J1785" s="34">
        <v>0</v>
      </c>
    </row>
    <row r="1786" spans="1:10" x14ac:dyDescent="0.35">
      <c r="A1786" s="34" t="s">
        <v>19</v>
      </c>
      <c r="B1786" s="34" t="s">
        <v>1152</v>
      </c>
      <c r="C1786" s="34" t="s">
        <v>1146</v>
      </c>
      <c r="D1786" s="34" t="s">
        <v>1139</v>
      </c>
      <c r="E1786" s="34" t="s">
        <v>1254</v>
      </c>
      <c r="F1786" s="34" t="s">
        <v>1451</v>
      </c>
      <c r="G1786" s="34" t="s">
        <v>1452</v>
      </c>
      <c r="H1786" s="34" t="s">
        <v>1453</v>
      </c>
      <c r="I1786" s="34" t="s">
        <v>1454</v>
      </c>
      <c r="J1786" s="34">
        <v>0</v>
      </c>
    </row>
    <row r="1787" spans="1:10" x14ac:dyDescent="0.35">
      <c r="A1787" s="34" t="s">
        <v>19</v>
      </c>
      <c r="B1787" s="34" t="s">
        <v>1153</v>
      </c>
      <c r="C1787" s="34" t="s">
        <v>1146</v>
      </c>
      <c r="D1787" s="34" t="s">
        <v>1139</v>
      </c>
      <c r="E1787" s="34" t="s">
        <v>1254</v>
      </c>
      <c r="F1787" s="34" t="s">
        <v>1451</v>
      </c>
      <c r="G1787" s="34" t="s">
        <v>1452</v>
      </c>
      <c r="H1787" s="34" t="s">
        <v>1453</v>
      </c>
      <c r="I1787" s="34" t="s">
        <v>1454</v>
      </c>
      <c r="J1787" s="34">
        <v>0</v>
      </c>
    </row>
    <row r="1788" spans="1:10" x14ac:dyDescent="0.35">
      <c r="A1788" s="34" t="s">
        <v>19</v>
      </c>
      <c r="B1788" s="34" t="s">
        <v>1154</v>
      </c>
      <c r="C1788" s="34" t="s">
        <v>1146</v>
      </c>
      <c r="D1788" s="34" t="s">
        <v>1139</v>
      </c>
      <c r="E1788" s="34" t="s">
        <v>1254</v>
      </c>
      <c r="F1788" s="34" t="s">
        <v>1451</v>
      </c>
      <c r="G1788" s="34" t="s">
        <v>1452</v>
      </c>
      <c r="H1788" s="34" t="s">
        <v>1453</v>
      </c>
      <c r="I1788" s="34" t="s">
        <v>1454</v>
      </c>
      <c r="J1788" s="34">
        <v>0</v>
      </c>
    </row>
    <row r="1789" spans="1:10" x14ac:dyDescent="0.35">
      <c r="A1789" s="34" t="s">
        <v>19</v>
      </c>
      <c r="B1789" s="34" t="s">
        <v>1155</v>
      </c>
      <c r="C1789" s="34" t="s">
        <v>1146</v>
      </c>
      <c r="D1789" s="34" t="s">
        <v>1139</v>
      </c>
      <c r="E1789" s="34" t="s">
        <v>1254</v>
      </c>
      <c r="F1789" s="34" t="s">
        <v>1451</v>
      </c>
      <c r="G1789" s="34" t="s">
        <v>1452</v>
      </c>
      <c r="H1789" s="34" t="s">
        <v>1453</v>
      </c>
      <c r="I1789" s="34" t="s">
        <v>1454</v>
      </c>
      <c r="J1789" s="34">
        <v>0</v>
      </c>
    </row>
    <row r="1790" spans="1:10" x14ac:dyDescent="0.35">
      <c r="A1790" s="34" t="s">
        <v>19</v>
      </c>
      <c r="B1790" s="34" t="s">
        <v>1137</v>
      </c>
      <c r="C1790" s="34" t="s">
        <v>1138</v>
      </c>
      <c r="D1790" s="34" t="s">
        <v>1139</v>
      </c>
      <c r="E1790" s="34" t="s">
        <v>1254</v>
      </c>
      <c r="F1790" s="34" t="s">
        <v>1451</v>
      </c>
      <c r="G1790" s="34" t="s">
        <v>1452</v>
      </c>
      <c r="H1790" s="34" t="s">
        <v>1453</v>
      </c>
      <c r="I1790" s="34" t="s">
        <v>1455</v>
      </c>
      <c r="J1790" s="34">
        <v>261</v>
      </c>
    </row>
    <row r="1791" spans="1:10" x14ac:dyDescent="0.35">
      <c r="A1791" s="34" t="s">
        <v>19</v>
      </c>
      <c r="B1791" s="34" t="s">
        <v>1144</v>
      </c>
      <c r="C1791" s="34" t="s">
        <v>1138</v>
      </c>
      <c r="D1791" s="34" t="s">
        <v>1139</v>
      </c>
      <c r="E1791" s="34" t="s">
        <v>1254</v>
      </c>
      <c r="F1791" s="34" t="s">
        <v>1451</v>
      </c>
      <c r="G1791" s="34" t="s">
        <v>1452</v>
      </c>
      <c r="H1791" s="34" t="s">
        <v>1453</v>
      </c>
      <c r="I1791" s="34" t="s">
        <v>1455</v>
      </c>
      <c r="J1791" s="34">
        <v>0</v>
      </c>
    </row>
    <row r="1792" spans="1:10" x14ac:dyDescent="0.35">
      <c r="A1792" s="34" t="s">
        <v>16</v>
      </c>
      <c r="B1792" s="34" t="s">
        <v>1145</v>
      </c>
      <c r="C1792" s="34" t="s">
        <v>1146</v>
      </c>
      <c r="D1792" s="34" t="s">
        <v>1139</v>
      </c>
      <c r="E1792" s="34" t="s">
        <v>1254</v>
      </c>
      <c r="F1792" s="34" t="s">
        <v>1451</v>
      </c>
      <c r="G1792" s="34" t="s">
        <v>1452</v>
      </c>
      <c r="H1792" s="34" t="s">
        <v>1453</v>
      </c>
      <c r="I1792" s="34" t="s">
        <v>1455</v>
      </c>
      <c r="J1792" s="34">
        <v>0</v>
      </c>
    </row>
    <row r="1793" spans="1:10" x14ac:dyDescent="0.35">
      <c r="A1793" s="34" t="s">
        <v>16</v>
      </c>
      <c r="B1793" s="34" t="s">
        <v>1147</v>
      </c>
      <c r="C1793" s="34" t="s">
        <v>1146</v>
      </c>
      <c r="D1793" s="34" t="s">
        <v>1139</v>
      </c>
      <c r="E1793" s="34" t="s">
        <v>1254</v>
      </c>
      <c r="F1793" s="34" t="s">
        <v>1451</v>
      </c>
      <c r="G1793" s="34" t="s">
        <v>1452</v>
      </c>
      <c r="H1793" s="34" t="s">
        <v>1453</v>
      </c>
      <c r="I1793" s="34" t="s">
        <v>1455</v>
      </c>
      <c r="J1793" s="34">
        <v>0</v>
      </c>
    </row>
    <row r="1794" spans="1:10" x14ac:dyDescent="0.35">
      <c r="A1794" s="34" t="s">
        <v>16</v>
      </c>
      <c r="B1794" s="34" t="s">
        <v>1148</v>
      </c>
      <c r="C1794" s="34" t="s">
        <v>1146</v>
      </c>
      <c r="D1794" s="34" t="s">
        <v>1139</v>
      </c>
      <c r="E1794" s="34" t="s">
        <v>1254</v>
      </c>
      <c r="F1794" s="34" t="s">
        <v>1451</v>
      </c>
      <c r="G1794" s="34" t="s">
        <v>1452</v>
      </c>
      <c r="H1794" s="34" t="s">
        <v>1453</v>
      </c>
      <c r="I1794" s="34" t="s">
        <v>1455</v>
      </c>
      <c r="J1794" s="34">
        <v>0</v>
      </c>
    </row>
    <row r="1795" spans="1:10" x14ac:dyDescent="0.35">
      <c r="A1795" s="34" t="s">
        <v>16</v>
      </c>
      <c r="B1795" s="34" t="s">
        <v>1149</v>
      </c>
      <c r="C1795" s="34" t="s">
        <v>1146</v>
      </c>
      <c r="D1795" s="34" t="s">
        <v>1139</v>
      </c>
      <c r="E1795" s="34" t="s">
        <v>1254</v>
      </c>
      <c r="F1795" s="34" t="s">
        <v>1451</v>
      </c>
      <c r="G1795" s="34" t="s">
        <v>1452</v>
      </c>
      <c r="H1795" s="34" t="s">
        <v>1453</v>
      </c>
      <c r="I1795" s="34" t="s">
        <v>1455</v>
      </c>
      <c r="J1795" s="34">
        <v>0</v>
      </c>
    </row>
    <row r="1796" spans="1:10" x14ac:dyDescent="0.35">
      <c r="A1796" s="34" t="s">
        <v>16</v>
      </c>
      <c r="B1796" s="34" t="s">
        <v>1150</v>
      </c>
      <c r="C1796" s="34" t="s">
        <v>1146</v>
      </c>
      <c r="D1796" s="34" t="s">
        <v>1139</v>
      </c>
      <c r="E1796" s="34" t="s">
        <v>1254</v>
      </c>
      <c r="F1796" s="34" t="s">
        <v>1451</v>
      </c>
      <c r="G1796" s="34" t="s">
        <v>1452</v>
      </c>
      <c r="H1796" s="34" t="s">
        <v>1453</v>
      </c>
      <c r="I1796" s="34" t="s">
        <v>1455</v>
      </c>
      <c r="J1796" s="34">
        <v>0</v>
      </c>
    </row>
    <row r="1797" spans="1:10" x14ac:dyDescent="0.35">
      <c r="A1797" s="34" t="s">
        <v>19</v>
      </c>
      <c r="B1797" s="34" t="s">
        <v>1151</v>
      </c>
      <c r="C1797" s="34" t="s">
        <v>1146</v>
      </c>
      <c r="D1797" s="34" t="s">
        <v>1139</v>
      </c>
      <c r="E1797" s="34" t="s">
        <v>1254</v>
      </c>
      <c r="F1797" s="34" t="s">
        <v>1451</v>
      </c>
      <c r="G1797" s="34" t="s">
        <v>1452</v>
      </c>
      <c r="H1797" s="34" t="s">
        <v>1453</v>
      </c>
      <c r="I1797" s="34" t="s">
        <v>1455</v>
      </c>
      <c r="J1797" s="34">
        <v>0</v>
      </c>
    </row>
    <row r="1798" spans="1:10" x14ac:dyDescent="0.35">
      <c r="A1798" s="34" t="s">
        <v>19</v>
      </c>
      <c r="B1798" s="34" t="s">
        <v>1152</v>
      </c>
      <c r="C1798" s="34" t="s">
        <v>1146</v>
      </c>
      <c r="D1798" s="34" t="s">
        <v>1139</v>
      </c>
      <c r="E1798" s="34" t="s">
        <v>1254</v>
      </c>
      <c r="F1798" s="34" t="s">
        <v>1451</v>
      </c>
      <c r="G1798" s="34" t="s">
        <v>1452</v>
      </c>
      <c r="H1798" s="34" t="s">
        <v>1453</v>
      </c>
      <c r="I1798" s="34" t="s">
        <v>1455</v>
      </c>
      <c r="J1798" s="34">
        <v>0</v>
      </c>
    </row>
    <row r="1799" spans="1:10" x14ac:dyDescent="0.35">
      <c r="A1799" s="34" t="s">
        <v>19</v>
      </c>
      <c r="B1799" s="34" t="s">
        <v>1153</v>
      </c>
      <c r="C1799" s="34" t="s">
        <v>1146</v>
      </c>
      <c r="D1799" s="34" t="s">
        <v>1139</v>
      </c>
      <c r="E1799" s="34" t="s">
        <v>1254</v>
      </c>
      <c r="F1799" s="34" t="s">
        <v>1451</v>
      </c>
      <c r="G1799" s="34" t="s">
        <v>1452</v>
      </c>
      <c r="H1799" s="34" t="s">
        <v>1453</v>
      </c>
      <c r="I1799" s="34" t="s">
        <v>1455</v>
      </c>
      <c r="J1799" s="34">
        <v>0</v>
      </c>
    </row>
    <row r="1800" spans="1:10" x14ac:dyDescent="0.35">
      <c r="A1800" s="34" t="s">
        <v>19</v>
      </c>
      <c r="B1800" s="34" t="s">
        <v>1154</v>
      </c>
      <c r="C1800" s="34" t="s">
        <v>1146</v>
      </c>
      <c r="D1800" s="34" t="s">
        <v>1139</v>
      </c>
      <c r="E1800" s="34" t="s">
        <v>1254</v>
      </c>
      <c r="F1800" s="34" t="s">
        <v>1451</v>
      </c>
      <c r="G1800" s="34" t="s">
        <v>1452</v>
      </c>
      <c r="H1800" s="34" t="s">
        <v>1453</v>
      </c>
      <c r="I1800" s="34" t="s">
        <v>1455</v>
      </c>
      <c r="J1800" s="34">
        <v>0</v>
      </c>
    </row>
    <row r="1801" spans="1:10" x14ac:dyDescent="0.35">
      <c r="A1801" s="34" t="s">
        <v>19</v>
      </c>
      <c r="B1801" s="34" t="s">
        <v>1155</v>
      </c>
      <c r="C1801" s="34" t="s">
        <v>1146</v>
      </c>
      <c r="D1801" s="34" t="s">
        <v>1139</v>
      </c>
      <c r="E1801" s="34" t="s">
        <v>1254</v>
      </c>
      <c r="F1801" s="34" t="s">
        <v>1451</v>
      </c>
      <c r="G1801" s="34" t="s">
        <v>1452</v>
      </c>
      <c r="H1801" s="34" t="s">
        <v>1453</v>
      </c>
      <c r="I1801" s="34" t="s">
        <v>1455</v>
      </c>
      <c r="J1801" s="34">
        <v>0</v>
      </c>
    </row>
    <row r="1802" spans="1:10" x14ac:dyDescent="0.35">
      <c r="A1802" s="34" t="s">
        <v>19</v>
      </c>
      <c r="B1802" s="34" t="s">
        <v>1137</v>
      </c>
      <c r="C1802" s="34" t="s">
        <v>1138</v>
      </c>
      <c r="D1802" s="34" t="s">
        <v>1139</v>
      </c>
      <c r="E1802" s="34" t="s">
        <v>1166</v>
      </c>
      <c r="F1802" s="34" t="s">
        <v>1167</v>
      </c>
      <c r="G1802" s="34" t="s">
        <v>1456</v>
      </c>
      <c r="H1802" s="34" t="s">
        <v>1457</v>
      </c>
      <c r="I1802" s="34" t="s">
        <v>1458</v>
      </c>
      <c r="J1802" s="34">
        <v>0</v>
      </c>
    </row>
    <row r="1803" spans="1:10" x14ac:dyDescent="0.35">
      <c r="A1803" s="34" t="s">
        <v>19</v>
      </c>
      <c r="B1803" s="34" t="s">
        <v>1144</v>
      </c>
      <c r="C1803" s="34" t="s">
        <v>1138</v>
      </c>
      <c r="D1803" s="34" t="s">
        <v>1139</v>
      </c>
      <c r="E1803" s="34" t="s">
        <v>1166</v>
      </c>
      <c r="F1803" s="34" t="s">
        <v>1167</v>
      </c>
      <c r="G1803" s="34" t="s">
        <v>1456</v>
      </c>
      <c r="H1803" s="34" t="s">
        <v>1457</v>
      </c>
      <c r="I1803" s="34" t="s">
        <v>1458</v>
      </c>
      <c r="J1803" s="34">
        <v>0</v>
      </c>
    </row>
    <row r="1804" spans="1:10" x14ac:dyDescent="0.35">
      <c r="A1804" s="34" t="s">
        <v>16</v>
      </c>
      <c r="B1804" s="34" t="s">
        <v>1145</v>
      </c>
      <c r="C1804" s="34" t="s">
        <v>1146</v>
      </c>
      <c r="D1804" s="34" t="s">
        <v>1139</v>
      </c>
      <c r="E1804" s="34" t="s">
        <v>1166</v>
      </c>
      <c r="F1804" s="34" t="s">
        <v>1167</v>
      </c>
      <c r="G1804" s="34" t="s">
        <v>1456</v>
      </c>
      <c r="H1804" s="34" t="s">
        <v>1457</v>
      </c>
      <c r="I1804" s="34" t="s">
        <v>1458</v>
      </c>
      <c r="J1804" s="34">
        <v>0</v>
      </c>
    </row>
    <row r="1805" spans="1:10" x14ac:dyDescent="0.35">
      <c r="A1805" s="34" t="s">
        <v>16</v>
      </c>
      <c r="B1805" s="34" t="s">
        <v>1147</v>
      </c>
      <c r="C1805" s="34" t="s">
        <v>1146</v>
      </c>
      <c r="D1805" s="34" t="s">
        <v>1139</v>
      </c>
      <c r="E1805" s="34" t="s">
        <v>1166</v>
      </c>
      <c r="F1805" s="34" t="s">
        <v>1167</v>
      </c>
      <c r="G1805" s="34" t="s">
        <v>1456</v>
      </c>
      <c r="H1805" s="34" t="s">
        <v>1457</v>
      </c>
      <c r="I1805" s="34" t="s">
        <v>1458</v>
      </c>
      <c r="J1805" s="34">
        <v>0</v>
      </c>
    </row>
    <row r="1806" spans="1:10" x14ac:dyDescent="0.35">
      <c r="A1806" s="34" t="s">
        <v>16</v>
      </c>
      <c r="B1806" s="34" t="s">
        <v>1148</v>
      </c>
      <c r="C1806" s="34" t="s">
        <v>1146</v>
      </c>
      <c r="D1806" s="34" t="s">
        <v>1139</v>
      </c>
      <c r="E1806" s="34" t="s">
        <v>1166</v>
      </c>
      <c r="F1806" s="34" t="s">
        <v>1167</v>
      </c>
      <c r="G1806" s="34" t="s">
        <v>1456</v>
      </c>
      <c r="H1806" s="34" t="s">
        <v>1457</v>
      </c>
      <c r="I1806" s="34" t="s">
        <v>1458</v>
      </c>
      <c r="J1806" s="34">
        <v>48</v>
      </c>
    </row>
    <row r="1807" spans="1:10" x14ac:dyDescent="0.35">
      <c r="A1807" s="34" t="s">
        <v>16</v>
      </c>
      <c r="B1807" s="34" t="s">
        <v>1149</v>
      </c>
      <c r="C1807" s="34" t="s">
        <v>1146</v>
      </c>
      <c r="D1807" s="34" t="s">
        <v>1139</v>
      </c>
      <c r="E1807" s="34" t="s">
        <v>1166</v>
      </c>
      <c r="F1807" s="34" t="s">
        <v>1167</v>
      </c>
      <c r="G1807" s="34" t="s">
        <v>1456</v>
      </c>
      <c r="H1807" s="34" t="s">
        <v>1457</v>
      </c>
      <c r="I1807" s="34" t="s">
        <v>1458</v>
      </c>
      <c r="J1807" s="34">
        <v>0</v>
      </c>
    </row>
    <row r="1808" spans="1:10" x14ac:dyDescent="0.35">
      <c r="A1808" s="34" t="s">
        <v>16</v>
      </c>
      <c r="B1808" s="34" t="s">
        <v>1150</v>
      </c>
      <c r="C1808" s="34" t="s">
        <v>1146</v>
      </c>
      <c r="D1808" s="34" t="s">
        <v>1139</v>
      </c>
      <c r="E1808" s="34" t="s">
        <v>1166</v>
      </c>
      <c r="F1808" s="34" t="s">
        <v>1167</v>
      </c>
      <c r="G1808" s="34" t="s">
        <v>1456</v>
      </c>
      <c r="H1808" s="34" t="s">
        <v>1457</v>
      </c>
      <c r="I1808" s="34" t="s">
        <v>1458</v>
      </c>
      <c r="J1808" s="34">
        <v>0</v>
      </c>
    </row>
    <row r="1809" spans="1:10" x14ac:dyDescent="0.35">
      <c r="A1809" s="34" t="s">
        <v>19</v>
      </c>
      <c r="B1809" s="34" t="s">
        <v>1151</v>
      </c>
      <c r="C1809" s="34" t="s">
        <v>1146</v>
      </c>
      <c r="D1809" s="34" t="s">
        <v>1139</v>
      </c>
      <c r="E1809" s="34" t="s">
        <v>1166</v>
      </c>
      <c r="F1809" s="34" t="s">
        <v>1167</v>
      </c>
      <c r="G1809" s="34" t="s">
        <v>1456</v>
      </c>
      <c r="H1809" s="34" t="s">
        <v>1457</v>
      </c>
      <c r="I1809" s="34" t="s">
        <v>1458</v>
      </c>
      <c r="J1809" s="34">
        <v>0</v>
      </c>
    </row>
    <row r="1810" spans="1:10" x14ac:dyDescent="0.35">
      <c r="A1810" s="34" t="s">
        <v>19</v>
      </c>
      <c r="B1810" s="34" t="s">
        <v>1152</v>
      </c>
      <c r="C1810" s="34" t="s">
        <v>1146</v>
      </c>
      <c r="D1810" s="34" t="s">
        <v>1139</v>
      </c>
      <c r="E1810" s="34" t="s">
        <v>1166</v>
      </c>
      <c r="F1810" s="34" t="s">
        <v>1167</v>
      </c>
      <c r="G1810" s="34" t="s">
        <v>1456</v>
      </c>
      <c r="H1810" s="34" t="s">
        <v>1457</v>
      </c>
      <c r="I1810" s="34" t="s">
        <v>1458</v>
      </c>
      <c r="J1810" s="34">
        <v>0</v>
      </c>
    </row>
    <row r="1811" spans="1:10" x14ac:dyDescent="0.35">
      <c r="A1811" s="34" t="s">
        <v>19</v>
      </c>
      <c r="B1811" s="34" t="s">
        <v>1153</v>
      </c>
      <c r="C1811" s="34" t="s">
        <v>1146</v>
      </c>
      <c r="D1811" s="34" t="s">
        <v>1139</v>
      </c>
      <c r="E1811" s="34" t="s">
        <v>1166</v>
      </c>
      <c r="F1811" s="34" t="s">
        <v>1167</v>
      </c>
      <c r="G1811" s="34" t="s">
        <v>1456</v>
      </c>
      <c r="H1811" s="34" t="s">
        <v>1457</v>
      </c>
      <c r="I1811" s="34" t="s">
        <v>1458</v>
      </c>
      <c r="J1811" s="34">
        <v>0</v>
      </c>
    </row>
    <row r="1812" spans="1:10" x14ac:dyDescent="0.35">
      <c r="A1812" s="34" t="s">
        <v>19</v>
      </c>
      <c r="B1812" s="34" t="s">
        <v>1154</v>
      </c>
      <c r="C1812" s="34" t="s">
        <v>1146</v>
      </c>
      <c r="D1812" s="34" t="s">
        <v>1139</v>
      </c>
      <c r="E1812" s="34" t="s">
        <v>1166</v>
      </c>
      <c r="F1812" s="34" t="s">
        <v>1167</v>
      </c>
      <c r="G1812" s="34" t="s">
        <v>1456</v>
      </c>
      <c r="H1812" s="34" t="s">
        <v>1457</v>
      </c>
      <c r="I1812" s="34" t="s">
        <v>1458</v>
      </c>
      <c r="J1812" s="34">
        <v>0</v>
      </c>
    </row>
    <row r="1813" spans="1:10" x14ac:dyDescent="0.35">
      <c r="A1813" s="34" t="s">
        <v>19</v>
      </c>
      <c r="B1813" s="34" t="s">
        <v>1155</v>
      </c>
      <c r="C1813" s="34" t="s">
        <v>1146</v>
      </c>
      <c r="D1813" s="34" t="s">
        <v>1139</v>
      </c>
      <c r="E1813" s="34" t="s">
        <v>1166</v>
      </c>
      <c r="F1813" s="34" t="s">
        <v>1167</v>
      </c>
      <c r="G1813" s="34" t="s">
        <v>1456</v>
      </c>
      <c r="H1813" s="34" t="s">
        <v>1457</v>
      </c>
      <c r="I1813" s="34" t="s">
        <v>1458</v>
      </c>
      <c r="J1813" s="34">
        <v>0</v>
      </c>
    </row>
    <row r="1814" spans="1:10" x14ac:dyDescent="0.35">
      <c r="A1814" s="34" t="s">
        <v>19</v>
      </c>
      <c r="B1814" s="34" t="s">
        <v>1137</v>
      </c>
      <c r="C1814" s="34" t="s">
        <v>1138</v>
      </c>
      <c r="D1814" s="34" t="s">
        <v>1139</v>
      </c>
      <c r="E1814" s="34" t="s">
        <v>1166</v>
      </c>
      <c r="F1814" s="34" t="s">
        <v>1194</v>
      </c>
      <c r="G1814" s="34" t="s">
        <v>1349</v>
      </c>
      <c r="H1814" s="34" t="s">
        <v>1459</v>
      </c>
      <c r="I1814" s="34" t="s">
        <v>1460</v>
      </c>
      <c r="J1814" s="34">
        <v>0</v>
      </c>
    </row>
    <row r="1815" spans="1:10" x14ac:dyDescent="0.35">
      <c r="A1815" s="34" t="s">
        <v>19</v>
      </c>
      <c r="B1815" s="34" t="s">
        <v>1144</v>
      </c>
      <c r="C1815" s="34" t="s">
        <v>1138</v>
      </c>
      <c r="D1815" s="34" t="s">
        <v>1139</v>
      </c>
      <c r="E1815" s="34" t="s">
        <v>1166</v>
      </c>
      <c r="F1815" s="34" t="s">
        <v>1194</v>
      </c>
      <c r="G1815" s="34" t="s">
        <v>1349</v>
      </c>
      <c r="H1815" s="34" t="s">
        <v>1459</v>
      </c>
      <c r="I1815" s="34" t="s">
        <v>1460</v>
      </c>
      <c r="J1815" s="34">
        <v>0</v>
      </c>
    </row>
    <row r="1816" spans="1:10" x14ac:dyDescent="0.35">
      <c r="A1816" s="34" t="s">
        <v>16</v>
      </c>
      <c r="B1816" s="34" t="s">
        <v>1145</v>
      </c>
      <c r="C1816" s="34" t="s">
        <v>1146</v>
      </c>
      <c r="D1816" s="34" t="s">
        <v>1139</v>
      </c>
      <c r="E1816" s="34" t="s">
        <v>1166</v>
      </c>
      <c r="F1816" s="34" t="s">
        <v>1194</v>
      </c>
      <c r="G1816" s="34" t="s">
        <v>1349</v>
      </c>
      <c r="H1816" s="34" t="s">
        <v>1459</v>
      </c>
      <c r="I1816" s="34" t="s">
        <v>1460</v>
      </c>
      <c r="J1816" s="34">
        <v>0</v>
      </c>
    </row>
    <row r="1817" spans="1:10" x14ac:dyDescent="0.35">
      <c r="A1817" s="34" t="s">
        <v>16</v>
      </c>
      <c r="B1817" s="34" t="s">
        <v>1147</v>
      </c>
      <c r="C1817" s="34" t="s">
        <v>1146</v>
      </c>
      <c r="D1817" s="34" t="s">
        <v>1139</v>
      </c>
      <c r="E1817" s="34" t="s">
        <v>1166</v>
      </c>
      <c r="F1817" s="34" t="s">
        <v>1194</v>
      </c>
      <c r="G1817" s="34" t="s">
        <v>1349</v>
      </c>
      <c r="H1817" s="34" t="s">
        <v>1459</v>
      </c>
      <c r="I1817" s="34" t="s">
        <v>1460</v>
      </c>
      <c r="J1817" s="34">
        <v>0</v>
      </c>
    </row>
    <row r="1818" spans="1:10" x14ac:dyDescent="0.35">
      <c r="A1818" s="34" t="s">
        <v>16</v>
      </c>
      <c r="B1818" s="34" t="s">
        <v>1148</v>
      </c>
      <c r="C1818" s="34" t="s">
        <v>1146</v>
      </c>
      <c r="D1818" s="34" t="s">
        <v>1139</v>
      </c>
      <c r="E1818" s="34" t="s">
        <v>1166</v>
      </c>
      <c r="F1818" s="34" t="s">
        <v>1194</v>
      </c>
      <c r="G1818" s="34" t="s">
        <v>1349</v>
      </c>
      <c r="H1818" s="34" t="s">
        <v>1459</v>
      </c>
      <c r="I1818" s="34" t="s">
        <v>1460</v>
      </c>
      <c r="J1818" s="34">
        <v>32</v>
      </c>
    </row>
    <row r="1819" spans="1:10" x14ac:dyDescent="0.35">
      <c r="A1819" s="34" t="s">
        <v>16</v>
      </c>
      <c r="B1819" s="34" t="s">
        <v>1149</v>
      </c>
      <c r="C1819" s="34" t="s">
        <v>1146</v>
      </c>
      <c r="D1819" s="34" t="s">
        <v>1139</v>
      </c>
      <c r="E1819" s="34" t="s">
        <v>1166</v>
      </c>
      <c r="F1819" s="34" t="s">
        <v>1194</v>
      </c>
      <c r="G1819" s="34" t="s">
        <v>1349</v>
      </c>
      <c r="H1819" s="34" t="s">
        <v>1459</v>
      </c>
      <c r="I1819" s="34" t="s">
        <v>1460</v>
      </c>
      <c r="J1819" s="34">
        <v>0</v>
      </c>
    </row>
    <row r="1820" spans="1:10" x14ac:dyDescent="0.35">
      <c r="A1820" s="34" t="s">
        <v>16</v>
      </c>
      <c r="B1820" s="34" t="s">
        <v>1150</v>
      </c>
      <c r="C1820" s="34" t="s">
        <v>1146</v>
      </c>
      <c r="D1820" s="34" t="s">
        <v>1139</v>
      </c>
      <c r="E1820" s="34" t="s">
        <v>1166</v>
      </c>
      <c r="F1820" s="34" t="s">
        <v>1194</v>
      </c>
      <c r="G1820" s="34" t="s">
        <v>1349</v>
      </c>
      <c r="H1820" s="34" t="s">
        <v>1459</v>
      </c>
      <c r="I1820" s="34" t="s">
        <v>1460</v>
      </c>
      <c r="J1820" s="34">
        <v>0</v>
      </c>
    </row>
    <row r="1821" spans="1:10" x14ac:dyDescent="0.35">
      <c r="A1821" s="34" t="s">
        <v>19</v>
      </c>
      <c r="B1821" s="34" t="s">
        <v>1151</v>
      </c>
      <c r="C1821" s="34" t="s">
        <v>1146</v>
      </c>
      <c r="D1821" s="34" t="s">
        <v>1139</v>
      </c>
      <c r="E1821" s="34" t="s">
        <v>1166</v>
      </c>
      <c r="F1821" s="34" t="s">
        <v>1194</v>
      </c>
      <c r="G1821" s="34" t="s">
        <v>1349</v>
      </c>
      <c r="H1821" s="34" t="s">
        <v>1459</v>
      </c>
      <c r="I1821" s="34" t="s">
        <v>1460</v>
      </c>
      <c r="J1821" s="34">
        <v>0</v>
      </c>
    </row>
    <row r="1822" spans="1:10" x14ac:dyDescent="0.35">
      <c r="A1822" s="34" t="s">
        <v>19</v>
      </c>
      <c r="B1822" s="34" t="s">
        <v>1152</v>
      </c>
      <c r="C1822" s="34" t="s">
        <v>1146</v>
      </c>
      <c r="D1822" s="34" t="s">
        <v>1139</v>
      </c>
      <c r="E1822" s="34" t="s">
        <v>1166</v>
      </c>
      <c r="F1822" s="34" t="s">
        <v>1194</v>
      </c>
      <c r="G1822" s="34" t="s">
        <v>1349</v>
      </c>
      <c r="H1822" s="34" t="s">
        <v>1459</v>
      </c>
      <c r="I1822" s="34" t="s">
        <v>1460</v>
      </c>
      <c r="J1822" s="34">
        <v>0</v>
      </c>
    </row>
    <row r="1823" spans="1:10" x14ac:dyDescent="0.35">
      <c r="A1823" s="34" t="s">
        <v>19</v>
      </c>
      <c r="B1823" s="34" t="s">
        <v>1153</v>
      </c>
      <c r="C1823" s="34" t="s">
        <v>1146</v>
      </c>
      <c r="D1823" s="34" t="s">
        <v>1139</v>
      </c>
      <c r="E1823" s="34" t="s">
        <v>1166</v>
      </c>
      <c r="F1823" s="34" t="s">
        <v>1194</v>
      </c>
      <c r="G1823" s="34" t="s">
        <v>1349</v>
      </c>
      <c r="H1823" s="34" t="s">
        <v>1459</v>
      </c>
      <c r="I1823" s="34" t="s">
        <v>1460</v>
      </c>
      <c r="J1823" s="34">
        <v>0</v>
      </c>
    </row>
    <row r="1824" spans="1:10" x14ac:dyDescent="0.35">
      <c r="A1824" s="34" t="s">
        <v>19</v>
      </c>
      <c r="B1824" s="34" t="s">
        <v>1154</v>
      </c>
      <c r="C1824" s="34" t="s">
        <v>1146</v>
      </c>
      <c r="D1824" s="34" t="s">
        <v>1139</v>
      </c>
      <c r="E1824" s="34" t="s">
        <v>1166</v>
      </c>
      <c r="F1824" s="34" t="s">
        <v>1194</v>
      </c>
      <c r="G1824" s="34" t="s">
        <v>1349</v>
      </c>
      <c r="H1824" s="34" t="s">
        <v>1459</v>
      </c>
      <c r="I1824" s="34" t="s">
        <v>1460</v>
      </c>
      <c r="J1824" s="34">
        <v>0</v>
      </c>
    </row>
    <row r="1825" spans="1:10" x14ac:dyDescent="0.35">
      <c r="A1825" s="34" t="s">
        <v>19</v>
      </c>
      <c r="B1825" s="34" t="s">
        <v>1155</v>
      </c>
      <c r="C1825" s="34" t="s">
        <v>1146</v>
      </c>
      <c r="D1825" s="34" t="s">
        <v>1139</v>
      </c>
      <c r="E1825" s="34" t="s">
        <v>1166</v>
      </c>
      <c r="F1825" s="34" t="s">
        <v>1194</v>
      </c>
      <c r="G1825" s="34" t="s">
        <v>1349</v>
      </c>
      <c r="H1825" s="34" t="s">
        <v>1459</v>
      </c>
      <c r="I1825" s="34" t="s">
        <v>1460</v>
      </c>
      <c r="J1825" s="34">
        <v>0</v>
      </c>
    </row>
    <row r="1826" spans="1:10" x14ac:dyDescent="0.35">
      <c r="A1826" s="34" t="s">
        <v>19</v>
      </c>
      <c r="B1826" s="34" t="s">
        <v>1137</v>
      </c>
      <c r="C1826" s="34" t="s">
        <v>1138</v>
      </c>
      <c r="D1826" s="34" t="s">
        <v>1139</v>
      </c>
      <c r="E1826" s="34" t="s">
        <v>1461</v>
      </c>
      <c r="F1826" s="34" t="s">
        <v>1462</v>
      </c>
      <c r="G1826" s="34" t="s">
        <v>1463</v>
      </c>
      <c r="H1826" s="34" t="s">
        <v>1464</v>
      </c>
      <c r="I1826" s="34" t="s">
        <v>1465</v>
      </c>
      <c r="J1826" s="34">
        <v>12539</v>
      </c>
    </row>
    <row r="1827" spans="1:10" x14ac:dyDescent="0.35">
      <c r="A1827" s="34" t="s">
        <v>19</v>
      </c>
      <c r="B1827" s="34" t="s">
        <v>1144</v>
      </c>
      <c r="C1827" s="34" t="s">
        <v>1138</v>
      </c>
      <c r="D1827" s="34" t="s">
        <v>1139</v>
      </c>
      <c r="E1827" s="34" t="s">
        <v>1461</v>
      </c>
      <c r="F1827" s="34" t="s">
        <v>1462</v>
      </c>
      <c r="G1827" s="34" t="s">
        <v>1463</v>
      </c>
      <c r="H1827" s="34" t="s">
        <v>1464</v>
      </c>
      <c r="I1827" s="34" t="s">
        <v>1465</v>
      </c>
      <c r="J1827" s="34">
        <v>0</v>
      </c>
    </row>
    <row r="1828" spans="1:10" x14ac:dyDescent="0.35">
      <c r="A1828" s="34" t="s">
        <v>16</v>
      </c>
      <c r="B1828" s="34" t="s">
        <v>1145</v>
      </c>
      <c r="C1828" s="34" t="s">
        <v>1146</v>
      </c>
      <c r="D1828" s="34" t="s">
        <v>1139</v>
      </c>
      <c r="E1828" s="34" t="s">
        <v>1461</v>
      </c>
      <c r="F1828" s="34" t="s">
        <v>1462</v>
      </c>
      <c r="G1828" s="34" t="s">
        <v>1463</v>
      </c>
      <c r="H1828" s="34" t="s">
        <v>1464</v>
      </c>
      <c r="I1828" s="34" t="s">
        <v>1465</v>
      </c>
      <c r="J1828" s="34">
        <v>0</v>
      </c>
    </row>
    <row r="1829" spans="1:10" x14ac:dyDescent="0.35">
      <c r="A1829" s="34" t="s">
        <v>16</v>
      </c>
      <c r="B1829" s="34" t="s">
        <v>1147</v>
      </c>
      <c r="C1829" s="34" t="s">
        <v>1146</v>
      </c>
      <c r="D1829" s="34" t="s">
        <v>1139</v>
      </c>
      <c r="E1829" s="34" t="s">
        <v>1461</v>
      </c>
      <c r="F1829" s="34" t="s">
        <v>1462</v>
      </c>
      <c r="G1829" s="34" t="s">
        <v>1463</v>
      </c>
      <c r="H1829" s="34" t="s">
        <v>1464</v>
      </c>
      <c r="I1829" s="34" t="s">
        <v>1465</v>
      </c>
      <c r="J1829" s="34">
        <v>0</v>
      </c>
    </row>
    <row r="1830" spans="1:10" x14ac:dyDescent="0.35">
      <c r="A1830" s="34" t="s">
        <v>16</v>
      </c>
      <c r="B1830" s="34" t="s">
        <v>1148</v>
      </c>
      <c r="C1830" s="34" t="s">
        <v>1146</v>
      </c>
      <c r="D1830" s="34" t="s">
        <v>1139</v>
      </c>
      <c r="E1830" s="34" t="s">
        <v>1461</v>
      </c>
      <c r="F1830" s="34" t="s">
        <v>1462</v>
      </c>
      <c r="G1830" s="34" t="s">
        <v>1463</v>
      </c>
      <c r="H1830" s="34" t="s">
        <v>1464</v>
      </c>
      <c r="I1830" s="34" t="s">
        <v>1465</v>
      </c>
      <c r="J1830" s="34">
        <v>0</v>
      </c>
    </row>
    <row r="1831" spans="1:10" x14ac:dyDescent="0.35">
      <c r="A1831" s="34" t="s">
        <v>16</v>
      </c>
      <c r="B1831" s="34" t="s">
        <v>1149</v>
      </c>
      <c r="C1831" s="34" t="s">
        <v>1146</v>
      </c>
      <c r="D1831" s="34" t="s">
        <v>1139</v>
      </c>
      <c r="E1831" s="34" t="s">
        <v>1461</v>
      </c>
      <c r="F1831" s="34" t="s">
        <v>1462</v>
      </c>
      <c r="G1831" s="34" t="s">
        <v>1463</v>
      </c>
      <c r="H1831" s="34" t="s">
        <v>1464</v>
      </c>
      <c r="I1831" s="34" t="s">
        <v>1465</v>
      </c>
      <c r="J1831" s="34">
        <v>0</v>
      </c>
    </row>
    <row r="1832" spans="1:10" x14ac:dyDescent="0.35">
      <c r="A1832" s="34" t="s">
        <v>16</v>
      </c>
      <c r="B1832" s="34" t="s">
        <v>1150</v>
      </c>
      <c r="C1832" s="34" t="s">
        <v>1146</v>
      </c>
      <c r="D1832" s="34" t="s">
        <v>1139</v>
      </c>
      <c r="E1832" s="34" t="s">
        <v>1461</v>
      </c>
      <c r="F1832" s="34" t="s">
        <v>1462</v>
      </c>
      <c r="G1832" s="34" t="s">
        <v>1463</v>
      </c>
      <c r="H1832" s="34" t="s">
        <v>1464</v>
      </c>
      <c r="I1832" s="34" t="s">
        <v>1465</v>
      </c>
      <c r="J1832" s="34">
        <v>0</v>
      </c>
    </row>
    <row r="1833" spans="1:10" x14ac:dyDescent="0.35">
      <c r="A1833" s="34" t="s">
        <v>19</v>
      </c>
      <c r="B1833" s="34" t="s">
        <v>1151</v>
      </c>
      <c r="C1833" s="34" t="s">
        <v>1146</v>
      </c>
      <c r="D1833" s="34" t="s">
        <v>1139</v>
      </c>
      <c r="E1833" s="34" t="s">
        <v>1461</v>
      </c>
      <c r="F1833" s="34" t="s">
        <v>1462</v>
      </c>
      <c r="G1833" s="34" t="s">
        <v>1463</v>
      </c>
      <c r="H1833" s="34" t="s">
        <v>1464</v>
      </c>
      <c r="I1833" s="34" t="s">
        <v>1465</v>
      </c>
      <c r="J1833" s="34">
        <v>0</v>
      </c>
    </row>
    <row r="1834" spans="1:10" x14ac:dyDescent="0.35">
      <c r="A1834" s="34" t="s">
        <v>19</v>
      </c>
      <c r="B1834" s="34" t="s">
        <v>1152</v>
      </c>
      <c r="C1834" s="34" t="s">
        <v>1146</v>
      </c>
      <c r="D1834" s="34" t="s">
        <v>1139</v>
      </c>
      <c r="E1834" s="34" t="s">
        <v>1461</v>
      </c>
      <c r="F1834" s="34" t="s">
        <v>1462</v>
      </c>
      <c r="G1834" s="34" t="s">
        <v>1463</v>
      </c>
      <c r="H1834" s="34" t="s">
        <v>1464</v>
      </c>
      <c r="I1834" s="34" t="s">
        <v>1465</v>
      </c>
      <c r="J1834" s="34">
        <v>0</v>
      </c>
    </row>
    <row r="1835" spans="1:10" x14ac:dyDescent="0.35">
      <c r="A1835" s="34" t="s">
        <v>19</v>
      </c>
      <c r="B1835" s="34" t="s">
        <v>1153</v>
      </c>
      <c r="C1835" s="34" t="s">
        <v>1146</v>
      </c>
      <c r="D1835" s="34" t="s">
        <v>1139</v>
      </c>
      <c r="E1835" s="34" t="s">
        <v>1461</v>
      </c>
      <c r="F1835" s="34" t="s">
        <v>1462</v>
      </c>
      <c r="G1835" s="34" t="s">
        <v>1463</v>
      </c>
      <c r="H1835" s="34" t="s">
        <v>1464</v>
      </c>
      <c r="I1835" s="34" t="s">
        <v>1465</v>
      </c>
      <c r="J1835" s="34">
        <v>0</v>
      </c>
    </row>
    <row r="1836" spans="1:10" x14ac:dyDescent="0.35">
      <c r="A1836" s="34" t="s">
        <v>19</v>
      </c>
      <c r="B1836" s="34" t="s">
        <v>1154</v>
      </c>
      <c r="C1836" s="34" t="s">
        <v>1146</v>
      </c>
      <c r="D1836" s="34" t="s">
        <v>1139</v>
      </c>
      <c r="E1836" s="34" t="s">
        <v>1461</v>
      </c>
      <c r="F1836" s="34" t="s">
        <v>1462</v>
      </c>
      <c r="G1836" s="34" t="s">
        <v>1463</v>
      </c>
      <c r="H1836" s="34" t="s">
        <v>1464</v>
      </c>
      <c r="I1836" s="34" t="s">
        <v>1465</v>
      </c>
      <c r="J1836" s="34">
        <v>0</v>
      </c>
    </row>
    <row r="1837" spans="1:10" x14ac:dyDescent="0.35">
      <c r="A1837" s="34" t="s">
        <v>19</v>
      </c>
      <c r="B1837" s="34" t="s">
        <v>1155</v>
      </c>
      <c r="C1837" s="34" t="s">
        <v>1146</v>
      </c>
      <c r="D1837" s="34" t="s">
        <v>1139</v>
      </c>
      <c r="E1837" s="34" t="s">
        <v>1461</v>
      </c>
      <c r="F1837" s="34" t="s">
        <v>1462</v>
      </c>
      <c r="G1837" s="34" t="s">
        <v>1463</v>
      </c>
      <c r="H1837" s="34" t="s">
        <v>1464</v>
      </c>
      <c r="I1837" s="34" t="s">
        <v>1465</v>
      </c>
      <c r="J1837" s="34">
        <v>0</v>
      </c>
    </row>
    <row r="1838" spans="1:10" x14ac:dyDescent="0.35">
      <c r="A1838" s="34" t="s">
        <v>19</v>
      </c>
      <c r="B1838" s="34" t="s">
        <v>1137</v>
      </c>
      <c r="C1838" s="34" t="s">
        <v>1138</v>
      </c>
      <c r="D1838" s="34" t="s">
        <v>1156</v>
      </c>
      <c r="E1838" s="34" t="s">
        <v>1466</v>
      </c>
      <c r="F1838" s="34" t="s">
        <v>1467</v>
      </c>
      <c r="G1838" s="34" t="s">
        <v>1468</v>
      </c>
      <c r="H1838" s="34" t="s">
        <v>1469</v>
      </c>
      <c r="I1838" s="34" t="s">
        <v>1470</v>
      </c>
      <c r="J1838" s="34">
        <v>0</v>
      </c>
    </row>
    <row r="1839" spans="1:10" x14ac:dyDescent="0.35">
      <c r="A1839" s="34" t="s">
        <v>19</v>
      </c>
      <c r="B1839" s="34" t="s">
        <v>1144</v>
      </c>
      <c r="C1839" s="34" t="s">
        <v>1138</v>
      </c>
      <c r="D1839" s="34" t="s">
        <v>1156</v>
      </c>
      <c r="E1839" s="34" t="s">
        <v>1466</v>
      </c>
      <c r="F1839" s="34" t="s">
        <v>1467</v>
      </c>
      <c r="G1839" s="34" t="s">
        <v>1468</v>
      </c>
      <c r="H1839" s="34" t="s">
        <v>1469</v>
      </c>
      <c r="I1839" s="34" t="s">
        <v>1470</v>
      </c>
      <c r="J1839" s="34">
        <v>0</v>
      </c>
    </row>
    <row r="1840" spans="1:10" x14ac:dyDescent="0.35">
      <c r="A1840" s="34" t="s">
        <v>16</v>
      </c>
      <c r="B1840" s="34" t="s">
        <v>1145</v>
      </c>
      <c r="C1840" s="34" t="s">
        <v>1146</v>
      </c>
      <c r="D1840" s="34" t="s">
        <v>1156</v>
      </c>
      <c r="E1840" s="34" t="s">
        <v>1466</v>
      </c>
      <c r="F1840" s="34" t="s">
        <v>1467</v>
      </c>
      <c r="G1840" s="34" t="s">
        <v>1468</v>
      </c>
      <c r="H1840" s="34" t="s">
        <v>1469</v>
      </c>
      <c r="I1840" s="34" t="s">
        <v>1470</v>
      </c>
      <c r="J1840" s="34">
        <v>3</v>
      </c>
    </row>
    <row r="1841" spans="1:10" x14ac:dyDescent="0.35">
      <c r="A1841" s="34" t="s">
        <v>16</v>
      </c>
      <c r="B1841" s="34" t="s">
        <v>1147</v>
      </c>
      <c r="C1841" s="34" t="s">
        <v>1146</v>
      </c>
      <c r="D1841" s="34" t="s">
        <v>1156</v>
      </c>
      <c r="E1841" s="34" t="s">
        <v>1466</v>
      </c>
      <c r="F1841" s="34" t="s">
        <v>1467</v>
      </c>
      <c r="G1841" s="34" t="s">
        <v>1468</v>
      </c>
      <c r="H1841" s="34" t="s">
        <v>1469</v>
      </c>
      <c r="I1841" s="34" t="s">
        <v>1470</v>
      </c>
      <c r="J1841" s="34">
        <v>0</v>
      </c>
    </row>
    <row r="1842" spans="1:10" x14ac:dyDescent="0.35">
      <c r="A1842" s="34" t="s">
        <v>16</v>
      </c>
      <c r="B1842" s="34" t="s">
        <v>1148</v>
      </c>
      <c r="C1842" s="34" t="s">
        <v>1146</v>
      </c>
      <c r="D1842" s="34" t="s">
        <v>1156</v>
      </c>
      <c r="E1842" s="34" t="s">
        <v>1466</v>
      </c>
      <c r="F1842" s="34" t="s">
        <v>1467</v>
      </c>
      <c r="G1842" s="34" t="s">
        <v>1468</v>
      </c>
      <c r="H1842" s="34" t="s">
        <v>1469</v>
      </c>
      <c r="I1842" s="34" t="s">
        <v>1470</v>
      </c>
      <c r="J1842" s="34">
        <v>0</v>
      </c>
    </row>
    <row r="1843" spans="1:10" x14ac:dyDescent="0.35">
      <c r="A1843" s="34" t="s">
        <v>16</v>
      </c>
      <c r="B1843" s="34" t="s">
        <v>1149</v>
      </c>
      <c r="C1843" s="34" t="s">
        <v>1146</v>
      </c>
      <c r="D1843" s="34" t="s">
        <v>1156</v>
      </c>
      <c r="E1843" s="34" t="s">
        <v>1466</v>
      </c>
      <c r="F1843" s="34" t="s">
        <v>1467</v>
      </c>
      <c r="G1843" s="34" t="s">
        <v>1468</v>
      </c>
      <c r="H1843" s="34" t="s">
        <v>1469</v>
      </c>
      <c r="I1843" s="34" t="s">
        <v>1470</v>
      </c>
      <c r="J1843" s="34">
        <v>0</v>
      </c>
    </row>
    <row r="1844" spans="1:10" x14ac:dyDescent="0.35">
      <c r="A1844" s="34" t="s">
        <v>16</v>
      </c>
      <c r="B1844" s="34" t="s">
        <v>1150</v>
      </c>
      <c r="C1844" s="34" t="s">
        <v>1146</v>
      </c>
      <c r="D1844" s="34" t="s">
        <v>1156</v>
      </c>
      <c r="E1844" s="34" t="s">
        <v>1466</v>
      </c>
      <c r="F1844" s="34" t="s">
        <v>1467</v>
      </c>
      <c r="G1844" s="34" t="s">
        <v>1468</v>
      </c>
      <c r="H1844" s="34" t="s">
        <v>1469</v>
      </c>
      <c r="I1844" s="34" t="s">
        <v>1470</v>
      </c>
      <c r="J1844" s="34">
        <v>0</v>
      </c>
    </row>
    <row r="1845" spans="1:10" x14ac:dyDescent="0.35">
      <c r="A1845" s="34" t="s">
        <v>19</v>
      </c>
      <c r="B1845" s="34" t="s">
        <v>1151</v>
      </c>
      <c r="C1845" s="34" t="s">
        <v>1146</v>
      </c>
      <c r="D1845" s="34" t="s">
        <v>1156</v>
      </c>
      <c r="E1845" s="34" t="s">
        <v>1466</v>
      </c>
      <c r="F1845" s="34" t="s">
        <v>1467</v>
      </c>
      <c r="G1845" s="34" t="s">
        <v>1468</v>
      </c>
      <c r="H1845" s="34" t="s">
        <v>1469</v>
      </c>
      <c r="I1845" s="34" t="s">
        <v>1470</v>
      </c>
      <c r="J1845" s="34">
        <v>0</v>
      </c>
    </row>
    <row r="1846" spans="1:10" x14ac:dyDescent="0.35">
      <c r="A1846" s="34" t="s">
        <v>19</v>
      </c>
      <c r="B1846" s="34" t="s">
        <v>1152</v>
      </c>
      <c r="C1846" s="34" t="s">
        <v>1146</v>
      </c>
      <c r="D1846" s="34" t="s">
        <v>1156</v>
      </c>
      <c r="E1846" s="34" t="s">
        <v>1466</v>
      </c>
      <c r="F1846" s="34" t="s">
        <v>1467</v>
      </c>
      <c r="G1846" s="34" t="s">
        <v>1468</v>
      </c>
      <c r="H1846" s="34" t="s">
        <v>1469</v>
      </c>
      <c r="I1846" s="34" t="s">
        <v>1470</v>
      </c>
      <c r="J1846" s="34">
        <v>0</v>
      </c>
    </row>
    <row r="1847" spans="1:10" x14ac:dyDescent="0.35">
      <c r="A1847" s="34" t="s">
        <v>19</v>
      </c>
      <c r="B1847" s="34" t="s">
        <v>1153</v>
      </c>
      <c r="C1847" s="34" t="s">
        <v>1146</v>
      </c>
      <c r="D1847" s="34" t="s">
        <v>1156</v>
      </c>
      <c r="E1847" s="34" t="s">
        <v>1466</v>
      </c>
      <c r="F1847" s="34" t="s">
        <v>1467</v>
      </c>
      <c r="G1847" s="34" t="s">
        <v>1468</v>
      </c>
      <c r="H1847" s="34" t="s">
        <v>1469</v>
      </c>
      <c r="I1847" s="34" t="s">
        <v>1470</v>
      </c>
      <c r="J1847" s="34">
        <v>0</v>
      </c>
    </row>
    <row r="1848" spans="1:10" x14ac:dyDescent="0.35">
      <c r="A1848" s="34" t="s">
        <v>19</v>
      </c>
      <c r="B1848" s="34" t="s">
        <v>1154</v>
      </c>
      <c r="C1848" s="34" t="s">
        <v>1146</v>
      </c>
      <c r="D1848" s="34" t="s">
        <v>1156</v>
      </c>
      <c r="E1848" s="34" t="s">
        <v>1466</v>
      </c>
      <c r="F1848" s="34" t="s">
        <v>1467</v>
      </c>
      <c r="G1848" s="34" t="s">
        <v>1468</v>
      </c>
      <c r="H1848" s="34" t="s">
        <v>1469</v>
      </c>
      <c r="I1848" s="34" t="s">
        <v>1470</v>
      </c>
      <c r="J1848" s="34">
        <v>0</v>
      </c>
    </row>
    <row r="1849" spans="1:10" x14ac:dyDescent="0.35">
      <c r="A1849" s="34" t="s">
        <v>19</v>
      </c>
      <c r="B1849" s="34" t="s">
        <v>1155</v>
      </c>
      <c r="C1849" s="34" t="s">
        <v>1146</v>
      </c>
      <c r="D1849" s="34" t="s">
        <v>1156</v>
      </c>
      <c r="E1849" s="34" t="s">
        <v>1466</v>
      </c>
      <c r="F1849" s="34" t="s">
        <v>1467</v>
      </c>
      <c r="G1849" s="34" t="s">
        <v>1468</v>
      </c>
      <c r="H1849" s="34" t="s">
        <v>1469</v>
      </c>
      <c r="I1849" s="34" t="s">
        <v>1470</v>
      </c>
      <c r="J1849" s="34">
        <v>0</v>
      </c>
    </row>
    <row r="1850" spans="1:10" x14ac:dyDescent="0.35">
      <c r="A1850" s="34" t="s">
        <v>19</v>
      </c>
      <c r="B1850" s="34" t="s">
        <v>1137</v>
      </c>
      <c r="C1850" s="34" t="s">
        <v>1138</v>
      </c>
      <c r="D1850" s="34" t="s">
        <v>1156</v>
      </c>
      <c r="E1850" s="34" t="s">
        <v>1466</v>
      </c>
      <c r="F1850" s="34" t="s">
        <v>1467</v>
      </c>
      <c r="G1850" s="34" t="s">
        <v>1468</v>
      </c>
      <c r="H1850" s="34" t="s">
        <v>1469</v>
      </c>
      <c r="I1850" s="34" t="s">
        <v>1471</v>
      </c>
      <c r="J1850" s="34">
        <v>0</v>
      </c>
    </row>
    <row r="1851" spans="1:10" x14ac:dyDescent="0.35">
      <c r="A1851" s="34" t="s">
        <v>19</v>
      </c>
      <c r="B1851" s="34" t="s">
        <v>1144</v>
      </c>
      <c r="C1851" s="34" t="s">
        <v>1138</v>
      </c>
      <c r="D1851" s="34" t="s">
        <v>1156</v>
      </c>
      <c r="E1851" s="34" t="s">
        <v>1466</v>
      </c>
      <c r="F1851" s="34" t="s">
        <v>1467</v>
      </c>
      <c r="G1851" s="34" t="s">
        <v>1468</v>
      </c>
      <c r="H1851" s="34" t="s">
        <v>1469</v>
      </c>
      <c r="I1851" s="34" t="s">
        <v>1471</v>
      </c>
      <c r="J1851" s="34">
        <v>0</v>
      </c>
    </row>
    <row r="1852" spans="1:10" x14ac:dyDescent="0.35">
      <c r="A1852" s="34" t="s">
        <v>16</v>
      </c>
      <c r="B1852" s="34" t="s">
        <v>1145</v>
      </c>
      <c r="C1852" s="34" t="s">
        <v>1146</v>
      </c>
      <c r="D1852" s="34" t="s">
        <v>1156</v>
      </c>
      <c r="E1852" s="34" t="s">
        <v>1466</v>
      </c>
      <c r="F1852" s="34" t="s">
        <v>1467</v>
      </c>
      <c r="G1852" s="34" t="s">
        <v>1468</v>
      </c>
      <c r="H1852" s="34" t="s">
        <v>1469</v>
      </c>
      <c r="I1852" s="34" t="s">
        <v>1471</v>
      </c>
      <c r="J1852" s="34">
        <v>0</v>
      </c>
    </row>
    <row r="1853" spans="1:10" x14ac:dyDescent="0.35">
      <c r="A1853" s="34" t="s">
        <v>16</v>
      </c>
      <c r="B1853" s="34" t="s">
        <v>1147</v>
      </c>
      <c r="C1853" s="34" t="s">
        <v>1146</v>
      </c>
      <c r="D1853" s="34" t="s">
        <v>1156</v>
      </c>
      <c r="E1853" s="34" t="s">
        <v>1466</v>
      </c>
      <c r="F1853" s="34" t="s">
        <v>1467</v>
      </c>
      <c r="G1853" s="34" t="s">
        <v>1468</v>
      </c>
      <c r="H1853" s="34" t="s">
        <v>1469</v>
      </c>
      <c r="I1853" s="34" t="s">
        <v>1471</v>
      </c>
      <c r="J1853" s="34">
        <v>0</v>
      </c>
    </row>
    <row r="1854" spans="1:10" x14ac:dyDescent="0.35">
      <c r="A1854" s="34" t="s">
        <v>16</v>
      </c>
      <c r="B1854" s="34" t="s">
        <v>1148</v>
      </c>
      <c r="C1854" s="34" t="s">
        <v>1146</v>
      </c>
      <c r="D1854" s="34" t="s">
        <v>1156</v>
      </c>
      <c r="E1854" s="34" t="s">
        <v>1466</v>
      </c>
      <c r="F1854" s="34" t="s">
        <v>1467</v>
      </c>
      <c r="G1854" s="34" t="s">
        <v>1468</v>
      </c>
      <c r="H1854" s="34" t="s">
        <v>1469</v>
      </c>
      <c r="I1854" s="34" t="s">
        <v>1471</v>
      </c>
      <c r="J1854" s="34">
        <v>0</v>
      </c>
    </row>
    <row r="1855" spans="1:10" x14ac:dyDescent="0.35">
      <c r="A1855" s="34" t="s">
        <v>16</v>
      </c>
      <c r="B1855" s="34" t="s">
        <v>1149</v>
      </c>
      <c r="C1855" s="34" t="s">
        <v>1146</v>
      </c>
      <c r="D1855" s="34" t="s">
        <v>1156</v>
      </c>
      <c r="E1855" s="34" t="s">
        <v>1466</v>
      </c>
      <c r="F1855" s="34" t="s">
        <v>1467</v>
      </c>
      <c r="G1855" s="34" t="s">
        <v>1468</v>
      </c>
      <c r="H1855" s="34" t="s">
        <v>1469</v>
      </c>
      <c r="I1855" s="34" t="s">
        <v>1471</v>
      </c>
      <c r="J1855" s="34">
        <v>0</v>
      </c>
    </row>
    <row r="1856" spans="1:10" x14ac:dyDescent="0.35">
      <c r="A1856" s="34" t="s">
        <v>16</v>
      </c>
      <c r="B1856" s="34" t="s">
        <v>1150</v>
      </c>
      <c r="C1856" s="34" t="s">
        <v>1146</v>
      </c>
      <c r="D1856" s="34" t="s">
        <v>1156</v>
      </c>
      <c r="E1856" s="34" t="s">
        <v>1466</v>
      </c>
      <c r="F1856" s="34" t="s">
        <v>1467</v>
      </c>
      <c r="G1856" s="34" t="s">
        <v>1468</v>
      </c>
      <c r="H1856" s="34" t="s">
        <v>1469</v>
      </c>
      <c r="I1856" s="34" t="s">
        <v>1471</v>
      </c>
      <c r="J1856" s="34">
        <v>0</v>
      </c>
    </row>
    <row r="1857" spans="1:10" x14ac:dyDescent="0.35">
      <c r="A1857" s="34" t="s">
        <v>19</v>
      </c>
      <c r="B1857" s="34" t="s">
        <v>1151</v>
      </c>
      <c r="C1857" s="34" t="s">
        <v>1146</v>
      </c>
      <c r="D1857" s="34" t="s">
        <v>1156</v>
      </c>
      <c r="E1857" s="34" t="s">
        <v>1466</v>
      </c>
      <c r="F1857" s="34" t="s">
        <v>1467</v>
      </c>
      <c r="G1857" s="34" t="s">
        <v>1468</v>
      </c>
      <c r="H1857" s="34" t="s">
        <v>1469</v>
      </c>
      <c r="I1857" s="34" t="s">
        <v>1471</v>
      </c>
      <c r="J1857" s="34">
        <v>0</v>
      </c>
    </row>
    <row r="1858" spans="1:10" x14ac:dyDescent="0.35">
      <c r="A1858" s="34" t="s">
        <v>19</v>
      </c>
      <c r="B1858" s="34" t="s">
        <v>1152</v>
      </c>
      <c r="C1858" s="34" t="s">
        <v>1146</v>
      </c>
      <c r="D1858" s="34" t="s">
        <v>1156</v>
      </c>
      <c r="E1858" s="34" t="s">
        <v>1466</v>
      </c>
      <c r="F1858" s="34" t="s">
        <v>1467</v>
      </c>
      <c r="G1858" s="34" t="s">
        <v>1468</v>
      </c>
      <c r="H1858" s="34" t="s">
        <v>1469</v>
      </c>
      <c r="I1858" s="34" t="s">
        <v>1471</v>
      </c>
      <c r="J1858" s="34">
        <v>0</v>
      </c>
    </row>
    <row r="1859" spans="1:10" x14ac:dyDescent="0.35">
      <c r="A1859" s="34" t="s">
        <v>19</v>
      </c>
      <c r="B1859" s="34" t="s">
        <v>1153</v>
      </c>
      <c r="C1859" s="34" t="s">
        <v>1146</v>
      </c>
      <c r="D1859" s="34" t="s">
        <v>1156</v>
      </c>
      <c r="E1859" s="34" t="s">
        <v>1466</v>
      </c>
      <c r="F1859" s="34" t="s">
        <v>1467</v>
      </c>
      <c r="G1859" s="34" t="s">
        <v>1468</v>
      </c>
      <c r="H1859" s="34" t="s">
        <v>1469</v>
      </c>
      <c r="I1859" s="34" t="s">
        <v>1471</v>
      </c>
      <c r="J1859" s="34">
        <v>9</v>
      </c>
    </row>
    <row r="1860" spans="1:10" x14ac:dyDescent="0.35">
      <c r="A1860" s="34" t="s">
        <v>19</v>
      </c>
      <c r="B1860" s="34" t="s">
        <v>1154</v>
      </c>
      <c r="C1860" s="34" t="s">
        <v>1146</v>
      </c>
      <c r="D1860" s="34" t="s">
        <v>1156</v>
      </c>
      <c r="E1860" s="34" t="s">
        <v>1466</v>
      </c>
      <c r="F1860" s="34" t="s">
        <v>1467</v>
      </c>
      <c r="G1860" s="34" t="s">
        <v>1468</v>
      </c>
      <c r="H1860" s="34" t="s">
        <v>1469</v>
      </c>
      <c r="I1860" s="34" t="s">
        <v>1471</v>
      </c>
      <c r="J1860" s="34">
        <v>0</v>
      </c>
    </row>
    <row r="1861" spans="1:10" x14ac:dyDescent="0.35">
      <c r="A1861" s="34" t="s">
        <v>19</v>
      </c>
      <c r="B1861" s="34" t="s">
        <v>1155</v>
      </c>
      <c r="C1861" s="34" t="s">
        <v>1146</v>
      </c>
      <c r="D1861" s="34" t="s">
        <v>1156</v>
      </c>
      <c r="E1861" s="34" t="s">
        <v>1466</v>
      </c>
      <c r="F1861" s="34" t="s">
        <v>1467</v>
      </c>
      <c r="G1861" s="34" t="s">
        <v>1468</v>
      </c>
      <c r="H1861" s="34" t="s">
        <v>1469</v>
      </c>
      <c r="I1861" s="34" t="s">
        <v>1471</v>
      </c>
      <c r="J1861" s="34">
        <v>0</v>
      </c>
    </row>
    <row r="1862" spans="1:10" x14ac:dyDescent="0.35">
      <c r="A1862" s="34" t="s">
        <v>19</v>
      </c>
      <c r="B1862" s="34" t="s">
        <v>1137</v>
      </c>
      <c r="C1862" s="34" t="s">
        <v>1138</v>
      </c>
      <c r="D1862" s="34" t="s">
        <v>1139</v>
      </c>
      <c r="E1862" s="34" t="s">
        <v>1140</v>
      </c>
      <c r="F1862" s="34" t="s">
        <v>1238</v>
      </c>
      <c r="G1862" s="34" t="s">
        <v>1472</v>
      </c>
      <c r="H1862" s="34" t="s">
        <v>1473</v>
      </c>
      <c r="I1862" s="34" t="s">
        <v>1474</v>
      </c>
      <c r="J1862" s="34">
        <v>470</v>
      </c>
    </row>
    <row r="1863" spans="1:10" x14ac:dyDescent="0.35">
      <c r="A1863" s="34" t="s">
        <v>19</v>
      </c>
      <c r="B1863" s="34" t="s">
        <v>1144</v>
      </c>
      <c r="C1863" s="34" t="s">
        <v>1138</v>
      </c>
      <c r="D1863" s="34" t="s">
        <v>1139</v>
      </c>
      <c r="E1863" s="34" t="s">
        <v>1140</v>
      </c>
      <c r="F1863" s="34" t="s">
        <v>1238</v>
      </c>
      <c r="G1863" s="34" t="s">
        <v>1472</v>
      </c>
      <c r="H1863" s="34" t="s">
        <v>1473</v>
      </c>
      <c r="I1863" s="34" t="s">
        <v>1474</v>
      </c>
      <c r="J1863" s="34">
        <v>0</v>
      </c>
    </row>
    <row r="1864" spans="1:10" x14ac:dyDescent="0.35">
      <c r="A1864" s="34" t="s">
        <v>16</v>
      </c>
      <c r="B1864" s="34" t="s">
        <v>1145</v>
      </c>
      <c r="C1864" s="34" t="s">
        <v>1146</v>
      </c>
      <c r="D1864" s="34" t="s">
        <v>1139</v>
      </c>
      <c r="E1864" s="34" t="s">
        <v>1140</v>
      </c>
      <c r="F1864" s="34" t="s">
        <v>1238</v>
      </c>
      <c r="G1864" s="34" t="s">
        <v>1472</v>
      </c>
      <c r="H1864" s="34" t="s">
        <v>1473</v>
      </c>
      <c r="I1864" s="34" t="s">
        <v>1474</v>
      </c>
      <c r="J1864" s="34">
        <v>0</v>
      </c>
    </row>
    <row r="1865" spans="1:10" x14ac:dyDescent="0.35">
      <c r="A1865" s="34" t="s">
        <v>16</v>
      </c>
      <c r="B1865" s="34" t="s">
        <v>1147</v>
      </c>
      <c r="C1865" s="34" t="s">
        <v>1146</v>
      </c>
      <c r="D1865" s="34" t="s">
        <v>1139</v>
      </c>
      <c r="E1865" s="34" t="s">
        <v>1140</v>
      </c>
      <c r="F1865" s="34" t="s">
        <v>1238</v>
      </c>
      <c r="G1865" s="34" t="s">
        <v>1472</v>
      </c>
      <c r="H1865" s="34" t="s">
        <v>1473</v>
      </c>
      <c r="I1865" s="34" t="s">
        <v>1474</v>
      </c>
      <c r="J1865" s="34">
        <v>0</v>
      </c>
    </row>
    <row r="1866" spans="1:10" x14ac:dyDescent="0.35">
      <c r="A1866" s="34" t="s">
        <v>16</v>
      </c>
      <c r="B1866" s="34" t="s">
        <v>1148</v>
      </c>
      <c r="C1866" s="34" t="s">
        <v>1146</v>
      </c>
      <c r="D1866" s="34" t="s">
        <v>1139</v>
      </c>
      <c r="E1866" s="34" t="s">
        <v>1140</v>
      </c>
      <c r="F1866" s="34" t="s">
        <v>1238</v>
      </c>
      <c r="G1866" s="34" t="s">
        <v>1472</v>
      </c>
      <c r="H1866" s="34" t="s">
        <v>1473</v>
      </c>
      <c r="I1866" s="34" t="s">
        <v>1474</v>
      </c>
      <c r="J1866" s="34">
        <v>0</v>
      </c>
    </row>
    <row r="1867" spans="1:10" x14ac:dyDescent="0.35">
      <c r="A1867" s="34" t="s">
        <v>16</v>
      </c>
      <c r="B1867" s="34" t="s">
        <v>1149</v>
      </c>
      <c r="C1867" s="34" t="s">
        <v>1146</v>
      </c>
      <c r="D1867" s="34" t="s">
        <v>1139</v>
      </c>
      <c r="E1867" s="34" t="s">
        <v>1140</v>
      </c>
      <c r="F1867" s="34" t="s">
        <v>1238</v>
      </c>
      <c r="G1867" s="34" t="s">
        <v>1472</v>
      </c>
      <c r="H1867" s="34" t="s">
        <v>1473</v>
      </c>
      <c r="I1867" s="34" t="s">
        <v>1474</v>
      </c>
      <c r="J1867" s="34">
        <v>0</v>
      </c>
    </row>
    <row r="1868" spans="1:10" x14ac:dyDescent="0.35">
      <c r="A1868" s="34" t="s">
        <v>16</v>
      </c>
      <c r="B1868" s="34" t="s">
        <v>1150</v>
      </c>
      <c r="C1868" s="34" t="s">
        <v>1146</v>
      </c>
      <c r="D1868" s="34" t="s">
        <v>1139</v>
      </c>
      <c r="E1868" s="34" t="s">
        <v>1140</v>
      </c>
      <c r="F1868" s="34" t="s">
        <v>1238</v>
      </c>
      <c r="G1868" s="34" t="s">
        <v>1472</v>
      </c>
      <c r="H1868" s="34" t="s">
        <v>1473</v>
      </c>
      <c r="I1868" s="34" t="s">
        <v>1474</v>
      </c>
      <c r="J1868" s="34">
        <v>0</v>
      </c>
    </row>
    <row r="1869" spans="1:10" x14ac:dyDescent="0.35">
      <c r="A1869" s="34" t="s">
        <v>19</v>
      </c>
      <c r="B1869" s="34" t="s">
        <v>1151</v>
      </c>
      <c r="C1869" s="34" t="s">
        <v>1146</v>
      </c>
      <c r="D1869" s="34" t="s">
        <v>1139</v>
      </c>
      <c r="E1869" s="34" t="s">
        <v>1140</v>
      </c>
      <c r="F1869" s="34" t="s">
        <v>1238</v>
      </c>
      <c r="G1869" s="34" t="s">
        <v>1472</v>
      </c>
      <c r="H1869" s="34" t="s">
        <v>1473</v>
      </c>
      <c r="I1869" s="34" t="s">
        <v>1474</v>
      </c>
      <c r="J1869" s="34">
        <v>0</v>
      </c>
    </row>
    <row r="1870" spans="1:10" x14ac:dyDescent="0.35">
      <c r="A1870" s="34" t="s">
        <v>19</v>
      </c>
      <c r="B1870" s="34" t="s">
        <v>1152</v>
      </c>
      <c r="C1870" s="34" t="s">
        <v>1146</v>
      </c>
      <c r="D1870" s="34" t="s">
        <v>1139</v>
      </c>
      <c r="E1870" s="34" t="s">
        <v>1140</v>
      </c>
      <c r="F1870" s="34" t="s">
        <v>1238</v>
      </c>
      <c r="G1870" s="34" t="s">
        <v>1472</v>
      </c>
      <c r="H1870" s="34" t="s">
        <v>1473</v>
      </c>
      <c r="I1870" s="34" t="s">
        <v>1474</v>
      </c>
      <c r="J1870" s="34">
        <v>0</v>
      </c>
    </row>
    <row r="1871" spans="1:10" x14ac:dyDescent="0.35">
      <c r="A1871" s="34" t="s">
        <v>19</v>
      </c>
      <c r="B1871" s="34" t="s">
        <v>1153</v>
      </c>
      <c r="C1871" s="34" t="s">
        <v>1146</v>
      </c>
      <c r="D1871" s="34" t="s">
        <v>1139</v>
      </c>
      <c r="E1871" s="34" t="s">
        <v>1140</v>
      </c>
      <c r="F1871" s="34" t="s">
        <v>1238</v>
      </c>
      <c r="G1871" s="34" t="s">
        <v>1472</v>
      </c>
      <c r="H1871" s="34" t="s">
        <v>1473</v>
      </c>
      <c r="I1871" s="34" t="s">
        <v>1474</v>
      </c>
      <c r="J1871" s="34">
        <v>0</v>
      </c>
    </row>
    <row r="1872" spans="1:10" x14ac:dyDescent="0.35">
      <c r="A1872" s="34" t="s">
        <v>19</v>
      </c>
      <c r="B1872" s="34" t="s">
        <v>1154</v>
      </c>
      <c r="C1872" s="34" t="s">
        <v>1146</v>
      </c>
      <c r="D1872" s="34" t="s">
        <v>1139</v>
      </c>
      <c r="E1872" s="34" t="s">
        <v>1140</v>
      </c>
      <c r="F1872" s="34" t="s">
        <v>1238</v>
      </c>
      <c r="G1872" s="34" t="s">
        <v>1472</v>
      </c>
      <c r="H1872" s="34" t="s">
        <v>1473</v>
      </c>
      <c r="I1872" s="34" t="s">
        <v>1474</v>
      </c>
      <c r="J1872" s="34">
        <v>0</v>
      </c>
    </row>
    <row r="1873" spans="1:10" x14ac:dyDescent="0.35">
      <c r="A1873" s="34" t="s">
        <v>19</v>
      </c>
      <c r="B1873" s="34" t="s">
        <v>1155</v>
      </c>
      <c r="C1873" s="34" t="s">
        <v>1146</v>
      </c>
      <c r="D1873" s="34" t="s">
        <v>1139</v>
      </c>
      <c r="E1873" s="34" t="s">
        <v>1140</v>
      </c>
      <c r="F1873" s="34" t="s">
        <v>1238</v>
      </c>
      <c r="G1873" s="34" t="s">
        <v>1472</v>
      </c>
      <c r="H1873" s="34" t="s">
        <v>1473</v>
      </c>
      <c r="I1873" s="34" t="s">
        <v>1474</v>
      </c>
      <c r="J1873" s="34">
        <v>0</v>
      </c>
    </row>
    <row r="1874" spans="1:10" x14ac:dyDescent="0.35">
      <c r="A1874" s="34" t="s">
        <v>19</v>
      </c>
      <c r="B1874" s="34" t="s">
        <v>1137</v>
      </c>
      <c r="C1874" s="34" t="s">
        <v>1138</v>
      </c>
      <c r="D1874" s="34" t="s">
        <v>1139</v>
      </c>
      <c r="E1874" s="34" t="s">
        <v>1140</v>
      </c>
      <c r="F1874" s="34" t="s">
        <v>1238</v>
      </c>
      <c r="G1874" s="34" t="s">
        <v>1472</v>
      </c>
      <c r="H1874" s="34" t="s">
        <v>1473</v>
      </c>
      <c r="I1874" s="34" t="s">
        <v>1475</v>
      </c>
      <c r="J1874" s="34">
        <v>844</v>
      </c>
    </row>
    <row r="1875" spans="1:10" x14ac:dyDescent="0.35">
      <c r="A1875" s="34" t="s">
        <v>19</v>
      </c>
      <c r="B1875" s="34" t="s">
        <v>1144</v>
      </c>
      <c r="C1875" s="34" t="s">
        <v>1138</v>
      </c>
      <c r="D1875" s="34" t="s">
        <v>1139</v>
      </c>
      <c r="E1875" s="34" t="s">
        <v>1140</v>
      </c>
      <c r="F1875" s="34" t="s">
        <v>1238</v>
      </c>
      <c r="G1875" s="34" t="s">
        <v>1472</v>
      </c>
      <c r="H1875" s="34" t="s">
        <v>1473</v>
      </c>
      <c r="I1875" s="34" t="s">
        <v>1475</v>
      </c>
      <c r="J1875" s="34">
        <v>0</v>
      </c>
    </row>
    <row r="1876" spans="1:10" x14ac:dyDescent="0.35">
      <c r="A1876" s="34" t="s">
        <v>16</v>
      </c>
      <c r="B1876" s="34" t="s">
        <v>1145</v>
      </c>
      <c r="C1876" s="34" t="s">
        <v>1146</v>
      </c>
      <c r="D1876" s="34" t="s">
        <v>1139</v>
      </c>
      <c r="E1876" s="34" t="s">
        <v>1140</v>
      </c>
      <c r="F1876" s="34" t="s">
        <v>1238</v>
      </c>
      <c r="G1876" s="34" t="s">
        <v>1472</v>
      </c>
      <c r="H1876" s="34" t="s">
        <v>1473</v>
      </c>
      <c r="I1876" s="34" t="s">
        <v>1475</v>
      </c>
      <c r="J1876" s="34">
        <v>0</v>
      </c>
    </row>
    <row r="1877" spans="1:10" x14ac:dyDescent="0.35">
      <c r="A1877" s="34" t="s">
        <v>16</v>
      </c>
      <c r="B1877" s="34" t="s">
        <v>1147</v>
      </c>
      <c r="C1877" s="34" t="s">
        <v>1146</v>
      </c>
      <c r="D1877" s="34" t="s">
        <v>1139</v>
      </c>
      <c r="E1877" s="34" t="s">
        <v>1140</v>
      </c>
      <c r="F1877" s="34" t="s">
        <v>1238</v>
      </c>
      <c r="G1877" s="34" t="s">
        <v>1472</v>
      </c>
      <c r="H1877" s="34" t="s">
        <v>1473</v>
      </c>
      <c r="I1877" s="34" t="s">
        <v>1475</v>
      </c>
      <c r="J1877" s="34">
        <v>0</v>
      </c>
    </row>
    <row r="1878" spans="1:10" x14ac:dyDescent="0.35">
      <c r="A1878" s="34" t="s">
        <v>16</v>
      </c>
      <c r="B1878" s="34" t="s">
        <v>1148</v>
      </c>
      <c r="C1878" s="34" t="s">
        <v>1146</v>
      </c>
      <c r="D1878" s="34" t="s">
        <v>1139</v>
      </c>
      <c r="E1878" s="34" t="s">
        <v>1140</v>
      </c>
      <c r="F1878" s="34" t="s">
        <v>1238</v>
      </c>
      <c r="G1878" s="34" t="s">
        <v>1472</v>
      </c>
      <c r="H1878" s="34" t="s">
        <v>1473</v>
      </c>
      <c r="I1878" s="34" t="s">
        <v>1475</v>
      </c>
      <c r="J1878" s="34">
        <v>0</v>
      </c>
    </row>
    <row r="1879" spans="1:10" x14ac:dyDescent="0.35">
      <c r="A1879" s="34" t="s">
        <v>16</v>
      </c>
      <c r="B1879" s="34" t="s">
        <v>1149</v>
      </c>
      <c r="C1879" s="34" t="s">
        <v>1146</v>
      </c>
      <c r="D1879" s="34" t="s">
        <v>1139</v>
      </c>
      <c r="E1879" s="34" t="s">
        <v>1140</v>
      </c>
      <c r="F1879" s="34" t="s">
        <v>1238</v>
      </c>
      <c r="G1879" s="34" t="s">
        <v>1472</v>
      </c>
      <c r="H1879" s="34" t="s">
        <v>1473</v>
      </c>
      <c r="I1879" s="34" t="s">
        <v>1475</v>
      </c>
      <c r="J1879" s="34">
        <v>0</v>
      </c>
    </row>
    <row r="1880" spans="1:10" x14ac:dyDescent="0.35">
      <c r="A1880" s="34" t="s">
        <v>16</v>
      </c>
      <c r="B1880" s="34" t="s">
        <v>1150</v>
      </c>
      <c r="C1880" s="34" t="s">
        <v>1146</v>
      </c>
      <c r="D1880" s="34" t="s">
        <v>1139</v>
      </c>
      <c r="E1880" s="34" t="s">
        <v>1140</v>
      </c>
      <c r="F1880" s="34" t="s">
        <v>1238</v>
      </c>
      <c r="G1880" s="34" t="s">
        <v>1472</v>
      </c>
      <c r="H1880" s="34" t="s">
        <v>1473</v>
      </c>
      <c r="I1880" s="34" t="s">
        <v>1475</v>
      </c>
      <c r="J1880" s="34">
        <v>0</v>
      </c>
    </row>
    <row r="1881" spans="1:10" x14ac:dyDescent="0.35">
      <c r="A1881" s="34" t="s">
        <v>19</v>
      </c>
      <c r="B1881" s="34" t="s">
        <v>1151</v>
      </c>
      <c r="C1881" s="34" t="s">
        <v>1146</v>
      </c>
      <c r="D1881" s="34" t="s">
        <v>1139</v>
      </c>
      <c r="E1881" s="34" t="s">
        <v>1140</v>
      </c>
      <c r="F1881" s="34" t="s">
        <v>1238</v>
      </c>
      <c r="G1881" s="34" t="s">
        <v>1472</v>
      </c>
      <c r="H1881" s="34" t="s">
        <v>1473</v>
      </c>
      <c r="I1881" s="34" t="s">
        <v>1475</v>
      </c>
      <c r="J1881" s="34">
        <v>0</v>
      </c>
    </row>
    <row r="1882" spans="1:10" x14ac:dyDescent="0.35">
      <c r="A1882" s="34" t="s">
        <v>19</v>
      </c>
      <c r="B1882" s="34" t="s">
        <v>1152</v>
      </c>
      <c r="C1882" s="34" t="s">
        <v>1146</v>
      </c>
      <c r="D1882" s="34" t="s">
        <v>1139</v>
      </c>
      <c r="E1882" s="34" t="s">
        <v>1140</v>
      </c>
      <c r="F1882" s="34" t="s">
        <v>1238</v>
      </c>
      <c r="G1882" s="34" t="s">
        <v>1472</v>
      </c>
      <c r="H1882" s="34" t="s">
        <v>1473</v>
      </c>
      <c r="I1882" s="34" t="s">
        <v>1475</v>
      </c>
      <c r="J1882" s="34">
        <v>0</v>
      </c>
    </row>
    <row r="1883" spans="1:10" x14ac:dyDescent="0.35">
      <c r="A1883" s="34" t="s">
        <v>19</v>
      </c>
      <c r="B1883" s="34" t="s">
        <v>1153</v>
      </c>
      <c r="C1883" s="34" t="s">
        <v>1146</v>
      </c>
      <c r="D1883" s="34" t="s">
        <v>1139</v>
      </c>
      <c r="E1883" s="34" t="s">
        <v>1140</v>
      </c>
      <c r="F1883" s="34" t="s">
        <v>1238</v>
      </c>
      <c r="G1883" s="34" t="s">
        <v>1472</v>
      </c>
      <c r="H1883" s="34" t="s">
        <v>1473</v>
      </c>
      <c r="I1883" s="34" t="s">
        <v>1475</v>
      </c>
      <c r="J1883" s="34">
        <v>0</v>
      </c>
    </row>
    <row r="1884" spans="1:10" x14ac:dyDescent="0.35">
      <c r="A1884" s="34" t="s">
        <v>19</v>
      </c>
      <c r="B1884" s="34" t="s">
        <v>1154</v>
      </c>
      <c r="C1884" s="34" t="s">
        <v>1146</v>
      </c>
      <c r="D1884" s="34" t="s">
        <v>1139</v>
      </c>
      <c r="E1884" s="34" t="s">
        <v>1140</v>
      </c>
      <c r="F1884" s="34" t="s">
        <v>1238</v>
      </c>
      <c r="G1884" s="34" t="s">
        <v>1472</v>
      </c>
      <c r="H1884" s="34" t="s">
        <v>1473</v>
      </c>
      <c r="I1884" s="34" t="s">
        <v>1475</v>
      </c>
      <c r="J1884" s="34">
        <v>0</v>
      </c>
    </row>
    <row r="1885" spans="1:10" x14ac:dyDescent="0.35">
      <c r="A1885" s="34" t="s">
        <v>19</v>
      </c>
      <c r="B1885" s="34" t="s">
        <v>1155</v>
      </c>
      <c r="C1885" s="34" t="s">
        <v>1146</v>
      </c>
      <c r="D1885" s="34" t="s">
        <v>1139</v>
      </c>
      <c r="E1885" s="34" t="s">
        <v>1140</v>
      </c>
      <c r="F1885" s="34" t="s">
        <v>1238</v>
      </c>
      <c r="G1885" s="34" t="s">
        <v>1472</v>
      </c>
      <c r="H1885" s="34" t="s">
        <v>1473</v>
      </c>
      <c r="I1885" s="34" t="s">
        <v>1475</v>
      </c>
      <c r="J1885" s="34">
        <v>0</v>
      </c>
    </row>
    <row r="1886" spans="1:10" x14ac:dyDescent="0.35">
      <c r="A1886" s="34" t="s">
        <v>19</v>
      </c>
      <c r="B1886" s="34" t="s">
        <v>1137</v>
      </c>
      <c r="C1886" s="34" t="s">
        <v>1138</v>
      </c>
      <c r="D1886" s="34" t="s">
        <v>1139</v>
      </c>
      <c r="E1886" s="34" t="s">
        <v>1166</v>
      </c>
      <c r="F1886" s="34" t="s">
        <v>1167</v>
      </c>
      <c r="G1886" s="34" t="s">
        <v>1168</v>
      </c>
      <c r="H1886" s="34" t="s">
        <v>1476</v>
      </c>
      <c r="I1886" s="34" t="s">
        <v>1477</v>
      </c>
      <c r="J1886" s="34">
        <v>0</v>
      </c>
    </row>
    <row r="1887" spans="1:10" x14ac:dyDescent="0.35">
      <c r="A1887" s="34" t="s">
        <v>19</v>
      </c>
      <c r="B1887" s="34" t="s">
        <v>1144</v>
      </c>
      <c r="C1887" s="34" t="s">
        <v>1138</v>
      </c>
      <c r="D1887" s="34" t="s">
        <v>1139</v>
      </c>
      <c r="E1887" s="34" t="s">
        <v>1166</v>
      </c>
      <c r="F1887" s="34" t="s">
        <v>1167</v>
      </c>
      <c r="G1887" s="34" t="s">
        <v>1168</v>
      </c>
      <c r="H1887" s="34" t="s">
        <v>1476</v>
      </c>
      <c r="I1887" s="34" t="s">
        <v>1477</v>
      </c>
      <c r="J1887" s="34">
        <v>0</v>
      </c>
    </row>
    <row r="1888" spans="1:10" x14ac:dyDescent="0.35">
      <c r="A1888" s="34" t="s">
        <v>16</v>
      </c>
      <c r="B1888" s="34" t="s">
        <v>1145</v>
      </c>
      <c r="C1888" s="34" t="s">
        <v>1146</v>
      </c>
      <c r="D1888" s="34" t="s">
        <v>1139</v>
      </c>
      <c r="E1888" s="34" t="s">
        <v>1166</v>
      </c>
      <c r="F1888" s="34" t="s">
        <v>1167</v>
      </c>
      <c r="G1888" s="34" t="s">
        <v>1168</v>
      </c>
      <c r="H1888" s="34" t="s">
        <v>1476</v>
      </c>
      <c r="I1888" s="34" t="s">
        <v>1477</v>
      </c>
      <c r="J1888" s="34">
        <v>0</v>
      </c>
    </row>
    <row r="1889" spans="1:10" x14ac:dyDescent="0.35">
      <c r="A1889" s="34" t="s">
        <v>16</v>
      </c>
      <c r="B1889" s="34" t="s">
        <v>1147</v>
      </c>
      <c r="C1889" s="34" t="s">
        <v>1146</v>
      </c>
      <c r="D1889" s="34" t="s">
        <v>1139</v>
      </c>
      <c r="E1889" s="34" t="s">
        <v>1166</v>
      </c>
      <c r="F1889" s="34" t="s">
        <v>1167</v>
      </c>
      <c r="G1889" s="34" t="s">
        <v>1168</v>
      </c>
      <c r="H1889" s="34" t="s">
        <v>1476</v>
      </c>
      <c r="I1889" s="34" t="s">
        <v>1477</v>
      </c>
      <c r="J1889" s="34">
        <v>0</v>
      </c>
    </row>
    <row r="1890" spans="1:10" x14ac:dyDescent="0.35">
      <c r="A1890" s="34" t="s">
        <v>16</v>
      </c>
      <c r="B1890" s="34" t="s">
        <v>1148</v>
      </c>
      <c r="C1890" s="34" t="s">
        <v>1146</v>
      </c>
      <c r="D1890" s="34" t="s">
        <v>1139</v>
      </c>
      <c r="E1890" s="34" t="s">
        <v>1166</v>
      </c>
      <c r="F1890" s="34" t="s">
        <v>1167</v>
      </c>
      <c r="G1890" s="34" t="s">
        <v>1168</v>
      </c>
      <c r="H1890" s="34" t="s">
        <v>1476</v>
      </c>
      <c r="I1890" s="34" t="s">
        <v>1477</v>
      </c>
      <c r="J1890" s="34">
        <v>0</v>
      </c>
    </row>
    <row r="1891" spans="1:10" x14ac:dyDescent="0.35">
      <c r="A1891" s="34" t="s">
        <v>16</v>
      </c>
      <c r="B1891" s="34" t="s">
        <v>1149</v>
      </c>
      <c r="C1891" s="34" t="s">
        <v>1146</v>
      </c>
      <c r="D1891" s="34" t="s">
        <v>1139</v>
      </c>
      <c r="E1891" s="34" t="s">
        <v>1166</v>
      </c>
      <c r="F1891" s="34" t="s">
        <v>1167</v>
      </c>
      <c r="G1891" s="34" t="s">
        <v>1168</v>
      </c>
      <c r="H1891" s="34" t="s">
        <v>1476</v>
      </c>
      <c r="I1891" s="34" t="s">
        <v>1477</v>
      </c>
      <c r="J1891" s="34">
        <v>0</v>
      </c>
    </row>
    <row r="1892" spans="1:10" x14ac:dyDescent="0.35">
      <c r="A1892" s="34" t="s">
        <v>16</v>
      </c>
      <c r="B1892" s="34" t="s">
        <v>1150</v>
      </c>
      <c r="C1892" s="34" t="s">
        <v>1146</v>
      </c>
      <c r="D1892" s="34" t="s">
        <v>1139</v>
      </c>
      <c r="E1892" s="34" t="s">
        <v>1166</v>
      </c>
      <c r="F1892" s="34" t="s">
        <v>1167</v>
      </c>
      <c r="G1892" s="34" t="s">
        <v>1168</v>
      </c>
      <c r="H1892" s="34" t="s">
        <v>1476</v>
      </c>
      <c r="I1892" s="34" t="s">
        <v>1477</v>
      </c>
      <c r="J1892" s="34">
        <v>0</v>
      </c>
    </row>
    <row r="1893" spans="1:10" x14ac:dyDescent="0.35">
      <c r="A1893" s="34" t="s">
        <v>19</v>
      </c>
      <c r="B1893" s="34" t="s">
        <v>1151</v>
      </c>
      <c r="C1893" s="34" t="s">
        <v>1146</v>
      </c>
      <c r="D1893" s="34" t="s">
        <v>1139</v>
      </c>
      <c r="E1893" s="34" t="s">
        <v>1166</v>
      </c>
      <c r="F1893" s="34" t="s">
        <v>1167</v>
      </c>
      <c r="G1893" s="34" t="s">
        <v>1168</v>
      </c>
      <c r="H1893" s="34" t="s">
        <v>1476</v>
      </c>
      <c r="I1893" s="34" t="s">
        <v>1477</v>
      </c>
      <c r="J1893" s="34">
        <v>0</v>
      </c>
    </row>
    <row r="1894" spans="1:10" x14ac:dyDescent="0.35">
      <c r="A1894" s="34" t="s">
        <v>19</v>
      </c>
      <c r="B1894" s="34" t="s">
        <v>1152</v>
      </c>
      <c r="C1894" s="34" t="s">
        <v>1146</v>
      </c>
      <c r="D1894" s="34" t="s">
        <v>1139</v>
      </c>
      <c r="E1894" s="34" t="s">
        <v>1166</v>
      </c>
      <c r="F1894" s="34" t="s">
        <v>1167</v>
      </c>
      <c r="G1894" s="34" t="s">
        <v>1168</v>
      </c>
      <c r="H1894" s="34" t="s">
        <v>1476</v>
      </c>
      <c r="I1894" s="34" t="s">
        <v>1477</v>
      </c>
      <c r="J1894" s="34">
        <v>0</v>
      </c>
    </row>
    <row r="1895" spans="1:10" x14ac:dyDescent="0.35">
      <c r="A1895" s="34" t="s">
        <v>19</v>
      </c>
      <c r="B1895" s="34" t="s">
        <v>1153</v>
      </c>
      <c r="C1895" s="34" t="s">
        <v>1146</v>
      </c>
      <c r="D1895" s="34" t="s">
        <v>1139</v>
      </c>
      <c r="E1895" s="34" t="s">
        <v>1166</v>
      </c>
      <c r="F1895" s="34" t="s">
        <v>1167</v>
      </c>
      <c r="G1895" s="34" t="s">
        <v>1168</v>
      </c>
      <c r="H1895" s="34" t="s">
        <v>1476</v>
      </c>
      <c r="I1895" s="34" t="s">
        <v>1477</v>
      </c>
      <c r="J1895" s="34">
        <v>28</v>
      </c>
    </row>
    <row r="1896" spans="1:10" x14ac:dyDescent="0.35">
      <c r="A1896" s="34" t="s">
        <v>19</v>
      </c>
      <c r="B1896" s="34" t="s">
        <v>1154</v>
      </c>
      <c r="C1896" s="34" t="s">
        <v>1146</v>
      </c>
      <c r="D1896" s="34" t="s">
        <v>1139</v>
      </c>
      <c r="E1896" s="34" t="s">
        <v>1166</v>
      </c>
      <c r="F1896" s="34" t="s">
        <v>1167</v>
      </c>
      <c r="G1896" s="34" t="s">
        <v>1168</v>
      </c>
      <c r="H1896" s="34" t="s">
        <v>1476</v>
      </c>
      <c r="I1896" s="34" t="s">
        <v>1477</v>
      </c>
      <c r="J1896" s="34">
        <v>238</v>
      </c>
    </row>
    <row r="1897" spans="1:10" x14ac:dyDescent="0.35">
      <c r="A1897" s="34" t="s">
        <v>19</v>
      </c>
      <c r="B1897" s="34" t="s">
        <v>1155</v>
      </c>
      <c r="C1897" s="34" t="s">
        <v>1146</v>
      </c>
      <c r="D1897" s="34" t="s">
        <v>1139</v>
      </c>
      <c r="E1897" s="34" t="s">
        <v>1166</v>
      </c>
      <c r="F1897" s="34" t="s">
        <v>1167</v>
      </c>
      <c r="G1897" s="34" t="s">
        <v>1168</v>
      </c>
      <c r="H1897" s="34" t="s">
        <v>1476</v>
      </c>
      <c r="I1897" s="34" t="s">
        <v>1477</v>
      </c>
      <c r="J1897" s="34">
        <v>0</v>
      </c>
    </row>
    <row r="1898" spans="1:10" x14ac:dyDescent="0.35">
      <c r="A1898" s="34" t="s">
        <v>19</v>
      </c>
      <c r="B1898" s="34" t="s">
        <v>1137</v>
      </c>
      <c r="C1898" s="34" t="s">
        <v>1138</v>
      </c>
      <c r="D1898" s="34" t="s">
        <v>1139</v>
      </c>
      <c r="E1898" s="34" t="s">
        <v>1166</v>
      </c>
      <c r="F1898" s="34" t="s">
        <v>1167</v>
      </c>
      <c r="G1898" s="34" t="s">
        <v>50</v>
      </c>
      <c r="H1898" s="34" t="s">
        <v>50</v>
      </c>
      <c r="I1898" s="34" t="s">
        <v>1478</v>
      </c>
      <c r="J1898" s="34">
        <v>2955</v>
      </c>
    </row>
    <row r="1899" spans="1:10" x14ac:dyDescent="0.35">
      <c r="A1899" s="34" t="s">
        <v>19</v>
      </c>
      <c r="B1899" s="34" t="s">
        <v>1144</v>
      </c>
      <c r="C1899" s="34" t="s">
        <v>1138</v>
      </c>
      <c r="D1899" s="34" t="s">
        <v>1139</v>
      </c>
      <c r="E1899" s="34" t="s">
        <v>1166</v>
      </c>
      <c r="F1899" s="34" t="s">
        <v>1167</v>
      </c>
      <c r="G1899" s="34" t="s">
        <v>50</v>
      </c>
      <c r="H1899" s="34" t="s">
        <v>50</v>
      </c>
      <c r="I1899" s="34" t="s">
        <v>1478</v>
      </c>
      <c r="J1899" s="34">
        <v>0</v>
      </c>
    </row>
    <row r="1900" spans="1:10" x14ac:dyDescent="0.35">
      <c r="A1900" s="34" t="s">
        <v>16</v>
      </c>
      <c r="B1900" s="34" t="s">
        <v>1145</v>
      </c>
      <c r="C1900" s="34" t="s">
        <v>1146</v>
      </c>
      <c r="D1900" s="34" t="s">
        <v>1139</v>
      </c>
      <c r="E1900" s="34" t="s">
        <v>1166</v>
      </c>
      <c r="F1900" s="34" t="s">
        <v>1167</v>
      </c>
      <c r="G1900" s="34" t="s">
        <v>50</v>
      </c>
      <c r="H1900" s="34" t="s">
        <v>50</v>
      </c>
      <c r="I1900" s="34" t="s">
        <v>1478</v>
      </c>
      <c r="J1900" s="34">
        <v>0</v>
      </c>
    </row>
    <row r="1901" spans="1:10" x14ac:dyDescent="0.35">
      <c r="A1901" s="34" t="s">
        <v>16</v>
      </c>
      <c r="B1901" s="34" t="s">
        <v>1147</v>
      </c>
      <c r="C1901" s="34" t="s">
        <v>1146</v>
      </c>
      <c r="D1901" s="34" t="s">
        <v>1139</v>
      </c>
      <c r="E1901" s="34" t="s">
        <v>1166</v>
      </c>
      <c r="F1901" s="34" t="s">
        <v>1167</v>
      </c>
      <c r="G1901" s="34" t="s">
        <v>50</v>
      </c>
      <c r="H1901" s="34" t="s">
        <v>50</v>
      </c>
      <c r="I1901" s="34" t="s">
        <v>1478</v>
      </c>
      <c r="J1901" s="34">
        <v>0</v>
      </c>
    </row>
    <row r="1902" spans="1:10" x14ac:dyDescent="0.35">
      <c r="A1902" s="34" t="s">
        <v>16</v>
      </c>
      <c r="B1902" s="34" t="s">
        <v>1148</v>
      </c>
      <c r="C1902" s="34" t="s">
        <v>1146</v>
      </c>
      <c r="D1902" s="34" t="s">
        <v>1139</v>
      </c>
      <c r="E1902" s="34" t="s">
        <v>1166</v>
      </c>
      <c r="F1902" s="34" t="s">
        <v>1167</v>
      </c>
      <c r="G1902" s="34" t="s">
        <v>50</v>
      </c>
      <c r="H1902" s="34" t="s">
        <v>50</v>
      </c>
      <c r="I1902" s="34" t="s">
        <v>1478</v>
      </c>
      <c r="J1902" s="34">
        <v>0</v>
      </c>
    </row>
    <row r="1903" spans="1:10" x14ac:dyDescent="0.35">
      <c r="A1903" s="34" t="s">
        <v>16</v>
      </c>
      <c r="B1903" s="34" t="s">
        <v>1149</v>
      </c>
      <c r="C1903" s="34" t="s">
        <v>1146</v>
      </c>
      <c r="D1903" s="34" t="s">
        <v>1139</v>
      </c>
      <c r="E1903" s="34" t="s">
        <v>1166</v>
      </c>
      <c r="F1903" s="34" t="s">
        <v>1167</v>
      </c>
      <c r="G1903" s="34" t="s">
        <v>50</v>
      </c>
      <c r="H1903" s="34" t="s">
        <v>50</v>
      </c>
      <c r="I1903" s="34" t="s">
        <v>1478</v>
      </c>
      <c r="J1903" s="34">
        <v>0</v>
      </c>
    </row>
    <row r="1904" spans="1:10" x14ac:dyDescent="0.35">
      <c r="A1904" s="34" t="s">
        <v>16</v>
      </c>
      <c r="B1904" s="34" t="s">
        <v>1150</v>
      </c>
      <c r="C1904" s="34" t="s">
        <v>1146</v>
      </c>
      <c r="D1904" s="34" t="s">
        <v>1139</v>
      </c>
      <c r="E1904" s="34" t="s">
        <v>1166</v>
      </c>
      <c r="F1904" s="34" t="s">
        <v>1167</v>
      </c>
      <c r="G1904" s="34" t="s">
        <v>50</v>
      </c>
      <c r="H1904" s="34" t="s">
        <v>50</v>
      </c>
      <c r="I1904" s="34" t="s">
        <v>1478</v>
      </c>
      <c r="J1904" s="34">
        <v>0</v>
      </c>
    </row>
    <row r="1905" spans="1:10" x14ac:dyDescent="0.35">
      <c r="A1905" s="34" t="s">
        <v>19</v>
      </c>
      <c r="B1905" s="34" t="s">
        <v>1151</v>
      </c>
      <c r="C1905" s="34" t="s">
        <v>1146</v>
      </c>
      <c r="D1905" s="34" t="s">
        <v>1139</v>
      </c>
      <c r="E1905" s="34" t="s">
        <v>1166</v>
      </c>
      <c r="F1905" s="34" t="s">
        <v>1167</v>
      </c>
      <c r="G1905" s="34" t="s">
        <v>50</v>
      </c>
      <c r="H1905" s="34" t="s">
        <v>50</v>
      </c>
      <c r="I1905" s="34" t="s">
        <v>1478</v>
      </c>
      <c r="J1905" s="34">
        <v>0</v>
      </c>
    </row>
    <row r="1906" spans="1:10" x14ac:dyDescent="0.35">
      <c r="A1906" s="34" t="s">
        <v>19</v>
      </c>
      <c r="B1906" s="34" t="s">
        <v>1152</v>
      </c>
      <c r="C1906" s="34" t="s">
        <v>1146</v>
      </c>
      <c r="D1906" s="34" t="s">
        <v>1139</v>
      </c>
      <c r="E1906" s="34" t="s">
        <v>1166</v>
      </c>
      <c r="F1906" s="34" t="s">
        <v>1167</v>
      </c>
      <c r="G1906" s="34" t="s">
        <v>50</v>
      </c>
      <c r="H1906" s="34" t="s">
        <v>50</v>
      </c>
      <c r="I1906" s="34" t="s">
        <v>1478</v>
      </c>
      <c r="J1906" s="34">
        <v>0</v>
      </c>
    </row>
    <row r="1907" spans="1:10" x14ac:dyDescent="0.35">
      <c r="A1907" s="34" t="s">
        <v>19</v>
      </c>
      <c r="B1907" s="34" t="s">
        <v>1153</v>
      </c>
      <c r="C1907" s="34" t="s">
        <v>1146</v>
      </c>
      <c r="D1907" s="34" t="s">
        <v>1139</v>
      </c>
      <c r="E1907" s="34" t="s">
        <v>1166</v>
      </c>
      <c r="F1907" s="34" t="s">
        <v>1167</v>
      </c>
      <c r="G1907" s="34" t="s">
        <v>50</v>
      </c>
      <c r="H1907" s="34" t="s">
        <v>50</v>
      </c>
      <c r="I1907" s="34" t="s">
        <v>1478</v>
      </c>
      <c r="J1907" s="34">
        <v>0</v>
      </c>
    </row>
    <row r="1908" spans="1:10" x14ac:dyDescent="0.35">
      <c r="A1908" s="34" t="s">
        <v>19</v>
      </c>
      <c r="B1908" s="34" t="s">
        <v>1154</v>
      </c>
      <c r="C1908" s="34" t="s">
        <v>1146</v>
      </c>
      <c r="D1908" s="34" t="s">
        <v>1139</v>
      </c>
      <c r="E1908" s="34" t="s">
        <v>1166</v>
      </c>
      <c r="F1908" s="34" t="s">
        <v>1167</v>
      </c>
      <c r="G1908" s="34" t="s">
        <v>50</v>
      </c>
      <c r="H1908" s="34" t="s">
        <v>50</v>
      </c>
      <c r="I1908" s="34" t="s">
        <v>1478</v>
      </c>
      <c r="J1908" s="34">
        <v>0</v>
      </c>
    </row>
    <row r="1909" spans="1:10" x14ac:dyDescent="0.35">
      <c r="A1909" s="34" t="s">
        <v>19</v>
      </c>
      <c r="B1909" s="34" t="s">
        <v>1155</v>
      </c>
      <c r="C1909" s="34" t="s">
        <v>1146</v>
      </c>
      <c r="D1909" s="34" t="s">
        <v>1139</v>
      </c>
      <c r="E1909" s="34" t="s">
        <v>1166</v>
      </c>
      <c r="F1909" s="34" t="s">
        <v>1167</v>
      </c>
      <c r="G1909" s="34" t="s">
        <v>50</v>
      </c>
      <c r="H1909" s="34" t="s">
        <v>50</v>
      </c>
      <c r="I1909" s="34" t="s">
        <v>1478</v>
      </c>
      <c r="J1909" s="34">
        <v>0</v>
      </c>
    </row>
    <row r="1910" spans="1:10" x14ac:dyDescent="0.35">
      <c r="A1910" s="34" t="s">
        <v>19</v>
      </c>
      <c r="B1910" s="34" t="s">
        <v>1137</v>
      </c>
      <c r="C1910" s="34" t="s">
        <v>1138</v>
      </c>
      <c r="D1910" s="34" t="s">
        <v>1139</v>
      </c>
      <c r="E1910" s="34" t="s">
        <v>1166</v>
      </c>
      <c r="F1910" s="34" t="s">
        <v>1167</v>
      </c>
      <c r="G1910" s="34" t="s">
        <v>50</v>
      </c>
      <c r="H1910" s="34" t="s">
        <v>50</v>
      </c>
      <c r="I1910" s="34" t="s">
        <v>1479</v>
      </c>
      <c r="J1910" s="34">
        <v>0</v>
      </c>
    </row>
    <row r="1911" spans="1:10" x14ac:dyDescent="0.35">
      <c r="A1911" s="34" t="s">
        <v>19</v>
      </c>
      <c r="B1911" s="34" t="s">
        <v>1144</v>
      </c>
      <c r="C1911" s="34" t="s">
        <v>1138</v>
      </c>
      <c r="D1911" s="34" t="s">
        <v>1139</v>
      </c>
      <c r="E1911" s="34" t="s">
        <v>1166</v>
      </c>
      <c r="F1911" s="34" t="s">
        <v>1167</v>
      </c>
      <c r="G1911" s="34" t="s">
        <v>50</v>
      </c>
      <c r="H1911" s="34" t="s">
        <v>50</v>
      </c>
      <c r="I1911" s="34" t="s">
        <v>1479</v>
      </c>
      <c r="J1911" s="34">
        <v>0</v>
      </c>
    </row>
    <row r="1912" spans="1:10" x14ac:dyDescent="0.35">
      <c r="A1912" s="34" t="s">
        <v>16</v>
      </c>
      <c r="B1912" s="34" t="s">
        <v>1145</v>
      </c>
      <c r="C1912" s="34" t="s">
        <v>1146</v>
      </c>
      <c r="D1912" s="34" t="s">
        <v>1139</v>
      </c>
      <c r="E1912" s="34" t="s">
        <v>1166</v>
      </c>
      <c r="F1912" s="34" t="s">
        <v>1167</v>
      </c>
      <c r="G1912" s="34" t="s">
        <v>50</v>
      </c>
      <c r="H1912" s="34" t="s">
        <v>50</v>
      </c>
      <c r="I1912" s="34" t="s">
        <v>1479</v>
      </c>
      <c r="J1912" s="34">
        <v>0</v>
      </c>
    </row>
    <row r="1913" spans="1:10" x14ac:dyDescent="0.35">
      <c r="A1913" s="34" t="s">
        <v>16</v>
      </c>
      <c r="B1913" s="34" t="s">
        <v>1147</v>
      </c>
      <c r="C1913" s="34" t="s">
        <v>1146</v>
      </c>
      <c r="D1913" s="34" t="s">
        <v>1139</v>
      </c>
      <c r="E1913" s="34" t="s">
        <v>1166</v>
      </c>
      <c r="F1913" s="34" t="s">
        <v>1167</v>
      </c>
      <c r="G1913" s="34" t="s">
        <v>50</v>
      </c>
      <c r="H1913" s="34" t="s">
        <v>50</v>
      </c>
      <c r="I1913" s="34" t="s">
        <v>1479</v>
      </c>
      <c r="J1913" s="34">
        <v>0</v>
      </c>
    </row>
    <row r="1914" spans="1:10" x14ac:dyDescent="0.35">
      <c r="A1914" s="34" t="s">
        <v>16</v>
      </c>
      <c r="B1914" s="34" t="s">
        <v>1148</v>
      </c>
      <c r="C1914" s="34" t="s">
        <v>1146</v>
      </c>
      <c r="D1914" s="34" t="s">
        <v>1139</v>
      </c>
      <c r="E1914" s="34" t="s">
        <v>1166</v>
      </c>
      <c r="F1914" s="34" t="s">
        <v>1167</v>
      </c>
      <c r="G1914" s="34" t="s">
        <v>50</v>
      </c>
      <c r="H1914" s="34" t="s">
        <v>50</v>
      </c>
      <c r="I1914" s="34" t="s">
        <v>1479</v>
      </c>
      <c r="J1914" s="34">
        <v>0</v>
      </c>
    </row>
    <row r="1915" spans="1:10" x14ac:dyDescent="0.35">
      <c r="A1915" s="34" t="s">
        <v>16</v>
      </c>
      <c r="B1915" s="34" t="s">
        <v>1149</v>
      </c>
      <c r="C1915" s="34" t="s">
        <v>1146</v>
      </c>
      <c r="D1915" s="34" t="s">
        <v>1139</v>
      </c>
      <c r="E1915" s="34" t="s">
        <v>1166</v>
      </c>
      <c r="F1915" s="34" t="s">
        <v>1167</v>
      </c>
      <c r="G1915" s="34" t="s">
        <v>50</v>
      </c>
      <c r="H1915" s="34" t="s">
        <v>50</v>
      </c>
      <c r="I1915" s="34" t="s">
        <v>1479</v>
      </c>
      <c r="J1915" s="34">
        <v>0</v>
      </c>
    </row>
    <row r="1916" spans="1:10" x14ac:dyDescent="0.35">
      <c r="A1916" s="34" t="s">
        <v>16</v>
      </c>
      <c r="B1916" s="34" t="s">
        <v>1150</v>
      </c>
      <c r="C1916" s="34" t="s">
        <v>1146</v>
      </c>
      <c r="D1916" s="34" t="s">
        <v>1139</v>
      </c>
      <c r="E1916" s="34" t="s">
        <v>1166</v>
      </c>
      <c r="F1916" s="34" t="s">
        <v>1167</v>
      </c>
      <c r="G1916" s="34" t="s">
        <v>50</v>
      </c>
      <c r="H1916" s="34" t="s">
        <v>50</v>
      </c>
      <c r="I1916" s="34" t="s">
        <v>1479</v>
      </c>
      <c r="J1916" s="34">
        <v>26</v>
      </c>
    </row>
    <row r="1917" spans="1:10" x14ac:dyDescent="0.35">
      <c r="A1917" s="34" t="s">
        <v>19</v>
      </c>
      <c r="B1917" s="34" t="s">
        <v>1151</v>
      </c>
      <c r="C1917" s="34" t="s">
        <v>1146</v>
      </c>
      <c r="D1917" s="34" t="s">
        <v>1139</v>
      </c>
      <c r="E1917" s="34" t="s">
        <v>1166</v>
      </c>
      <c r="F1917" s="34" t="s">
        <v>1167</v>
      </c>
      <c r="G1917" s="34" t="s">
        <v>50</v>
      </c>
      <c r="H1917" s="34" t="s">
        <v>50</v>
      </c>
      <c r="I1917" s="34" t="s">
        <v>1479</v>
      </c>
      <c r="J1917" s="34">
        <v>0</v>
      </c>
    </row>
    <row r="1918" spans="1:10" x14ac:dyDescent="0.35">
      <c r="A1918" s="34" t="s">
        <v>19</v>
      </c>
      <c r="B1918" s="34" t="s">
        <v>1152</v>
      </c>
      <c r="C1918" s="34" t="s">
        <v>1146</v>
      </c>
      <c r="D1918" s="34" t="s">
        <v>1139</v>
      </c>
      <c r="E1918" s="34" t="s">
        <v>1166</v>
      </c>
      <c r="F1918" s="34" t="s">
        <v>1167</v>
      </c>
      <c r="G1918" s="34" t="s">
        <v>50</v>
      </c>
      <c r="H1918" s="34" t="s">
        <v>50</v>
      </c>
      <c r="I1918" s="34" t="s">
        <v>1479</v>
      </c>
      <c r="J1918" s="34">
        <v>0</v>
      </c>
    </row>
    <row r="1919" spans="1:10" x14ac:dyDescent="0.35">
      <c r="A1919" s="34" t="s">
        <v>19</v>
      </c>
      <c r="B1919" s="34" t="s">
        <v>1153</v>
      </c>
      <c r="C1919" s="34" t="s">
        <v>1146</v>
      </c>
      <c r="D1919" s="34" t="s">
        <v>1139</v>
      </c>
      <c r="E1919" s="34" t="s">
        <v>1166</v>
      </c>
      <c r="F1919" s="34" t="s">
        <v>1167</v>
      </c>
      <c r="G1919" s="34" t="s">
        <v>50</v>
      </c>
      <c r="H1919" s="34" t="s">
        <v>50</v>
      </c>
      <c r="I1919" s="34" t="s">
        <v>1479</v>
      </c>
      <c r="J1919" s="34">
        <v>0</v>
      </c>
    </row>
    <row r="1920" spans="1:10" x14ac:dyDescent="0.35">
      <c r="A1920" s="34" t="s">
        <v>19</v>
      </c>
      <c r="B1920" s="34" t="s">
        <v>1154</v>
      </c>
      <c r="C1920" s="34" t="s">
        <v>1146</v>
      </c>
      <c r="D1920" s="34" t="s">
        <v>1139</v>
      </c>
      <c r="E1920" s="34" t="s">
        <v>1166</v>
      </c>
      <c r="F1920" s="34" t="s">
        <v>1167</v>
      </c>
      <c r="G1920" s="34" t="s">
        <v>50</v>
      </c>
      <c r="H1920" s="34" t="s">
        <v>50</v>
      </c>
      <c r="I1920" s="34" t="s">
        <v>1479</v>
      </c>
      <c r="J1920" s="34">
        <v>0</v>
      </c>
    </row>
    <row r="1921" spans="1:10" x14ac:dyDescent="0.35">
      <c r="A1921" s="34" t="s">
        <v>19</v>
      </c>
      <c r="B1921" s="34" t="s">
        <v>1155</v>
      </c>
      <c r="C1921" s="34" t="s">
        <v>1146</v>
      </c>
      <c r="D1921" s="34" t="s">
        <v>1139</v>
      </c>
      <c r="E1921" s="34" t="s">
        <v>1166</v>
      </c>
      <c r="F1921" s="34" t="s">
        <v>1167</v>
      </c>
      <c r="G1921" s="34" t="s">
        <v>50</v>
      </c>
      <c r="H1921" s="34" t="s">
        <v>50</v>
      </c>
      <c r="I1921" s="34" t="s">
        <v>1479</v>
      </c>
      <c r="J1921" s="34">
        <v>0</v>
      </c>
    </row>
    <row r="1922" spans="1:10" x14ac:dyDescent="0.35">
      <c r="A1922" s="34" t="s">
        <v>19</v>
      </c>
      <c r="B1922" s="34" t="s">
        <v>1137</v>
      </c>
      <c r="C1922" s="34" t="s">
        <v>1138</v>
      </c>
      <c r="D1922" s="34" t="s">
        <v>1139</v>
      </c>
      <c r="E1922" s="34" t="s">
        <v>1166</v>
      </c>
      <c r="F1922" s="34" t="s">
        <v>1167</v>
      </c>
      <c r="G1922" s="34" t="s">
        <v>50</v>
      </c>
      <c r="H1922" s="34" t="s">
        <v>50</v>
      </c>
      <c r="I1922" s="34" t="s">
        <v>1480</v>
      </c>
      <c r="J1922" s="34">
        <v>0</v>
      </c>
    </row>
    <row r="1923" spans="1:10" x14ac:dyDescent="0.35">
      <c r="A1923" s="34" t="s">
        <v>19</v>
      </c>
      <c r="B1923" s="34" t="s">
        <v>1144</v>
      </c>
      <c r="C1923" s="34" t="s">
        <v>1138</v>
      </c>
      <c r="D1923" s="34" t="s">
        <v>1139</v>
      </c>
      <c r="E1923" s="34" t="s">
        <v>1166</v>
      </c>
      <c r="F1923" s="34" t="s">
        <v>1167</v>
      </c>
      <c r="G1923" s="34" t="s">
        <v>50</v>
      </c>
      <c r="H1923" s="34" t="s">
        <v>50</v>
      </c>
      <c r="I1923" s="34" t="s">
        <v>1480</v>
      </c>
      <c r="J1923" s="34">
        <v>0</v>
      </c>
    </row>
    <row r="1924" spans="1:10" x14ac:dyDescent="0.35">
      <c r="A1924" s="34" t="s">
        <v>16</v>
      </c>
      <c r="B1924" s="34" t="s">
        <v>1145</v>
      </c>
      <c r="C1924" s="34" t="s">
        <v>1146</v>
      </c>
      <c r="D1924" s="34" t="s">
        <v>1139</v>
      </c>
      <c r="E1924" s="34" t="s">
        <v>1166</v>
      </c>
      <c r="F1924" s="34" t="s">
        <v>1167</v>
      </c>
      <c r="G1924" s="34" t="s">
        <v>50</v>
      </c>
      <c r="H1924" s="34" t="s">
        <v>50</v>
      </c>
      <c r="I1924" s="34" t="s">
        <v>1480</v>
      </c>
      <c r="J1924" s="34">
        <v>0</v>
      </c>
    </row>
    <row r="1925" spans="1:10" x14ac:dyDescent="0.35">
      <c r="A1925" s="34" t="s">
        <v>16</v>
      </c>
      <c r="B1925" s="34" t="s">
        <v>1147</v>
      </c>
      <c r="C1925" s="34" t="s">
        <v>1146</v>
      </c>
      <c r="D1925" s="34" t="s">
        <v>1139</v>
      </c>
      <c r="E1925" s="34" t="s">
        <v>1166</v>
      </c>
      <c r="F1925" s="34" t="s">
        <v>1167</v>
      </c>
      <c r="G1925" s="34" t="s">
        <v>50</v>
      </c>
      <c r="H1925" s="34" t="s">
        <v>50</v>
      </c>
      <c r="I1925" s="34" t="s">
        <v>1480</v>
      </c>
      <c r="J1925" s="34">
        <v>0</v>
      </c>
    </row>
    <row r="1926" spans="1:10" x14ac:dyDescent="0.35">
      <c r="A1926" s="34" t="s">
        <v>16</v>
      </c>
      <c r="B1926" s="34" t="s">
        <v>1148</v>
      </c>
      <c r="C1926" s="34" t="s">
        <v>1146</v>
      </c>
      <c r="D1926" s="34" t="s">
        <v>1139</v>
      </c>
      <c r="E1926" s="34" t="s">
        <v>1166</v>
      </c>
      <c r="F1926" s="34" t="s">
        <v>1167</v>
      </c>
      <c r="G1926" s="34" t="s">
        <v>50</v>
      </c>
      <c r="H1926" s="34" t="s">
        <v>50</v>
      </c>
      <c r="I1926" s="34" t="s">
        <v>1480</v>
      </c>
      <c r="J1926" s="34">
        <v>0</v>
      </c>
    </row>
    <row r="1927" spans="1:10" x14ac:dyDescent="0.35">
      <c r="A1927" s="34" t="s">
        <v>16</v>
      </c>
      <c r="B1927" s="34" t="s">
        <v>1149</v>
      </c>
      <c r="C1927" s="34" t="s">
        <v>1146</v>
      </c>
      <c r="D1927" s="34" t="s">
        <v>1139</v>
      </c>
      <c r="E1927" s="34" t="s">
        <v>1166</v>
      </c>
      <c r="F1927" s="34" t="s">
        <v>1167</v>
      </c>
      <c r="G1927" s="34" t="s">
        <v>50</v>
      </c>
      <c r="H1927" s="34" t="s">
        <v>50</v>
      </c>
      <c r="I1927" s="34" t="s">
        <v>1480</v>
      </c>
      <c r="J1927" s="34">
        <v>0</v>
      </c>
    </row>
    <row r="1928" spans="1:10" x14ac:dyDescent="0.35">
      <c r="A1928" s="34" t="s">
        <v>16</v>
      </c>
      <c r="B1928" s="34" t="s">
        <v>1150</v>
      </c>
      <c r="C1928" s="34" t="s">
        <v>1146</v>
      </c>
      <c r="D1928" s="34" t="s">
        <v>1139</v>
      </c>
      <c r="E1928" s="34" t="s">
        <v>1166</v>
      </c>
      <c r="F1928" s="34" t="s">
        <v>1167</v>
      </c>
      <c r="G1928" s="34" t="s">
        <v>50</v>
      </c>
      <c r="H1928" s="34" t="s">
        <v>50</v>
      </c>
      <c r="I1928" s="34" t="s">
        <v>1480</v>
      </c>
      <c r="J1928" s="34">
        <v>3</v>
      </c>
    </row>
    <row r="1929" spans="1:10" x14ac:dyDescent="0.35">
      <c r="A1929" s="34" t="s">
        <v>19</v>
      </c>
      <c r="B1929" s="34" t="s">
        <v>1151</v>
      </c>
      <c r="C1929" s="34" t="s">
        <v>1146</v>
      </c>
      <c r="D1929" s="34" t="s">
        <v>1139</v>
      </c>
      <c r="E1929" s="34" t="s">
        <v>1166</v>
      </c>
      <c r="F1929" s="34" t="s">
        <v>1167</v>
      </c>
      <c r="G1929" s="34" t="s">
        <v>50</v>
      </c>
      <c r="H1929" s="34" t="s">
        <v>50</v>
      </c>
      <c r="I1929" s="34" t="s">
        <v>1480</v>
      </c>
      <c r="J1929" s="34">
        <v>0</v>
      </c>
    </row>
    <row r="1930" spans="1:10" x14ac:dyDescent="0.35">
      <c r="A1930" s="34" t="s">
        <v>19</v>
      </c>
      <c r="B1930" s="34" t="s">
        <v>1152</v>
      </c>
      <c r="C1930" s="34" t="s">
        <v>1146</v>
      </c>
      <c r="D1930" s="34" t="s">
        <v>1139</v>
      </c>
      <c r="E1930" s="34" t="s">
        <v>1166</v>
      </c>
      <c r="F1930" s="34" t="s">
        <v>1167</v>
      </c>
      <c r="G1930" s="34" t="s">
        <v>50</v>
      </c>
      <c r="H1930" s="34" t="s">
        <v>50</v>
      </c>
      <c r="I1930" s="34" t="s">
        <v>1480</v>
      </c>
      <c r="J1930" s="34">
        <v>0</v>
      </c>
    </row>
    <row r="1931" spans="1:10" x14ac:dyDescent="0.35">
      <c r="A1931" s="34" t="s">
        <v>19</v>
      </c>
      <c r="B1931" s="34" t="s">
        <v>1153</v>
      </c>
      <c r="C1931" s="34" t="s">
        <v>1146</v>
      </c>
      <c r="D1931" s="34" t="s">
        <v>1139</v>
      </c>
      <c r="E1931" s="34" t="s">
        <v>1166</v>
      </c>
      <c r="F1931" s="34" t="s">
        <v>1167</v>
      </c>
      <c r="G1931" s="34" t="s">
        <v>50</v>
      </c>
      <c r="H1931" s="34" t="s">
        <v>50</v>
      </c>
      <c r="I1931" s="34" t="s">
        <v>1480</v>
      </c>
      <c r="J1931" s="34">
        <v>0</v>
      </c>
    </row>
    <row r="1932" spans="1:10" x14ac:dyDescent="0.35">
      <c r="A1932" s="34" t="s">
        <v>19</v>
      </c>
      <c r="B1932" s="34" t="s">
        <v>1154</v>
      </c>
      <c r="C1932" s="34" t="s">
        <v>1146</v>
      </c>
      <c r="D1932" s="34" t="s">
        <v>1139</v>
      </c>
      <c r="E1932" s="34" t="s">
        <v>1166</v>
      </c>
      <c r="F1932" s="34" t="s">
        <v>1167</v>
      </c>
      <c r="G1932" s="34" t="s">
        <v>50</v>
      </c>
      <c r="H1932" s="34" t="s">
        <v>50</v>
      </c>
      <c r="I1932" s="34" t="s">
        <v>1480</v>
      </c>
      <c r="J1932" s="34">
        <v>0</v>
      </c>
    </row>
    <row r="1933" spans="1:10" x14ac:dyDescent="0.35">
      <c r="A1933" s="34" t="s">
        <v>19</v>
      </c>
      <c r="B1933" s="34" t="s">
        <v>1155</v>
      </c>
      <c r="C1933" s="34" t="s">
        <v>1146</v>
      </c>
      <c r="D1933" s="34" t="s">
        <v>1139</v>
      </c>
      <c r="E1933" s="34" t="s">
        <v>1166</v>
      </c>
      <c r="F1933" s="34" t="s">
        <v>1167</v>
      </c>
      <c r="G1933" s="34" t="s">
        <v>50</v>
      </c>
      <c r="H1933" s="34" t="s">
        <v>50</v>
      </c>
      <c r="I1933" s="34" t="s">
        <v>1480</v>
      </c>
      <c r="J1933" s="34">
        <v>0</v>
      </c>
    </row>
    <row r="1934" spans="1:10" x14ac:dyDescent="0.35">
      <c r="A1934" s="34" t="s">
        <v>19</v>
      </c>
      <c r="B1934" s="34" t="s">
        <v>1137</v>
      </c>
      <c r="C1934" s="34" t="s">
        <v>1138</v>
      </c>
      <c r="D1934" s="34" t="s">
        <v>1139</v>
      </c>
      <c r="E1934" s="34" t="s">
        <v>1166</v>
      </c>
      <c r="F1934" s="34" t="s">
        <v>1167</v>
      </c>
      <c r="G1934" s="34" t="s">
        <v>50</v>
      </c>
      <c r="H1934" s="34" t="s">
        <v>50</v>
      </c>
      <c r="I1934" s="34" t="s">
        <v>1481</v>
      </c>
      <c r="J1934" s="34">
        <v>0</v>
      </c>
    </row>
    <row r="1935" spans="1:10" x14ac:dyDescent="0.35">
      <c r="A1935" s="34" t="s">
        <v>19</v>
      </c>
      <c r="B1935" s="34" t="s">
        <v>1144</v>
      </c>
      <c r="C1935" s="34" t="s">
        <v>1138</v>
      </c>
      <c r="D1935" s="34" t="s">
        <v>1139</v>
      </c>
      <c r="E1935" s="34" t="s">
        <v>1166</v>
      </c>
      <c r="F1935" s="34" t="s">
        <v>1167</v>
      </c>
      <c r="G1935" s="34" t="s">
        <v>50</v>
      </c>
      <c r="H1935" s="34" t="s">
        <v>50</v>
      </c>
      <c r="I1935" s="34" t="s">
        <v>1481</v>
      </c>
      <c r="J1935" s="34">
        <v>0</v>
      </c>
    </row>
    <row r="1936" spans="1:10" x14ac:dyDescent="0.35">
      <c r="A1936" s="34" t="s">
        <v>16</v>
      </c>
      <c r="B1936" s="34" t="s">
        <v>1145</v>
      </c>
      <c r="C1936" s="34" t="s">
        <v>1146</v>
      </c>
      <c r="D1936" s="34" t="s">
        <v>1139</v>
      </c>
      <c r="E1936" s="34" t="s">
        <v>1166</v>
      </c>
      <c r="F1936" s="34" t="s">
        <v>1167</v>
      </c>
      <c r="G1936" s="34" t="s">
        <v>50</v>
      </c>
      <c r="H1936" s="34" t="s">
        <v>50</v>
      </c>
      <c r="I1936" s="34" t="s">
        <v>1481</v>
      </c>
      <c r="J1936" s="34">
        <v>1013</v>
      </c>
    </row>
    <row r="1937" spans="1:10" x14ac:dyDescent="0.35">
      <c r="A1937" s="34" t="s">
        <v>16</v>
      </c>
      <c r="B1937" s="34" t="s">
        <v>1147</v>
      </c>
      <c r="C1937" s="34" t="s">
        <v>1146</v>
      </c>
      <c r="D1937" s="34" t="s">
        <v>1139</v>
      </c>
      <c r="E1937" s="34" t="s">
        <v>1166</v>
      </c>
      <c r="F1937" s="34" t="s">
        <v>1167</v>
      </c>
      <c r="G1937" s="34" t="s">
        <v>50</v>
      </c>
      <c r="H1937" s="34" t="s">
        <v>50</v>
      </c>
      <c r="I1937" s="34" t="s">
        <v>1481</v>
      </c>
      <c r="J1937" s="34">
        <v>98</v>
      </c>
    </row>
    <row r="1938" spans="1:10" x14ac:dyDescent="0.35">
      <c r="A1938" s="34" t="s">
        <v>16</v>
      </c>
      <c r="B1938" s="34" t="s">
        <v>1148</v>
      </c>
      <c r="C1938" s="34" t="s">
        <v>1146</v>
      </c>
      <c r="D1938" s="34" t="s">
        <v>1139</v>
      </c>
      <c r="E1938" s="34" t="s">
        <v>1166</v>
      </c>
      <c r="F1938" s="34" t="s">
        <v>1167</v>
      </c>
      <c r="G1938" s="34" t="s">
        <v>50</v>
      </c>
      <c r="H1938" s="34" t="s">
        <v>50</v>
      </c>
      <c r="I1938" s="34" t="s">
        <v>1481</v>
      </c>
      <c r="J1938" s="34">
        <v>11</v>
      </c>
    </row>
    <row r="1939" spans="1:10" x14ac:dyDescent="0.35">
      <c r="A1939" s="34" t="s">
        <v>16</v>
      </c>
      <c r="B1939" s="34" t="s">
        <v>1149</v>
      </c>
      <c r="C1939" s="34" t="s">
        <v>1146</v>
      </c>
      <c r="D1939" s="34" t="s">
        <v>1139</v>
      </c>
      <c r="E1939" s="34" t="s">
        <v>1166</v>
      </c>
      <c r="F1939" s="34" t="s">
        <v>1167</v>
      </c>
      <c r="G1939" s="34" t="s">
        <v>50</v>
      </c>
      <c r="H1939" s="34" t="s">
        <v>50</v>
      </c>
      <c r="I1939" s="34" t="s">
        <v>1481</v>
      </c>
      <c r="J1939" s="34">
        <v>13</v>
      </c>
    </row>
    <row r="1940" spans="1:10" x14ac:dyDescent="0.35">
      <c r="A1940" s="34" t="s">
        <v>16</v>
      </c>
      <c r="B1940" s="34" t="s">
        <v>1150</v>
      </c>
      <c r="C1940" s="34" t="s">
        <v>1146</v>
      </c>
      <c r="D1940" s="34" t="s">
        <v>1139</v>
      </c>
      <c r="E1940" s="34" t="s">
        <v>1166</v>
      </c>
      <c r="F1940" s="34" t="s">
        <v>1167</v>
      </c>
      <c r="G1940" s="34" t="s">
        <v>50</v>
      </c>
      <c r="H1940" s="34" t="s">
        <v>50</v>
      </c>
      <c r="I1940" s="34" t="s">
        <v>1481</v>
      </c>
      <c r="J1940" s="34">
        <v>8</v>
      </c>
    </row>
    <row r="1941" spans="1:10" x14ac:dyDescent="0.35">
      <c r="A1941" s="34" t="s">
        <v>19</v>
      </c>
      <c r="B1941" s="34" t="s">
        <v>1151</v>
      </c>
      <c r="C1941" s="34" t="s">
        <v>1146</v>
      </c>
      <c r="D1941" s="34" t="s">
        <v>1139</v>
      </c>
      <c r="E1941" s="34" t="s">
        <v>1166</v>
      </c>
      <c r="F1941" s="34" t="s">
        <v>1167</v>
      </c>
      <c r="G1941" s="34" t="s">
        <v>50</v>
      </c>
      <c r="H1941" s="34" t="s">
        <v>50</v>
      </c>
      <c r="I1941" s="34" t="s">
        <v>1481</v>
      </c>
      <c r="J1941" s="34">
        <v>0</v>
      </c>
    </row>
    <row r="1942" spans="1:10" x14ac:dyDescent="0.35">
      <c r="A1942" s="34" t="s">
        <v>19</v>
      </c>
      <c r="B1942" s="34" t="s">
        <v>1152</v>
      </c>
      <c r="C1942" s="34" t="s">
        <v>1146</v>
      </c>
      <c r="D1942" s="34" t="s">
        <v>1139</v>
      </c>
      <c r="E1942" s="34" t="s">
        <v>1166</v>
      </c>
      <c r="F1942" s="34" t="s">
        <v>1167</v>
      </c>
      <c r="G1942" s="34" t="s">
        <v>50</v>
      </c>
      <c r="H1942" s="34" t="s">
        <v>50</v>
      </c>
      <c r="I1942" s="34" t="s">
        <v>1481</v>
      </c>
      <c r="J1942" s="34">
        <v>0</v>
      </c>
    </row>
    <row r="1943" spans="1:10" x14ac:dyDescent="0.35">
      <c r="A1943" s="34" t="s">
        <v>19</v>
      </c>
      <c r="B1943" s="34" t="s">
        <v>1153</v>
      </c>
      <c r="C1943" s="34" t="s">
        <v>1146</v>
      </c>
      <c r="D1943" s="34" t="s">
        <v>1139</v>
      </c>
      <c r="E1943" s="34" t="s">
        <v>1166</v>
      </c>
      <c r="F1943" s="34" t="s">
        <v>1167</v>
      </c>
      <c r="G1943" s="34" t="s">
        <v>50</v>
      </c>
      <c r="H1943" s="34" t="s">
        <v>50</v>
      </c>
      <c r="I1943" s="34" t="s">
        <v>1481</v>
      </c>
      <c r="J1943" s="34">
        <v>3</v>
      </c>
    </row>
    <row r="1944" spans="1:10" x14ac:dyDescent="0.35">
      <c r="A1944" s="34" t="s">
        <v>19</v>
      </c>
      <c r="B1944" s="34" t="s">
        <v>1154</v>
      </c>
      <c r="C1944" s="34" t="s">
        <v>1146</v>
      </c>
      <c r="D1944" s="34" t="s">
        <v>1139</v>
      </c>
      <c r="E1944" s="34" t="s">
        <v>1166</v>
      </c>
      <c r="F1944" s="34" t="s">
        <v>1167</v>
      </c>
      <c r="G1944" s="34" t="s">
        <v>50</v>
      </c>
      <c r="H1944" s="34" t="s">
        <v>50</v>
      </c>
      <c r="I1944" s="34" t="s">
        <v>1481</v>
      </c>
      <c r="J1944" s="34">
        <v>0</v>
      </c>
    </row>
    <row r="1945" spans="1:10" x14ac:dyDescent="0.35">
      <c r="A1945" s="34" t="s">
        <v>19</v>
      </c>
      <c r="B1945" s="34" t="s">
        <v>1155</v>
      </c>
      <c r="C1945" s="34" t="s">
        <v>1146</v>
      </c>
      <c r="D1945" s="34" t="s">
        <v>1139</v>
      </c>
      <c r="E1945" s="34" t="s">
        <v>1166</v>
      </c>
      <c r="F1945" s="34" t="s">
        <v>1167</v>
      </c>
      <c r="G1945" s="34" t="s">
        <v>50</v>
      </c>
      <c r="H1945" s="34" t="s">
        <v>50</v>
      </c>
      <c r="I1945" s="34" t="s">
        <v>1481</v>
      </c>
      <c r="J1945" s="34">
        <v>0</v>
      </c>
    </row>
    <row r="1946" spans="1:10" x14ac:dyDescent="0.35">
      <c r="A1946" s="34" t="s">
        <v>19</v>
      </c>
      <c r="B1946" s="34" t="s">
        <v>1137</v>
      </c>
      <c r="C1946" s="34" t="s">
        <v>1138</v>
      </c>
      <c r="D1946" s="34" t="s">
        <v>1139</v>
      </c>
      <c r="E1946" s="34" t="s">
        <v>1166</v>
      </c>
      <c r="F1946" s="34" t="s">
        <v>1167</v>
      </c>
      <c r="G1946" s="34" t="s">
        <v>50</v>
      </c>
      <c r="H1946" s="34" t="s">
        <v>50</v>
      </c>
      <c r="I1946" s="34" t="s">
        <v>1482</v>
      </c>
      <c r="J1946" s="34">
        <v>0</v>
      </c>
    </row>
    <row r="1947" spans="1:10" x14ac:dyDescent="0.35">
      <c r="A1947" s="34" t="s">
        <v>19</v>
      </c>
      <c r="B1947" s="34" t="s">
        <v>1144</v>
      </c>
      <c r="C1947" s="34" t="s">
        <v>1138</v>
      </c>
      <c r="D1947" s="34" t="s">
        <v>1139</v>
      </c>
      <c r="E1947" s="34" t="s">
        <v>1166</v>
      </c>
      <c r="F1947" s="34" t="s">
        <v>1167</v>
      </c>
      <c r="G1947" s="34" t="s">
        <v>50</v>
      </c>
      <c r="H1947" s="34" t="s">
        <v>50</v>
      </c>
      <c r="I1947" s="34" t="s">
        <v>1482</v>
      </c>
      <c r="J1947" s="34">
        <v>0</v>
      </c>
    </row>
    <row r="1948" spans="1:10" x14ac:dyDescent="0.35">
      <c r="A1948" s="34" t="s">
        <v>16</v>
      </c>
      <c r="B1948" s="34" t="s">
        <v>1145</v>
      </c>
      <c r="C1948" s="34" t="s">
        <v>1146</v>
      </c>
      <c r="D1948" s="34" t="s">
        <v>1139</v>
      </c>
      <c r="E1948" s="34" t="s">
        <v>1166</v>
      </c>
      <c r="F1948" s="34" t="s">
        <v>1167</v>
      </c>
      <c r="G1948" s="34" t="s">
        <v>50</v>
      </c>
      <c r="H1948" s="34" t="s">
        <v>50</v>
      </c>
      <c r="I1948" s="34" t="s">
        <v>1482</v>
      </c>
      <c r="J1948" s="34">
        <v>4</v>
      </c>
    </row>
    <row r="1949" spans="1:10" x14ac:dyDescent="0.35">
      <c r="A1949" s="34" t="s">
        <v>16</v>
      </c>
      <c r="B1949" s="34" t="s">
        <v>1147</v>
      </c>
      <c r="C1949" s="34" t="s">
        <v>1146</v>
      </c>
      <c r="D1949" s="34" t="s">
        <v>1139</v>
      </c>
      <c r="E1949" s="34" t="s">
        <v>1166</v>
      </c>
      <c r="F1949" s="34" t="s">
        <v>1167</v>
      </c>
      <c r="G1949" s="34" t="s">
        <v>50</v>
      </c>
      <c r="H1949" s="34" t="s">
        <v>50</v>
      </c>
      <c r="I1949" s="34" t="s">
        <v>1482</v>
      </c>
      <c r="J1949" s="34">
        <v>0</v>
      </c>
    </row>
    <row r="1950" spans="1:10" x14ac:dyDescent="0.35">
      <c r="A1950" s="34" t="s">
        <v>16</v>
      </c>
      <c r="B1950" s="34" t="s">
        <v>1148</v>
      </c>
      <c r="C1950" s="34" t="s">
        <v>1146</v>
      </c>
      <c r="D1950" s="34" t="s">
        <v>1139</v>
      </c>
      <c r="E1950" s="34" t="s">
        <v>1166</v>
      </c>
      <c r="F1950" s="34" t="s">
        <v>1167</v>
      </c>
      <c r="G1950" s="34" t="s">
        <v>50</v>
      </c>
      <c r="H1950" s="34" t="s">
        <v>50</v>
      </c>
      <c r="I1950" s="34" t="s">
        <v>1482</v>
      </c>
      <c r="J1950" s="34">
        <v>0</v>
      </c>
    </row>
    <row r="1951" spans="1:10" x14ac:dyDescent="0.35">
      <c r="A1951" s="34" t="s">
        <v>16</v>
      </c>
      <c r="B1951" s="34" t="s">
        <v>1149</v>
      </c>
      <c r="C1951" s="34" t="s">
        <v>1146</v>
      </c>
      <c r="D1951" s="34" t="s">
        <v>1139</v>
      </c>
      <c r="E1951" s="34" t="s">
        <v>1166</v>
      </c>
      <c r="F1951" s="34" t="s">
        <v>1167</v>
      </c>
      <c r="G1951" s="34" t="s">
        <v>50</v>
      </c>
      <c r="H1951" s="34" t="s">
        <v>50</v>
      </c>
      <c r="I1951" s="34" t="s">
        <v>1482</v>
      </c>
      <c r="J1951" s="34">
        <v>34</v>
      </c>
    </row>
    <row r="1952" spans="1:10" x14ac:dyDescent="0.35">
      <c r="A1952" s="34" t="s">
        <v>16</v>
      </c>
      <c r="B1952" s="34" t="s">
        <v>1150</v>
      </c>
      <c r="C1952" s="34" t="s">
        <v>1146</v>
      </c>
      <c r="D1952" s="34" t="s">
        <v>1139</v>
      </c>
      <c r="E1952" s="34" t="s">
        <v>1166</v>
      </c>
      <c r="F1952" s="34" t="s">
        <v>1167</v>
      </c>
      <c r="G1952" s="34" t="s">
        <v>50</v>
      </c>
      <c r="H1952" s="34" t="s">
        <v>50</v>
      </c>
      <c r="I1952" s="34" t="s">
        <v>1482</v>
      </c>
      <c r="J1952" s="34">
        <v>0</v>
      </c>
    </row>
    <row r="1953" spans="1:10" x14ac:dyDescent="0.35">
      <c r="A1953" s="34" t="s">
        <v>19</v>
      </c>
      <c r="B1953" s="34" t="s">
        <v>1151</v>
      </c>
      <c r="C1953" s="34" t="s">
        <v>1146</v>
      </c>
      <c r="D1953" s="34" t="s">
        <v>1139</v>
      </c>
      <c r="E1953" s="34" t="s">
        <v>1166</v>
      </c>
      <c r="F1953" s="34" t="s">
        <v>1167</v>
      </c>
      <c r="G1953" s="34" t="s">
        <v>50</v>
      </c>
      <c r="H1953" s="34" t="s">
        <v>50</v>
      </c>
      <c r="I1953" s="34" t="s">
        <v>1482</v>
      </c>
      <c r="J1953" s="34">
        <v>0</v>
      </c>
    </row>
    <row r="1954" spans="1:10" x14ac:dyDescent="0.35">
      <c r="A1954" s="34" t="s">
        <v>19</v>
      </c>
      <c r="B1954" s="34" t="s">
        <v>1152</v>
      </c>
      <c r="C1954" s="34" t="s">
        <v>1146</v>
      </c>
      <c r="D1954" s="34" t="s">
        <v>1139</v>
      </c>
      <c r="E1954" s="34" t="s">
        <v>1166</v>
      </c>
      <c r="F1954" s="34" t="s">
        <v>1167</v>
      </c>
      <c r="G1954" s="34" t="s">
        <v>50</v>
      </c>
      <c r="H1954" s="34" t="s">
        <v>50</v>
      </c>
      <c r="I1954" s="34" t="s">
        <v>1482</v>
      </c>
      <c r="J1954" s="34">
        <v>0</v>
      </c>
    </row>
    <row r="1955" spans="1:10" x14ac:dyDescent="0.35">
      <c r="A1955" s="34" t="s">
        <v>19</v>
      </c>
      <c r="B1955" s="34" t="s">
        <v>1153</v>
      </c>
      <c r="C1955" s="34" t="s">
        <v>1146</v>
      </c>
      <c r="D1955" s="34" t="s">
        <v>1139</v>
      </c>
      <c r="E1955" s="34" t="s">
        <v>1166</v>
      </c>
      <c r="F1955" s="34" t="s">
        <v>1167</v>
      </c>
      <c r="G1955" s="34" t="s">
        <v>50</v>
      </c>
      <c r="H1955" s="34" t="s">
        <v>50</v>
      </c>
      <c r="I1955" s="34" t="s">
        <v>1482</v>
      </c>
      <c r="J1955" s="34">
        <v>0</v>
      </c>
    </row>
    <row r="1956" spans="1:10" x14ac:dyDescent="0.35">
      <c r="A1956" s="34" t="s">
        <v>19</v>
      </c>
      <c r="B1956" s="34" t="s">
        <v>1154</v>
      </c>
      <c r="C1956" s="34" t="s">
        <v>1146</v>
      </c>
      <c r="D1956" s="34" t="s">
        <v>1139</v>
      </c>
      <c r="E1956" s="34" t="s">
        <v>1166</v>
      </c>
      <c r="F1956" s="34" t="s">
        <v>1167</v>
      </c>
      <c r="G1956" s="34" t="s">
        <v>50</v>
      </c>
      <c r="H1956" s="34" t="s">
        <v>50</v>
      </c>
      <c r="I1956" s="34" t="s">
        <v>1482</v>
      </c>
      <c r="J1956" s="34">
        <v>0</v>
      </c>
    </row>
    <row r="1957" spans="1:10" x14ac:dyDescent="0.35">
      <c r="A1957" s="34" t="s">
        <v>19</v>
      </c>
      <c r="B1957" s="34" t="s">
        <v>1155</v>
      </c>
      <c r="C1957" s="34" t="s">
        <v>1146</v>
      </c>
      <c r="D1957" s="34" t="s">
        <v>1139</v>
      </c>
      <c r="E1957" s="34" t="s">
        <v>1166</v>
      </c>
      <c r="F1957" s="34" t="s">
        <v>1167</v>
      </c>
      <c r="G1957" s="34" t="s">
        <v>50</v>
      </c>
      <c r="H1957" s="34" t="s">
        <v>50</v>
      </c>
      <c r="I1957" s="34" t="s">
        <v>1482</v>
      </c>
      <c r="J1957" s="34">
        <v>0</v>
      </c>
    </row>
    <row r="1958" spans="1:10" x14ac:dyDescent="0.35">
      <c r="A1958" s="34" t="s">
        <v>19</v>
      </c>
      <c r="B1958" s="34" t="s">
        <v>1137</v>
      </c>
      <c r="C1958" s="34" t="s">
        <v>1138</v>
      </c>
      <c r="D1958" s="34" t="s">
        <v>1139</v>
      </c>
      <c r="E1958" s="34" t="s">
        <v>1166</v>
      </c>
      <c r="F1958" s="34" t="s">
        <v>1167</v>
      </c>
      <c r="G1958" s="34" t="s">
        <v>50</v>
      </c>
      <c r="H1958" s="34" t="s">
        <v>50</v>
      </c>
      <c r="I1958" s="34" t="s">
        <v>1483</v>
      </c>
      <c r="J1958" s="34">
        <v>0</v>
      </c>
    </row>
    <row r="1959" spans="1:10" x14ac:dyDescent="0.35">
      <c r="A1959" s="34" t="s">
        <v>19</v>
      </c>
      <c r="B1959" s="34" t="s">
        <v>1144</v>
      </c>
      <c r="C1959" s="34" t="s">
        <v>1138</v>
      </c>
      <c r="D1959" s="34" t="s">
        <v>1139</v>
      </c>
      <c r="E1959" s="34" t="s">
        <v>1166</v>
      </c>
      <c r="F1959" s="34" t="s">
        <v>1167</v>
      </c>
      <c r="G1959" s="34" t="s">
        <v>50</v>
      </c>
      <c r="H1959" s="34" t="s">
        <v>50</v>
      </c>
      <c r="I1959" s="34" t="s">
        <v>1483</v>
      </c>
      <c r="J1959" s="34">
        <v>0</v>
      </c>
    </row>
    <row r="1960" spans="1:10" x14ac:dyDescent="0.35">
      <c r="A1960" s="34" t="s">
        <v>16</v>
      </c>
      <c r="B1960" s="34" t="s">
        <v>1145</v>
      </c>
      <c r="C1960" s="34" t="s">
        <v>1146</v>
      </c>
      <c r="D1960" s="34" t="s">
        <v>1139</v>
      </c>
      <c r="E1960" s="34" t="s">
        <v>1166</v>
      </c>
      <c r="F1960" s="34" t="s">
        <v>1167</v>
      </c>
      <c r="G1960" s="34" t="s">
        <v>50</v>
      </c>
      <c r="H1960" s="34" t="s">
        <v>50</v>
      </c>
      <c r="I1960" s="34" t="s">
        <v>1483</v>
      </c>
      <c r="J1960" s="34">
        <v>0</v>
      </c>
    </row>
    <row r="1961" spans="1:10" x14ac:dyDescent="0.35">
      <c r="A1961" s="34" t="s">
        <v>16</v>
      </c>
      <c r="B1961" s="34" t="s">
        <v>1147</v>
      </c>
      <c r="C1961" s="34" t="s">
        <v>1146</v>
      </c>
      <c r="D1961" s="34" t="s">
        <v>1139</v>
      </c>
      <c r="E1961" s="34" t="s">
        <v>1166</v>
      </c>
      <c r="F1961" s="34" t="s">
        <v>1167</v>
      </c>
      <c r="G1961" s="34" t="s">
        <v>50</v>
      </c>
      <c r="H1961" s="34" t="s">
        <v>50</v>
      </c>
      <c r="I1961" s="34" t="s">
        <v>1483</v>
      </c>
      <c r="J1961" s="34">
        <v>6</v>
      </c>
    </row>
    <row r="1962" spans="1:10" x14ac:dyDescent="0.35">
      <c r="A1962" s="34" t="s">
        <v>16</v>
      </c>
      <c r="B1962" s="34" t="s">
        <v>1148</v>
      </c>
      <c r="C1962" s="34" t="s">
        <v>1146</v>
      </c>
      <c r="D1962" s="34" t="s">
        <v>1139</v>
      </c>
      <c r="E1962" s="34" t="s">
        <v>1166</v>
      </c>
      <c r="F1962" s="34" t="s">
        <v>1167</v>
      </c>
      <c r="G1962" s="34" t="s">
        <v>50</v>
      </c>
      <c r="H1962" s="34" t="s">
        <v>50</v>
      </c>
      <c r="I1962" s="34" t="s">
        <v>1483</v>
      </c>
      <c r="J1962" s="34">
        <v>0</v>
      </c>
    </row>
    <row r="1963" spans="1:10" x14ac:dyDescent="0.35">
      <c r="A1963" s="34" t="s">
        <v>16</v>
      </c>
      <c r="B1963" s="34" t="s">
        <v>1149</v>
      </c>
      <c r="C1963" s="34" t="s">
        <v>1146</v>
      </c>
      <c r="D1963" s="34" t="s">
        <v>1139</v>
      </c>
      <c r="E1963" s="34" t="s">
        <v>1166</v>
      </c>
      <c r="F1963" s="34" t="s">
        <v>1167</v>
      </c>
      <c r="G1963" s="34" t="s">
        <v>50</v>
      </c>
      <c r="H1963" s="34" t="s">
        <v>50</v>
      </c>
      <c r="I1963" s="34" t="s">
        <v>1483</v>
      </c>
      <c r="J1963" s="34">
        <v>0</v>
      </c>
    </row>
    <row r="1964" spans="1:10" x14ac:dyDescent="0.35">
      <c r="A1964" s="34" t="s">
        <v>16</v>
      </c>
      <c r="B1964" s="34" t="s">
        <v>1150</v>
      </c>
      <c r="C1964" s="34" t="s">
        <v>1146</v>
      </c>
      <c r="D1964" s="34" t="s">
        <v>1139</v>
      </c>
      <c r="E1964" s="34" t="s">
        <v>1166</v>
      </c>
      <c r="F1964" s="34" t="s">
        <v>1167</v>
      </c>
      <c r="G1964" s="34" t="s">
        <v>50</v>
      </c>
      <c r="H1964" s="34" t="s">
        <v>50</v>
      </c>
      <c r="I1964" s="34" t="s">
        <v>1483</v>
      </c>
      <c r="J1964" s="34">
        <v>0</v>
      </c>
    </row>
    <row r="1965" spans="1:10" x14ac:dyDescent="0.35">
      <c r="A1965" s="34" t="s">
        <v>19</v>
      </c>
      <c r="B1965" s="34" t="s">
        <v>1151</v>
      </c>
      <c r="C1965" s="34" t="s">
        <v>1146</v>
      </c>
      <c r="D1965" s="34" t="s">
        <v>1139</v>
      </c>
      <c r="E1965" s="34" t="s">
        <v>1166</v>
      </c>
      <c r="F1965" s="34" t="s">
        <v>1167</v>
      </c>
      <c r="G1965" s="34" t="s">
        <v>50</v>
      </c>
      <c r="H1965" s="34" t="s">
        <v>50</v>
      </c>
      <c r="I1965" s="34" t="s">
        <v>1483</v>
      </c>
      <c r="J1965" s="34">
        <v>0</v>
      </c>
    </row>
    <row r="1966" spans="1:10" x14ac:dyDescent="0.35">
      <c r="A1966" s="34" t="s">
        <v>19</v>
      </c>
      <c r="B1966" s="34" t="s">
        <v>1152</v>
      </c>
      <c r="C1966" s="34" t="s">
        <v>1146</v>
      </c>
      <c r="D1966" s="34" t="s">
        <v>1139</v>
      </c>
      <c r="E1966" s="34" t="s">
        <v>1166</v>
      </c>
      <c r="F1966" s="34" t="s">
        <v>1167</v>
      </c>
      <c r="G1966" s="34" t="s">
        <v>50</v>
      </c>
      <c r="H1966" s="34" t="s">
        <v>50</v>
      </c>
      <c r="I1966" s="34" t="s">
        <v>1483</v>
      </c>
      <c r="J1966" s="34">
        <v>0</v>
      </c>
    </row>
    <row r="1967" spans="1:10" x14ac:dyDescent="0.35">
      <c r="A1967" s="34" t="s">
        <v>19</v>
      </c>
      <c r="B1967" s="34" t="s">
        <v>1153</v>
      </c>
      <c r="C1967" s="34" t="s">
        <v>1146</v>
      </c>
      <c r="D1967" s="34" t="s">
        <v>1139</v>
      </c>
      <c r="E1967" s="34" t="s">
        <v>1166</v>
      </c>
      <c r="F1967" s="34" t="s">
        <v>1167</v>
      </c>
      <c r="G1967" s="34" t="s">
        <v>50</v>
      </c>
      <c r="H1967" s="34" t="s">
        <v>50</v>
      </c>
      <c r="I1967" s="34" t="s">
        <v>1483</v>
      </c>
      <c r="J1967" s="34">
        <v>0</v>
      </c>
    </row>
    <row r="1968" spans="1:10" x14ac:dyDescent="0.35">
      <c r="A1968" s="34" t="s">
        <v>19</v>
      </c>
      <c r="B1968" s="34" t="s">
        <v>1154</v>
      </c>
      <c r="C1968" s="34" t="s">
        <v>1146</v>
      </c>
      <c r="D1968" s="34" t="s">
        <v>1139</v>
      </c>
      <c r="E1968" s="34" t="s">
        <v>1166</v>
      </c>
      <c r="F1968" s="34" t="s">
        <v>1167</v>
      </c>
      <c r="G1968" s="34" t="s">
        <v>50</v>
      </c>
      <c r="H1968" s="34" t="s">
        <v>50</v>
      </c>
      <c r="I1968" s="34" t="s">
        <v>1483</v>
      </c>
      <c r="J1968" s="34">
        <v>0</v>
      </c>
    </row>
    <row r="1969" spans="1:10" x14ac:dyDescent="0.35">
      <c r="A1969" s="34" t="s">
        <v>19</v>
      </c>
      <c r="B1969" s="34" t="s">
        <v>1155</v>
      </c>
      <c r="C1969" s="34" t="s">
        <v>1146</v>
      </c>
      <c r="D1969" s="34" t="s">
        <v>1139</v>
      </c>
      <c r="E1969" s="34" t="s">
        <v>1166</v>
      </c>
      <c r="F1969" s="34" t="s">
        <v>1167</v>
      </c>
      <c r="G1969" s="34" t="s">
        <v>50</v>
      </c>
      <c r="H1969" s="34" t="s">
        <v>50</v>
      </c>
      <c r="I1969" s="34" t="s">
        <v>1483</v>
      </c>
      <c r="J1969" s="34">
        <v>0</v>
      </c>
    </row>
    <row r="1970" spans="1:10" x14ac:dyDescent="0.35">
      <c r="A1970" s="34" t="s">
        <v>19</v>
      </c>
      <c r="B1970" s="34" t="s">
        <v>1137</v>
      </c>
      <c r="C1970" s="34" t="s">
        <v>1138</v>
      </c>
      <c r="D1970" s="34" t="s">
        <v>1139</v>
      </c>
      <c r="E1970" s="34" t="s">
        <v>1166</v>
      </c>
      <c r="F1970" s="34" t="s">
        <v>1167</v>
      </c>
      <c r="G1970" s="34" t="s">
        <v>50</v>
      </c>
      <c r="H1970" s="34" t="s">
        <v>50</v>
      </c>
      <c r="I1970" s="34" t="s">
        <v>1484</v>
      </c>
      <c r="J1970" s="34">
        <v>3730</v>
      </c>
    </row>
    <row r="1971" spans="1:10" x14ac:dyDescent="0.35">
      <c r="A1971" s="34" t="s">
        <v>19</v>
      </c>
      <c r="B1971" s="34" t="s">
        <v>1144</v>
      </c>
      <c r="C1971" s="34" t="s">
        <v>1138</v>
      </c>
      <c r="D1971" s="34" t="s">
        <v>1139</v>
      </c>
      <c r="E1971" s="34" t="s">
        <v>1166</v>
      </c>
      <c r="F1971" s="34" t="s">
        <v>1167</v>
      </c>
      <c r="G1971" s="34" t="s">
        <v>50</v>
      </c>
      <c r="H1971" s="34" t="s">
        <v>50</v>
      </c>
      <c r="I1971" s="34" t="s">
        <v>1484</v>
      </c>
      <c r="J1971" s="34">
        <v>0</v>
      </c>
    </row>
    <row r="1972" spans="1:10" x14ac:dyDescent="0.35">
      <c r="A1972" s="34" t="s">
        <v>16</v>
      </c>
      <c r="B1972" s="34" t="s">
        <v>1145</v>
      </c>
      <c r="C1972" s="34" t="s">
        <v>1146</v>
      </c>
      <c r="D1972" s="34" t="s">
        <v>1139</v>
      </c>
      <c r="E1972" s="34" t="s">
        <v>1166</v>
      </c>
      <c r="F1972" s="34" t="s">
        <v>1167</v>
      </c>
      <c r="G1972" s="34" t="s">
        <v>50</v>
      </c>
      <c r="H1972" s="34" t="s">
        <v>50</v>
      </c>
      <c r="I1972" s="34" t="s">
        <v>1484</v>
      </c>
      <c r="J1972" s="34">
        <v>0</v>
      </c>
    </row>
    <row r="1973" spans="1:10" x14ac:dyDescent="0.35">
      <c r="A1973" s="34" t="s">
        <v>16</v>
      </c>
      <c r="B1973" s="34" t="s">
        <v>1147</v>
      </c>
      <c r="C1973" s="34" t="s">
        <v>1146</v>
      </c>
      <c r="D1973" s="34" t="s">
        <v>1139</v>
      </c>
      <c r="E1973" s="34" t="s">
        <v>1166</v>
      </c>
      <c r="F1973" s="34" t="s">
        <v>1167</v>
      </c>
      <c r="G1973" s="34" t="s">
        <v>50</v>
      </c>
      <c r="H1973" s="34" t="s">
        <v>50</v>
      </c>
      <c r="I1973" s="34" t="s">
        <v>1484</v>
      </c>
      <c r="J1973" s="34">
        <v>0</v>
      </c>
    </row>
    <row r="1974" spans="1:10" x14ac:dyDescent="0.35">
      <c r="A1974" s="34" t="s">
        <v>16</v>
      </c>
      <c r="B1974" s="34" t="s">
        <v>1148</v>
      </c>
      <c r="C1974" s="34" t="s">
        <v>1146</v>
      </c>
      <c r="D1974" s="34" t="s">
        <v>1139</v>
      </c>
      <c r="E1974" s="34" t="s">
        <v>1166</v>
      </c>
      <c r="F1974" s="34" t="s">
        <v>1167</v>
      </c>
      <c r="G1974" s="34" t="s">
        <v>50</v>
      </c>
      <c r="H1974" s="34" t="s">
        <v>50</v>
      </c>
      <c r="I1974" s="34" t="s">
        <v>1484</v>
      </c>
      <c r="J1974" s="34">
        <v>0</v>
      </c>
    </row>
    <row r="1975" spans="1:10" x14ac:dyDescent="0.35">
      <c r="A1975" s="34" t="s">
        <v>16</v>
      </c>
      <c r="B1975" s="34" t="s">
        <v>1149</v>
      </c>
      <c r="C1975" s="34" t="s">
        <v>1146</v>
      </c>
      <c r="D1975" s="34" t="s">
        <v>1139</v>
      </c>
      <c r="E1975" s="34" t="s">
        <v>1166</v>
      </c>
      <c r="F1975" s="34" t="s">
        <v>1167</v>
      </c>
      <c r="G1975" s="34" t="s">
        <v>50</v>
      </c>
      <c r="H1975" s="34" t="s">
        <v>50</v>
      </c>
      <c r="I1975" s="34" t="s">
        <v>1484</v>
      </c>
      <c r="J1975" s="34">
        <v>0</v>
      </c>
    </row>
    <row r="1976" spans="1:10" x14ac:dyDescent="0.35">
      <c r="A1976" s="34" t="s">
        <v>16</v>
      </c>
      <c r="B1976" s="34" t="s">
        <v>1150</v>
      </c>
      <c r="C1976" s="34" t="s">
        <v>1146</v>
      </c>
      <c r="D1976" s="34" t="s">
        <v>1139</v>
      </c>
      <c r="E1976" s="34" t="s">
        <v>1166</v>
      </c>
      <c r="F1976" s="34" t="s">
        <v>1167</v>
      </c>
      <c r="G1976" s="34" t="s">
        <v>50</v>
      </c>
      <c r="H1976" s="34" t="s">
        <v>50</v>
      </c>
      <c r="I1976" s="34" t="s">
        <v>1484</v>
      </c>
      <c r="J1976" s="34">
        <v>0</v>
      </c>
    </row>
    <row r="1977" spans="1:10" x14ac:dyDescent="0.35">
      <c r="A1977" s="34" t="s">
        <v>19</v>
      </c>
      <c r="B1977" s="34" t="s">
        <v>1151</v>
      </c>
      <c r="C1977" s="34" t="s">
        <v>1146</v>
      </c>
      <c r="D1977" s="34" t="s">
        <v>1139</v>
      </c>
      <c r="E1977" s="34" t="s">
        <v>1166</v>
      </c>
      <c r="F1977" s="34" t="s">
        <v>1167</v>
      </c>
      <c r="G1977" s="34" t="s">
        <v>50</v>
      </c>
      <c r="H1977" s="34" t="s">
        <v>50</v>
      </c>
      <c r="I1977" s="34" t="s">
        <v>1484</v>
      </c>
      <c r="J1977" s="34">
        <v>0</v>
      </c>
    </row>
    <row r="1978" spans="1:10" x14ac:dyDescent="0.35">
      <c r="A1978" s="34" t="s">
        <v>19</v>
      </c>
      <c r="B1978" s="34" t="s">
        <v>1152</v>
      </c>
      <c r="C1978" s="34" t="s">
        <v>1146</v>
      </c>
      <c r="D1978" s="34" t="s">
        <v>1139</v>
      </c>
      <c r="E1978" s="34" t="s">
        <v>1166</v>
      </c>
      <c r="F1978" s="34" t="s">
        <v>1167</v>
      </c>
      <c r="G1978" s="34" t="s">
        <v>50</v>
      </c>
      <c r="H1978" s="34" t="s">
        <v>50</v>
      </c>
      <c r="I1978" s="34" t="s">
        <v>1484</v>
      </c>
      <c r="J1978" s="34">
        <v>0</v>
      </c>
    </row>
    <row r="1979" spans="1:10" x14ac:dyDescent="0.35">
      <c r="A1979" s="34" t="s">
        <v>19</v>
      </c>
      <c r="B1979" s="34" t="s">
        <v>1153</v>
      </c>
      <c r="C1979" s="34" t="s">
        <v>1146</v>
      </c>
      <c r="D1979" s="34" t="s">
        <v>1139</v>
      </c>
      <c r="E1979" s="34" t="s">
        <v>1166</v>
      </c>
      <c r="F1979" s="34" t="s">
        <v>1167</v>
      </c>
      <c r="G1979" s="34" t="s">
        <v>50</v>
      </c>
      <c r="H1979" s="34" t="s">
        <v>50</v>
      </c>
      <c r="I1979" s="34" t="s">
        <v>1484</v>
      </c>
      <c r="J1979" s="34">
        <v>0</v>
      </c>
    </row>
    <row r="1980" spans="1:10" x14ac:dyDescent="0.35">
      <c r="A1980" s="34" t="s">
        <v>19</v>
      </c>
      <c r="B1980" s="34" t="s">
        <v>1154</v>
      </c>
      <c r="C1980" s="34" t="s">
        <v>1146</v>
      </c>
      <c r="D1980" s="34" t="s">
        <v>1139</v>
      </c>
      <c r="E1980" s="34" t="s">
        <v>1166</v>
      </c>
      <c r="F1980" s="34" t="s">
        <v>1167</v>
      </c>
      <c r="G1980" s="34" t="s">
        <v>50</v>
      </c>
      <c r="H1980" s="34" t="s">
        <v>50</v>
      </c>
      <c r="I1980" s="34" t="s">
        <v>1484</v>
      </c>
      <c r="J1980" s="34">
        <v>0</v>
      </c>
    </row>
    <row r="1981" spans="1:10" x14ac:dyDescent="0.35">
      <c r="A1981" s="34" t="s">
        <v>19</v>
      </c>
      <c r="B1981" s="34" t="s">
        <v>1155</v>
      </c>
      <c r="C1981" s="34" t="s">
        <v>1146</v>
      </c>
      <c r="D1981" s="34" t="s">
        <v>1139</v>
      </c>
      <c r="E1981" s="34" t="s">
        <v>1166</v>
      </c>
      <c r="F1981" s="34" t="s">
        <v>1167</v>
      </c>
      <c r="G1981" s="34" t="s">
        <v>50</v>
      </c>
      <c r="H1981" s="34" t="s">
        <v>50</v>
      </c>
      <c r="I1981" s="34" t="s">
        <v>1484</v>
      </c>
      <c r="J1981" s="34">
        <v>0</v>
      </c>
    </row>
    <row r="1982" spans="1:10" x14ac:dyDescent="0.35">
      <c r="A1982" s="34" t="s">
        <v>19</v>
      </c>
      <c r="B1982" s="34" t="s">
        <v>1137</v>
      </c>
      <c r="C1982" s="34" t="s">
        <v>1138</v>
      </c>
      <c r="D1982" s="34" t="s">
        <v>1139</v>
      </c>
      <c r="E1982" s="34" t="s">
        <v>1166</v>
      </c>
      <c r="F1982" s="34" t="s">
        <v>1167</v>
      </c>
      <c r="G1982" s="34" t="s">
        <v>50</v>
      </c>
      <c r="H1982" s="34" t="s">
        <v>50</v>
      </c>
      <c r="I1982" s="34" t="s">
        <v>1485</v>
      </c>
      <c r="J1982" s="34">
        <v>0</v>
      </c>
    </row>
    <row r="1983" spans="1:10" x14ac:dyDescent="0.35">
      <c r="A1983" s="34" t="s">
        <v>19</v>
      </c>
      <c r="B1983" s="34" t="s">
        <v>1144</v>
      </c>
      <c r="C1983" s="34" t="s">
        <v>1138</v>
      </c>
      <c r="D1983" s="34" t="s">
        <v>1139</v>
      </c>
      <c r="E1983" s="34" t="s">
        <v>1166</v>
      </c>
      <c r="F1983" s="34" t="s">
        <v>1167</v>
      </c>
      <c r="G1983" s="34" t="s">
        <v>50</v>
      </c>
      <c r="H1983" s="34" t="s">
        <v>50</v>
      </c>
      <c r="I1983" s="34" t="s">
        <v>1485</v>
      </c>
      <c r="J1983" s="34">
        <v>0</v>
      </c>
    </row>
    <row r="1984" spans="1:10" x14ac:dyDescent="0.35">
      <c r="A1984" s="34" t="s">
        <v>16</v>
      </c>
      <c r="B1984" s="34" t="s">
        <v>1145</v>
      </c>
      <c r="C1984" s="34" t="s">
        <v>1146</v>
      </c>
      <c r="D1984" s="34" t="s">
        <v>1139</v>
      </c>
      <c r="E1984" s="34" t="s">
        <v>1166</v>
      </c>
      <c r="F1984" s="34" t="s">
        <v>1167</v>
      </c>
      <c r="G1984" s="34" t="s">
        <v>50</v>
      </c>
      <c r="H1984" s="34" t="s">
        <v>50</v>
      </c>
      <c r="I1984" s="34" t="s">
        <v>1485</v>
      </c>
      <c r="J1984" s="34">
        <v>0</v>
      </c>
    </row>
    <row r="1985" spans="1:10" x14ac:dyDescent="0.35">
      <c r="A1985" s="34" t="s">
        <v>16</v>
      </c>
      <c r="B1985" s="34" t="s">
        <v>1147</v>
      </c>
      <c r="C1985" s="34" t="s">
        <v>1146</v>
      </c>
      <c r="D1985" s="34" t="s">
        <v>1139</v>
      </c>
      <c r="E1985" s="34" t="s">
        <v>1166</v>
      </c>
      <c r="F1985" s="34" t="s">
        <v>1167</v>
      </c>
      <c r="G1985" s="34" t="s">
        <v>50</v>
      </c>
      <c r="H1985" s="34" t="s">
        <v>50</v>
      </c>
      <c r="I1985" s="34" t="s">
        <v>1485</v>
      </c>
      <c r="J1985" s="34">
        <v>0</v>
      </c>
    </row>
    <row r="1986" spans="1:10" x14ac:dyDescent="0.35">
      <c r="A1986" s="34" t="s">
        <v>16</v>
      </c>
      <c r="B1986" s="34" t="s">
        <v>1148</v>
      </c>
      <c r="C1986" s="34" t="s">
        <v>1146</v>
      </c>
      <c r="D1986" s="34" t="s">
        <v>1139</v>
      </c>
      <c r="E1986" s="34" t="s">
        <v>1166</v>
      </c>
      <c r="F1986" s="34" t="s">
        <v>1167</v>
      </c>
      <c r="G1986" s="34" t="s">
        <v>50</v>
      </c>
      <c r="H1986" s="34" t="s">
        <v>50</v>
      </c>
      <c r="I1986" s="34" t="s">
        <v>1485</v>
      </c>
      <c r="J1986" s="34">
        <v>0</v>
      </c>
    </row>
    <row r="1987" spans="1:10" x14ac:dyDescent="0.35">
      <c r="A1987" s="34" t="s">
        <v>16</v>
      </c>
      <c r="B1987" s="34" t="s">
        <v>1149</v>
      </c>
      <c r="C1987" s="34" t="s">
        <v>1146</v>
      </c>
      <c r="D1987" s="34" t="s">
        <v>1139</v>
      </c>
      <c r="E1987" s="34" t="s">
        <v>1166</v>
      </c>
      <c r="F1987" s="34" t="s">
        <v>1167</v>
      </c>
      <c r="G1987" s="34" t="s">
        <v>50</v>
      </c>
      <c r="H1987" s="34" t="s">
        <v>50</v>
      </c>
      <c r="I1987" s="34" t="s">
        <v>1485</v>
      </c>
      <c r="J1987" s="34">
        <v>0</v>
      </c>
    </row>
    <row r="1988" spans="1:10" x14ac:dyDescent="0.35">
      <c r="A1988" s="34" t="s">
        <v>16</v>
      </c>
      <c r="B1988" s="34" t="s">
        <v>1150</v>
      </c>
      <c r="C1988" s="34" t="s">
        <v>1146</v>
      </c>
      <c r="D1988" s="34" t="s">
        <v>1139</v>
      </c>
      <c r="E1988" s="34" t="s">
        <v>1166</v>
      </c>
      <c r="F1988" s="34" t="s">
        <v>1167</v>
      </c>
      <c r="G1988" s="34" t="s">
        <v>50</v>
      </c>
      <c r="H1988" s="34" t="s">
        <v>50</v>
      </c>
      <c r="I1988" s="34" t="s">
        <v>1485</v>
      </c>
      <c r="J1988" s="34">
        <v>0</v>
      </c>
    </row>
    <row r="1989" spans="1:10" x14ac:dyDescent="0.35">
      <c r="A1989" s="34" t="s">
        <v>19</v>
      </c>
      <c r="B1989" s="34" t="s">
        <v>1151</v>
      </c>
      <c r="C1989" s="34" t="s">
        <v>1146</v>
      </c>
      <c r="D1989" s="34" t="s">
        <v>1139</v>
      </c>
      <c r="E1989" s="34" t="s">
        <v>1166</v>
      </c>
      <c r="F1989" s="34" t="s">
        <v>1167</v>
      </c>
      <c r="G1989" s="34" t="s">
        <v>50</v>
      </c>
      <c r="H1989" s="34" t="s">
        <v>50</v>
      </c>
      <c r="I1989" s="34" t="s">
        <v>1485</v>
      </c>
      <c r="J1989" s="34">
        <v>0</v>
      </c>
    </row>
    <row r="1990" spans="1:10" x14ac:dyDescent="0.35">
      <c r="A1990" s="34" t="s">
        <v>19</v>
      </c>
      <c r="B1990" s="34" t="s">
        <v>1152</v>
      </c>
      <c r="C1990" s="34" t="s">
        <v>1146</v>
      </c>
      <c r="D1990" s="34" t="s">
        <v>1139</v>
      </c>
      <c r="E1990" s="34" t="s">
        <v>1166</v>
      </c>
      <c r="F1990" s="34" t="s">
        <v>1167</v>
      </c>
      <c r="G1990" s="34" t="s">
        <v>50</v>
      </c>
      <c r="H1990" s="34" t="s">
        <v>50</v>
      </c>
      <c r="I1990" s="34" t="s">
        <v>1485</v>
      </c>
      <c r="J1990" s="34">
        <v>0</v>
      </c>
    </row>
    <row r="1991" spans="1:10" x14ac:dyDescent="0.35">
      <c r="A1991" s="34" t="s">
        <v>19</v>
      </c>
      <c r="B1991" s="34" t="s">
        <v>1153</v>
      </c>
      <c r="C1991" s="34" t="s">
        <v>1146</v>
      </c>
      <c r="D1991" s="34" t="s">
        <v>1139</v>
      </c>
      <c r="E1991" s="34" t="s">
        <v>1166</v>
      </c>
      <c r="F1991" s="34" t="s">
        <v>1167</v>
      </c>
      <c r="G1991" s="34" t="s">
        <v>50</v>
      </c>
      <c r="H1991" s="34" t="s">
        <v>50</v>
      </c>
      <c r="I1991" s="34" t="s">
        <v>1485</v>
      </c>
      <c r="J1991" s="34">
        <v>0</v>
      </c>
    </row>
    <row r="1992" spans="1:10" x14ac:dyDescent="0.35">
      <c r="A1992" s="34" t="s">
        <v>19</v>
      </c>
      <c r="B1992" s="34" t="s">
        <v>1154</v>
      </c>
      <c r="C1992" s="34" t="s">
        <v>1146</v>
      </c>
      <c r="D1992" s="34" t="s">
        <v>1139</v>
      </c>
      <c r="E1992" s="34" t="s">
        <v>1166</v>
      </c>
      <c r="F1992" s="34" t="s">
        <v>1167</v>
      </c>
      <c r="G1992" s="34" t="s">
        <v>50</v>
      </c>
      <c r="H1992" s="34" t="s">
        <v>50</v>
      </c>
      <c r="I1992" s="34" t="s">
        <v>1485</v>
      </c>
      <c r="J1992" s="34">
        <v>6</v>
      </c>
    </row>
    <row r="1993" spans="1:10" x14ac:dyDescent="0.35">
      <c r="A1993" s="34" t="s">
        <v>19</v>
      </c>
      <c r="B1993" s="34" t="s">
        <v>1155</v>
      </c>
      <c r="C1993" s="34" t="s">
        <v>1146</v>
      </c>
      <c r="D1993" s="34" t="s">
        <v>1139</v>
      </c>
      <c r="E1993" s="34" t="s">
        <v>1166</v>
      </c>
      <c r="F1993" s="34" t="s">
        <v>1167</v>
      </c>
      <c r="G1993" s="34" t="s">
        <v>50</v>
      </c>
      <c r="H1993" s="34" t="s">
        <v>50</v>
      </c>
      <c r="I1993" s="34" t="s">
        <v>1485</v>
      </c>
      <c r="J1993" s="34">
        <v>0</v>
      </c>
    </row>
    <row r="1994" spans="1:10" x14ac:dyDescent="0.35">
      <c r="A1994" s="34" t="s">
        <v>19</v>
      </c>
      <c r="B1994" s="34" t="s">
        <v>1137</v>
      </c>
      <c r="C1994" s="34" t="s">
        <v>1138</v>
      </c>
      <c r="D1994" s="34" t="s">
        <v>1394</v>
      </c>
      <c r="E1994" s="34" t="s">
        <v>1395</v>
      </c>
      <c r="F1994" s="34" t="s">
        <v>1396</v>
      </c>
      <c r="G1994" s="34" t="s">
        <v>1397</v>
      </c>
      <c r="H1994" s="34" t="s">
        <v>1486</v>
      </c>
      <c r="I1994" s="34" t="s">
        <v>1487</v>
      </c>
      <c r="J1994" s="34">
        <v>370</v>
      </c>
    </row>
    <row r="1995" spans="1:10" x14ac:dyDescent="0.35">
      <c r="A1995" s="34" t="s">
        <v>19</v>
      </c>
      <c r="B1995" s="34" t="s">
        <v>1144</v>
      </c>
      <c r="C1995" s="34" t="s">
        <v>1138</v>
      </c>
      <c r="D1995" s="34" t="s">
        <v>1394</v>
      </c>
      <c r="E1995" s="34" t="s">
        <v>1395</v>
      </c>
      <c r="F1995" s="34" t="s">
        <v>1396</v>
      </c>
      <c r="G1995" s="34" t="s">
        <v>1397</v>
      </c>
      <c r="H1995" s="34" t="s">
        <v>1486</v>
      </c>
      <c r="I1995" s="34" t="s">
        <v>1487</v>
      </c>
      <c r="J1995" s="34">
        <v>0</v>
      </c>
    </row>
    <row r="1996" spans="1:10" x14ac:dyDescent="0.35">
      <c r="A1996" s="34" t="s">
        <v>16</v>
      </c>
      <c r="B1996" s="34" t="s">
        <v>1145</v>
      </c>
      <c r="C1996" s="34" t="s">
        <v>1146</v>
      </c>
      <c r="D1996" s="34" t="s">
        <v>1394</v>
      </c>
      <c r="E1996" s="34" t="s">
        <v>1395</v>
      </c>
      <c r="F1996" s="34" t="s">
        <v>1396</v>
      </c>
      <c r="G1996" s="34" t="s">
        <v>1397</v>
      </c>
      <c r="H1996" s="34" t="s">
        <v>1486</v>
      </c>
      <c r="I1996" s="34" t="s">
        <v>1487</v>
      </c>
      <c r="J1996" s="34">
        <v>0</v>
      </c>
    </row>
    <row r="1997" spans="1:10" x14ac:dyDescent="0.35">
      <c r="A1997" s="34" t="s">
        <v>16</v>
      </c>
      <c r="B1997" s="34" t="s">
        <v>1147</v>
      </c>
      <c r="C1997" s="34" t="s">
        <v>1146</v>
      </c>
      <c r="D1997" s="34" t="s">
        <v>1394</v>
      </c>
      <c r="E1997" s="34" t="s">
        <v>1395</v>
      </c>
      <c r="F1997" s="34" t="s">
        <v>1396</v>
      </c>
      <c r="G1997" s="34" t="s">
        <v>1397</v>
      </c>
      <c r="H1997" s="34" t="s">
        <v>1486</v>
      </c>
      <c r="I1997" s="34" t="s">
        <v>1487</v>
      </c>
      <c r="J1997" s="34">
        <v>0</v>
      </c>
    </row>
    <row r="1998" spans="1:10" x14ac:dyDescent="0.35">
      <c r="A1998" s="34" t="s">
        <v>16</v>
      </c>
      <c r="B1998" s="34" t="s">
        <v>1148</v>
      </c>
      <c r="C1998" s="34" t="s">
        <v>1146</v>
      </c>
      <c r="D1998" s="34" t="s">
        <v>1394</v>
      </c>
      <c r="E1998" s="34" t="s">
        <v>1395</v>
      </c>
      <c r="F1998" s="34" t="s">
        <v>1396</v>
      </c>
      <c r="G1998" s="34" t="s">
        <v>1397</v>
      </c>
      <c r="H1998" s="34" t="s">
        <v>1486</v>
      </c>
      <c r="I1998" s="34" t="s">
        <v>1487</v>
      </c>
      <c r="J1998" s="34">
        <v>0</v>
      </c>
    </row>
    <row r="1999" spans="1:10" x14ac:dyDescent="0.35">
      <c r="A1999" s="34" t="s">
        <v>16</v>
      </c>
      <c r="B1999" s="34" t="s">
        <v>1149</v>
      </c>
      <c r="C1999" s="34" t="s">
        <v>1146</v>
      </c>
      <c r="D1999" s="34" t="s">
        <v>1394</v>
      </c>
      <c r="E1999" s="34" t="s">
        <v>1395</v>
      </c>
      <c r="F1999" s="34" t="s">
        <v>1396</v>
      </c>
      <c r="G1999" s="34" t="s">
        <v>1397</v>
      </c>
      <c r="H1999" s="34" t="s">
        <v>1486</v>
      </c>
      <c r="I1999" s="34" t="s">
        <v>1487</v>
      </c>
      <c r="J1999" s="34">
        <v>0</v>
      </c>
    </row>
    <row r="2000" spans="1:10" x14ac:dyDescent="0.35">
      <c r="A2000" s="34" t="s">
        <v>16</v>
      </c>
      <c r="B2000" s="34" t="s">
        <v>1150</v>
      </c>
      <c r="C2000" s="34" t="s">
        <v>1146</v>
      </c>
      <c r="D2000" s="34" t="s">
        <v>1394</v>
      </c>
      <c r="E2000" s="34" t="s">
        <v>1395</v>
      </c>
      <c r="F2000" s="34" t="s">
        <v>1396</v>
      </c>
      <c r="G2000" s="34" t="s">
        <v>1397</v>
      </c>
      <c r="H2000" s="34" t="s">
        <v>1486</v>
      </c>
      <c r="I2000" s="34" t="s">
        <v>1487</v>
      </c>
      <c r="J2000" s="34">
        <v>0</v>
      </c>
    </row>
    <row r="2001" spans="1:10" x14ac:dyDescent="0.35">
      <c r="A2001" s="34" t="s">
        <v>19</v>
      </c>
      <c r="B2001" s="34" t="s">
        <v>1151</v>
      </c>
      <c r="C2001" s="34" t="s">
        <v>1146</v>
      </c>
      <c r="D2001" s="34" t="s">
        <v>1394</v>
      </c>
      <c r="E2001" s="34" t="s">
        <v>1395</v>
      </c>
      <c r="F2001" s="34" t="s">
        <v>1396</v>
      </c>
      <c r="G2001" s="34" t="s">
        <v>1397</v>
      </c>
      <c r="H2001" s="34" t="s">
        <v>1486</v>
      </c>
      <c r="I2001" s="34" t="s">
        <v>1487</v>
      </c>
      <c r="J2001" s="34">
        <v>0</v>
      </c>
    </row>
    <row r="2002" spans="1:10" x14ac:dyDescent="0.35">
      <c r="A2002" s="34" t="s">
        <v>19</v>
      </c>
      <c r="B2002" s="34" t="s">
        <v>1152</v>
      </c>
      <c r="C2002" s="34" t="s">
        <v>1146</v>
      </c>
      <c r="D2002" s="34" t="s">
        <v>1394</v>
      </c>
      <c r="E2002" s="34" t="s">
        <v>1395</v>
      </c>
      <c r="F2002" s="34" t="s">
        <v>1396</v>
      </c>
      <c r="G2002" s="34" t="s">
        <v>1397</v>
      </c>
      <c r="H2002" s="34" t="s">
        <v>1486</v>
      </c>
      <c r="I2002" s="34" t="s">
        <v>1487</v>
      </c>
      <c r="J2002" s="34">
        <v>0</v>
      </c>
    </row>
    <row r="2003" spans="1:10" x14ac:dyDescent="0.35">
      <c r="A2003" s="34" t="s">
        <v>19</v>
      </c>
      <c r="B2003" s="34" t="s">
        <v>1153</v>
      </c>
      <c r="C2003" s="34" t="s">
        <v>1146</v>
      </c>
      <c r="D2003" s="34" t="s">
        <v>1394</v>
      </c>
      <c r="E2003" s="34" t="s">
        <v>1395</v>
      </c>
      <c r="F2003" s="34" t="s">
        <v>1396</v>
      </c>
      <c r="G2003" s="34" t="s">
        <v>1397</v>
      </c>
      <c r="H2003" s="34" t="s">
        <v>1486</v>
      </c>
      <c r="I2003" s="34" t="s">
        <v>1487</v>
      </c>
      <c r="J2003" s="34">
        <v>0</v>
      </c>
    </row>
    <row r="2004" spans="1:10" x14ac:dyDescent="0.35">
      <c r="A2004" s="34" t="s">
        <v>19</v>
      </c>
      <c r="B2004" s="34" t="s">
        <v>1154</v>
      </c>
      <c r="C2004" s="34" t="s">
        <v>1146</v>
      </c>
      <c r="D2004" s="34" t="s">
        <v>1394</v>
      </c>
      <c r="E2004" s="34" t="s">
        <v>1395</v>
      </c>
      <c r="F2004" s="34" t="s">
        <v>1396</v>
      </c>
      <c r="G2004" s="34" t="s">
        <v>1397</v>
      </c>
      <c r="H2004" s="34" t="s">
        <v>1486</v>
      </c>
      <c r="I2004" s="34" t="s">
        <v>1487</v>
      </c>
      <c r="J2004" s="34">
        <v>0</v>
      </c>
    </row>
    <row r="2005" spans="1:10" x14ac:dyDescent="0.35">
      <c r="A2005" s="34" t="s">
        <v>19</v>
      </c>
      <c r="B2005" s="34" t="s">
        <v>1155</v>
      </c>
      <c r="C2005" s="34" t="s">
        <v>1146</v>
      </c>
      <c r="D2005" s="34" t="s">
        <v>1394</v>
      </c>
      <c r="E2005" s="34" t="s">
        <v>1395</v>
      </c>
      <c r="F2005" s="34" t="s">
        <v>1396</v>
      </c>
      <c r="G2005" s="34" t="s">
        <v>1397</v>
      </c>
      <c r="H2005" s="34" t="s">
        <v>1486</v>
      </c>
      <c r="I2005" s="34" t="s">
        <v>1487</v>
      </c>
      <c r="J2005" s="34">
        <v>0</v>
      </c>
    </row>
    <row r="2006" spans="1:10" x14ac:dyDescent="0.35">
      <c r="A2006" s="34" t="s">
        <v>19</v>
      </c>
      <c r="B2006" s="34" t="s">
        <v>1137</v>
      </c>
      <c r="C2006" s="34" t="s">
        <v>1138</v>
      </c>
      <c r="D2006" s="34" t="s">
        <v>1139</v>
      </c>
      <c r="E2006" s="34" t="s">
        <v>1488</v>
      </c>
      <c r="F2006" s="34" t="s">
        <v>1489</v>
      </c>
      <c r="G2006" s="34" t="s">
        <v>1490</v>
      </c>
      <c r="H2006" s="34" t="s">
        <v>1491</v>
      </c>
      <c r="I2006" s="34" t="s">
        <v>1492</v>
      </c>
      <c r="J2006" s="34">
        <v>0</v>
      </c>
    </row>
    <row r="2007" spans="1:10" x14ac:dyDescent="0.35">
      <c r="A2007" s="34" t="s">
        <v>19</v>
      </c>
      <c r="B2007" s="34" t="s">
        <v>1144</v>
      </c>
      <c r="C2007" s="34" t="s">
        <v>1138</v>
      </c>
      <c r="D2007" s="34" t="s">
        <v>1139</v>
      </c>
      <c r="E2007" s="34" t="s">
        <v>1488</v>
      </c>
      <c r="F2007" s="34" t="s">
        <v>1489</v>
      </c>
      <c r="G2007" s="34" t="s">
        <v>1490</v>
      </c>
      <c r="H2007" s="34" t="s">
        <v>1491</v>
      </c>
      <c r="I2007" s="34" t="s">
        <v>1492</v>
      </c>
      <c r="J2007" s="34">
        <v>0</v>
      </c>
    </row>
    <row r="2008" spans="1:10" x14ac:dyDescent="0.35">
      <c r="A2008" s="34" t="s">
        <v>16</v>
      </c>
      <c r="B2008" s="34" t="s">
        <v>1145</v>
      </c>
      <c r="C2008" s="34" t="s">
        <v>1146</v>
      </c>
      <c r="D2008" s="34" t="s">
        <v>1139</v>
      </c>
      <c r="E2008" s="34" t="s">
        <v>1488</v>
      </c>
      <c r="F2008" s="34" t="s">
        <v>1489</v>
      </c>
      <c r="G2008" s="34" t="s">
        <v>1490</v>
      </c>
      <c r="H2008" s="34" t="s">
        <v>1491</v>
      </c>
      <c r="I2008" s="34" t="s">
        <v>1492</v>
      </c>
      <c r="J2008" s="34">
        <v>0</v>
      </c>
    </row>
    <row r="2009" spans="1:10" x14ac:dyDescent="0.35">
      <c r="A2009" s="34" t="s">
        <v>16</v>
      </c>
      <c r="B2009" s="34" t="s">
        <v>1147</v>
      </c>
      <c r="C2009" s="34" t="s">
        <v>1146</v>
      </c>
      <c r="D2009" s="34" t="s">
        <v>1139</v>
      </c>
      <c r="E2009" s="34" t="s">
        <v>1488</v>
      </c>
      <c r="F2009" s="34" t="s">
        <v>1489</v>
      </c>
      <c r="G2009" s="34" t="s">
        <v>1490</v>
      </c>
      <c r="H2009" s="34" t="s">
        <v>1491</v>
      </c>
      <c r="I2009" s="34" t="s">
        <v>1492</v>
      </c>
      <c r="J2009" s="34">
        <v>0</v>
      </c>
    </row>
    <row r="2010" spans="1:10" x14ac:dyDescent="0.35">
      <c r="A2010" s="34" t="s">
        <v>16</v>
      </c>
      <c r="B2010" s="34" t="s">
        <v>1148</v>
      </c>
      <c r="C2010" s="34" t="s">
        <v>1146</v>
      </c>
      <c r="D2010" s="34" t="s">
        <v>1139</v>
      </c>
      <c r="E2010" s="34" t="s">
        <v>1488</v>
      </c>
      <c r="F2010" s="34" t="s">
        <v>1489</v>
      </c>
      <c r="G2010" s="34" t="s">
        <v>1490</v>
      </c>
      <c r="H2010" s="34" t="s">
        <v>1491</v>
      </c>
      <c r="I2010" s="34" t="s">
        <v>1492</v>
      </c>
      <c r="J2010" s="34">
        <v>0</v>
      </c>
    </row>
    <row r="2011" spans="1:10" x14ac:dyDescent="0.35">
      <c r="A2011" s="34" t="s">
        <v>16</v>
      </c>
      <c r="B2011" s="34" t="s">
        <v>1149</v>
      </c>
      <c r="C2011" s="34" t="s">
        <v>1146</v>
      </c>
      <c r="D2011" s="34" t="s">
        <v>1139</v>
      </c>
      <c r="E2011" s="34" t="s">
        <v>1488</v>
      </c>
      <c r="F2011" s="34" t="s">
        <v>1489</v>
      </c>
      <c r="G2011" s="34" t="s">
        <v>1490</v>
      </c>
      <c r="H2011" s="34" t="s">
        <v>1491</v>
      </c>
      <c r="I2011" s="34" t="s">
        <v>1492</v>
      </c>
      <c r="J2011" s="34">
        <v>0</v>
      </c>
    </row>
    <row r="2012" spans="1:10" x14ac:dyDescent="0.35">
      <c r="A2012" s="34" t="s">
        <v>16</v>
      </c>
      <c r="B2012" s="34" t="s">
        <v>1150</v>
      </c>
      <c r="C2012" s="34" t="s">
        <v>1146</v>
      </c>
      <c r="D2012" s="34" t="s">
        <v>1139</v>
      </c>
      <c r="E2012" s="34" t="s">
        <v>1488</v>
      </c>
      <c r="F2012" s="34" t="s">
        <v>1489</v>
      </c>
      <c r="G2012" s="34" t="s">
        <v>1490</v>
      </c>
      <c r="H2012" s="34" t="s">
        <v>1491</v>
      </c>
      <c r="I2012" s="34" t="s">
        <v>1492</v>
      </c>
      <c r="J2012" s="34">
        <v>4</v>
      </c>
    </row>
    <row r="2013" spans="1:10" x14ac:dyDescent="0.35">
      <c r="A2013" s="34" t="s">
        <v>19</v>
      </c>
      <c r="B2013" s="34" t="s">
        <v>1151</v>
      </c>
      <c r="C2013" s="34" t="s">
        <v>1146</v>
      </c>
      <c r="D2013" s="34" t="s">
        <v>1139</v>
      </c>
      <c r="E2013" s="34" t="s">
        <v>1488</v>
      </c>
      <c r="F2013" s="34" t="s">
        <v>1489</v>
      </c>
      <c r="G2013" s="34" t="s">
        <v>1490</v>
      </c>
      <c r="H2013" s="34" t="s">
        <v>1491</v>
      </c>
      <c r="I2013" s="34" t="s">
        <v>1492</v>
      </c>
      <c r="J2013" s="34">
        <v>0</v>
      </c>
    </row>
    <row r="2014" spans="1:10" x14ac:dyDescent="0.35">
      <c r="A2014" s="34" t="s">
        <v>19</v>
      </c>
      <c r="B2014" s="34" t="s">
        <v>1152</v>
      </c>
      <c r="C2014" s="34" t="s">
        <v>1146</v>
      </c>
      <c r="D2014" s="34" t="s">
        <v>1139</v>
      </c>
      <c r="E2014" s="34" t="s">
        <v>1488</v>
      </c>
      <c r="F2014" s="34" t="s">
        <v>1489</v>
      </c>
      <c r="G2014" s="34" t="s">
        <v>1490</v>
      </c>
      <c r="H2014" s="34" t="s">
        <v>1491</v>
      </c>
      <c r="I2014" s="34" t="s">
        <v>1492</v>
      </c>
      <c r="J2014" s="34">
        <v>0</v>
      </c>
    </row>
    <row r="2015" spans="1:10" x14ac:dyDescent="0.35">
      <c r="A2015" s="34" t="s">
        <v>19</v>
      </c>
      <c r="B2015" s="34" t="s">
        <v>1153</v>
      </c>
      <c r="C2015" s="34" t="s">
        <v>1146</v>
      </c>
      <c r="D2015" s="34" t="s">
        <v>1139</v>
      </c>
      <c r="E2015" s="34" t="s">
        <v>1488</v>
      </c>
      <c r="F2015" s="34" t="s">
        <v>1489</v>
      </c>
      <c r="G2015" s="34" t="s">
        <v>1490</v>
      </c>
      <c r="H2015" s="34" t="s">
        <v>1491</v>
      </c>
      <c r="I2015" s="34" t="s">
        <v>1492</v>
      </c>
      <c r="J2015" s="34">
        <v>0</v>
      </c>
    </row>
    <row r="2016" spans="1:10" x14ac:dyDescent="0.35">
      <c r="A2016" s="34" t="s">
        <v>19</v>
      </c>
      <c r="B2016" s="34" t="s">
        <v>1154</v>
      </c>
      <c r="C2016" s="34" t="s">
        <v>1146</v>
      </c>
      <c r="D2016" s="34" t="s">
        <v>1139</v>
      </c>
      <c r="E2016" s="34" t="s">
        <v>1488</v>
      </c>
      <c r="F2016" s="34" t="s">
        <v>1489</v>
      </c>
      <c r="G2016" s="34" t="s">
        <v>1490</v>
      </c>
      <c r="H2016" s="34" t="s">
        <v>1491</v>
      </c>
      <c r="I2016" s="34" t="s">
        <v>1492</v>
      </c>
      <c r="J2016" s="34">
        <v>0</v>
      </c>
    </row>
    <row r="2017" spans="1:10" x14ac:dyDescent="0.35">
      <c r="A2017" s="34" t="s">
        <v>19</v>
      </c>
      <c r="B2017" s="34" t="s">
        <v>1155</v>
      </c>
      <c r="C2017" s="34" t="s">
        <v>1146</v>
      </c>
      <c r="D2017" s="34" t="s">
        <v>1139</v>
      </c>
      <c r="E2017" s="34" t="s">
        <v>1488</v>
      </c>
      <c r="F2017" s="34" t="s">
        <v>1489</v>
      </c>
      <c r="G2017" s="34" t="s">
        <v>1490</v>
      </c>
      <c r="H2017" s="34" t="s">
        <v>1491</v>
      </c>
      <c r="I2017" s="34" t="s">
        <v>1492</v>
      </c>
      <c r="J2017" s="34">
        <v>0</v>
      </c>
    </row>
    <row r="2018" spans="1:10" x14ac:dyDescent="0.35">
      <c r="A2018" s="34" t="s">
        <v>19</v>
      </c>
      <c r="B2018" s="34" t="s">
        <v>1137</v>
      </c>
      <c r="C2018" s="34" t="s">
        <v>1138</v>
      </c>
      <c r="D2018" s="34" t="s">
        <v>1139</v>
      </c>
      <c r="E2018" s="34" t="s">
        <v>1488</v>
      </c>
      <c r="F2018" s="34" t="s">
        <v>1489</v>
      </c>
      <c r="G2018" s="34" t="s">
        <v>1490</v>
      </c>
      <c r="H2018" s="34" t="s">
        <v>50</v>
      </c>
      <c r="I2018" s="34" t="s">
        <v>1493</v>
      </c>
      <c r="J2018" s="34">
        <v>0</v>
      </c>
    </row>
    <row r="2019" spans="1:10" x14ac:dyDescent="0.35">
      <c r="A2019" s="34" t="s">
        <v>19</v>
      </c>
      <c r="B2019" s="34" t="s">
        <v>1144</v>
      </c>
      <c r="C2019" s="34" t="s">
        <v>1138</v>
      </c>
      <c r="D2019" s="34" t="s">
        <v>1139</v>
      </c>
      <c r="E2019" s="34" t="s">
        <v>1488</v>
      </c>
      <c r="F2019" s="34" t="s">
        <v>1489</v>
      </c>
      <c r="G2019" s="34" t="s">
        <v>1490</v>
      </c>
      <c r="H2019" s="34" t="s">
        <v>50</v>
      </c>
      <c r="I2019" s="34" t="s">
        <v>1493</v>
      </c>
      <c r="J2019" s="34">
        <v>0</v>
      </c>
    </row>
    <row r="2020" spans="1:10" x14ac:dyDescent="0.35">
      <c r="A2020" s="34" t="s">
        <v>16</v>
      </c>
      <c r="B2020" s="34" t="s">
        <v>1145</v>
      </c>
      <c r="C2020" s="34" t="s">
        <v>1146</v>
      </c>
      <c r="D2020" s="34" t="s">
        <v>1139</v>
      </c>
      <c r="E2020" s="34" t="s">
        <v>1488</v>
      </c>
      <c r="F2020" s="34" t="s">
        <v>1489</v>
      </c>
      <c r="G2020" s="34" t="s">
        <v>1490</v>
      </c>
      <c r="H2020" s="34" t="s">
        <v>50</v>
      </c>
      <c r="I2020" s="34" t="s">
        <v>1493</v>
      </c>
      <c r="J2020" s="34">
        <v>0</v>
      </c>
    </row>
    <row r="2021" spans="1:10" x14ac:dyDescent="0.35">
      <c r="A2021" s="34" t="s">
        <v>16</v>
      </c>
      <c r="B2021" s="34" t="s">
        <v>1147</v>
      </c>
      <c r="C2021" s="34" t="s">
        <v>1146</v>
      </c>
      <c r="D2021" s="34" t="s">
        <v>1139</v>
      </c>
      <c r="E2021" s="34" t="s">
        <v>1488</v>
      </c>
      <c r="F2021" s="34" t="s">
        <v>1489</v>
      </c>
      <c r="G2021" s="34" t="s">
        <v>1490</v>
      </c>
      <c r="H2021" s="34" t="s">
        <v>50</v>
      </c>
      <c r="I2021" s="34" t="s">
        <v>1493</v>
      </c>
      <c r="J2021" s="34">
        <v>0</v>
      </c>
    </row>
    <row r="2022" spans="1:10" x14ac:dyDescent="0.35">
      <c r="A2022" s="34" t="s">
        <v>16</v>
      </c>
      <c r="B2022" s="34" t="s">
        <v>1148</v>
      </c>
      <c r="C2022" s="34" t="s">
        <v>1146</v>
      </c>
      <c r="D2022" s="34" t="s">
        <v>1139</v>
      </c>
      <c r="E2022" s="34" t="s">
        <v>1488</v>
      </c>
      <c r="F2022" s="34" t="s">
        <v>1489</v>
      </c>
      <c r="G2022" s="34" t="s">
        <v>1490</v>
      </c>
      <c r="H2022" s="34" t="s">
        <v>50</v>
      </c>
      <c r="I2022" s="34" t="s">
        <v>1493</v>
      </c>
      <c r="J2022" s="34">
        <v>0</v>
      </c>
    </row>
    <row r="2023" spans="1:10" x14ac:dyDescent="0.35">
      <c r="A2023" s="34" t="s">
        <v>16</v>
      </c>
      <c r="B2023" s="34" t="s">
        <v>1149</v>
      </c>
      <c r="C2023" s="34" t="s">
        <v>1146</v>
      </c>
      <c r="D2023" s="34" t="s">
        <v>1139</v>
      </c>
      <c r="E2023" s="34" t="s">
        <v>1488</v>
      </c>
      <c r="F2023" s="34" t="s">
        <v>1489</v>
      </c>
      <c r="G2023" s="34" t="s">
        <v>1490</v>
      </c>
      <c r="H2023" s="34" t="s">
        <v>50</v>
      </c>
      <c r="I2023" s="34" t="s">
        <v>1493</v>
      </c>
      <c r="J2023" s="34">
        <v>0</v>
      </c>
    </row>
    <row r="2024" spans="1:10" x14ac:dyDescent="0.35">
      <c r="A2024" s="34" t="s">
        <v>16</v>
      </c>
      <c r="B2024" s="34" t="s">
        <v>1150</v>
      </c>
      <c r="C2024" s="34" t="s">
        <v>1146</v>
      </c>
      <c r="D2024" s="34" t="s">
        <v>1139</v>
      </c>
      <c r="E2024" s="34" t="s">
        <v>1488</v>
      </c>
      <c r="F2024" s="34" t="s">
        <v>1489</v>
      </c>
      <c r="G2024" s="34" t="s">
        <v>1490</v>
      </c>
      <c r="H2024" s="34" t="s">
        <v>50</v>
      </c>
      <c r="I2024" s="34" t="s">
        <v>1493</v>
      </c>
      <c r="J2024" s="34">
        <v>0</v>
      </c>
    </row>
    <row r="2025" spans="1:10" x14ac:dyDescent="0.35">
      <c r="A2025" s="34" t="s">
        <v>19</v>
      </c>
      <c r="B2025" s="34" t="s">
        <v>1151</v>
      </c>
      <c r="C2025" s="34" t="s">
        <v>1146</v>
      </c>
      <c r="D2025" s="34" t="s">
        <v>1139</v>
      </c>
      <c r="E2025" s="34" t="s">
        <v>1488</v>
      </c>
      <c r="F2025" s="34" t="s">
        <v>1489</v>
      </c>
      <c r="G2025" s="34" t="s">
        <v>1490</v>
      </c>
      <c r="H2025" s="34" t="s">
        <v>50</v>
      </c>
      <c r="I2025" s="34" t="s">
        <v>1493</v>
      </c>
      <c r="J2025" s="34">
        <v>0</v>
      </c>
    </row>
    <row r="2026" spans="1:10" x14ac:dyDescent="0.35">
      <c r="A2026" s="34" t="s">
        <v>19</v>
      </c>
      <c r="B2026" s="34" t="s">
        <v>1152</v>
      </c>
      <c r="C2026" s="34" t="s">
        <v>1146</v>
      </c>
      <c r="D2026" s="34" t="s">
        <v>1139</v>
      </c>
      <c r="E2026" s="34" t="s">
        <v>1488</v>
      </c>
      <c r="F2026" s="34" t="s">
        <v>1489</v>
      </c>
      <c r="G2026" s="34" t="s">
        <v>1490</v>
      </c>
      <c r="H2026" s="34" t="s">
        <v>50</v>
      </c>
      <c r="I2026" s="34" t="s">
        <v>1493</v>
      </c>
      <c r="J2026" s="34">
        <v>7</v>
      </c>
    </row>
    <row r="2027" spans="1:10" x14ac:dyDescent="0.35">
      <c r="A2027" s="34" t="s">
        <v>19</v>
      </c>
      <c r="B2027" s="34" t="s">
        <v>1153</v>
      </c>
      <c r="C2027" s="34" t="s">
        <v>1146</v>
      </c>
      <c r="D2027" s="34" t="s">
        <v>1139</v>
      </c>
      <c r="E2027" s="34" t="s">
        <v>1488</v>
      </c>
      <c r="F2027" s="34" t="s">
        <v>1489</v>
      </c>
      <c r="G2027" s="34" t="s">
        <v>1490</v>
      </c>
      <c r="H2027" s="34" t="s">
        <v>50</v>
      </c>
      <c r="I2027" s="34" t="s">
        <v>1493</v>
      </c>
      <c r="J2027" s="34">
        <v>0</v>
      </c>
    </row>
    <row r="2028" spans="1:10" x14ac:dyDescent="0.35">
      <c r="A2028" s="34" t="s">
        <v>19</v>
      </c>
      <c r="B2028" s="34" t="s">
        <v>1154</v>
      </c>
      <c r="C2028" s="34" t="s">
        <v>1146</v>
      </c>
      <c r="D2028" s="34" t="s">
        <v>1139</v>
      </c>
      <c r="E2028" s="34" t="s">
        <v>1488</v>
      </c>
      <c r="F2028" s="34" t="s">
        <v>1489</v>
      </c>
      <c r="G2028" s="34" t="s">
        <v>1490</v>
      </c>
      <c r="H2028" s="34" t="s">
        <v>50</v>
      </c>
      <c r="I2028" s="34" t="s">
        <v>1493</v>
      </c>
      <c r="J2028" s="34">
        <v>0</v>
      </c>
    </row>
    <row r="2029" spans="1:10" x14ac:dyDescent="0.35">
      <c r="A2029" s="34" t="s">
        <v>19</v>
      </c>
      <c r="B2029" s="34" t="s">
        <v>1155</v>
      </c>
      <c r="C2029" s="34" t="s">
        <v>1146</v>
      </c>
      <c r="D2029" s="34" t="s">
        <v>1139</v>
      </c>
      <c r="E2029" s="34" t="s">
        <v>1488</v>
      </c>
      <c r="F2029" s="34" t="s">
        <v>1489</v>
      </c>
      <c r="G2029" s="34" t="s">
        <v>1490</v>
      </c>
      <c r="H2029" s="34" t="s">
        <v>50</v>
      </c>
      <c r="I2029" s="34" t="s">
        <v>1493</v>
      </c>
      <c r="J2029" s="34">
        <v>0</v>
      </c>
    </row>
    <row r="2030" spans="1:10" x14ac:dyDescent="0.35">
      <c r="A2030" s="34" t="s">
        <v>19</v>
      </c>
      <c r="B2030" s="34" t="s">
        <v>1137</v>
      </c>
      <c r="C2030" s="34" t="s">
        <v>1138</v>
      </c>
      <c r="D2030" s="34" t="s">
        <v>1139</v>
      </c>
      <c r="E2030" s="34" t="s">
        <v>1213</v>
      </c>
      <c r="F2030" s="34" t="s">
        <v>1214</v>
      </c>
      <c r="G2030" s="34" t="s">
        <v>1494</v>
      </c>
      <c r="H2030" s="34" t="s">
        <v>1495</v>
      </c>
      <c r="I2030" s="34" t="s">
        <v>1496</v>
      </c>
      <c r="J2030" s="34">
        <v>0</v>
      </c>
    </row>
    <row r="2031" spans="1:10" x14ac:dyDescent="0.35">
      <c r="A2031" s="34" t="s">
        <v>19</v>
      </c>
      <c r="B2031" s="34" t="s">
        <v>1144</v>
      </c>
      <c r="C2031" s="34" t="s">
        <v>1138</v>
      </c>
      <c r="D2031" s="34" t="s">
        <v>1139</v>
      </c>
      <c r="E2031" s="34" t="s">
        <v>1213</v>
      </c>
      <c r="F2031" s="34" t="s">
        <v>1214</v>
      </c>
      <c r="G2031" s="34" t="s">
        <v>1494</v>
      </c>
      <c r="H2031" s="34" t="s">
        <v>1495</v>
      </c>
      <c r="I2031" s="34" t="s">
        <v>1496</v>
      </c>
      <c r="J2031" s="34">
        <v>0</v>
      </c>
    </row>
    <row r="2032" spans="1:10" x14ac:dyDescent="0.35">
      <c r="A2032" s="34" t="s">
        <v>16</v>
      </c>
      <c r="B2032" s="34" t="s">
        <v>1145</v>
      </c>
      <c r="C2032" s="34" t="s">
        <v>1146</v>
      </c>
      <c r="D2032" s="34" t="s">
        <v>1139</v>
      </c>
      <c r="E2032" s="34" t="s">
        <v>1213</v>
      </c>
      <c r="F2032" s="34" t="s">
        <v>1214</v>
      </c>
      <c r="G2032" s="34" t="s">
        <v>1494</v>
      </c>
      <c r="H2032" s="34" t="s">
        <v>1495</v>
      </c>
      <c r="I2032" s="34" t="s">
        <v>1496</v>
      </c>
      <c r="J2032" s="34">
        <v>0</v>
      </c>
    </row>
    <row r="2033" spans="1:10" x14ac:dyDescent="0.35">
      <c r="A2033" s="34" t="s">
        <v>16</v>
      </c>
      <c r="B2033" s="34" t="s">
        <v>1147</v>
      </c>
      <c r="C2033" s="34" t="s">
        <v>1146</v>
      </c>
      <c r="D2033" s="34" t="s">
        <v>1139</v>
      </c>
      <c r="E2033" s="34" t="s">
        <v>1213</v>
      </c>
      <c r="F2033" s="34" t="s">
        <v>1214</v>
      </c>
      <c r="G2033" s="34" t="s">
        <v>1494</v>
      </c>
      <c r="H2033" s="34" t="s">
        <v>1495</v>
      </c>
      <c r="I2033" s="34" t="s">
        <v>1496</v>
      </c>
      <c r="J2033" s="34">
        <v>4</v>
      </c>
    </row>
    <row r="2034" spans="1:10" x14ac:dyDescent="0.35">
      <c r="A2034" s="34" t="s">
        <v>16</v>
      </c>
      <c r="B2034" s="34" t="s">
        <v>1148</v>
      </c>
      <c r="C2034" s="34" t="s">
        <v>1146</v>
      </c>
      <c r="D2034" s="34" t="s">
        <v>1139</v>
      </c>
      <c r="E2034" s="34" t="s">
        <v>1213</v>
      </c>
      <c r="F2034" s="34" t="s">
        <v>1214</v>
      </c>
      <c r="G2034" s="34" t="s">
        <v>1494</v>
      </c>
      <c r="H2034" s="34" t="s">
        <v>1495</v>
      </c>
      <c r="I2034" s="34" t="s">
        <v>1496</v>
      </c>
      <c r="J2034" s="34">
        <v>10</v>
      </c>
    </row>
    <row r="2035" spans="1:10" x14ac:dyDescent="0.35">
      <c r="A2035" s="34" t="s">
        <v>16</v>
      </c>
      <c r="B2035" s="34" t="s">
        <v>1149</v>
      </c>
      <c r="C2035" s="34" t="s">
        <v>1146</v>
      </c>
      <c r="D2035" s="34" t="s">
        <v>1139</v>
      </c>
      <c r="E2035" s="34" t="s">
        <v>1213</v>
      </c>
      <c r="F2035" s="34" t="s">
        <v>1214</v>
      </c>
      <c r="G2035" s="34" t="s">
        <v>1494</v>
      </c>
      <c r="H2035" s="34" t="s">
        <v>1495</v>
      </c>
      <c r="I2035" s="34" t="s">
        <v>1496</v>
      </c>
      <c r="J2035" s="34">
        <v>0</v>
      </c>
    </row>
    <row r="2036" spans="1:10" x14ac:dyDescent="0.35">
      <c r="A2036" s="34" t="s">
        <v>16</v>
      </c>
      <c r="B2036" s="34" t="s">
        <v>1150</v>
      </c>
      <c r="C2036" s="34" t="s">
        <v>1146</v>
      </c>
      <c r="D2036" s="34" t="s">
        <v>1139</v>
      </c>
      <c r="E2036" s="34" t="s">
        <v>1213</v>
      </c>
      <c r="F2036" s="34" t="s">
        <v>1214</v>
      </c>
      <c r="G2036" s="34" t="s">
        <v>1494</v>
      </c>
      <c r="H2036" s="34" t="s">
        <v>1495</v>
      </c>
      <c r="I2036" s="34" t="s">
        <v>1496</v>
      </c>
      <c r="J2036" s="34">
        <v>0</v>
      </c>
    </row>
    <row r="2037" spans="1:10" x14ac:dyDescent="0.35">
      <c r="A2037" s="34" t="s">
        <v>19</v>
      </c>
      <c r="B2037" s="34" t="s">
        <v>1151</v>
      </c>
      <c r="C2037" s="34" t="s">
        <v>1146</v>
      </c>
      <c r="D2037" s="34" t="s">
        <v>1139</v>
      </c>
      <c r="E2037" s="34" t="s">
        <v>1213</v>
      </c>
      <c r="F2037" s="34" t="s">
        <v>1214</v>
      </c>
      <c r="G2037" s="34" t="s">
        <v>1494</v>
      </c>
      <c r="H2037" s="34" t="s">
        <v>1495</v>
      </c>
      <c r="I2037" s="34" t="s">
        <v>1496</v>
      </c>
      <c r="J2037" s="34">
        <v>0</v>
      </c>
    </row>
    <row r="2038" spans="1:10" x14ac:dyDescent="0.35">
      <c r="A2038" s="34" t="s">
        <v>19</v>
      </c>
      <c r="B2038" s="34" t="s">
        <v>1152</v>
      </c>
      <c r="C2038" s="34" t="s">
        <v>1146</v>
      </c>
      <c r="D2038" s="34" t="s">
        <v>1139</v>
      </c>
      <c r="E2038" s="34" t="s">
        <v>1213</v>
      </c>
      <c r="F2038" s="34" t="s">
        <v>1214</v>
      </c>
      <c r="G2038" s="34" t="s">
        <v>1494</v>
      </c>
      <c r="H2038" s="34" t="s">
        <v>1495</v>
      </c>
      <c r="I2038" s="34" t="s">
        <v>1496</v>
      </c>
      <c r="J2038" s="34">
        <v>0</v>
      </c>
    </row>
    <row r="2039" spans="1:10" x14ac:dyDescent="0.35">
      <c r="A2039" s="34" t="s">
        <v>19</v>
      </c>
      <c r="B2039" s="34" t="s">
        <v>1153</v>
      </c>
      <c r="C2039" s="34" t="s">
        <v>1146</v>
      </c>
      <c r="D2039" s="34" t="s">
        <v>1139</v>
      </c>
      <c r="E2039" s="34" t="s">
        <v>1213</v>
      </c>
      <c r="F2039" s="34" t="s">
        <v>1214</v>
      </c>
      <c r="G2039" s="34" t="s">
        <v>1494</v>
      </c>
      <c r="H2039" s="34" t="s">
        <v>1495</v>
      </c>
      <c r="I2039" s="34" t="s">
        <v>1496</v>
      </c>
      <c r="J2039" s="34">
        <v>0</v>
      </c>
    </row>
    <row r="2040" spans="1:10" x14ac:dyDescent="0.35">
      <c r="A2040" s="34" t="s">
        <v>19</v>
      </c>
      <c r="B2040" s="34" t="s">
        <v>1154</v>
      </c>
      <c r="C2040" s="34" t="s">
        <v>1146</v>
      </c>
      <c r="D2040" s="34" t="s">
        <v>1139</v>
      </c>
      <c r="E2040" s="34" t="s">
        <v>1213</v>
      </c>
      <c r="F2040" s="34" t="s">
        <v>1214</v>
      </c>
      <c r="G2040" s="34" t="s">
        <v>1494</v>
      </c>
      <c r="H2040" s="34" t="s">
        <v>1495</v>
      </c>
      <c r="I2040" s="34" t="s">
        <v>1496</v>
      </c>
      <c r="J2040" s="34">
        <v>5</v>
      </c>
    </row>
    <row r="2041" spans="1:10" x14ac:dyDescent="0.35">
      <c r="A2041" s="34" t="s">
        <v>19</v>
      </c>
      <c r="B2041" s="34" t="s">
        <v>1155</v>
      </c>
      <c r="C2041" s="34" t="s">
        <v>1146</v>
      </c>
      <c r="D2041" s="34" t="s">
        <v>1139</v>
      </c>
      <c r="E2041" s="34" t="s">
        <v>1213</v>
      </c>
      <c r="F2041" s="34" t="s">
        <v>1214</v>
      </c>
      <c r="G2041" s="34" t="s">
        <v>1494</v>
      </c>
      <c r="H2041" s="34" t="s">
        <v>1495</v>
      </c>
      <c r="I2041" s="34" t="s">
        <v>1496</v>
      </c>
      <c r="J2041" s="34">
        <v>0</v>
      </c>
    </row>
    <row r="2042" spans="1:10" x14ac:dyDescent="0.35">
      <c r="A2042" s="34" t="s">
        <v>19</v>
      </c>
      <c r="B2042" s="34" t="s">
        <v>1137</v>
      </c>
      <c r="C2042" s="34" t="s">
        <v>1138</v>
      </c>
      <c r="D2042" s="34" t="s">
        <v>1139</v>
      </c>
      <c r="E2042" s="34" t="s">
        <v>1166</v>
      </c>
      <c r="F2042" s="34" t="s">
        <v>1167</v>
      </c>
      <c r="G2042" s="34" t="s">
        <v>1448</v>
      </c>
      <c r="H2042" s="34" t="s">
        <v>1497</v>
      </c>
      <c r="I2042" s="34" t="s">
        <v>1498</v>
      </c>
      <c r="J2042" s="34">
        <v>0</v>
      </c>
    </row>
    <row r="2043" spans="1:10" x14ac:dyDescent="0.35">
      <c r="A2043" s="34" t="s">
        <v>19</v>
      </c>
      <c r="B2043" s="34" t="s">
        <v>1144</v>
      </c>
      <c r="C2043" s="34" t="s">
        <v>1138</v>
      </c>
      <c r="D2043" s="34" t="s">
        <v>1139</v>
      </c>
      <c r="E2043" s="34" t="s">
        <v>1166</v>
      </c>
      <c r="F2043" s="34" t="s">
        <v>1167</v>
      </c>
      <c r="G2043" s="34" t="s">
        <v>1448</v>
      </c>
      <c r="H2043" s="34" t="s">
        <v>1497</v>
      </c>
      <c r="I2043" s="34" t="s">
        <v>1498</v>
      </c>
      <c r="J2043" s="34">
        <v>0</v>
      </c>
    </row>
    <row r="2044" spans="1:10" x14ac:dyDescent="0.35">
      <c r="A2044" s="34" t="s">
        <v>16</v>
      </c>
      <c r="B2044" s="34" t="s">
        <v>1145</v>
      </c>
      <c r="C2044" s="34" t="s">
        <v>1146</v>
      </c>
      <c r="D2044" s="34" t="s">
        <v>1139</v>
      </c>
      <c r="E2044" s="34" t="s">
        <v>1166</v>
      </c>
      <c r="F2044" s="34" t="s">
        <v>1167</v>
      </c>
      <c r="G2044" s="34" t="s">
        <v>1448</v>
      </c>
      <c r="H2044" s="34" t="s">
        <v>1497</v>
      </c>
      <c r="I2044" s="34" t="s">
        <v>1498</v>
      </c>
      <c r="J2044" s="34">
        <v>0</v>
      </c>
    </row>
    <row r="2045" spans="1:10" x14ac:dyDescent="0.35">
      <c r="A2045" s="34" t="s">
        <v>16</v>
      </c>
      <c r="B2045" s="34" t="s">
        <v>1147</v>
      </c>
      <c r="C2045" s="34" t="s">
        <v>1146</v>
      </c>
      <c r="D2045" s="34" t="s">
        <v>1139</v>
      </c>
      <c r="E2045" s="34" t="s">
        <v>1166</v>
      </c>
      <c r="F2045" s="34" t="s">
        <v>1167</v>
      </c>
      <c r="G2045" s="34" t="s">
        <v>1448</v>
      </c>
      <c r="H2045" s="34" t="s">
        <v>1497</v>
      </c>
      <c r="I2045" s="34" t="s">
        <v>1498</v>
      </c>
      <c r="J2045" s="34">
        <v>17</v>
      </c>
    </row>
    <row r="2046" spans="1:10" x14ac:dyDescent="0.35">
      <c r="A2046" s="34" t="s">
        <v>16</v>
      </c>
      <c r="B2046" s="34" t="s">
        <v>1148</v>
      </c>
      <c r="C2046" s="34" t="s">
        <v>1146</v>
      </c>
      <c r="D2046" s="34" t="s">
        <v>1139</v>
      </c>
      <c r="E2046" s="34" t="s">
        <v>1166</v>
      </c>
      <c r="F2046" s="34" t="s">
        <v>1167</v>
      </c>
      <c r="G2046" s="34" t="s">
        <v>1448</v>
      </c>
      <c r="H2046" s="34" t="s">
        <v>1497</v>
      </c>
      <c r="I2046" s="34" t="s">
        <v>1498</v>
      </c>
      <c r="J2046" s="34">
        <v>23</v>
      </c>
    </row>
    <row r="2047" spans="1:10" x14ac:dyDescent="0.35">
      <c r="A2047" s="34" t="s">
        <v>16</v>
      </c>
      <c r="B2047" s="34" t="s">
        <v>1149</v>
      </c>
      <c r="C2047" s="34" t="s">
        <v>1146</v>
      </c>
      <c r="D2047" s="34" t="s">
        <v>1139</v>
      </c>
      <c r="E2047" s="34" t="s">
        <v>1166</v>
      </c>
      <c r="F2047" s="34" t="s">
        <v>1167</v>
      </c>
      <c r="G2047" s="34" t="s">
        <v>1448</v>
      </c>
      <c r="H2047" s="34" t="s">
        <v>1497</v>
      </c>
      <c r="I2047" s="34" t="s">
        <v>1498</v>
      </c>
      <c r="J2047" s="34">
        <v>0</v>
      </c>
    </row>
    <row r="2048" spans="1:10" x14ac:dyDescent="0.35">
      <c r="A2048" s="34" t="s">
        <v>16</v>
      </c>
      <c r="B2048" s="34" t="s">
        <v>1150</v>
      </c>
      <c r="C2048" s="34" t="s">
        <v>1146</v>
      </c>
      <c r="D2048" s="34" t="s">
        <v>1139</v>
      </c>
      <c r="E2048" s="34" t="s">
        <v>1166</v>
      </c>
      <c r="F2048" s="34" t="s">
        <v>1167</v>
      </c>
      <c r="G2048" s="34" t="s">
        <v>1448</v>
      </c>
      <c r="H2048" s="34" t="s">
        <v>1497</v>
      </c>
      <c r="I2048" s="34" t="s">
        <v>1498</v>
      </c>
      <c r="J2048" s="34">
        <v>0</v>
      </c>
    </row>
    <row r="2049" spans="1:10" x14ac:dyDescent="0.35">
      <c r="A2049" s="34" t="s">
        <v>19</v>
      </c>
      <c r="B2049" s="34" t="s">
        <v>1151</v>
      </c>
      <c r="C2049" s="34" t="s">
        <v>1146</v>
      </c>
      <c r="D2049" s="34" t="s">
        <v>1139</v>
      </c>
      <c r="E2049" s="34" t="s">
        <v>1166</v>
      </c>
      <c r="F2049" s="34" t="s">
        <v>1167</v>
      </c>
      <c r="G2049" s="34" t="s">
        <v>1448</v>
      </c>
      <c r="H2049" s="34" t="s">
        <v>1497</v>
      </c>
      <c r="I2049" s="34" t="s">
        <v>1498</v>
      </c>
      <c r="J2049" s="34">
        <v>0</v>
      </c>
    </row>
    <row r="2050" spans="1:10" x14ac:dyDescent="0.35">
      <c r="A2050" s="34" t="s">
        <v>19</v>
      </c>
      <c r="B2050" s="34" t="s">
        <v>1152</v>
      </c>
      <c r="C2050" s="34" t="s">
        <v>1146</v>
      </c>
      <c r="D2050" s="34" t="s">
        <v>1139</v>
      </c>
      <c r="E2050" s="34" t="s">
        <v>1166</v>
      </c>
      <c r="F2050" s="34" t="s">
        <v>1167</v>
      </c>
      <c r="G2050" s="34" t="s">
        <v>1448</v>
      </c>
      <c r="H2050" s="34" t="s">
        <v>1497</v>
      </c>
      <c r="I2050" s="34" t="s">
        <v>1498</v>
      </c>
      <c r="J2050" s="34">
        <v>0</v>
      </c>
    </row>
    <row r="2051" spans="1:10" x14ac:dyDescent="0.35">
      <c r="A2051" s="34" t="s">
        <v>19</v>
      </c>
      <c r="B2051" s="34" t="s">
        <v>1153</v>
      </c>
      <c r="C2051" s="34" t="s">
        <v>1146</v>
      </c>
      <c r="D2051" s="34" t="s">
        <v>1139</v>
      </c>
      <c r="E2051" s="34" t="s">
        <v>1166</v>
      </c>
      <c r="F2051" s="34" t="s">
        <v>1167</v>
      </c>
      <c r="G2051" s="34" t="s">
        <v>1448</v>
      </c>
      <c r="H2051" s="34" t="s">
        <v>1497</v>
      </c>
      <c r="I2051" s="34" t="s">
        <v>1498</v>
      </c>
      <c r="J2051" s="34">
        <v>0</v>
      </c>
    </row>
    <row r="2052" spans="1:10" x14ac:dyDescent="0.35">
      <c r="A2052" s="34" t="s">
        <v>19</v>
      </c>
      <c r="B2052" s="34" t="s">
        <v>1154</v>
      </c>
      <c r="C2052" s="34" t="s">
        <v>1146</v>
      </c>
      <c r="D2052" s="34" t="s">
        <v>1139</v>
      </c>
      <c r="E2052" s="34" t="s">
        <v>1166</v>
      </c>
      <c r="F2052" s="34" t="s">
        <v>1167</v>
      </c>
      <c r="G2052" s="34" t="s">
        <v>1448</v>
      </c>
      <c r="H2052" s="34" t="s">
        <v>1497</v>
      </c>
      <c r="I2052" s="34" t="s">
        <v>1498</v>
      </c>
      <c r="J2052" s="34">
        <v>0</v>
      </c>
    </row>
    <row r="2053" spans="1:10" x14ac:dyDescent="0.35">
      <c r="A2053" s="34" t="s">
        <v>19</v>
      </c>
      <c r="B2053" s="34" t="s">
        <v>1155</v>
      </c>
      <c r="C2053" s="34" t="s">
        <v>1146</v>
      </c>
      <c r="D2053" s="34" t="s">
        <v>1139</v>
      </c>
      <c r="E2053" s="34" t="s">
        <v>1166</v>
      </c>
      <c r="F2053" s="34" t="s">
        <v>1167</v>
      </c>
      <c r="G2053" s="34" t="s">
        <v>1448</v>
      </c>
      <c r="H2053" s="34" t="s">
        <v>1497</v>
      </c>
      <c r="I2053" s="34" t="s">
        <v>1498</v>
      </c>
      <c r="J2053" s="34">
        <v>0</v>
      </c>
    </row>
    <row r="2054" spans="1:10" x14ac:dyDescent="0.35">
      <c r="A2054" s="34" t="s">
        <v>19</v>
      </c>
      <c r="B2054" s="34" t="s">
        <v>1137</v>
      </c>
      <c r="C2054" s="34" t="s">
        <v>1138</v>
      </c>
      <c r="D2054" s="34" t="s">
        <v>1139</v>
      </c>
      <c r="E2054" s="34" t="s">
        <v>1140</v>
      </c>
      <c r="F2054" s="34" t="s">
        <v>1141</v>
      </c>
      <c r="G2054" s="34" t="s">
        <v>1499</v>
      </c>
      <c r="H2054" s="34" t="s">
        <v>1500</v>
      </c>
      <c r="I2054" s="34" t="s">
        <v>1501</v>
      </c>
      <c r="J2054" s="34">
        <v>3755</v>
      </c>
    </row>
    <row r="2055" spans="1:10" x14ac:dyDescent="0.35">
      <c r="A2055" s="34" t="s">
        <v>19</v>
      </c>
      <c r="B2055" s="34" t="s">
        <v>1144</v>
      </c>
      <c r="C2055" s="34" t="s">
        <v>1138</v>
      </c>
      <c r="D2055" s="34" t="s">
        <v>1139</v>
      </c>
      <c r="E2055" s="34" t="s">
        <v>1140</v>
      </c>
      <c r="F2055" s="34" t="s">
        <v>1141</v>
      </c>
      <c r="G2055" s="34" t="s">
        <v>1499</v>
      </c>
      <c r="H2055" s="34" t="s">
        <v>1500</v>
      </c>
      <c r="I2055" s="34" t="s">
        <v>1501</v>
      </c>
      <c r="J2055" s="34">
        <v>854</v>
      </c>
    </row>
    <row r="2056" spans="1:10" x14ac:dyDescent="0.35">
      <c r="A2056" s="34" t="s">
        <v>16</v>
      </c>
      <c r="B2056" s="34" t="s">
        <v>1145</v>
      </c>
      <c r="C2056" s="34" t="s">
        <v>1146</v>
      </c>
      <c r="D2056" s="34" t="s">
        <v>1139</v>
      </c>
      <c r="E2056" s="34" t="s">
        <v>1140</v>
      </c>
      <c r="F2056" s="34" t="s">
        <v>1141</v>
      </c>
      <c r="G2056" s="34" t="s">
        <v>1499</v>
      </c>
      <c r="H2056" s="34" t="s">
        <v>1500</v>
      </c>
      <c r="I2056" s="34" t="s">
        <v>1501</v>
      </c>
      <c r="J2056" s="34">
        <v>0</v>
      </c>
    </row>
    <row r="2057" spans="1:10" x14ac:dyDescent="0.35">
      <c r="A2057" s="34" t="s">
        <v>16</v>
      </c>
      <c r="B2057" s="34" t="s">
        <v>1147</v>
      </c>
      <c r="C2057" s="34" t="s">
        <v>1146</v>
      </c>
      <c r="D2057" s="34" t="s">
        <v>1139</v>
      </c>
      <c r="E2057" s="34" t="s">
        <v>1140</v>
      </c>
      <c r="F2057" s="34" t="s">
        <v>1141</v>
      </c>
      <c r="G2057" s="34" t="s">
        <v>1499</v>
      </c>
      <c r="H2057" s="34" t="s">
        <v>1500</v>
      </c>
      <c r="I2057" s="34" t="s">
        <v>1501</v>
      </c>
      <c r="J2057" s="34">
        <v>0</v>
      </c>
    </row>
    <row r="2058" spans="1:10" x14ac:dyDescent="0.35">
      <c r="A2058" s="34" t="s">
        <v>16</v>
      </c>
      <c r="B2058" s="34" t="s">
        <v>1148</v>
      </c>
      <c r="C2058" s="34" t="s">
        <v>1146</v>
      </c>
      <c r="D2058" s="34" t="s">
        <v>1139</v>
      </c>
      <c r="E2058" s="34" t="s">
        <v>1140</v>
      </c>
      <c r="F2058" s="34" t="s">
        <v>1141</v>
      </c>
      <c r="G2058" s="34" t="s">
        <v>1499</v>
      </c>
      <c r="H2058" s="34" t="s">
        <v>1500</v>
      </c>
      <c r="I2058" s="34" t="s">
        <v>1501</v>
      </c>
      <c r="J2058" s="34">
        <v>0</v>
      </c>
    </row>
    <row r="2059" spans="1:10" x14ac:dyDescent="0.35">
      <c r="A2059" s="34" t="s">
        <v>16</v>
      </c>
      <c r="B2059" s="34" t="s">
        <v>1149</v>
      </c>
      <c r="C2059" s="34" t="s">
        <v>1146</v>
      </c>
      <c r="D2059" s="34" t="s">
        <v>1139</v>
      </c>
      <c r="E2059" s="34" t="s">
        <v>1140</v>
      </c>
      <c r="F2059" s="34" t="s">
        <v>1141</v>
      </c>
      <c r="G2059" s="34" t="s">
        <v>1499</v>
      </c>
      <c r="H2059" s="34" t="s">
        <v>1500</v>
      </c>
      <c r="I2059" s="34" t="s">
        <v>1501</v>
      </c>
      <c r="J2059" s="34">
        <v>0</v>
      </c>
    </row>
    <row r="2060" spans="1:10" x14ac:dyDescent="0.35">
      <c r="A2060" s="34" t="s">
        <v>16</v>
      </c>
      <c r="B2060" s="34" t="s">
        <v>1150</v>
      </c>
      <c r="C2060" s="34" t="s">
        <v>1146</v>
      </c>
      <c r="D2060" s="34" t="s">
        <v>1139</v>
      </c>
      <c r="E2060" s="34" t="s">
        <v>1140</v>
      </c>
      <c r="F2060" s="34" t="s">
        <v>1141</v>
      </c>
      <c r="G2060" s="34" t="s">
        <v>1499</v>
      </c>
      <c r="H2060" s="34" t="s">
        <v>1500</v>
      </c>
      <c r="I2060" s="34" t="s">
        <v>1501</v>
      </c>
      <c r="J2060" s="34">
        <v>0</v>
      </c>
    </row>
    <row r="2061" spans="1:10" x14ac:dyDescent="0.35">
      <c r="A2061" s="34" t="s">
        <v>19</v>
      </c>
      <c r="B2061" s="34" t="s">
        <v>1151</v>
      </c>
      <c r="C2061" s="34" t="s">
        <v>1146</v>
      </c>
      <c r="D2061" s="34" t="s">
        <v>1139</v>
      </c>
      <c r="E2061" s="34" t="s">
        <v>1140</v>
      </c>
      <c r="F2061" s="34" t="s">
        <v>1141</v>
      </c>
      <c r="G2061" s="34" t="s">
        <v>1499</v>
      </c>
      <c r="H2061" s="34" t="s">
        <v>1500</v>
      </c>
      <c r="I2061" s="34" t="s">
        <v>1501</v>
      </c>
      <c r="J2061" s="34">
        <v>0</v>
      </c>
    </row>
    <row r="2062" spans="1:10" x14ac:dyDescent="0.35">
      <c r="A2062" s="34" t="s">
        <v>19</v>
      </c>
      <c r="B2062" s="34" t="s">
        <v>1152</v>
      </c>
      <c r="C2062" s="34" t="s">
        <v>1146</v>
      </c>
      <c r="D2062" s="34" t="s">
        <v>1139</v>
      </c>
      <c r="E2062" s="34" t="s">
        <v>1140</v>
      </c>
      <c r="F2062" s="34" t="s">
        <v>1141</v>
      </c>
      <c r="G2062" s="34" t="s">
        <v>1499</v>
      </c>
      <c r="H2062" s="34" t="s">
        <v>1500</v>
      </c>
      <c r="I2062" s="34" t="s">
        <v>1501</v>
      </c>
      <c r="J2062" s="34">
        <v>0</v>
      </c>
    </row>
    <row r="2063" spans="1:10" x14ac:dyDescent="0.35">
      <c r="A2063" s="34" t="s">
        <v>19</v>
      </c>
      <c r="B2063" s="34" t="s">
        <v>1153</v>
      </c>
      <c r="C2063" s="34" t="s">
        <v>1146</v>
      </c>
      <c r="D2063" s="34" t="s">
        <v>1139</v>
      </c>
      <c r="E2063" s="34" t="s">
        <v>1140</v>
      </c>
      <c r="F2063" s="34" t="s">
        <v>1141</v>
      </c>
      <c r="G2063" s="34" t="s">
        <v>1499</v>
      </c>
      <c r="H2063" s="34" t="s">
        <v>1500</v>
      </c>
      <c r="I2063" s="34" t="s">
        <v>1501</v>
      </c>
      <c r="J2063" s="34">
        <v>0</v>
      </c>
    </row>
    <row r="2064" spans="1:10" x14ac:dyDescent="0.35">
      <c r="A2064" s="34" t="s">
        <v>19</v>
      </c>
      <c r="B2064" s="34" t="s">
        <v>1154</v>
      </c>
      <c r="C2064" s="34" t="s">
        <v>1146</v>
      </c>
      <c r="D2064" s="34" t="s">
        <v>1139</v>
      </c>
      <c r="E2064" s="34" t="s">
        <v>1140</v>
      </c>
      <c r="F2064" s="34" t="s">
        <v>1141</v>
      </c>
      <c r="G2064" s="34" t="s">
        <v>1499</v>
      </c>
      <c r="H2064" s="34" t="s">
        <v>1500</v>
      </c>
      <c r="I2064" s="34" t="s">
        <v>1501</v>
      </c>
      <c r="J2064" s="34">
        <v>0</v>
      </c>
    </row>
    <row r="2065" spans="1:10" x14ac:dyDescent="0.35">
      <c r="A2065" s="34" t="s">
        <v>19</v>
      </c>
      <c r="B2065" s="34" t="s">
        <v>1155</v>
      </c>
      <c r="C2065" s="34" t="s">
        <v>1146</v>
      </c>
      <c r="D2065" s="34" t="s">
        <v>1139</v>
      </c>
      <c r="E2065" s="34" t="s">
        <v>1140</v>
      </c>
      <c r="F2065" s="34" t="s">
        <v>1141</v>
      </c>
      <c r="G2065" s="34" t="s">
        <v>1499</v>
      </c>
      <c r="H2065" s="34" t="s">
        <v>1500</v>
      </c>
      <c r="I2065" s="34" t="s">
        <v>1501</v>
      </c>
      <c r="J2065" s="34">
        <v>0</v>
      </c>
    </row>
    <row r="2066" spans="1:10" x14ac:dyDescent="0.35">
      <c r="A2066" s="34" t="s">
        <v>19</v>
      </c>
      <c r="B2066" s="34" t="s">
        <v>1137</v>
      </c>
      <c r="C2066" s="34" t="s">
        <v>1138</v>
      </c>
      <c r="D2066" s="34" t="s">
        <v>1139</v>
      </c>
      <c r="E2066" s="34" t="s">
        <v>1166</v>
      </c>
      <c r="F2066" s="34" t="s">
        <v>1167</v>
      </c>
      <c r="G2066" s="34" t="s">
        <v>1502</v>
      </c>
      <c r="H2066" s="34" t="s">
        <v>1503</v>
      </c>
      <c r="I2066" s="34" t="s">
        <v>1504</v>
      </c>
      <c r="J2066" s="34">
        <v>1779</v>
      </c>
    </row>
    <row r="2067" spans="1:10" x14ac:dyDescent="0.35">
      <c r="A2067" s="34" t="s">
        <v>19</v>
      </c>
      <c r="B2067" s="34" t="s">
        <v>1144</v>
      </c>
      <c r="C2067" s="34" t="s">
        <v>1138</v>
      </c>
      <c r="D2067" s="34" t="s">
        <v>1139</v>
      </c>
      <c r="E2067" s="34" t="s">
        <v>1166</v>
      </c>
      <c r="F2067" s="34" t="s">
        <v>1167</v>
      </c>
      <c r="G2067" s="34" t="s">
        <v>1502</v>
      </c>
      <c r="H2067" s="34" t="s">
        <v>1503</v>
      </c>
      <c r="I2067" s="34" t="s">
        <v>1504</v>
      </c>
      <c r="J2067" s="34">
        <v>360</v>
      </c>
    </row>
    <row r="2068" spans="1:10" x14ac:dyDescent="0.35">
      <c r="A2068" s="34" t="s">
        <v>16</v>
      </c>
      <c r="B2068" s="34" t="s">
        <v>1145</v>
      </c>
      <c r="C2068" s="34" t="s">
        <v>1146</v>
      </c>
      <c r="D2068" s="34" t="s">
        <v>1139</v>
      </c>
      <c r="E2068" s="34" t="s">
        <v>1166</v>
      </c>
      <c r="F2068" s="34" t="s">
        <v>1167</v>
      </c>
      <c r="G2068" s="34" t="s">
        <v>1502</v>
      </c>
      <c r="H2068" s="34" t="s">
        <v>1503</v>
      </c>
      <c r="I2068" s="34" t="s">
        <v>1504</v>
      </c>
      <c r="J2068" s="34">
        <v>0</v>
      </c>
    </row>
    <row r="2069" spans="1:10" x14ac:dyDescent="0.35">
      <c r="A2069" s="34" t="s">
        <v>16</v>
      </c>
      <c r="B2069" s="34" t="s">
        <v>1147</v>
      </c>
      <c r="C2069" s="34" t="s">
        <v>1146</v>
      </c>
      <c r="D2069" s="34" t="s">
        <v>1139</v>
      </c>
      <c r="E2069" s="34" t="s">
        <v>1166</v>
      </c>
      <c r="F2069" s="34" t="s">
        <v>1167</v>
      </c>
      <c r="G2069" s="34" t="s">
        <v>1502</v>
      </c>
      <c r="H2069" s="34" t="s">
        <v>1503</v>
      </c>
      <c r="I2069" s="34" t="s">
        <v>1504</v>
      </c>
      <c r="J2069" s="34">
        <v>0</v>
      </c>
    </row>
    <row r="2070" spans="1:10" x14ac:dyDescent="0.35">
      <c r="A2070" s="34" t="s">
        <v>16</v>
      </c>
      <c r="B2070" s="34" t="s">
        <v>1148</v>
      </c>
      <c r="C2070" s="34" t="s">
        <v>1146</v>
      </c>
      <c r="D2070" s="34" t="s">
        <v>1139</v>
      </c>
      <c r="E2070" s="34" t="s">
        <v>1166</v>
      </c>
      <c r="F2070" s="34" t="s">
        <v>1167</v>
      </c>
      <c r="G2070" s="34" t="s">
        <v>1502</v>
      </c>
      <c r="H2070" s="34" t="s">
        <v>1503</v>
      </c>
      <c r="I2070" s="34" t="s">
        <v>1504</v>
      </c>
      <c r="J2070" s="34">
        <v>2</v>
      </c>
    </row>
    <row r="2071" spans="1:10" x14ac:dyDescent="0.35">
      <c r="A2071" s="34" t="s">
        <v>16</v>
      </c>
      <c r="B2071" s="34" t="s">
        <v>1149</v>
      </c>
      <c r="C2071" s="34" t="s">
        <v>1146</v>
      </c>
      <c r="D2071" s="34" t="s">
        <v>1139</v>
      </c>
      <c r="E2071" s="34" t="s">
        <v>1166</v>
      </c>
      <c r="F2071" s="34" t="s">
        <v>1167</v>
      </c>
      <c r="G2071" s="34" t="s">
        <v>1502</v>
      </c>
      <c r="H2071" s="34" t="s">
        <v>1503</v>
      </c>
      <c r="I2071" s="34" t="s">
        <v>1504</v>
      </c>
      <c r="J2071" s="34">
        <v>0</v>
      </c>
    </row>
    <row r="2072" spans="1:10" x14ac:dyDescent="0.35">
      <c r="A2072" s="34" t="s">
        <v>16</v>
      </c>
      <c r="B2072" s="34" t="s">
        <v>1150</v>
      </c>
      <c r="C2072" s="34" t="s">
        <v>1146</v>
      </c>
      <c r="D2072" s="34" t="s">
        <v>1139</v>
      </c>
      <c r="E2072" s="34" t="s">
        <v>1166</v>
      </c>
      <c r="F2072" s="34" t="s">
        <v>1167</v>
      </c>
      <c r="G2072" s="34" t="s">
        <v>1502</v>
      </c>
      <c r="H2072" s="34" t="s">
        <v>1503</v>
      </c>
      <c r="I2072" s="34" t="s">
        <v>1504</v>
      </c>
      <c r="J2072" s="34">
        <v>4</v>
      </c>
    </row>
    <row r="2073" spans="1:10" x14ac:dyDescent="0.35">
      <c r="A2073" s="34" t="s">
        <v>19</v>
      </c>
      <c r="B2073" s="34" t="s">
        <v>1151</v>
      </c>
      <c r="C2073" s="34" t="s">
        <v>1146</v>
      </c>
      <c r="D2073" s="34" t="s">
        <v>1139</v>
      </c>
      <c r="E2073" s="34" t="s">
        <v>1166</v>
      </c>
      <c r="F2073" s="34" t="s">
        <v>1167</v>
      </c>
      <c r="G2073" s="34" t="s">
        <v>1502</v>
      </c>
      <c r="H2073" s="34" t="s">
        <v>1503</v>
      </c>
      <c r="I2073" s="34" t="s">
        <v>1504</v>
      </c>
      <c r="J2073" s="34">
        <v>0</v>
      </c>
    </row>
    <row r="2074" spans="1:10" x14ac:dyDescent="0.35">
      <c r="A2074" s="34" t="s">
        <v>19</v>
      </c>
      <c r="B2074" s="34" t="s">
        <v>1152</v>
      </c>
      <c r="C2074" s="34" t="s">
        <v>1146</v>
      </c>
      <c r="D2074" s="34" t="s">
        <v>1139</v>
      </c>
      <c r="E2074" s="34" t="s">
        <v>1166</v>
      </c>
      <c r="F2074" s="34" t="s">
        <v>1167</v>
      </c>
      <c r="G2074" s="34" t="s">
        <v>1502</v>
      </c>
      <c r="H2074" s="34" t="s">
        <v>1503</v>
      </c>
      <c r="I2074" s="34" t="s">
        <v>1504</v>
      </c>
      <c r="J2074" s="34">
        <v>0</v>
      </c>
    </row>
    <row r="2075" spans="1:10" x14ac:dyDescent="0.35">
      <c r="A2075" s="34" t="s">
        <v>19</v>
      </c>
      <c r="B2075" s="34" t="s">
        <v>1153</v>
      </c>
      <c r="C2075" s="34" t="s">
        <v>1146</v>
      </c>
      <c r="D2075" s="34" t="s">
        <v>1139</v>
      </c>
      <c r="E2075" s="34" t="s">
        <v>1166</v>
      </c>
      <c r="F2075" s="34" t="s">
        <v>1167</v>
      </c>
      <c r="G2075" s="34" t="s">
        <v>1502</v>
      </c>
      <c r="H2075" s="34" t="s">
        <v>1503</v>
      </c>
      <c r="I2075" s="34" t="s">
        <v>1504</v>
      </c>
      <c r="J2075" s="34">
        <v>0</v>
      </c>
    </row>
    <row r="2076" spans="1:10" x14ac:dyDescent="0.35">
      <c r="A2076" s="34" t="s">
        <v>19</v>
      </c>
      <c r="B2076" s="34" t="s">
        <v>1154</v>
      </c>
      <c r="C2076" s="34" t="s">
        <v>1146</v>
      </c>
      <c r="D2076" s="34" t="s">
        <v>1139</v>
      </c>
      <c r="E2076" s="34" t="s">
        <v>1166</v>
      </c>
      <c r="F2076" s="34" t="s">
        <v>1167</v>
      </c>
      <c r="G2076" s="34" t="s">
        <v>1502</v>
      </c>
      <c r="H2076" s="34" t="s">
        <v>1503</v>
      </c>
      <c r="I2076" s="34" t="s">
        <v>1504</v>
      </c>
      <c r="J2076" s="34">
        <v>0</v>
      </c>
    </row>
    <row r="2077" spans="1:10" x14ac:dyDescent="0.35">
      <c r="A2077" s="34" t="s">
        <v>19</v>
      </c>
      <c r="B2077" s="34" t="s">
        <v>1155</v>
      </c>
      <c r="C2077" s="34" t="s">
        <v>1146</v>
      </c>
      <c r="D2077" s="34" t="s">
        <v>1139</v>
      </c>
      <c r="E2077" s="34" t="s">
        <v>1166</v>
      </c>
      <c r="F2077" s="34" t="s">
        <v>1167</v>
      </c>
      <c r="G2077" s="34" t="s">
        <v>1502</v>
      </c>
      <c r="H2077" s="34" t="s">
        <v>1503</v>
      </c>
      <c r="I2077" s="34" t="s">
        <v>1504</v>
      </c>
      <c r="J2077" s="34">
        <v>0</v>
      </c>
    </row>
    <row r="2078" spans="1:10" x14ac:dyDescent="0.35">
      <c r="A2078" s="34" t="s">
        <v>19</v>
      </c>
      <c r="B2078" s="34" t="s">
        <v>1137</v>
      </c>
      <c r="C2078" s="34" t="s">
        <v>1138</v>
      </c>
      <c r="D2078" s="34" t="s">
        <v>1139</v>
      </c>
      <c r="E2078" s="34" t="s">
        <v>1166</v>
      </c>
      <c r="F2078" s="34" t="s">
        <v>1167</v>
      </c>
      <c r="G2078" s="34" t="s">
        <v>1168</v>
      </c>
      <c r="H2078" s="34" t="s">
        <v>1505</v>
      </c>
      <c r="I2078" s="34" t="s">
        <v>1506</v>
      </c>
      <c r="J2078" s="34">
        <v>0</v>
      </c>
    </row>
    <row r="2079" spans="1:10" x14ac:dyDescent="0.35">
      <c r="A2079" s="34" t="s">
        <v>19</v>
      </c>
      <c r="B2079" s="34" t="s">
        <v>1144</v>
      </c>
      <c r="C2079" s="34" t="s">
        <v>1138</v>
      </c>
      <c r="D2079" s="34" t="s">
        <v>1139</v>
      </c>
      <c r="E2079" s="34" t="s">
        <v>1166</v>
      </c>
      <c r="F2079" s="34" t="s">
        <v>1167</v>
      </c>
      <c r="G2079" s="34" t="s">
        <v>1168</v>
      </c>
      <c r="H2079" s="34" t="s">
        <v>1505</v>
      </c>
      <c r="I2079" s="34" t="s">
        <v>1506</v>
      </c>
      <c r="J2079" s="34">
        <v>0</v>
      </c>
    </row>
    <row r="2080" spans="1:10" x14ac:dyDescent="0.35">
      <c r="A2080" s="34" t="s">
        <v>16</v>
      </c>
      <c r="B2080" s="34" t="s">
        <v>1145</v>
      </c>
      <c r="C2080" s="34" t="s">
        <v>1146</v>
      </c>
      <c r="D2080" s="34" t="s">
        <v>1139</v>
      </c>
      <c r="E2080" s="34" t="s">
        <v>1166</v>
      </c>
      <c r="F2080" s="34" t="s">
        <v>1167</v>
      </c>
      <c r="G2080" s="34" t="s">
        <v>1168</v>
      </c>
      <c r="H2080" s="34" t="s">
        <v>1505</v>
      </c>
      <c r="I2080" s="34" t="s">
        <v>1506</v>
      </c>
      <c r="J2080" s="34">
        <v>44</v>
      </c>
    </row>
    <row r="2081" spans="1:10" x14ac:dyDescent="0.35">
      <c r="A2081" s="34" t="s">
        <v>16</v>
      </c>
      <c r="B2081" s="34" t="s">
        <v>1147</v>
      </c>
      <c r="C2081" s="34" t="s">
        <v>1146</v>
      </c>
      <c r="D2081" s="34" t="s">
        <v>1139</v>
      </c>
      <c r="E2081" s="34" t="s">
        <v>1166</v>
      </c>
      <c r="F2081" s="34" t="s">
        <v>1167</v>
      </c>
      <c r="G2081" s="34" t="s">
        <v>1168</v>
      </c>
      <c r="H2081" s="34" t="s">
        <v>1505</v>
      </c>
      <c r="I2081" s="34" t="s">
        <v>1506</v>
      </c>
      <c r="J2081" s="34">
        <v>8</v>
      </c>
    </row>
    <row r="2082" spans="1:10" x14ac:dyDescent="0.35">
      <c r="A2082" s="34" t="s">
        <v>16</v>
      </c>
      <c r="B2082" s="34" t="s">
        <v>1148</v>
      </c>
      <c r="C2082" s="34" t="s">
        <v>1146</v>
      </c>
      <c r="D2082" s="34" t="s">
        <v>1139</v>
      </c>
      <c r="E2082" s="34" t="s">
        <v>1166</v>
      </c>
      <c r="F2082" s="34" t="s">
        <v>1167</v>
      </c>
      <c r="G2082" s="34" t="s">
        <v>1168</v>
      </c>
      <c r="H2082" s="34" t="s">
        <v>1505</v>
      </c>
      <c r="I2082" s="34" t="s">
        <v>1506</v>
      </c>
      <c r="J2082" s="34">
        <v>0</v>
      </c>
    </row>
    <row r="2083" spans="1:10" x14ac:dyDescent="0.35">
      <c r="A2083" s="34" t="s">
        <v>16</v>
      </c>
      <c r="B2083" s="34" t="s">
        <v>1149</v>
      </c>
      <c r="C2083" s="34" t="s">
        <v>1146</v>
      </c>
      <c r="D2083" s="34" t="s">
        <v>1139</v>
      </c>
      <c r="E2083" s="34" t="s">
        <v>1166</v>
      </c>
      <c r="F2083" s="34" t="s">
        <v>1167</v>
      </c>
      <c r="G2083" s="34" t="s">
        <v>1168</v>
      </c>
      <c r="H2083" s="34" t="s">
        <v>1505</v>
      </c>
      <c r="I2083" s="34" t="s">
        <v>1506</v>
      </c>
      <c r="J2083" s="34">
        <v>0</v>
      </c>
    </row>
    <row r="2084" spans="1:10" x14ac:dyDescent="0.35">
      <c r="A2084" s="34" t="s">
        <v>16</v>
      </c>
      <c r="B2084" s="34" t="s">
        <v>1150</v>
      </c>
      <c r="C2084" s="34" t="s">
        <v>1146</v>
      </c>
      <c r="D2084" s="34" t="s">
        <v>1139</v>
      </c>
      <c r="E2084" s="34" t="s">
        <v>1166</v>
      </c>
      <c r="F2084" s="34" t="s">
        <v>1167</v>
      </c>
      <c r="G2084" s="34" t="s">
        <v>1168</v>
      </c>
      <c r="H2084" s="34" t="s">
        <v>1505</v>
      </c>
      <c r="I2084" s="34" t="s">
        <v>1506</v>
      </c>
      <c r="J2084" s="34">
        <v>0</v>
      </c>
    </row>
    <row r="2085" spans="1:10" x14ac:dyDescent="0.35">
      <c r="A2085" s="34" t="s">
        <v>19</v>
      </c>
      <c r="B2085" s="34" t="s">
        <v>1151</v>
      </c>
      <c r="C2085" s="34" t="s">
        <v>1146</v>
      </c>
      <c r="D2085" s="34" t="s">
        <v>1139</v>
      </c>
      <c r="E2085" s="34" t="s">
        <v>1166</v>
      </c>
      <c r="F2085" s="34" t="s">
        <v>1167</v>
      </c>
      <c r="G2085" s="34" t="s">
        <v>1168</v>
      </c>
      <c r="H2085" s="34" t="s">
        <v>1505</v>
      </c>
      <c r="I2085" s="34" t="s">
        <v>1506</v>
      </c>
      <c r="J2085" s="34">
        <v>0</v>
      </c>
    </row>
    <row r="2086" spans="1:10" x14ac:dyDescent="0.35">
      <c r="A2086" s="34" t="s">
        <v>19</v>
      </c>
      <c r="B2086" s="34" t="s">
        <v>1152</v>
      </c>
      <c r="C2086" s="34" t="s">
        <v>1146</v>
      </c>
      <c r="D2086" s="34" t="s">
        <v>1139</v>
      </c>
      <c r="E2086" s="34" t="s">
        <v>1166</v>
      </c>
      <c r="F2086" s="34" t="s">
        <v>1167</v>
      </c>
      <c r="G2086" s="34" t="s">
        <v>1168</v>
      </c>
      <c r="H2086" s="34" t="s">
        <v>1505</v>
      </c>
      <c r="I2086" s="34" t="s">
        <v>1506</v>
      </c>
      <c r="J2086" s="34">
        <v>0</v>
      </c>
    </row>
    <row r="2087" spans="1:10" x14ac:dyDescent="0.35">
      <c r="A2087" s="34" t="s">
        <v>19</v>
      </c>
      <c r="B2087" s="34" t="s">
        <v>1153</v>
      </c>
      <c r="C2087" s="34" t="s">
        <v>1146</v>
      </c>
      <c r="D2087" s="34" t="s">
        <v>1139</v>
      </c>
      <c r="E2087" s="34" t="s">
        <v>1166</v>
      </c>
      <c r="F2087" s="34" t="s">
        <v>1167</v>
      </c>
      <c r="G2087" s="34" t="s">
        <v>1168</v>
      </c>
      <c r="H2087" s="34" t="s">
        <v>1505</v>
      </c>
      <c r="I2087" s="34" t="s">
        <v>1506</v>
      </c>
      <c r="J2087" s="34">
        <v>0</v>
      </c>
    </row>
    <row r="2088" spans="1:10" x14ac:dyDescent="0.35">
      <c r="A2088" s="34" t="s">
        <v>19</v>
      </c>
      <c r="B2088" s="34" t="s">
        <v>1154</v>
      </c>
      <c r="C2088" s="34" t="s">
        <v>1146</v>
      </c>
      <c r="D2088" s="34" t="s">
        <v>1139</v>
      </c>
      <c r="E2088" s="34" t="s">
        <v>1166</v>
      </c>
      <c r="F2088" s="34" t="s">
        <v>1167</v>
      </c>
      <c r="G2088" s="34" t="s">
        <v>1168</v>
      </c>
      <c r="H2088" s="34" t="s">
        <v>1505</v>
      </c>
      <c r="I2088" s="34" t="s">
        <v>1506</v>
      </c>
      <c r="J2088" s="34">
        <v>0</v>
      </c>
    </row>
    <row r="2089" spans="1:10" x14ac:dyDescent="0.35">
      <c r="A2089" s="34" t="s">
        <v>19</v>
      </c>
      <c r="B2089" s="34" t="s">
        <v>1155</v>
      </c>
      <c r="C2089" s="34" t="s">
        <v>1146</v>
      </c>
      <c r="D2089" s="34" t="s">
        <v>1139</v>
      </c>
      <c r="E2089" s="34" t="s">
        <v>1166</v>
      </c>
      <c r="F2089" s="34" t="s">
        <v>1167</v>
      </c>
      <c r="G2089" s="34" t="s">
        <v>1168</v>
      </c>
      <c r="H2089" s="34" t="s">
        <v>1505</v>
      </c>
      <c r="I2089" s="34" t="s">
        <v>1506</v>
      </c>
      <c r="J2089" s="34">
        <v>0</v>
      </c>
    </row>
    <row r="2090" spans="1:10" x14ac:dyDescent="0.35">
      <c r="A2090" s="34" t="s">
        <v>19</v>
      </c>
      <c r="B2090" s="34" t="s">
        <v>1137</v>
      </c>
      <c r="C2090" s="34" t="s">
        <v>1138</v>
      </c>
      <c r="D2090" s="34" t="s">
        <v>1139</v>
      </c>
      <c r="E2090" s="34" t="s">
        <v>1166</v>
      </c>
      <c r="F2090" s="34" t="s">
        <v>1184</v>
      </c>
      <c r="G2090" s="34" t="s">
        <v>1408</v>
      </c>
      <c r="H2090" s="34" t="s">
        <v>1507</v>
      </c>
      <c r="I2090" s="34" t="s">
        <v>1508</v>
      </c>
      <c r="J2090" s="34">
        <v>0</v>
      </c>
    </row>
    <row r="2091" spans="1:10" x14ac:dyDescent="0.35">
      <c r="A2091" s="34" t="s">
        <v>19</v>
      </c>
      <c r="B2091" s="34" t="s">
        <v>1144</v>
      </c>
      <c r="C2091" s="34" t="s">
        <v>1138</v>
      </c>
      <c r="D2091" s="34" t="s">
        <v>1139</v>
      </c>
      <c r="E2091" s="34" t="s">
        <v>1166</v>
      </c>
      <c r="F2091" s="34" t="s">
        <v>1184</v>
      </c>
      <c r="G2091" s="34" t="s">
        <v>1408</v>
      </c>
      <c r="H2091" s="34" t="s">
        <v>1507</v>
      </c>
      <c r="I2091" s="34" t="s">
        <v>1508</v>
      </c>
      <c r="J2091" s="34">
        <v>0</v>
      </c>
    </row>
    <row r="2092" spans="1:10" x14ac:dyDescent="0.35">
      <c r="A2092" s="34" t="s">
        <v>16</v>
      </c>
      <c r="B2092" s="34" t="s">
        <v>1145</v>
      </c>
      <c r="C2092" s="34" t="s">
        <v>1146</v>
      </c>
      <c r="D2092" s="34" t="s">
        <v>1139</v>
      </c>
      <c r="E2092" s="34" t="s">
        <v>1166</v>
      </c>
      <c r="F2092" s="34" t="s">
        <v>1184</v>
      </c>
      <c r="G2092" s="34" t="s">
        <v>1408</v>
      </c>
      <c r="H2092" s="34" t="s">
        <v>1507</v>
      </c>
      <c r="I2092" s="34" t="s">
        <v>1508</v>
      </c>
      <c r="J2092" s="34">
        <v>0</v>
      </c>
    </row>
    <row r="2093" spans="1:10" x14ac:dyDescent="0.35">
      <c r="A2093" s="34" t="s">
        <v>16</v>
      </c>
      <c r="B2093" s="34" t="s">
        <v>1147</v>
      </c>
      <c r="C2093" s="34" t="s">
        <v>1146</v>
      </c>
      <c r="D2093" s="34" t="s">
        <v>1139</v>
      </c>
      <c r="E2093" s="34" t="s">
        <v>1166</v>
      </c>
      <c r="F2093" s="34" t="s">
        <v>1184</v>
      </c>
      <c r="G2093" s="34" t="s">
        <v>1408</v>
      </c>
      <c r="H2093" s="34" t="s">
        <v>1507</v>
      </c>
      <c r="I2093" s="34" t="s">
        <v>1508</v>
      </c>
      <c r="J2093" s="34">
        <v>0</v>
      </c>
    </row>
    <row r="2094" spans="1:10" x14ac:dyDescent="0.35">
      <c r="A2094" s="34" t="s">
        <v>16</v>
      </c>
      <c r="B2094" s="34" t="s">
        <v>1148</v>
      </c>
      <c r="C2094" s="34" t="s">
        <v>1146</v>
      </c>
      <c r="D2094" s="34" t="s">
        <v>1139</v>
      </c>
      <c r="E2094" s="34" t="s">
        <v>1166</v>
      </c>
      <c r="F2094" s="34" t="s">
        <v>1184</v>
      </c>
      <c r="G2094" s="34" t="s">
        <v>1408</v>
      </c>
      <c r="H2094" s="34" t="s">
        <v>1507</v>
      </c>
      <c r="I2094" s="34" t="s">
        <v>1508</v>
      </c>
      <c r="J2094" s="34">
        <v>0</v>
      </c>
    </row>
    <row r="2095" spans="1:10" x14ac:dyDescent="0.35">
      <c r="A2095" s="34" t="s">
        <v>16</v>
      </c>
      <c r="B2095" s="34" t="s">
        <v>1149</v>
      </c>
      <c r="C2095" s="34" t="s">
        <v>1146</v>
      </c>
      <c r="D2095" s="34" t="s">
        <v>1139</v>
      </c>
      <c r="E2095" s="34" t="s">
        <v>1166</v>
      </c>
      <c r="F2095" s="34" t="s">
        <v>1184</v>
      </c>
      <c r="G2095" s="34" t="s">
        <v>1408</v>
      </c>
      <c r="H2095" s="34" t="s">
        <v>1507</v>
      </c>
      <c r="I2095" s="34" t="s">
        <v>1508</v>
      </c>
      <c r="J2095" s="34">
        <v>0</v>
      </c>
    </row>
    <row r="2096" spans="1:10" x14ac:dyDescent="0.35">
      <c r="A2096" s="34" t="s">
        <v>16</v>
      </c>
      <c r="B2096" s="34" t="s">
        <v>1150</v>
      </c>
      <c r="C2096" s="34" t="s">
        <v>1146</v>
      </c>
      <c r="D2096" s="34" t="s">
        <v>1139</v>
      </c>
      <c r="E2096" s="34" t="s">
        <v>1166</v>
      </c>
      <c r="F2096" s="34" t="s">
        <v>1184</v>
      </c>
      <c r="G2096" s="34" t="s">
        <v>1408</v>
      </c>
      <c r="H2096" s="34" t="s">
        <v>1507</v>
      </c>
      <c r="I2096" s="34" t="s">
        <v>1508</v>
      </c>
      <c r="J2096" s="34">
        <v>0</v>
      </c>
    </row>
    <row r="2097" spans="1:11" x14ac:dyDescent="0.35">
      <c r="A2097" s="34" t="s">
        <v>19</v>
      </c>
      <c r="B2097" s="34" t="s">
        <v>1151</v>
      </c>
      <c r="C2097" s="34" t="s">
        <v>1146</v>
      </c>
      <c r="D2097" s="34" t="s">
        <v>1139</v>
      </c>
      <c r="E2097" s="34" t="s">
        <v>1166</v>
      </c>
      <c r="F2097" s="34" t="s">
        <v>1184</v>
      </c>
      <c r="G2097" s="34" t="s">
        <v>1408</v>
      </c>
      <c r="H2097" s="34" t="s">
        <v>1507</v>
      </c>
      <c r="I2097" s="34" t="s">
        <v>1508</v>
      </c>
      <c r="J2097" s="34">
        <v>0</v>
      </c>
      <c r="K2097" s="34"/>
    </row>
    <row r="2098" spans="1:11" x14ac:dyDescent="0.35">
      <c r="A2098" s="34" t="s">
        <v>19</v>
      </c>
      <c r="B2098" s="34" t="s">
        <v>1152</v>
      </c>
      <c r="C2098" s="34" t="s">
        <v>1146</v>
      </c>
      <c r="D2098" s="34" t="s">
        <v>1139</v>
      </c>
      <c r="E2098" s="34" t="s">
        <v>1166</v>
      </c>
      <c r="F2098" s="34" t="s">
        <v>1184</v>
      </c>
      <c r="G2098" s="34" t="s">
        <v>1408</v>
      </c>
      <c r="H2098" s="34" t="s">
        <v>1507</v>
      </c>
      <c r="I2098" s="34" t="s">
        <v>1508</v>
      </c>
      <c r="J2098" s="34">
        <v>1469</v>
      </c>
      <c r="K2098" s="34"/>
    </row>
    <row r="2099" spans="1:11" x14ac:dyDescent="0.35">
      <c r="A2099" s="34" t="s">
        <v>19</v>
      </c>
      <c r="B2099" s="34" t="s">
        <v>1153</v>
      </c>
      <c r="C2099" s="34" t="s">
        <v>1146</v>
      </c>
      <c r="D2099" s="34" t="s">
        <v>1139</v>
      </c>
      <c r="E2099" s="34" t="s">
        <v>1166</v>
      </c>
      <c r="F2099" s="34" t="s">
        <v>1184</v>
      </c>
      <c r="G2099" s="34" t="s">
        <v>1408</v>
      </c>
      <c r="H2099" s="34" t="s">
        <v>1507</v>
      </c>
      <c r="I2099" s="34" t="s">
        <v>1508</v>
      </c>
      <c r="J2099" s="34">
        <v>16</v>
      </c>
      <c r="K2099" s="34"/>
    </row>
    <row r="2100" spans="1:11" x14ac:dyDescent="0.35">
      <c r="A2100" s="34" t="s">
        <v>19</v>
      </c>
      <c r="B2100" s="34" t="s">
        <v>1154</v>
      </c>
      <c r="C2100" s="34" t="s">
        <v>1146</v>
      </c>
      <c r="D2100" s="34" t="s">
        <v>1139</v>
      </c>
      <c r="E2100" s="34" t="s">
        <v>1166</v>
      </c>
      <c r="F2100" s="34" t="s">
        <v>1184</v>
      </c>
      <c r="G2100" s="34" t="s">
        <v>1408</v>
      </c>
      <c r="H2100" s="34" t="s">
        <v>1507</v>
      </c>
      <c r="I2100" s="34" t="s">
        <v>1508</v>
      </c>
      <c r="J2100" s="34">
        <v>0</v>
      </c>
      <c r="K2100" s="34"/>
    </row>
    <row r="2101" spans="1:11" x14ac:dyDescent="0.35">
      <c r="A2101" s="34" t="s">
        <v>19</v>
      </c>
      <c r="B2101" s="34" t="s">
        <v>1155</v>
      </c>
      <c r="C2101" s="34" t="s">
        <v>1146</v>
      </c>
      <c r="D2101" s="34" t="s">
        <v>1139</v>
      </c>
      <c r="E2101" s="34" t="s">
        <v>1166</v>
      </c>
      <c r="F2101" s="34" t="s">
        <v>1184</v>
      </c>
      <c r="G2101" s="34" t="s">
        <v>1408</v>
      </c>
      <c r="H2101" s="34" t="s">
        <v>1507</v>
      </c>
      <c r="I2101" s="34" t="s">
        <v>1508</v>
      </c>
      <c r="J2101" s="34">
        <v>135</v>
      </c>
      <c r="K2101" s="34"/>
    </row>
    <row r="2102" spans="1:11" x14ac:dyDescent="0.35">
      <c r="A2102" s="34" t="s">
        <v>19</v>
      </c>
      <c r="B2102" s="34" t="s">
        <v>1137</v>
      </c>
      <c r="C2102" s="34" t="s">
        <v>1138</v>
      </c>
      <c r="D2102" s="34" t="s">
        <v>1156</v>
      </c>
      <c r="E2102" s="34" t="s">
        <v>1234</v>
      </c>
      <c r="F2102" s="34" t="s">
        <v>1509</v>
      </c>
      <c r="G2102" s="34" t="s">
        <v>1510</v>
      </c>
      <c r="H2102" s="34" t="s">
        <v>1511</v>
      </c>
      <c r="I2102" s="34" t="s">
        <v>1512</v>
      </c>
      <c r="J2102" s="34">
        <v>0</v>
      </c>
      <c r="K2102" s="34" t="s">
        <v>1513</v>
      </c>
    </row>
    <row r="2103" spans="1:11" x14ac:dyDescent="0.35">
      <c r="A2103" s="34" t="s">
        <v>19</v>
      </c>
      <c r="B2103" s="34" t="s">
        <v>1144</v>
      </c>
      <c r="C2103" s="34" t="s">
        <v>1138</v>
      </c>
      <c r="D2103" s="34" t="s">
        <v>1156</v>
      </c>
      <c r="E2103" s="34" t="s">
        <v>1234</v>
      </c>
      <c r="F2103" s="34" t="s">
        <v>1509</v>
      </c>
      <c r="G2103" s="34" t="s">
        <v>1510</v>
      </c>
      <c r="H2103" s="34" t="s">
        <v>1511</v>
      </c>
      <c r="I2103" s="34" t="s">
        <v>1512</v>
      </c>
      <c r="J2103" s="34">
        <v>0</v>
      </c>
      <c r="K2103" s="34" t="s">
        <v>1513</v>
      </c>
    </row>
    <row r="2104" spans="1:11" x14ac:dyDescent="0.35">
      <c r="A2104" s="34" t="s">
        <v>16</v>
      </c>
      <c r="B2104" s="34" t="s">
        <v>1145</v>
      </c>
      <c r="C2104" s="34" t="s">
        <v>1146</v>
      </c>
      <c r="D2104" s="34" t="s">
        <v>1156</v>
      </c>
      <c r="E2104" s="34" t="s">
        <v>1234</v>
      </c>
      <c r="F2104" s="34" t="s">
        <v>1509</v>
      </c>
      <c r="G2104" s="34" t="s">
        <v>1510</v>
      </c>
      <c r="H2104" s="34" t="s">
        <v>1511</v>
      </c>
      <c r="I2104" s="34" t="s">
        <v>1512</v>
      </c>
      <c r="J2104" s="34">
        <v>479</v>
      </c>
      <c r="K2104" s="34" t="s">
        <v>1513</v>
      </c>
    </row>
    <row r="2105" spans="1:11" x14ac:dyDescent="0.35">
      <c r="A2105" s="34" t="s">
        <v>16</v>
      </c>
      <c r="B2105" s="34" t="s">
        <v>1147</v>
      </c>
      <c r="C2105" s="34" t="s">
        <v>1146</v>
      </c>
      <c r="D2105" s="34" t="s">
        <v>1156</v>
      </c>
      <c r="E2105" s="34" t="s">
        <v>1234</v>
      </c>
      <c r="F2105" s="34" t="s">
        <v>1509</v>
      </c>
      <c r="G2105" s="34" t="s">
        <v>1510</v>
      </c>
      <c r="H2105" s="34" t="s">
        <v>1511</v>
      </c>
      <c r="I2105" s="34" t="s">
        <v>1512</v>
      </c>
      <c r="J2105" s="34">
        <v>39007</v>
      </c>
      <c r="K2105" s="34" t="s">
        <v>1513</v>
      </c>
    </row>
    <row r="2106" spans="1:11" x14ac:dyDescent="0.35">
      <c r="A2106" s="34" t="s">
        <v>16</v>
      </c>
      <c r="B2106" s="34" t="s">
        <v>1148</v>
      </c>
      <c r="C2106" s="34" t="s">
        <v>1146</v>
      </c>
      <c r="D2106" s="34" t="s">
        <v>1156</v>
      </c>
      <c r="E2106" s="34" t="s">
        <v>1234</v>
      </c>
      <c r="F2106" s="34" t="s">
        <v>1509</v>
      </c>
      <c r="G2106" s="34" t="s">
        <v>1510</v>
      </c>
      <c r="H2106" s="34" t="s">
        <v>1511</v>
      </c>
      <c r="I2106" s="34" t="s">
        <v>1512</v>
      </c>
      <c r="J2106" s="34">
        <v>0</v>
      </c>
      <c r="K2106" s="34" t="s">
        <v>1513</v>
      </c>
    </row>
    <row r="2107" spans="1:11" x14ac:dyDescent="0.35">
      <c r="A2107" s="34" t="s">
        <v>16</v>
      </c>
      <c r="B2107" s="34" t="s">
        <v>1149</v>
      </c>
      <c r="C2107" s="34" t="s">
        <v>1146</v>
      </c>
      <c r="D2107" s="34" t="s">
        <v>1156</v>
      </c>
      <c r="E2107" s="34" t="s">
        <v>1234</v>
      </c>
      <c r="F2107" s="34" t="s">
        <v>1509</v>
      </c>
      <c r="G2107" s="34" t="s">
        <v>1510</v>
      </c>
      <c r="H2107" s="34" t="s">
        <v>1511</v>
      </c>
      <c r="I2107" s="34" t="s">
        <v>1512</v>
      </c>
      <c r="J2107" s="34">
        <v>43002</v>
      </c>
      <c r="K2107" s="34" t="s">
        <v>1513</v>
      </c>
    </row>
    <row r="2108" spans="1:11" x14ac:dyDescent="0.35">
      <c r="A2108" s="34" t="s">
        <v>16</v>
      </c>
      <c r="B2108" s="34" t="s">
        <v>1150</v>
      </c>
      <c r="C2108" s="34" t="s">
        <v>1146</v>
      </c>
      <c r="D2108" s="34" t="s">
        <v>1156</v>
      </c>
      <c r="E2108" s="34" t="s">
        <v>1234</v>
      </c>
      <c r="F2108" s="34" t="s">
        <v>1509</v>
      </c>
      <c r="G2108" s="34" t="s">
        <v>1510</v>
      </c>
      <c r="H2108" s="34" t="s">
        <v>1511</v>
      </c>
      <c r="I2108" s="34" t="s">
        <v>1512</v>
      </c>
      <c r="J2108" s="34">
        <v>17</v>
      </c>
      <c r="K2108" s="34" t="s">
        <v>1513</v>
      </c>
    </row>
    <row r="2109" spans="1:11" x14ac:dyDescent="0.35">
      <c r="A2109" s="34" t="s">
        <v>19</v>
      </c>
      <c r="B2109" s="34" t="s">
        <v>1151</v>
      </c>
      <c r="C2109" s="34" t="s">
        <v>1146</v>
      </c>
      <c r="D2109" s="34" t="s">
        <v>1156</v>
      </c>
      <c r="E2109" s="34" t="s">
        <v>1234</v>
      </c>
      <c r="F2109" s="34" t="s">
        <v>1509</v>
      </c>
      <c r="G2109" s="34" t="s">
        <v>1510</v>
      </c>
      <c r="H2109" s="34" t="s">
        <v>1511</v>
      </c>
      <c r="I2109" s="34" t="s">
        <v>1512</v>
      </c>
      <c r="J2109" s="34">
        <v>0</v>
      </c>
      <c r="K2109" s="34" t="s">
        <v>1513</v>
      </c>
    </row>
    <row r="2110" spans="1:11" x14ac:dyDescent="0.35">
      <c r="A2110" s="34" t="s">
        <v>19</v>
      </c>
      <c r="B2110" s="34" t="s">
        <v>1152</v>
      </c>
      <c r="C2110" s="34" t="s">
        <v>1146</v>
      </c>
      <c r="D2110" s="34" t="s">
        <v>1156</v>
      </c>
      <c r="E2110" s="34" t="s">
        <v>1234</v>
      </c>
      <c r="F2110" s="34" t="s">
        <v>1509</v>
      </c>
      <c r="G2110" s="34" t="s">
        <v>1510</v>
      </c>
      <c r="H2110" s="34" t="s">
        <v>1511</v>
      </c>
      <c r="I2110" s="34" t="s">
        <v>1512</v>
      </c>
      <c r="J2110" s="34">
        <v>888</v>
      </c>
      <c r="K2110" s="34" t="s">
        <v>1513</v>
      </c>
    </row>
    <row r="2111" spans="1:11" x14ac:dyDescent="0.35">
      <c r="A2111" s="34" t="s">
        <v>19</v>
      </c>
      <c r="B2111" s="34" t="s">
        <v>1153</v>
      </c>
      <c r="C2111" s="34" t="s">
        <v>1146</v>
      </c>
      <c r="D2111" s="34" t="s">
        <v>1156</v>
      </c>
      <c r="E2111" s="34" t="s">
        <v>1234</v>
      </c>
      <c r="F2111" s="34" t="s">
        <v>1509</v>
      </c>
      <c r="G2111" s="34" t="s">
        <v>1510</v>
      </c>
      <c r="H2111" s="34" t="s">
        <v>1511</v>
      </c>
      <c r="I2111" s="34" t="s">
        <v>1512</v>
      </c>
      <c r="J2111" s="34">
        <v>52</v>
      </c>
      <c r="K2111" s="34" t="s">
        <v>1513</v>
      </c>
    </row>
    <row r="2112" spans="1:11" x14ac:dyDescent="0.35">
      <c r="A2112" s="34" t="s">
        <v>19</v>
      </c>
      <c r="B2112" s="34" t="s">
        <v>1154</v>
      </c>
      <c r="C2112" s="34" t="s">
        <v>1146</v>
      </c>
      <c r="D2112" s="34" t="s">
        <v>1156</v>
      </c>
      <c r="E2112" s="34" t="s">
        <v>1234</v>
      </c>
      <c r="F2112" s="34" t="s">
        <v>1509</v>
      </c>
      <c r="G2112" s="34" t="s">
        <v>1510</v>
      </c>
      <c r="H2112" s="34" t="s">
        <v>1511</v>
      </c>
      <c r="I2112" s="34" t="s">
        <v>1512</v>
      </c>
      <c r="J2112" s="34">
        <v>3973</v>
      </c>
      <c r="K2112" s="34" t="s">
        <v>1513</v>
      </c>
    </row>
    <row r="2113" spans="1:11" x14ac:dyDescent="0.35">
      <c r="A2113" s="34" t="s">
        <v>19</v>
      </c>
      <c r="B2113" s="34" t="s">
        <v>1155</v>
      </c>
      <c r="C2113" s="34" t="s">
        <v>1146</v>
      </c>
      <c r="D2113" s="34" t="s">
        <v>1156</v>
      </c>
      <c r="E2113" s="34" t="s">
        <v>1234</v>
      </c>
      <c r="F2113" s="34" t="s">
        <v>1509</v>
      </c>
      <c r="G2113" s="34" t="s">
        <v>1510</v>
      </c>
      <c r="H2113" s="34" t="s">
        <v>1511</v>
      </c>
      <c r="I2113" s="34" t="s">
        <v>1512</v>
      </c>
      <c r="J2113" s="34">
        <v>12</v>
      </c>
      <c r="K2113" s="34" t="s">
        <v>1513</v>
      </c>
    </row>
    <row r="2114" spans="1:11" x14ac:dyDescent="0.35">
      <c r="A2114" s="34" t="s">
        <v>19</v>
      </c>
      <c r="B2114" s="34" t="s">
        <v>1137</v>
      </c>
      <c r="C2114" s="34" t="s">
        <v>1138</v>
      </c>
      <c r="D2114" s="34" t="s">
        <v>1156</v>
      </c>
      <c r="E2114" s="34" t="s">
        <v>1234</v>
      </c>
      <c r="F2114" s="34" t="s">
        <v>1509</v>
      </c>
      <c r="G2114" s="34" t="s">
        <v>1510</v>
      </c>
      <c r="H2114" s="34" t="s">
        <v>1511</v>
      </c>
      <c r="I2114" s="34" t="s">
        <v>1514</v>
      </c>
      <c r="J2114" s="34">
        <v>0</v>
      </c>
      <c r="K2114" s="34"/>
    </row>
    <row r="2115" spans="1:11" x14ac:dyDescent="0.35">
      <c r="A2115" s="34" t="s">
        <v>19</v>
      </c>
      <c r="B2115" s="34" t="s">
        <v>1144</v>
      </c>
      <c r="C2115" s="34" t="s">
        <v>1138</v>
      </c>
      <c r="D2115" s="34" t="s">
        <v>1156</v>
      </c>
      <c r="E2115" s="34" t="s">
        <v>1234</v>
      </c>
      <c r="F2115" s="34" t="s">
        <v>1509</v>
      </c>
      <c r="G2115" s="34" t="s">
        <v>1510</v>
      </c>
      <c r="H2115" s="34" t="s">
        <v>1511</v>
      </c>
      <c r="I2115" s="34" t="s">
        <v>1514</v>
      </c>
      <c r="J2115" s="34">
        <v>0</v>
      </c>
      <c r="K2115" s="34"/>
    </row>
    <row r="2116" spans="1:11" x14ac:dyDescent="0.35">
      <c r="A2116" s="34" t="s">
        <v>16</v>
      </c>
      <c r="B2116" s="34" t="s">
        <v>1145</v>
      </c>
      <c r="C2116" s="34" t="s">
        <v>1146</v>
      </c>
      <c r="D2116" s="34" t="s">
        <v>1156</v>
      </c>
      <c r="E2116" s="34" t="s">
        <v>1234</v>
      </c>
      <c r="F2116" s="34" t="s">
        <v>1509</v>
      </c>
      <c r="G2116" s="34" t="s">
        <v>1510</v>
      </c>
      <c r="H2116" s="34" t="s">
        <v>1511</v>
      </c>
      <c r="I2116" s="34" t="s">
        <v>1514</v>
      </c>
      <c r="J2116" s="34">
        <v>0</v>
      </c>
      <c r="K2116" s="34"/>
    </row>
    <row r="2117" spans="1:11" x14ac:dyDescent="0.35">
      <c r="A2117" s="34" t="s">
        <v>16</v>
      </c>
      <c r="B2117" s="34" t="s">
        <v>1147</v>
      </c>
      <c r="C2117" s="34" t="s">
        <v>1146</v>
      </c>
      <c r="D2117" s="34" t="s">
        <v>1156</v>
      </c>
      <c r="E2117" s="34" t="s">
        <v>1234</v>
      </c>
      <c r="F2117" s="34" t="s">
        <v>1509</v>
      </c>
      <c r="G2117" s="34" t="s">
        <v>1510</v>
      </c>
      <c r="H2117" s="34" t="s">
        <v>1511</v>
      </c>
      <c r="I2117" s="34" t="s">
        <v>1514</v>
      </c>
      <c r="J2117" s="34">
        <v>0</v>
      </c>
      <c r="K2117" s="34"/>
    </row>
    <row r="2118" spans="1:11" x14ac:dyDescent="0.35">
      <c r="A2118" s="34" t="s">
        <v>16</v>
      </c>
      <c r="B2118" s="34" t="s">
        <v>1148</v>
      </c>
      <c r="C2118" s="34" t="s">
        <v>1146</v>
      </c>
      <c r="D2118" s="34" t="s">
        <v>1156</v>
      </c>
      <c r="E2118" s="34" t="s">
        <v>1234</v>
      </c>
      <c r="F2118" s="34" t="s">
        <v>1509</v>
      </c>
      <c r="G2118" s="34" t="s">
        <v>1510</v>
      </c>
      <c r="H2118" s="34" t="s">
        <v>1511</v>
      </c>
      <c r="I2118" s="34" t="s">
        <v>1514</v>
      </c>
      <c r="J2118" s="34">
        <v>0</v>
      </c>
      <c r="K2118" s="34"/>
    </row>
    <row r="2119" spans="1:11" x14ac:dyDescent="0.35">
      <c r="A2119" s="34" t="s">
        <v>16</v>
      </c>
      <c r="B2119" s="34" t="s">
        <v>1149</v>
      </c>
      <c r="C2119" s="34" t="s">
        <v>1146</v>
      </c>
      <c r="D2119" s="34" t="s">
        <v>1156</v>
      </c>
      <c r="E2119" s="34" t="s">
        <v>1234</v>
      </c>
      <c r="F2119" s="34" t="s">
        <v>1509</v>
      </c>
      <c r="G2119" s="34" t="s">
        <v>1510</v>
      </c>
      <c r="H2119" s="34" t="s">
        <v>1511</v>
      </c>
      <c r="I2119" s="34" t="s">
        <v>1514</v>
      </c>
      <c r="J2119" s="34">
        <v>0</v>
      </c>
      <c r="K2119" s="34"/>
    </row>
    <row r="2120" spans="1:11" x14ac:dyDescent="0.35">
      <c r="A2120" s="34" t="s">
        <v>16</v>
      </c>
      <c r="B2120" s="34" t="s">
        <v>1150</v>
      </c>
      <c r="C2120" s="34" t="s">
        <v>1146</v>
      </c>
      <c r="D2120" s="34" t="s">
        <v>1156</v>
      </c>
      <c r="E2120" s="34" t="s">
        <v>1234</v>
      </c>
      <c r="F2120" s="34" t="s">
        <v>1509</v>
      </c>
      <c r="G2120" s="34" t="s">
        <v>1510</v>
      </c>
      <c r="H2120" s="34" t="s">
        <v>1511</v>
      </c>
      <c r="I2120" s="34" t="s">
        <v>1514</v>
      </c>
      <c r="J2120" s="34">
        <v>9</v>
      </c>
      <c r="K2120" s="34"/>
    </row>
    <row r="2121" spans="1:11" x14ac:dyDescent="0.35">
      <c r="A2121" s="34" t="s">
        <v>19</v>
      </c>
      <c r="B2121" s="34" t="s">
        <v>1151</v>
      </c>
      <c r="C2121" s="34" t="s">
        <v>1146</v>
      </c>
      <c r="D2121" s="34" t="s">
        <v>1156</v>
      </c>
      <c r="E2121" s="34" t="s">
        <v>1234</v>
      </c>
      <c r="F2121" s="34" t="s">
        <v>1509</v>
      </c>
      <c r="G2121" s="34" t="s">
        <v>1510</v>
      </c>
      <c r="H2121" s="34" t="s">
        <v>1511</v>
      </c>
      <c r="I2121" s="34" t="s">
        <v>1514</v>
      </c>
      <c r="J2121" s="34">
        <v>0</v>
      </c>
      <c r="K2121" s="34"/>
    </row>
    <row r="2122" spans="1:11" x14ac:dyDescent="0.35">
      <c r="A2122" s="34" t="s">
        <v>19</v>
      </c>
      <c r="B2122" s="34" t="s">
        <v>1152</v>
      </c>
      <c r="C2122" s="34" t="s">
        <v>1146</v>
      </c>
      <c r="D2122" s="34" t="s">
        <v>1156</v>
      </c>
      <c r="E2122" s="34" t="s">
        <v>1234</v>
      </c>
      <c r="F2122" s="34" t="s">
        <v>1509</v>
      </c>
      <c r="G2122" s="34" t="s">
        <v>1510</v>
      </c>
      <c r="H2122" s="34" t="s">
        <v>1511</v>
      </c>
      <c r="I2122" s="34" t="s">
        <v>1514</v>
      </c>
      <c r="J2122" s="34">
        <v>0</v>
      </c>
      <c r="K2122" s="34"/>
    </row>
    <row r="2123" spans="1:11" x14ac:dyDescent="0.35">
      <c r="A2123" s="34" t="s">
        <v>19</v>
      </c>
      <c r="B2123" s="34" t="s">
        <v>1153</v>
      </c>
      <c r="C2123" s="34" t="s">
        <v>1146</v>
      </c>
      <c r="D2123" s="34" t="s">
        <v>1156</v>
      </c>
      <c r="E2123" s="34" t="s">
        <v>1234</v>
      </c>
      <c r="F2123" s="34" t="s">
        <v>1509</v>
      </c>
      <c r="G2123" s="34" t="s">
        <v>1510</v>
      </c>
      <c r="H2123" s="34" t="s">
        <v>1511</v>
      </c>
      <c r="I2123" s="34" t="s">
        <v>1514</v>
      </c>
      <c r="J2123" s="34">
        <v>0</v>
      </c>
      <c r="K2123" s="34"/>
    </row>
    <row r="2124" spans="1:11" x14ac:dyDescent="0.35">
      <c r="A2124" s="34" t="s">
        <v>19</v>
      </c>
      <c r="B2124" s="34" t="s">
        <v>1154</v>
      </c>
      <c r="C2124" s="34" t="s">
        <v>1146</v>
      </c>
      <c r="D2124" s="34" t="s">
        <v>1156</v>
      </c>
      <c r="E2124" s="34" t="s">
        <v>1234</v>
      </c>
      <c r="F2124" s="34" t="s">
        <v>1509</v>
      </c>
      <c r="G2124" s="34" t="s">
        <v>1510</v>
      </c>
      <c r="H2124" s="34" t="s">
        <v>1511</v>
      </c>
      <c r="I2124" s="34" t="s">
        <v>1514</v>
      </c>
      <c r="J2124" s="34">
        <v>0</v>
      </c>
      <c r="K2124" s="34"/>
    </row>
    <row r="2125" spans="1:11" x14ac:dyDescent="0.35">
      <c r="A2125" s="34" t="s">
        <v>19</v>
      </c>
      <c r="B2125" s="34" t="s">
        <v>1155</v>
      </c>
      <c r="C2125" s="34" t="s">
        <v>1146</v>
      </c>
      <c r="D2125" s="34" t="s">
        <v>1156</v>
      </c>
      <c r="E2125" s="34" t="s">
        <v>1234</v>
      </c>
      <c r="F2125" s="34" t="s">
        <v>1509</v>
      </c>
      <c r="G2125" s="34" t="s">
        <v>1510</v>
      </c>
      <c r="H2125" s="34" t="s">
        <v>1511</v>
      </c>
      <c r="I2125" s="34" t="s">
        <v>1514</v>
      </c>
      <c r="J2125" s="34">
        <v>0</v>
      </c>
      <c r="K2125" s="34"/>
    </row>
    <row r="2126" spans="1:11" x14ac:dyDescent="0.35">
      <c r="A2126" s="34" t="s">
        <v>19</v>
      </c>
      <c r="B2126" s="34" t="s">
        <v>1137</v>
      </c>
      <c r="C2126" s="34" t="s">
        <v>1138</v>
      </c>
      <c r="D2126" s="34" t="s">
        <v>1515</v>
      </c>
      <c r="E2126" s="34" t="s">
        <v>50</v>
      </c>
      <c r="F2126" s="34" t="s">
        <v>50</v>
      </c>
      <c r="G2126" s="34" t="s">
        <v>50</v>
      </c>
      <c r="H2126" s="34" t="s">
        <v>50</v>
      </c>
      <c r="I2126" s="34" t="s">
        <v>1516</v>
      </c>
      <c r="J2126" s="34">
        <v>750</v>
      </c>
      <c r="K2126" s="34"/>
    </row>
    <row r="2127" spans="1:11" x14ac:dyDescent="0.35">
      <c r="A2127" s="34" t="s">
        <v>19</v>
      </c>
      <c r="B2127" s="34" t="s">
        <v>1144</v>
      </c>
      <c r="C2127" s="34" t="s">
        <v>1138</v>
      </c>
      <c r="D2127" s="34" t="s">
        <v>1515</v>
      </c>
      <c r="E2127" s="34" t="s">
        <v>50</v>
      </c>
      <c r="F2127" s="34" t="s">
        <v>50</v>
      </c>
      <c r="G2127" s="34" t="s">
        <v>50</v>
      </c>
      <c r="H2127" s="34" t="s">
        <v>50</v>
      </c>
      <c r="I2127" s="34" t="s">
        <v>1516</v>
      </c>
      <c r="J2127" s="34">
        <v>0</v>
      </c>
      <c r="K2127" s="34"/>
    </row>
    <row r="2128" spans="1:11" x14ac:dyDescent="0.35">
      <c r="A2128" s="34" t="s">
        <v>16</v>
      </c>
      <c r="B2128" s="34" t="s">
        <v>1145</v>
      </c>
      <c r="C2128" s="34" t="s">
        <v>1146</v>
      </c>
      <c r="D2128" s="34" t="s">
        <v>1515</v>
      </c>
      <c r="E2128" s="34" t="s">
        <v>50</v>
      </c>
      <c r="F2128" s="34" t="s">
        <v>50</v>
      </c>
      <c r="G2128" s="34" t="s">
        <v>50</v>
      </c>
      <c r="H2128" s="34" t="s">
        <v>50</v>
      </c>
      <c r="I2128" s="34" t="s">
        <v>1516</v>
      </c>
      <c r="J2128" s="34">
        <v>0</v>
      </c>
      <c r="K2128" s="34"/>
    </row>
    <row r="2129" spans="1:10" x14ac:dyDescent="0.35">
      <c r="A2129" s="34" t="s">
        <v>16</v>
      </c>
      <c r="B2129" s="34" t="s">
        <v>1147</v>
      </c>
      <c r="C2129" s="34" t="s">
        <v>1146</v>
      </c>
      <c r="D2129" s="34" t="s">
        <v>1515</v>
      </c>
      <c r="E2129" s="34" t="s">
        <v>50</v>
      </c>
      <c r="F2129" s="34" t="s">
        <v>50</v>
      </c>
      <c r="G2129" s="34" t="s">
        <v>50</v>
      </c>
      <c r="H2129" s="34" t="s">
        <v>50</v>
      </c>
      <c r="I2129" s="34" t="s">
        <v>1516</v>
      </c>
      <c r="J2129" s="34">
        <v>0</v>
      </c>
    </row>
    <row r="2130" spans="1:10" x14ac:dyDescent="0.35">
      <c r="A2130" s="34" t="s">
        <v>16</v>
      </c>
      <c r="B2130" s="34" t="s">
        <v>1148</v>
      </c>
      <c r="C2130" s="34" t="s">
        <v>1146</v>
      </c>
      <c r="D2130" s="34" t="s">
        <v>1515</v>
      </c>
      <c r="E2130" s="34" t="s">
        <v>50</v>
      </c>
      <c r="F2130" s="34" t="s">
        <v>50</v>
      </c>
      <c r="G2130" s="34" t="s">
        <v>50</v>
      </c>
      <c r="H2130" s="34" t="s">
        <v>50</v>
      </c>
      <c r="I2130" s="34" t="s">
        <v>1516</v>
      </c>
      <c r="J2130" s="34">
        <v>0</v>
      </c>
    </row>
    <row r="2131" spans="1:10" x14ac:dyDescent="0.35">
      <c r="A2131" s="34" t="s">
        <v>16</v>
      </c>
      <c r="B2131" s="34" t="s">
        <v>1149</v>
      </c>
      <c r="C2131" s="34" t="s">
        <v>1146</v>
      </c>
      <c r="D2131" s="34" t="s">
        <v>1515</v>
      </c>
      <c r="E2131" s="34" t="s">
        <v>50</v>
      </c>
      <c r="F2131" s="34" t="s">
        <v>50</v>
      </c>
      <c r="G2131" s="34" t="s">
        <v>50</v>
      </c>
      <c r="H2131" s="34" t="s">
        <v>50</v>
      </c>
      <c r="I2131" s="34" t="s">
        <v>1516</v>
      </c>
      <c r="J2131" s="34">
        <v>0</v>
      </c>
    </row>
    <row r="2132" spans="1:10" x14ac:dyDescent="0.35">
      <c r="A2132" s="34" t="s">
        <v>16</v>
      </c>
      <c r="B2132" s="34" t="s">
        <v>1150</v>
      </c>
      <c r="C2132" s="34" t="s">
        <v>1146</v>
      </c>
      <c r="D2132" s="34" t="s">
        <v>1515</v>
      </c>
      <c r="E2132" s="34" t="s">
        <v>50</v>
      </c>
      <c r="F2132" s="34" t="s">
        <v>50</v>
      </c>
      <c r="G2132" s="34" t="s">
        <v>50</v>
      </c>
      <c r="H2132" s="34" t="s">
        <v>50</v>
      </c>
      <c r="I2132" s="34" t="s">
        <v>1516</v>
      </c>
      <c r="J2132" s="34">
        <v>0</v>
      </c>
    </row>
    <row r="2133" spans="1:10" x14ac:dyDescent="0.35">
      <c r="A2133" s="34" t="s">
        <v>19</v>
      </c>
      <c r="B2133" s="34" t="s">
        <v>1151</v>
      </c>
      <c r="C2133" s="34" t="s">
        <v>1146</v>
      </c>
      <c r="D2133" s="34" t="s">
        <v>1515</v>
      </c>
      <c r="E2133" s="34" t="s">
        <v>50</v>
      </c>
      <c r="F2133" s="34" t="s">
        <v>50</v>
      </c>
      <c r="G2133" s="34" t="s">
        <v>50</v>
      </c>
      <c r="H2133" s="34" t="s">
        <v>50</v>
      </c>
      <c r="I2133" s="34" t="s">
        <v>1516</v>
      </c>
      <c r="J2133" s="34">
        <v>0</v>
      </c>
    </row>
    <row r="2134" spans="1:10" x14ac:dyDescent="0.35">
      <c r="A2134" s="34" t="s">
        <v>19</v>
      </c>
      <c r="B2134" s="34" t="s">
        <v>1152</v>
      </c>
      <c r="C2134" s="34" t="s">
        <v>1146</v>
      </c>
      <c r="D2134" s="34" t="s">
        <v>1515</v>
      </c>
      <c r="E2134" s="34" t="s">
        <v>50</v>
      </c>
      <c r="F2134" s="34" t="s">
        <v>50</v>
      </c>
      <c r="G2134" s="34" t="s">
        <v>50</v>
      </c>
      <c r="H2134" s="34" t="s">
        <v>50</v>
      </c>
      <c r="I2134" s="34" t="s">
        <v>1516</v>
      </c>
      <c r="J2134" s="34">
        <v>0</v>
      </c>
    </row>
    <row r="2135" spans="1:10" x14ac:dyDescent="0.35">
      <c r="A2135" s="34" t="s">
        <v>19</v>
      </c>
      <c r="B2135" s="34" t="s">
        <v>1153</v>
      </c>
      <c r="C2135" s="34" t="s">
        <v>1146</v>
      </c>
      <c r="D2135" s="34" t="s">
        <v>1515</v>
      </c>
      <c r="E2135" s="34" t="s">
        <v>50</v>
      </c>
      <c r="F2135" s="34" t="s">
        <v>50</v>
      </c>
      <c r="G2135" s="34" t="s">
        <v>50</v>
      </c>
      <c r="H2135" s="34" t="s">
        <v>50</v>
      </c>
      <c r="I2135" s="34" t="s">
        <v>1516</v>
      </c>
      <c r="J2135" s="34">
        <v>0</v>
      </c>
    </row>
    <row r="2136" spans="1:10" x14ac:dyDescent="0.35">
      <c r="A2136" s="34" t="s">
        <v>19</v>
      </c>
      <c r="B2136" s="34" t="s">
        <v>1154</v>
      </c>
      <c r="C2136" s="34" t="s">
        <v>1146</v>
      </c>
      <c r="D2136" s="34" t="s">
        <v>1515</v>
      </c>
      <c r="E2136" s="34" t="s">
        <v>50</v>
      </c>
      <c r="F2136" s="34" t="s">
        <v>50</v>
      </c>
      <c r="G2136" s="34" t="s">
        <v>50</v>
      </c>
      <c r="H2136" s="34" t="s">
        <v>50</v>
      </c>
      <c r="I2136" s="34" t="s">
        <v>1516</v>
      </c>
      <c r="J2136" s="34">
        <v>0</v>
      </c>
    </row>
    <row r="2137" spans="1:10" x14ac:dyDescent="0.35">
      <c r="A2137" s="34" t="s">
        <v>19</v>
      </c>
      <c r="B2137" s="34" t="s">
        <v>1155</v>
      </c>
      <c r="C2137" s="34" t="s">
        <v>1146</v>
      </c>
      <c r="D2137" s="34" t="s">
        <v>1515</v>
      </c>
      <c r="E2137" s="34" t="s">
        <v>50</v>
      </c>
      <c r="F2137" s="34" t="s">
        <v>50</v>
      </c>
      <c r="G2137" s="34" t="s">
        <v>50</v>
      </c>
      <c r="H2137" s="34" t="s">
        <v>50</v>
      </c>
      <c r="I2137" s="34" t="s">
        <v>1516</v>
      </c>
      <c r="J2137" s="34">
        <v>0</v>
      </c>
    </row>
    <row r="2138" spans="1:10" x14ac:dyDescent="0.35">
      <c r="A2138" s="34" t="s">
        <v>19</v>
      </c>
      <c r="B2138" s="34" t="s">
        <v>1137</v>
      </c>
      <c r="C2138" s="34" t="s">
        <v>1138</v>
      </c>
      <c r="D2138" s="34" t="s">
        <v>1515</v>
      </c>
      <c r="E2138" s="34" t="s">
        <v>50</v>
      </c>
      <c r="F2138" s="34" t="s">
        <v>50</v>
      </c>
      <c r="G2138" s="34" t="s">
        <v>50</v>
      </c>
      <c r="H2138" s="34" t="s">
        <v>50</v>
      </c>
      <c r="I2138" s="34" t="s">
        <v>1517</v>
      </c>
      <c r="J2138" s="34">
        <v>28</v>
      </c>
    </row>
    <row r="2139" spans="1:10" x14ac:dyDescent="0.35">
      <c r="A2139" s="34" t="s">
        <v>19</v>
      </c>
      <c r="B2139" s="34" t="s">
        <v>1144</v>
      </c>
      <c r="C2139" s="34" t="s">
        <v>1138</v>
      </c>
      <c r="D2139" s="34" t="s">
        <v>1515</v>
      </c>
      <c r="E2139" s="34" t="s">
        <v>50</v>
      </c>
      <c r="F2139" s="34" t="s">
        <v>50</v>
      </c>
      <c r="G2139" s="34" t="s">
        <v>50</v>
      </c>
      <c r="H2139" s="34" t="s">
        <v>50</v>
      </c>
      <c r="I2139" s="34" t="s">
        <v>1517</v>
      </c>
      <c r="J2139" s="34">
        <v>0</v>
      </c>
    </row>
    <row r="2140" spans="1:10" x14ac:dyDescent="0.35">
      <c r="A2140" s="34" t="s">
        <v>16</v>
      </c>
      <c r="B2140" s="34" t="s">
        <v>1145</v>
      </c>
      <c r="C2140" s="34" t="s">
        <v>1146</v>
      </c>
      <c r="D2140" s="34" t="s">
        <v>1515</v>
      </c>
      <c r="E2140" s="34" t="s">
        <v>50</v>
      </c>
      <c r="F2140" s="34" t="s">
        <v>50</v>
      </c>
      <c r="G2140" s="34" t="s">
        <v>50</v>
      </c>
      <c r="H2140" s="34" t="s">
        <v>50</v>
      </c>
      <c r="I2140" s="34" t="s">
        <v>1517</v>
      </c>
      <c r="J2140" s="34">
        <v>0</v>
      </c>
    </row>
    <row r="2141" spans="1:10" x14ac:dyDescent="0.35">
      <c r="A2141" s="34" t="s">
        <v>16</v>
      </c>
      <c r="B2141" s="34" t="s">
        <v>1147</v>
      </c>
      <c r="C2141" s="34" t="s">
        <v>1146</v>
      </c>
      <c r="D2141" s="34" t="s">
        <v>1515</v>
      </c>
      <c r="E2141" s="34" t="s">
        <v>50</v>
      </c>
      <c r="F2141" s="34" t="s">
        <v>50</v>
      </c>
      <c r="G2141" s="34" t="s">
        <v>50</v>
      </c>
      <c r="H2141" s="34" t="s">
        <v>50</v>
      </c>
      <c r="I2141" s="34" t="s">
        <v>1517</v>
      </c>
      <c r="J2141" s="34">
        <v>0</v>
      </c>
    </row>
    <row r="2142" spans="1:10" x14ac:dyDescent="0.35">
      <c r="A2142" s="34" t="s">
        <v>16</v>
      </c>
      <c r="B2142" s="34" t="s">
        <v>1148</v>
      </c>
      <c r="C2142" s="34" t="s">
        <v>1146</v>
      </c>
      <c r="D2142" s="34" t="s">
        <v>1515</v>
      </c>
      <c r="E2142" s="34" t="s">
        <v>50</v>
      </c>
      <c r="F2142" s="34" t="s">
        <v>50</v>
      </c>
      <c r="G2142" s="34" t="s">
        <v>50</v>
      </c>
      <c r="H2142" s="34" t="s">
        <v>50</v>
      </c>
      <c r="I2142" s="34" t="s">
        <v>1517</v>
      </c>
      <c r="J2142" s="34">
        <v>0</v>
      </c>
    </row>
    <row r="2143" spans="1:10" x14ac:dyDescent="0.35">
      <c r="A2143" s="34" t="s">
        <v>16</v>
      </c>
      <c r="B2143" s="34" t="s">
        <v>1149</v>
      </c>
      <c r="C2143" s="34" t="s">
        <v>1146</v>
      </c>
      <c r="D2143" s="34" t="s">
        <v>1515</v>
      </c>
      <c r="E2143" s="34" t="s">
        <v>50</v>
      </c>
      <c r="F2143" s="34" t="s">
        <v>50</v>
      </c>
      <c r="G2143" s="34" t="s">
        <v>50</v>
      </c>
      <c r="H2143" s="34" t="s">
        <v>50</v>
      </c>
      <c r="I2143" s="34" t="s">
        <v>1517</v>
      </c>
      <c r="J2143" s="34">
        <v>0</v>
      </c>
    </row>
    <row r="2144" spans="1:10" x14ac:dyDescent="0.35">
      <c r="A2144" s="34" t="s">
        <v>16</v>
      </c>
      <c r="B2144" s="34" t="s">
        <v>1150</v>
      </c>
      <c r="C2144" s="34" t="s">
        <v>1146</v>
      </c>
      <c r="D2144" s="34" t="s">
        <v>1515</v>
      </c>
      <c r="E2144" s="34" t="s">
        <v>50</v>
      </c>
      <c r="F2144" s="34" t="s">
        <v>50</v>
      </c>
      <c r="G2144" s="34" t="s">
        <v>50</v>
      </c>
      <c r="H2144" s="34" t="s">
        <v>50</v>
      </c>
      <c r="I2144" s="34" t="s">
        <v>1517</v>
      </c>
      <c r="J2144" s="34">
        <v>0</v>
      </c>
    </row>
    <row r="2145" spans="1:10" x14ac:dyDescent="0.35">
      <c r="A2145" s="34" t="s">
        <v>19</v>
      </c>
      <c r="B2145" s="34" t="s">
        <v>1151</v>
      </c>
      <c r="C2145" s="34" t="s">
        <v>1146</v>
      </c>
      <c r="D2145" s="34" t="s">
        <v>1515</v>
      </c>
      <c r="E2145" s="34" t="s">
        <v>50</v>
      </c>
      <c r="F2145" s="34" t="s">
        <v>50</v>
      </c>
      <c r="G2145" s="34" t="s">
        <v>50</v>
      </c>
      <c r="H2145" s="34" t="s">
        <v>50</v>
      </c>
      <c r="I2145" s="34" t="s">
        <v>1517</v>
      </c>
      <c r="J2145" s="34">
        <v>0</v>
      </c>
    </row>
    <row r="2146" spans="1:10" x14ac:dyDescent="0.35">
      <c r="A2146" s="34" t="s">
        <v>19</v>
      </c>
      <c r="B2146" s="34" t="s">
        <v>1152</v>
      </c>
      <c r="C2146" s="34" t="s">
        <v>1146</v>
      </c>
      <c r="D2146" s="34" t="s">
        <v>1515</v>
      </c>
      <c r="E2146" s="34" t="s">
        <v>50</v>
      </c>
      <c r="F2146" s="34" t="s">
        <v>50</v>
      </c>
      <c r="G2146" s="34" t="s">
        <v>50</v>
      </c>
      <c r="H2146" s="34" t="s">
        <v>50</v>
      </c>
      <c r="I2146" s="34" t="s">
        <v>1517</v>
      </c>
      <c r="J2146" s="34">
        <v>0</v>
      </c>
    </row>
    <row r="2147" spans="1:10" x14ac:dyDescent="0.35">
      <c r="A2147" s="34" t="s">
        <v>19</v>
      </c>
      <c r="B2147" s="34" t="s">
        <v>1153</v>
      </c>
      <c r="C2147" s="34" t="s">
        <v>1146</v>
      </c>
      <c r="D2147" s="34" t="s">
        <v>1515</v>
      </c>
      <c r="E2147" s="34" t="s">
        <v>50</v>
      </c>
      <c r="F2147" s="34" t="s">
        <v>50</v>
      </c>
      <c r="G2147" s="34" t="s">
        <v>50</v>
      </c>
      <c r="H2147" s="34" t="s">
        <v>50</v>
      </c>
      <c r="I2147" s="34" t="s">
        <v>1517</v>
      </c>
      <c r="J2147" s="34">
        <v>0</v>
      </c>
    </row>
    <row r="2148" spans="1:10" x14ac:dyDescent="0.35">
      <c r="A2148" s="34" t="s">
        <v>19</v>
      </c>
      <c r="B2148" s="34" t="s">
        <v>1154</v>
      </c>
      <c r="C2148" s="34" t="s">
        <v>1146</v>
      </c>
      <c r="D2148" s="34" t="s">
        <v>1515</v>
      </c>
      <c r="E2148" s="34" t="s">
        <v>50</v>
      </c>
      <c r="F2148" s="34" t="s">
        <v>50</v>
      </c>
      <c r="G2148" s="34" t="s">
        <v>50</v>
      </c>
      <c r="H2148" s="34" t="s">
        <v>50</v>
      </c>
      <c r="I2148" s="34" t="s">
        <v>1517</v>
      </c>
      <c r="J2148" s="34">
        <v>0</v>
      </c>
    </row>
    <row r="2149" spans="1:10" x14ac:dyDescent="0.35">
      <c r="A2149" s="34" t="s">
        <v>19</v>
      </c>
      <c r="B2149" s="34" t="s">
        <v>1155</v>
      </c>
      <c r="C2149" s="34" t="s">
        <v>1146</v>
      </c>
      <c r="D2149" s="34" t="s">
        <v>1515</v>
      </c>
      <c r="E2149" s="34" t="s">
        <v>50</v>
      </c>
      <c r="F2149" s="34" t="s">
        <v>50</v>
      </c>
      <c r="G2149" s="34" t="s">
        <v>50</v>
      </c>
      <c r="H2149" s="34" t="s">
        <v>50</v>
      </c>
      <c r="I2149" s="34" t="s">
        <v>1517</v>
      </c>
      <c r="J2149" s="34">
        <v>0</v>
      </c>
    </row>
    <row r="2150" spans="1:10" x14ac:dyDescent="0.35">
      <c r="A2150" s="34" t="s">
        <v>19</v>
      </c>
      <c r="B2150" s="34" t="s">
        <v>1137</v>
      </c>
      <c r="C2150" s="34" t="s">
        <v>1138</v>
      </c>
      <c r="D2150" s="34" t="s">
        <v>1139</v>
      </c>
      <c r="E2150" s="34" t="s">
        <v>1518</v>
      </c>
      <c r="F2150" s="34" t="s">
        <v>1519</v>
      </c>
      <c r="G2150" s="34" t="s">
        <v>50</v>
      </c>
      <c r="H2150" s="34" t="s">
        <v>50</v>
      </c>
      <c r="I2150" s="34" t="s">
        <v>1520</v>
      </c>
      <c r="J2150" s="34">
        <v>0</v>
      </c>
    </row>
    <row r="2151" spans="1:10" x14ac:dyDescent="0.35">
      <c r="A2151" s="34" t="s">
        <v>19</v>
      </c>
      <c r="B2151" s="34" t="s">
        <v>1144</v>
      </c>
      <c r="C2151" s="34" t="s">
        <v>1138</v>
      </c>
      <c r="D2151" s="34" t="s">
        <v>1139</v>
      </c>
      <c r="E2151" s="34" t="s">
        <v>1518</v>
      </c>
      <c r="F2151" s="34" t="s">
        <v>1519</v>
      </c>
      <c r="G2151" s="34" t="s">
        <v>50</v>
      </c>
      <c r="H2151" s="34" t="s">
        <v>50</v>
      </c>
      <c r="I2151" s="34" t="s">
        <v>1520</v>
      </c>
      <c r="J2151" s="34">
        <v>0</v>
      </c>
    </row>
    <row r="2152" spans="1:10" x14ac:dyDescent="0.35">
      <c r="A2152" s="34" t="s">
        <v>16</v>
      </c>
      <c r="B2152" s="34" t="s">
        <v>1145</v>
      </c>
      <c r="C2152" s="34" t="s">
        <v>1146</v>
      </c>
      <c r="D2152" s="34" t="s">
        <v>1139</v>
      </c>
      <c r="E2152" s="34" t="s">
        <v>1518</v>
      </c>
      <c r="F2152" s="34" t="s">
        <v>1519</v>
      </c>
      <c r="G2152" s="34" t="s">
        <v>50</v>
      </c>
      <c r="H2152" s="34" t="s">
        <v>50</v>
      </c>
      <c r="I2152" s="34" t="s">
        <v>1520</v>
      </c>
      <c r="J2152" s="34">
        <v>0</v>
      </c>
    </row>
    <row r="2153" spans="1:10" x14ac:dyDescent="0.35">
      <c r="A2153" s="34" t="s">
        <v>16</v>
      </c>
      <c r="B2153" s="34" t="s">
        <v>1147</v>
      </c>
      <c r="C2153" s="34" t="s">
        <v>1146</v>
      </c>
      <c r="D2153" s="34" t="s">
        <v>1139</v>
      </c>
      <c r="E2153" s="34" t="s">
        <v>1518</v>
      </c>
      <c r="F2153" s="34" t="s">
        <v>1519</v>
      </c>
      <c r="G2153" s="34" t="s">
        <v>50</v>
      </c>
      <c r="H2153" s="34" t="s">
        <v>50</v>
      </c>
      <c r="I2153" s="34" t="s">
        <v>1520</v>
      </c>
      <c r="J2153" s="34">
        <v>0</v>
      </c>
    </row>
    <row r="2154" spans="1:10" x14ac:dyDescent="0.35">
      <c r="A2154" s="34" t="s">
        <v>16</v>
      </c>
      <c r="B2154" s="34" t="s">
        <v>1148</v>
      </c>
      <c r="C2154" s="34" t="s">
        <v>1146</v>
      </c>
      <c r="D2154" s="34" t="s">
        <v>1139</v>
      </c>
      <c r="E2154" s="34" t="s">
        <v>1518</v>
      </c>
      <c r="F2154" s="34" t="s">
        <v>1519</v>
      </c>
      <c r="G2154" s="34" t="s">
        <v>50</v>
      </c>
      <c r="H2154" s="34" t="s">
        <v>50</v>
      </c>
      <c r="I2154" s="34" t="s">
        <v>1520</v>
      </c>
      <c r="J2154" s="34">
        <v>0</v>
      </c>
    </row>
    <row r="2155" spans="1:10" x14ac:dyDescent="0.35">
      <c r="A2155" s="34" t="s">
        <v>16</v>
      </c>
      <c r="B2155" s="34" t="s">
        <v>1149</v>
      </c>
      <c r="C2155" s="34" t="s">
        <v>1146</v>
      </c>
      <c r="D2155" s="34" t="s">
        <v>1139</v>
      </c>
      <c r="E2155" s="34" t="s">
        <v>1518</v>
      </c>
      <c r="F2155" s="34" t="s">
        <v>1519</v>
      </c>
      <c r="G2155" s="34" t="s">
        <v>50</v>
      </c>
      <c r="H2155" s="34" t="s">
        <v>50</v>
      </c>
      <c r="I2155" s="34" t="s">
        <v>1520</v>
      </c>
      <c r="J2155" s="34">
        <v>0</v>
      </c>
    </row>
    <row r="2156" spans="1:10" x14ac:dyDescent="0.35">
      <c r="A2156" s="34" t="s">
        <v>16</v>
      </c>
      <c r="B2156" s="34" t="s">
        <v>1150</v>
      </c>
      <c r="C2156" s="34" t="s">
        <v>1146</v>
      </c>
      <c r="D2156" s="34" t="s">
        <v>1139</v>
      </c>
      <c r="E2156" s="34" t="s">
        <v>1518</v>
      </c>
      <c r="F2156" s="34" t="s">
        <v>1519</v>
      </c>
      <c r="G2156" s="34" t="s">
        <v>50</v>
      </c>
      <c r="H2156" s="34" t="s">
        <v>50</v>
      </c>
      <c r="I2156" s="34" t="s">
        <v>1520</v>
      </c>
      <c r="J2156" s="34">
        <v>0</v>
      </c>
    </row>
    <row r="2157" spans="1:10" x14ac:dyDescent="0.35">
      <c r="A2157" s="34" t="s">
        <v>19</v>
      </c>
      <c r="B2157" s="34" t="s">
        <v>1151</v>
      </c>
      <c r="C2157" s="34" t="s">
        <v>1146</v>
      </c>
      <c r="D2157" s="34" t="s">
        <v>1139</v>
      </c>
      <c r="E2157" s="34" t="s">
        <v>1518</v>
      </c>
      <c r="F2157" s="34" t="s">
        <v>1519</v>
      </c>
      <c r="G2157" s="34" t="s">
        <v>50</v>
      </c>
      <c r="H2157" s="34" t="s">
        <v>50</v>
      </c>
      <c r="I2157" s="34" t="s">
        <v>1520</v>
      </c>
      <c r="J2157" s="34">
        <v>0</v>
      </c>
    </row>
    <row r="2158" spans="1:10" x14ac:dyDescent="0.35">
      <c r="A2158" s="34" t="s">
        <v>19</v>
      </c>
      <c r="B2158" s="34" t="s">
        <v>1152</v>
      </c>
      <c r="C2158" s="34" t="s">
        <v>1146</v>
      </c>
      <c r="D2158" s="34" t="s">
        <v>1139</v>
      </c>
      <c r="E2158" s="34" t="s">
        <v>1518</v>
      </c>
      <c r="F2158" s="34" t="s">
        <v>1519</v>
      </c>
      <c r="G2158" s="34" t="s">
        <v>50</v>
      </c>
      <c r="H2158" s="34" t="s">
        <v>50</v>
      </c>
      <c r="I2158" s="34" t="s">
        <v>1520</v>
      </c>
      <c r="J2158" s="34">
        <v>0</v>
      </c>
    </row>
    <row r="2159" spans="1:10" x14ac:dyDescent="0.35">
      <c r="A2159" s="34" t="s">
        <v>19</v>
      </c>
      <c r="B2159" s="34" t="s">
        <v>1153</v>
      </c>
      <c r="C2159" s="34" t="s">
        <v>1146</v>
      </c>
      <c r="D2159" s="34" t="s">
        <v>1139</v>
      </c>
      <c r="E2159" s="34" t="s">
        <v>1518</v>
      </c>
      <c r="F2159" s="34" t="s">
        <v>1519</v>
      </c>
      <c r="G2159" s="34" t="s">
        <v>50</v>
      </c>
      <c r="H2159" s="34" t="s">
        <v>50</v>
      </c>
      <c r="I2159" s="34" t="s">
        <v>1520</v>
      </c>
      <c r="J2159" s="34">
        <v>117</v>
      </c>
    </row>
    <row r="2160" spans="1:10" x14ac:dyDescent="0.35">
      <c r="A2160" s="34" t="s">
        <v>19</v>
      </c>
      <c r="B2160" s="34" t="s">
        <v>1154</v>
      </c>
      <c r="C2160" s="34" t="s">
        <v>1146</v>
      </c>
      <c r="D2160" s="34" t="s">
        <v>1139</v>
      </c>
      <c r="E2160" s="34" t="s">
        <v>1518</v>
      </c>
      <c r="F2160" s="34" t="s">
        <v>1519</v>
      </c>
      <c r="G2160" s="34" t="s">
        <v>50</v>
      </c>
      <c r="H2160" s="34" t="s">
        <v>50</v>
      </c>
      <c r="I2160" s="34" t="s">
        <v>1520</v>
      </c>
      <c r="J2160" s="34">
        <v>0</v>
      </c>
    </row>
    <row r="2161" spans="1:10" x14ac:dyDescent="0.35">
      <c r="A2161" s="34" t="s">
        <v>19</v>
      </c>
      <c r="B2161" s="34" t="s">
        <v>1155</v>
      </c>
      <c r="C2161" s="34" t="s">
        <v>1146</v>
      </c>
      <c r="D2161" s="34" t="s">
        <v>1139</v>
      </c>
      <c r="E2161" s="34" t="s">
        <v>1518</v>
      </c>
      <c r="F2161" s="34" t="s">
        <v>1519</v>
      </c>
      <c r="G2161" s="34" t="s">
        <v>50</v>
      </c>
      <c r="H2161" s="34" t="s">
        <v>50</v>
      </c>
      <c r="I2161" s="34" t="s">
        <v>1520</v>
      </c>
      <c r="J2161" s="34">
        <v>0</v>
      </c>
    </row>
    <row r="2162" spans="1:10" x14ac:dyDescent="0.35">
      <c r="A2162" s="34" t="s">
        <v>19</v>
      </c>
      <c r="B2162" s="34" t="s">
        <v>1137</v>
      </c>
      <c r="C2162" s="34" t="s">
        <v>1138</v>
      </c>
      <c r="D2162" s="34" t="s">
        <v>1139</v>
      </c>
      <c r="E2162" s="34" t="s">
        <v>1213</v>
      </c>
      <c r="F2162" s="34" t="s">
        <v>1214</v>
      </c>
      <c r="G2162" s="34" t="s">
        <v>1521</v>
      </c>
      <c r="H2162" s="34" t="s">
        <v>50</v>
      </c>
      <c r="I2162" s="34" t="s">
        <v>1522</v>
      </c>
      <c r="J2162" s="34">
        <v>380</v>
      </c>
    </row>
    <row r="2163" spans="1:10" x14ac:dyDescent="0.35">
      <c r="A2163" s="34" t="s">
        <v>19</v>
      </c>
      <c r="B2163" s="34" t="s">
        <v>1144</v>
      </c>
      <c r="C2163" s="34" t="s">
        <v>1138</v>
      </c>
      <c r="D2163" s="34" t="s">
        <v>1139</v>
      </c>
      <c r="E2163" s="34" t="s">
        <v>1213</v>
      </c>
      <c r="F2163" s="34" t="s">
        <v>1214</v>
      </c>
      <c r="G2163" s="34" t="s">
        <v>1521</v>
      </c>
      <c r="H2163" s="34" t="s">
        <v>50</v>
      </c>
      <c r="I2163" s="34" t="s">
        <v>1522</v>
      </c>
      <c r="J2163" s="34">
        <v>0</v>
      </c>
    </row>
    <row r="2164" spans="1:10" x14ac:dyDescent="0.35">
      <c r="A2164" s="34" t="s">
        <v>16</v>
      </c>
      <c r="B2164" s="34" t="s">
        <v>1145</v>
      </c>
      <c r="C2164" s="34" t="s">
        <v>1146</v>
      </c>
      <c r="D2164" s="34" t="s">
        <v>1139</v>
      </c>
      <c r="E2164" s="34" t="s">
        <v>1213</v>
      </c>
      <c r="F2164" s="34" t="s">
        <v>1214</v>
      </c>
      <c r="G2164" s="34" t="s">
        <v>1521</v>
      </c>
      <c r="H2164" s="34" t="s">
        <v>50</v>
      </c>
      <c r="I2164" s="34" t="s">
        <v>1522</v>
      </c>
      <c r="J2164" s="34">
        <v>0</v>
      </c>
    </row>
    <row r="2165" spans="1:10" x14ac:dyDescent="0.35">
      <c r="A2165" s="34" t="s">
        <v>16</v>
      </c>
      <c r="B2165" s="34" t="s">
        <v>1147</v>
      </c>
      <c r="C2165" s="34" t="s">
        <v>1146</v>
      </c>
      <c r="D2165" s="34" t="s">
        <v>1139</v>
      </c>
      <c r="E2165" s="34" t="s">
        <v>1213</v>
      </c>
      <c r="F2165" s="34" t="s">
        <v>1214</v>
      </c>
      <c r="G2165" s="34" t="s">
        <v>1521</v>
      </c>
      <c r="H2165" s="34" t="s">
        <v>50</v>
      </c>
      <c r="I2165" s="34" t="s">
        <v>1522</v>
      </c>
      <c r="J2165" s="34">
        <v>0</v>
      </c>
    </row>
    <row r="2166" spans="1:10" x14ac:dyDescent="0.35">
      <c r="A2166" s="34" t="s">
        <v>16</v>
      </c>
      <c r="B2166" s="34" t="s">
        <v>1148</v>
      </c>
      <c r="C2166" s="34" t="s">
        <v>1146</v>
      </c>
      <c r="D2166" s="34" t="s">
        <v>1139</v>
      </c>
      <c r="E2166" s="34" t="s">
        <v>1213</v>
      </c>
      <c r="F2166" s="34" t="s">
        <v>1214</v>
      </c>
      <c r="G2166" s="34" t="s">
        <v>1521</v>
      </c>
      <c r="H2166" s="34" t="s">
        <v>50</v>
      </c>
      <c r="I2166" s="34" t="s">
        <v>1522</v>
      </c>
      <c r="J2166" s="34">
        <v>0</v>
      </c>
    </row>
    <row r="2167" spans="1:10" x14ac:dyDescent="0.35">
      <c r="A2167" s="34" t="s">
        <v>16</v>
      </c>
      <c r="B2167" s="34" t="s">
        <v>1149</v>
      </c>
      <c r="C2167" s="34" t="s">
        <v>1146</v>
      </c>
      <c r="D2167" s="34" t="s">
        <v>1139</v>
      </c>
      <c r="E2167" s="34" t="s">
        <v>1213</v>
      </c>
      <c r="F2167" s="34" t="s">
        <v>1214</v>
      </c>
      <c r="G2167" s="34" t="s">
        <v>1521</v>
      </c>
      <c r="H2167" s="34" t="s">
        <v>50</v>
      </c>
      <c r="I2167" s="34" t="s">
        <v>1522</v>
      </c>
      <c r="J2167" s="34">
        <v>0</v>
      </c>
    </row>
    <row r="2168" spans="1:10" x14ac:dyDescent="0.35">
      <c r="A2168" s="34" t="s">
        <v>16</v>
      </c>
      <c r="B2168" s="34" t="s">
        <v>1150</v>
      </c>
      <c r="C2168" s="34" t="s">
        <v>1146</v>
      </c>
      <c r="D2168" s="34" t="s">
        <v>1139</v>
      </c>
      <c r="E2168" s="34" t="s">
        <v>1213</v>
      </c>
      <c r="F2168" s="34" t="s">
        <v>1214</v>
      </c>
      <c r="G2168" s="34" t="s">
        <v>1521</v>
      </c>
      <c r="H2168" s="34" t="s">
        <v>50</v>
      </c>
      <c r="I2168" s="34" t="s">
        <v>1522</v>
      </c>
      <c r="J2168" s="34">
        <v>0</v>
      </c>
    </row>
    <row r="2169" spans="1:10" x14ac:dyDescent="0.35">
      <c r="A2169" s="34" t="s">
        <v>19</v>
      </c>
      <c r="B2169" s="34" t="s">
        <v>1151</v>
      </c>
      <c r="C2169" s="34" t="s">
        <v>1146</v>
      </c>
      <c r="D2169" s="34" t="s">
        <v>1139</v>
      </c>
      <c r="E2169" s="34" t="s">
        <v>1213</v>
      </c>
      <c r="F2169" s="34" t="s">
        <v>1214</v>
      </c>
      <c r="G2169" s="34" t="s">
        <v>1521</v>
      </c>
      <c r="H2169" s="34" t="s">
        <v>50</v>
      </c>
      <c r="I2169" s="34" t="s">
        <v>1522</v>
      </c>
      <c r="J2169" s="34">
        <v>0</v>
      </c>
    </row>
    <row r="2170" spans="1:10" x14ac:dyDescent="0.35">
      <c r="A2170" s="34" t="s">
        <v>19</v>
      </c>
      <c r="B2170" s="34" t="s">
        <v>1152</v>
      </c>
      <c r="C2170" s="34" t="s">
        <v>1146</v>
      </c>
      <c r="D2170" s="34" t="s">
        <v>1139</v>
      </c>
      <c r="E2170" s="34" t="s">
        <v>1213</v>
      </c>
      <c r="F2170" s="34" t="s">
        <v>1214</v>
      </c>
      <c r="G2170" s="34" t="s">
        <v>1521</v>
      </c>
      <c r="H2170" s="34" t="s">
        <v>50</v>
      </c>
      <c r="I2170" s="34" t="s">
        <v>1522</v>
      </c>
      <c r="J2170" s="34">
        <v>0</v>
      </c>
    </row>
    <row r="2171" spans="1:10" x14ac:dyDescent="0.35">
      <c r="A2171" s="34" t="s">
        <v>19</v>
      </c>
      <c r="B2171" s="34" t="s">
        <v>1153</v>
      </c>
      <c r="C2171" s="34" t="s">
        <v>1146</v>
      </c>
      <c r="D2171" s="34" t="s">
        <v>1139</v>
      </c>
      <c r="E2171" s="34" t="s">
        <v>1213</v>
      </c>
      <c r="F2171" s="34" t="s">
        <v>1214</v>
      </c>
      <c r="G2171" s="34" t="s">
        <v>1521</v>
      </c>
      <c r="H2171" s="34" t="s">
        <v>50</v>
      </c>
      <c r="I2171" s="34" t="s">
        <v>1522</v>
      </c>
      <c r="J2171" s="34">
        <v>0</v>
      </c>
    </row>
    <row r="2172" spans="1:10" x14ac:dyDescent="0.35">
      <c r="A2172" s="34" t="s">
        <v>19</v>
      </c>
      <c r="B2172" s="34" t="s">
        <v>1154</v>
      </c>
      <c r="C2172" s="34" t="s">
        <v>1146</v>
      </c>
      <c r="D2172" s="34" t="s">
        <v>1139</v>
      </c>
      <c r="E2172" s="34" t="s">
        <v>1213</v>
      </c>
      <c r="F2172" s="34" t="s">
        <v>1214</v>
      </c>
      <c r="G2172" s="34" t="s">
        <v>1521</v>
      </c>
      <c r="H2172" s="34" t="s">
        <v>50</v>
      </c>
      <c r="I2172" s="34" t="s">
        <v>1522</v>
      </c>
      <c r="J2172" s="34">
        <v>0</v>
      </c>
    </row>
    <row r="2173" spans="1:10" x14ac:dyDescent="0.35">
      <c r="A2173" s="34" t="s">
        <v>19</v>
      </c>
      <c r="B2173" s="34" t="s">
        <v>1155</v>
      </c>
      <c r="C2173" s="34" t="s">
        <v>1146</v>
      </c>
      <c r="D2173" s="34" t="s">
        <v>1139</v>
      </c>
      <c r="E2173" s="34" t="s">
        <v>1213</v>
      </c>
      <c r="F2173" s="34" t="s">
        <v>1214</v>
      </c>
      <c r="G2173" s="34" t="s">
        <v>1521</v>
      </c>
      <c r="H2173" s="34" t="s">
        <v>50</v>
      </c>
      <c r="I2173" s="34" t="s">
        <v>1522</v>
      </c>
      <c r="J2173" s="34">
        <v>0</v>
      </c>
    </row>
    <row r="2174" spans="1:10" x14ac:dyDescent="0.35">
      <c r="A2174" s="34" t="s">
        <v>19</v>
      </c>
      <c r="B2174" s="34" t="s">
        <v>1137</v>
      </c>
      <c r="C2174" s="34" t="s">
        <v>1138</v>
      </c>
      <c r="D2174" s="34" t="s">
        <v>1156</v>
      </c>
      <c r="E2174" s="34" t="s">
        <v>1234</v>
      </c>
      <c r="F2174" s="34" t="s">
        <v>1509</v>
      </c>
      <c r="G2174" s="34" t="s">
        <v>50</v>
      </c>
      <c r="H2174" s="34" t="s">
        <v>50</v>
      </c>
      <c r="I2174" s="34" t="s">
        <v>1523</v>
      </c>
      <c r="J2174" s="34">
        <v>757</v>
      </c>
    </row>
    <row r="2175" spans="1:10" x14ac:dyDescent="0.35">
      <c r="A2175" s="34" t="s">
        <v>19</v>
      </c>
      <c r="B2175" s="34" t="s">
        <v>1144</v>
      </c>
      <c r="C2175" s="34" t="s">
        <v>1138</v>
      </c>
      <c r="D2175" s="34" t="s">
        <v>1156</v>
      </c>
      <c r="E2175" s="34" t="s">
        <v>1234</v>
      </c>
      <c r="F2175" s="34" t="s">
        <v>1509</v>
      </c>
      <c r="G2175" s="34" t="s">
        <v>50</v>
      </c>
      <c r="H2175" s="34" t="s">
        <v>50</v>
      </c>
      <c r="I2175" s="34" t="s">
        <v>1523</v>
      </c>
      <c r="J2175" s="34">
        <v>0</v>
      </c>
    </row>
    <row r="2176" spans="1:10" x14ac:dyDescent="0.35">
      <c r="A2176" s="34" t="s">
        <v>16</v>
      </c>
      <c r="B2176" s="34" t="s">
        <v>1145</v>
      </c>
      <c r="C2176" s="34" t="s">
        <v>1146</v>
      </c>
      <c r="D2176" s="34" t="s">
        <v>1156</v>
      </c>
      <c r="E2176" s="34" t="s">
        <v>1234</v>
      </c>
      <c r="F2176" s="34" t="s">
        <v>1509</v>
      </c>
      <c r="G2176" s="34" t="s">
        <v>50</v>
      </c>
      <c r="H2176" s="34" t="s">
        <v>50</v>
      </c>
      <c r="I2176" s="34" t="s">
        <v>1523</v>
      </c>
      <c r="J2176" s="34">
        <v>0</v>
      </c>
    </row>
    <row r="2177" spans="1:10" x14ac:dyDescent="0.35">
      <c r="A2177" s="34" t="s">
        <v>16</v>
      </c>
      <c r="B2177" s="34" t="s">
        <v>1147</v>
      </c>
      <c r="C2177" s="34" t="s">
        <v>1146</v>
      </c>
      <c r="D2177" s="34" t="s">
        <v>1156</v>
      </c>
      <c r="E2177" s="34" t="s">
        <v>1234</v>
      </c>
      <c r="F2177" s="34" t="s">
        <v>1509</v>
      </c>
      <c r="G2177" s="34" t="s">
        <v>50</v>
      </c>
      <c r="H2177" s="34" t="s">
        <v>50</v>
      </c>
      <c r="I2177" s="34" t="s">
        <v>1523</v>
      </c>
      <c r="J2177" s="34">
        <v>0</v>
      </c>
    </row>
    <row r="2178" spans="1:10" x14ac:dyDescent="0.35">
      <c r="A2178" s="34" t="s">
        <v>16</v>
      </c>
      <c r="B2178" s="34" t="s">
        <v>1148</v>
      </c>
      <c r="C2178" s="34" t="s">
        <v>1146</v>
      </c>
      <c r="D2178" s="34" t="s">
        <v>1156</v>
      </c>
      <c r="E2178" s="34" t="s">
        <v>1234</v>
      </c>
      <c r="F2178" s="34" t="s">
        <v>1509</v>
      </c>
      <c r="G2178" s="34" t="s">
        <v>50</v>
      </c>
      <c r="H2178" s="34" t="s">
        <v>50</v>
      </c>
      <c r="I2178" s="34" t="s">
        <v>1523</v>
      </c>
      <c r="J2178" s="34">
        <v>0</v>
      </c>
    </row>
    <row r="2179" spans="1:10" x14ac:dyDescent="0.35">
      <c r="A2179" s="34" t="s">
        <v>16</v>
      </c>
      <c r="B2179" s="34" t="s">
        <v>1149</v>
      </c>
      <c r="C2179" s="34" t="s">
        <v>1146</v>
      </c>
      <c r="D2179" s="34" t="s">
        <v>1156</v>
      </c>
      <c r="E2179" s="34" t="s">
        <v>1234</v>
      </c>
      <c r="F2179" s="34" t="s">
        <v>1509</v>
      </c>
      <c r="G2179" s="34" t="s">
        <v>50</v>
      </c>
      <c r="H2179" s="34" t="s">
        <v>50</v>
      </c>
      <c r="I2179" s="34" t="s">
        <v>1523</v>
      </c>
      <c r="J2179" s="34">
        <v>0</v>
      </c>
    </row>
    <row r="2180" spans="1:10" x14ac:dyDescent="0.35">
      <c r="A2180" s="34" t="s">
        <v>16</v>
      </c>
      <c r="B2180" s="34" t="s">
        <v>1150</v>
      </c>
      <c r="C2180" s="34" t="s">
        <v>1146</v>
      </c>
      <c r="D2180" s="34" t="s">
        <v>1156</v>
      </c>
      <c r="E2180" s="34" t="s">
        <v>1234</v>
      </c>
      <c r="F2180" s="34" t="s">
        <v>1509</v>
      </c>
      <c r="G2180" s="34" t="s">
        <v>50</v>
      </c>
      <c r="H2180" s="34" t="s">
        <v>50</v>
      </c>
      <c r="I2180" s="34" t="s">
        <v>1523</v>
      </c>
      <c r="J2180" s="34">
        <v>0</v>
      </c>
    </row>
    <row r="2181" spans="1:10" x14ac:dyDescent="0.35">
      <c r="A2181" s="34" t="s">
        <v>19</v>
      </c>
      <c r="B2181" s="34" t="s">
        <v>1151</v>
      </c>
      <c r="C2181" s="34" t="s">
        <v>1146</v>
      </c>
      <c r="D2181" s="34" t="s">
        <v>1156</v>
      </c>
      <c r="E2181" s="34" t="s">
        <v>1234</v>
      </c>
      <c r="F2181" s="34" t="s">
        <v>1509</v>
      </c>
      <c r="G2181" s="34" t="s">
        <v>50</v>
      </c>
      <c r="H2181" s="34" t="s">
        <v>50</v>
      </c>
      <c r="I2181" s="34" t="s">
        <v>1523</v>
      </c>
      <c r="J2181" s="34">
        <v>0</v>
      </c>
    </row>
    <row r="2182" spans="1:10" x14ac:dyDescent="0.35">
      <c r="A2182" s="34" t="s">
        <v>19</v>
      </c>
      <c r="B2182" s="34" t="s">
        <v>1152</v>
      </c>
      <c r="C2182" s="34" t="s">
        <v>1146</v>
      </c>
      <c r="D2182" s="34" t="s">
        <v>1156</v>
      </c>
      <c r="E2182" s="34" t="s">
        <v>1234</v>
      </c>
      <c r="F2182" s="34" t="s">
        <v>1509</v>
      </c>
      <c r="G2182" s="34" t="s">
        <v>50</v>
      </c>
      <c r="H2182" s="34" t="s">
        <v>50</v>
      </c>
      <c r="I2182" s="34" t="s">
        <v>1523</v>
      </c>
      <c r="J2182" s="34">
        <v>0</v>
      </c>
    </row>
    <row r="2183" spans="1:10" x14ac:dyDescent="0.35">
      <c r="A2183" s="34" t="s">
        <v>19</v>
      </c>
      <c r="B2183" s="34" t="s">
        <v>1153</v>
      </c>
      <c r="C2183" s="34" t="s">
        <v>1146</v>
      </c>
      <c r="D2183" s="34" t="s">
        <v>1156</v>
      </c>
      <c r="E2183" s="34" t="s">
        <v>1234</v>
      </c>
      <c r="F2183" s="34" t="s">
        <v>1509</v>
      </c>
      <c r="G2183" s="34" t="s">
        <v>50</v>
      </c>
      <c r="H2183" s="34" t="s">
        <v>50</v>
      </c>
      <c r="I2183" s="34" t="s">
        <v>1523</v>
      </c>
      <c r="J2183" s="34">
        <v>0</v>
      </c>
    </row>
    <row r="2184" spans="1:10" x14ac:dyDescent="0.35">
      <c r="A2184" s="34" t="s">
        <v>19</v>
      </c>
      <c r="B2184" s="34" t="s">
        <v>1154</v>
      </c>
      <c r="C2184" s="34" t="s">
        <v>1146</v>
      </c>
      <c r="D2184" s="34" t="s">
        <v>1156</v>
      </c>
      <c r="E2184" s="34" t="s">
        <v>1234</v>
      </c>
      <c r="F2184" s="34" t="s">
        <v>1509</v>
      </c>
      <c r="G2184" s="34" t="s">
        <v>50</v>
      </c>
      <c r="H2184" s="34" t="s">
        <v>50</v>
      </c>
      <c r="I2184" s="34" t="s">
        <v>1523</v>
      </c>
      <c r="J2184" s="34">
        <v>0</v>
      </c>
    </row>
    <row r="2185" spans="1:10" x14ac:dyDescent="0.35">
      <c r="A2185" s="34" t="s">
        <v>19</v>
      </c>
      <c r="B2185" s="34" t="s">
        <v>1155</v>
      </c>
      <c r="C2185" s="34" t="s">
        <v>1146</v>
      </c>
      <c r="D2185" s="34" t="s">
        <v>1156</v>
      </c>
      <c r="E2185" s="34" t="s">
        <v>1234</v>
      </c>
      <c r="F2185" s="34" t="s">
        <v>1509</v>
      </c>
      <c r="G2185" s="34" t="s">
        <v>50</v>
      </c>
      <c r="H2185" s="34" t="s">
        <v>50</v>
      </c>
      <c r="I2185" s="34" t="s">
        <v>1523</v>
      </c>
      <c r="J2185" s="34">
        <v>0</v>
      </c>
    </row>
    <row r="2186" spans="1:10" x14ac:dyDescent="0.35">
      <c r="A2186" s="34" t="s">
        <v>19</v>
      </c>
      <c r="B2186" s="34" t="s">
        <v>1137</v>
      </c>
      <c r="C2186" s="34" t="s">
        <v>1138</v>
      </c>
      <c r="D2186" s="34" t="s">
        <v>1156</v>
      </c>
      <c r="E2186" s="34" t="s">
        <v>1234</v>
      </c>
      <c r="F2186" s="34" t="s">
        <v>1509</v>
      </c>
      <c r="G2186" s="34" t="s">
        <v>1510</v>
      </c>
      <c r="H2186" s="34" t="s">
        <v>1524</v>
      </c>
      <c r="I2186" s="34" t="s">
        <v>1525</v>
      </c>
      <c r="J2186" s="34">
        <v>0</v>
      </c>
    </row>
    <row r="2187" spans="1:10" x14ac:dyDescent="0.35">
      <c r="A2187" s="34" t="s">
        <v>19</v>
      </c>
      <c r="B2187" s="34" t="s">
        <v>1144</v>
      </c>
      <c r="C2187" s="34" t="s">
        <v>1138</v>
      </c>
      <c r="D2187" s="34" t="s">
        <v>1156</v>
      </c>
      <c r="E2187" s="34" t="s">
        <v>1234</v>
      </c>
      <c r="F2187" s="34" t="s">
        <v>1509</v>
      </c>
      <c r="G2187" s="34" t="s">
        <v>1510</v>
      </c>
      <c r="H2187" s="34" t="s">
        <v>1524</v>
      </c>
      <c r="I2187" s="34" t="s">
        <v>1525</v>
      </c>
      <c r="J2187" s="34">
        <v>0</v>
      </c>
    </row>
    <row r="2188" spans="1:10" x14ac:dyDescent="0.35">
      <c r="A2188" s="34" t="s">
        <v>16</v>
      </c>
      <c r="B2188" s="34" t="s">
        <v>1145</v>
      </c>
      <c r="C2188" s="34" t="s">
        <v>1146</v>
      </c>
      <c r="D2188" s="34" t="s">
        <v>1156</v>
      </c>
      <c r="E2188" s="34" t="s">
        <v>1234</v>
      </c>
      <c r="F2188" s="34" t="s">
        <v>1509</v>
      </c>
      <c r="G2188" s="34" t="s">
        <v>1510</v>
      </c>
      <c r="H2188" s="34" t="s">
        <v>1524</v>
      </c>
      <c r="I2188" s="34" t="s">
        <v>1525</v>
      </c>
      <c r="J2188" s="34">
        <v>3715</v>
      </c>
    </row>
    <row r="2189" spans="1:10" x14ac:dyDescent="0.35">
      <c r="A2189" s="34" t="s">
        <v>16</v>
      </c>
      <c r="B2189" s="34" t="s">
        <v>1147</v>
      </c>
      <c r="C2189" s="34" t="s">
        <v>1146</v>
      </c>
      <c r="D2189" s="34" t="s">
        <v>1156</v>
      </c>
      <c r="E2189" s="34" t="s">
        <v>1234</v>
      </c>
      <c r="F2189" s="34" t="s">
        <v>1509</v>
      </c>
      <c r="G2189" s="34" t="s">
        <v>1510</v>
      </c>
      <c r="H2189" s="34" t="s">
        <v>1524</v>
      </c>
      <c r="I2189" s="34" t="s">
        <v>1525</v>
      </c>
      <c r="J2189" s="34">
        <v>15491</v>
      </c>
    </row>
    <row r="2190" spans="1:10" x14ac:dyDescent="0.35">
      <c r="A2190" s="34" t="s">
        <v>16</v>
      </c>
      <c r="B2190" s="34" t="s">
        <v>1148</v>
      </c>
      <c r="C2190" s="34" t="s">
        <v>1146</v>
      </c>
      <c r="D2190" s="34" t="s">
        <v>1156</v>
      </c>
      <c r="E2190" s="34" t="s">
        <v>1234</v>
      </c>
      <c r="F2190" s="34" t="s">
        <v>1509</v>
      </c>
      <c r="G2190" s="34" t="s">
        <v>1510</v>
      </c>
      <c r="H2190" s="34" t="s">
        <v>1524</v>
      </c>
      <c r="I2190" s="34" t="s">
        <v>1525</v>
      </c>
      <c r="J2190" s="34">
        <v>116</v>
      </c>
    </row>
    <row r="2191" spans="1:10" x14ac:dyDescent="0.35">
      <c r="A2191" s="34" t="s">
        <v>16</v>
      </c>
      <c r="B2191" s="34" t="s">
        <v>1149</v>
      </c>
      <c r="C2191" s="34" t="s">
        <v>1146</v>
      </c>
      <c r="D2191" s="34" t="s">
        <v>1156</v>
      </c>
      <c r="E2191" s="34" t="s">
        <v>1234</v>
      </c>
      <c r="F2191" s="34" t="s">
        <v>1509</v>
      </c>
      <c r="G2191" s="34" t="s">
        <v>1510</v>
      </c>
      <c r="H2191" s="34" t="s">
        <v>1524</v>
      </c>
      <c r="I2191" s="34" t="s">
        <v>1525</v>
      </c>
      <c r="J2191" s="34">
        <v>892</v>
      </c>
    </row>
    <row r="2192" spans="1:10" x14ac:dyDescent="0.35">
      <c r="A2192" s="34" t="s">
        <v>16</v>
      </c>
      <c r="B2192" s="34" t="s">
        <v>1150</v>
      </c>
      <c r="C2192" s="34" t="s">
        <v>1146</v>
      </c>
      <c r="D2192" s="34" t="s">
        <v>1156</v>
      </c>
      <c r="E2192" s="34" t="s">
        <v>1234</v>
      </c>
      <c r="F2192" s="34" t="s">
        <v>1509</v>
      </c>
      <c r="G2192" s="34" t="s">
        <v>1510</v>
      </c>
      <c r="H2192" s="34" t="s">
        <v>1524</v>
      </c>
      <c r="I2192" s="34" t="s">
        <v>1525</v>
      </c>
      <c r="J2192" s="34">
        <v>428</v>
      </c>
    </row>
    <row r="2193" spans="1:10" x14ac:dyDescent="0.35">
      <c r="A2193" s="34" t="s">
        <v>19</v>
      </c>
      <c r="B2193" s="34" t="s">
        <v>1151</v>
      </c>
      <c r="C2193" s="34" t="s">
        <v>1146</v>
      </c>
      <c r="D2193" s="34" t="s">
        <v>1156</v>
      </c>
      <c r="E2193" s="34" t="s">
        <v>1234</v>
      </c>
      <c r="F2193" s="34" t="s">
        <v>1509</v>
      </c>
      <c r="G2193" s="34" t="s">
        <v>1510</v>
      </c>
      <c r="H2193" s="34" t="s">
        <v>1524</v>
      </c>
      <c r="I2193" s="34" t="s">
        <v>1525</v>
      </c>
      <c r="J2193" s="34">
        <v>1790</v>
      </c>
    </row>
    <row r="2194" spans="1:10" x14ac:dyDescent="0.35">
      <c r="A2194" s="34" t="s">
        <v>19</v>
      </c>
      <c r="B2194" s="34" t="s">
        <v>1152</v>
      </c>
      <c r="C2194" s="34" t="s">
        <v>1146</v>
      </c>
      <c r="D2194" s="34" t="s">
        <v>1156</v>
      </c>
      <c r="E2194" s="34" t="s">
        <v>1234</v>
      </c>
      <c r="F2194" s="34" t="s">
        <v>1509</v>
      </c>
      <c r="G2194" s="34" t="s">
        <v>1510</v>
      </c>
      <c r="H2194" s="34" t="s">
        <v>1524</v>
      </c>
      <c r="I2194" s="34" t="s">
        <v>1525</v>
      </c>
      <c r="J2194" s="34">
        <v>2820</v>
      </c>
    </row>
    <row r="2195" spans="1:10" x14ac:dyDescent="0.35">
      <c r="A2195" s="34" t="s">
        <v>19</v>
      </c>
      <c r="B2195" s="34" t="s">
        <v>1153</v>
      </c>
      <c r="C2195" s="34" t="s">
        <v>1146</v>
      </c>
      <c r="D2195" s="34" t="s">
        <v>1156</v>
      </c>
      <c r="E2195" s="34" t="s">
        <v>1234</v>
      </c>
      <c r="F2195" s="34" t="s">
        <v>1509</v>
      </c>
      <c r="G2195" s="34" t="s">
        <v>1510</v>
      </c>
      <c r="H2195" s="34" t="s">
        <v>1524</v>
      </c>
      <c r="I2195" s="34" t="s">
        <v>1525</v>
      </c>
      <c r="J2195" s="34">
        <v>127</v>
      </c>
    </row>
    <row r="2196" spans="1:10" x14ac:dyDescent="0.35">
      <c r="A2196" s="34" t="s">
        <v>19</v>
      </c>
      <c r="B2196" s="34" t="s">
        <v>1154</v>
      </c>
      <c r="C2196" s="34" t="s">
        <v>1146</v>
      </c>
      <c r="D2196" s="34" t="s">
        <v>1156</v>
      </c>
      <c r="E2196" s="34" t="s">
        <v>1234</v>
      </c>
      <c r="F2196" s="34" t="s">
        <v>1509</v>
      </c>
      <c r="G2196" s="34" t="s">
        <v>1510</v>
      </c>
      <c r="H2196" s="34" t="s">
        <v>1524</v>
      </c>
      <c r="I2196" s="34" t="s">
        <v>1525</v>
      </c>
      <c r="J2196" s="34">
        <v>134</v>
      </c>
    </row>
    <row r="2197" spans="1:10" x14ac:dyDescent="0.35">
      <c r="A2197" s="34" t="s">
        <v>19</v>
      </c>
      <c r="B2197" s="34" t="s">
        <v>1155</v>
      </c>
      <c r="C2197" s="34" t="s">
        <v>1146</v>
      </c>
      <c r="D2197" s="34" t="s">
        <v>1156</v>
      </c>
      <c r="E2197" s="34" t="s">
        <v>1234</v>
      </c>
      <c r="F2197" s="34" t="s">
        <v>1509</v>
      </c>
      <c r="G2197" s="34" t="s">
        <v>1510</v>
      </c>
      <c r="H2197" s="34" t="s">
        <v>1524</v>
      </c>
      <c r="I2197" s="34" t="s">
        <v>1525</v>
      </c>
      <c r="J2197" s="34">
        <v>167</v>
      </c>
    </row>
    <row r="2198" spans="1:10" x14ac:dyDescent="0.35">
      <c r="A2198" s="34" t="s">
        <v>19</v>
      </c>
      <c r="B2198" s="34" t="s">
        <v>1137</v>
      </c>
      <c r="C2198" s="34" t="s">
        <v>1138</v>
      </c>
      <c r="D2198" s="34" t="s">
        <v>1156</v>
      </c>
      <c r="E2198" s="34" t="s">
        <v>1234</v>
      </c>
      <c r="F2198" s="34" t="s">
        <v>1509</v>
      </c>
      <c r="G2198" s="34" t="s">
        <v>1510</v>
      </c>
      <c r="H2198" s="34" t="s">
        <v>1524</v>
      </c>
      <c r="I2198" s="34" t="s">
        <v>1526</v>
      </c>
      <c r="J2198" s="34">
        <v>0</v>
      </c>
    </row>
    <row r="2199" spans="1:10" x14ac:dyDescent="0.35">
      <c r="A2199" s="34" t="s">
        <v>19</v>
      </c>
      <c r="B2199" s="34" t="s">
        <v>1144</v>
      </c>
      <c r="C2199" s="34" t="s">
        <v>1138</v>
      </c>
      <c r="D2199" s="34" t="s">
        <v>1156</v>
      </c>
      <c r="E2199" s="34" t="s">
        <v>1234</v>
      </c>
      <c r="F2199" s="34" t="s">
        <v>1509</v>
      </c>
      <c r="G2199" s="34" t="s">
        <v>1510</v>
      </c>
      <c r="H2199" s="34" t="s">
        <v>1524</v>
      </c>
      <c r="I2199" s="34" t="s">
        <v>1526</v>
      </c>
      <c r="J2199" s="34">
        <v>0</v>
      </c>
    </row>
    <row r="2200" spans="1:10" x14ac:dyDescent="0.35">
      <c r="A2200" s="34" t="s">
        <v>16</v>
      </c>
      <c r="B2200" s="34" t="s">
        <v>1145</v>
      </c>
      <c r="C2200" s="34" t="s">
        <v>1146</v>
      </c>
      <c r="D2200" s="34" t="s">
        <v>1156</v>
      </c>
      <c r="E2200" s="34" t="s">
        <v>1234</v>
      </c>
      <c r="F2200" s="34" t="s">
        <v>1509</v>
      </c>
      <c r="G2200" s="34" t="s">
        <v>1510</v>
      </c>
      <c r="H2200" s="34" t="s">
        <v>1524</v>
      </c>
      <c r="I2200" s="34" t="s">
        <v>1526</v>
      </c>
      <c r="J2200" s="34">
        <v>265</v>
      </c>
    </row>
    <row r="2201" spans="1:10" x14ac:dyDescent="0.35">
      <c r="A2201" s="34" t="s">
        <v>16</v>
      </c>
      <c r="B2201" s="34" t="s">
        <v>1147</v>
      </c>
      <c r="C2201" s="34" t="s">
        <v>1146</v>
      </c>
      <c r="D2201" s="34" t="s">
        <v>1156</v>
      </c>
      <c r="E2201" s="34" t="s">
        <v>1234</v>
      </c>
      <c r="F2201" s="34" t="s">
        <v>1509</v>
      </c>
      <c r="G2201" s="34" t="s">
        <v>1510</v>
      </c>
      <c r="H2201" s="34" t="s">
        <v>1524</v>
      </c>
      <c r="I2201" s="34" t="s">
        <v>1526</v>
      </c>
      <c r="J2201" s="34">
        <v>0</v>
      </c>
    </row>
    <row r="2202" spans="1:10" x14ac:dyDescent="0.35">
      <c r="A2202" s="34" t="s">
        <v>16</v>
      </c>
      <c r="B2202" s="34" t="s">
        <v>1148</v>
      </c>
      <c r="C2202" s="34" t="s">
        <v>1146</v>
      </c>
      <c r="D2202" s="34" t="s">
        <v>1156</v>
      </c>
      <c r="E2202" s="34" t="s">
        <v>1234</v>
      </c>
      <c r="F2202" s="34" t="s">
        <v>1509</v>
      </c>
      <c r="G2202" s="34" t="s">
        <v>1510</v>
      </c>
      <c r="H2202" s="34" t="s">
        <v>1524</v>
      </c>
      <c r="I2202" s="34" t="s">
        <v>1526</v>
      </c>
      <c r="J2202" s="34">
        <v>0</v>
      </c>
    </row>
    <row r="2203" spans="1:10" x14ac:dyDescent="0.35">
      <c r="A2203" s="34" t="s">
        <v>16</v>
      </c>
      <c r="B2203" s="34" t="s">
        <v>1149</v>
      </c>
      <c r="C2203" s="34" t="s">
        <v>1146</v>
      </c>
      <c r="D2203" s="34" t="s">
        <v>1156</v>
      </c>
      <c r="E2203" s="34" t="s">
        <v>1234</v>
      </c>
      <c r="F2203" s="34" t="s">
        <v>1509</v>
      </c>
      <c r="G2203" s="34" t="s">
        <v>1510</v>
      </c>
      <c r="H2203" s="34" t="s">
        <v>1524</v>
      </c>
      <c r="I2203" s="34" t="s">
        <v>1526</v>
      </c>
      <c r="J2203" s="34">
        <v>0</v>
      </c>
    </row>
    <row r="2204" spans="1:10" x14ac:dyDescent="0.35">
      <c r="A2204" s="34" t="s">
        <v>16</v>
      </c>
      <c r="B2204" s="34" t="s">
        <v>1150</v>
      </c>
      <c r="C2204" s="34" t="s">
        <v>1146</v>
      </c>
      <c r="D2204" s="34" t="s">
        <v>1156</v>
      </c>
      <c r="E2204" s="34" t="s">
        <v>1234</v>
      </c>
      <c r="F2204" s="34" t="s">
        <v>1509</v>
      </c>
      <c r="G2204" s="34" t="s">
        <v>1510</v>
      </c>
      <c r="H2204" s="34" t="s">
        <v>1524</v>
      </c>
      <c r="I2204" s="34" t="s">
        <v>1526</v>
      </c>
      <c r="J2204" s="34">
        <v>0</v>
      </c>
    </row>
    <row r="2205" spans="1:10" x14ac:dyDescent="0.35">
      <c r="A2205" s="34" t="s">
        <v>19</v>
      </c>
      <c r="B2205" s="34" t="s">
        <v>1151</v>
      </c>
      <c r="C2205" s="34" t="s">
        <v>1146</v>
      </c>
      <c r="D2205" s="34" t="s">
        <v>1156</v>
      </c>
      <c r="E2205" s="34" t="s">
        <v>1234</v>
      </c>
      <c r="F2205" s="34" t="s">
        <v>1509</v>
      </c>
      <c r="G2205" s="34" t="s">
        <v>1510</v>
      </c>
      <c r="H2205" s="34" t="s">
        <v>1524</v>
      </c>
      <c r="I2205" s="34" t="s">
        <v>1526</v>
      </c>
      <c r="J2205" s="34">
        <v>267</v>
      </c>
    </row>
    <row r="2206" spans="1:10" x14ac:dyDescent="0.35">
      <c r="A2206" s="34" t="s">
        <v>19</v>
      </c>
      <c r="B2206" s="34" t="s">
        <v>1152</v>
      </c>
      <c r="C2206" s="34" t="s">
        <v>1146</v>
      </c>
      <c r="D2206" s="34" t="s">
        <v>1156</v>
      </c>
      <c r="E2206" s="34" t="s">
        <v>1234</v>
      </c>
      <c r="F2206" s="34" t="s">
        <v>1509</v>
      </c>
      <c r="G2206" s="34" t="s">
        <v>1510</v>
      </c>
      <c r="H2206" s="34" t="s">
        <v>1524</v>
      </c>
      <c r="I2206" s="34" t="s">
        <v>1526</v>
      </c>
      <c r="J2206" s="34">
        <v>397</v>
      </c>
    </row>
    <row r="2207" spans="1:10" x14ac:dyDescent="0.35">
      <c r="A2207" s="34" t="s">
        <v>19</v>
      </c>
      <c r="B2207" s="34" t="s">
        <v>1153</v>
      </c>
      <c r="C2207" s="34" t="s">
        <v>1146</v>
      </c>
      <c r="D2207" s="34" t="s">
        <v>1156</v>
      </c>
      <c r="E2207" s="34" t="s">
        <v>1234</v>
      </c>
      <c r="F2207" s="34" t="s">
        <v>1509</v>
      </c>
      <c r="G2207" s="34" t="s">
        <v>1510</v>
      </c>
      <c r="H2207" s="34" t="s">
        <v>1524</v>
      </c>
      <c r="I2207" s="34" t="s">
        <v>1526</v>
      </c>
      <c r="J2207" s="34">
        <v>0</v>
      </c>
    </row>
    <row r="2208" spans="1:10" x14ac:dyDescent="0.35">
      <c r="A2208" s="34" t="s">
        <v>19</v>
      </c>
      <c r="B2208" s="34" t="s">
        <v>1154</v>
      </c>
      <c r="C2208" s="34" t="s">
        <v>1146</v>
      </c>
      <c r="D2208" s="34" t="s">
        <v>1156</v>
      </c>
      <c r="E2208" s="34" t="s">
        <v>1234</v>
      </c>
      <c r="F2208" s="34" t="s">
        <v>1509</v>
      </c>
      <c r="G2208" s="34" t="s">
        <v>1510</v>
      </c>
      <c r="H2208" s="34" t="s">
        <v>1524</v>
      </c>
      <c r="I2208" s="34" t="s">
        <v>1526</v>
      </c>
      <c r="J2208" s="34">
        <v>0</v>
      </c>
    </row>
    <row r="2209" spans="1:10" x14ac:dyDescent="0.35">
      <c r="A2209" s="34" t="s">
        <v>19</v>
      </c>
      <c r="B2209" s="34" t="s">
        <v>1155</v>
      </c>
      <c r="C2209" s="34" t="s">
        <v>1146</v>
      </c>
      <c r="D2209" s="34" t="s">
        <v>1156</v>
      </c>
      <c r="E2209" s="34" t="s">
        <v>1234</v>
      </c>
      <c r="F2209" s="34" t="s">
        <v>1509</v>
      </c>
      <c r="G2209" s="34" t="s">
        <v>1510</v>
      </c>
      <c r="H2209" s="34" t="s">
        <v>1524</v>
      </c>
      <c r="I2209" s="34" t="s">
        <v>1526</v>
      </c>
      <c r="J2209" s="34">
        <v>0</v>
      </c>
    </row>
    <row r="2210" spans="1:10" x14ac:dyDescent="0.35">
      <c r="A2210" s="34" t="s">
        <v>19</v>
      </c>
      <c r="B2210" s="34" t="s">
        <v>1137</v>
      </c>
      <c r="C2210" s="34" t="s">
        <v>1138</v>
      </c>
      <c r="D2210" s="34" t="s">
        <v>1139</v>
      </c>
      <c r="E2210" s="34" t="s">
        <v>1166</v>
      </c>
      <c r="F2210" s="34" t="s">
        <v>1167</v>
      </c>
      <c r="G2210" s="34" t="s">
        <v>1527</v>
      </c>
      <c r="H2210" s="34" t="s">
        <v>50</v>
      </c>
      <c r="I2210" s="34" t="s">
        <v>1528</v>
      </c>
      <c r="J2210" s="34">
        <v>0</v>
      </c>
    </row>
    <row r="2211" spans="1:10" x14ac:dyDescent="0.35">
      <c r="A2211" s="34" t="s">
        <v>19</v>
      </c>
      <c r="B2211" s="34" t="s">
        <v>1144</v>
      </c>
      <c r="C2211" s="34" t="s">
        <v>1138</v>
      </c>
      <c r="D2211" s="34" t="s">
        <v>1139</v>
      </c>
      <c r="E2211" s="34" t="s">
        <v>1166</v>
      </c>
      <c r="F2211" s="34" t="s">
        <v>1167</v>
      </c>
      <c r="G2211" s="34" t="s">
        <v>1527</v>
      </c>
      <c r="H2211" s="34" t="s">
        <v>50</v>
      </c>
      <c r="I2211" s="34" t="s">
        <v>1528</v>
      </c>
      <c r="J2211" s="34">
        <v>0</v>
      </c>
    </row>
    <row r="2212" spans="1:10" x14ac:dyDescent="0.35">
      <c r="A2212" s="34" t="s">
        <v>16</v>
      </c>
      <c r="B2212" s="34" t="s">
        <v>1145</v>
      </c>
      <c r="C2212" s="34" t="s">
        <v>1146</v>
      </c>
      <c r="D2212" s="34" t="s">
        <v>1139</v>
      </c>
      <c r="E2212" s="34" t="s">
        <v>1166</v>
      </c>
      <c r="F2212" s="34" t="s">
        <v>1167</v>
      </c>
      <c r="G2212" s="34" t="s">
        <v>1527</v>
      </c>
      <c r="H2212" s="34" t="s">
        <v>50</v>
      </c>
      <c r="I2212" s="34" t="s">
        <v>1528</v>
      </c>
      <c r="J2212" s="34">
        <v>0</v>
      </c>
    </row>
    <row r="2213" spans="1:10" x14ac:dyDescent="0.35">
      <c r="A2213" s="34" t="s">
        <v>16</v>
      </c>
      <c r="B2213" s="34" t="s">
        <v>1147</v>
      </c>
      <c r="C2213" s="34" t="s">
        <v>1146</v>
      </c>
      <c r="D2213" s="34" t="s">
        <v>1139</v>
      </c>
      <c r="E2213" s="34" t="s">
        <v>1166</v>
      </c>
      <c r="F2213" s="34" t="s">
        <v>1167</v>
      </c>
      <c r="G2213" s="34" t="s">
        <v>1527</v>
      </c>
      <c r="H2213" s="34" t="s">
        <v>50</v>
      </c>
      <c r="I2213" s="34" t="s">
        <v>1528</v>
      </c>
      <c r="J2213" s="34">
        <v>0</v>
      </c>
    </row>
    <row r="2214" spans="1:10" x14ac:dyDescent="0.35">
      <c r="A2214" s="34" t="s">
        <v>16</v>
      </c>
      <c r="B2214" s="34" t="s">
        <v>1148</v>
      </c>
      <c r="C2214" s="34" t="s">
        <v>1146</v>
      </c>
      <c r="D2214" s="34" t="s">
        <v>1139</v>
      </c>
      <c r="E2214" s="34" t="s">
        <v>1166</v>
      </c>
      <c r="F2214" s="34" t="s">
        <v>1167</v>
      </c>
      <c r="G2214" s="34" t="s">
        <v>1527</v>
      </c>
      <c r="H2214" s="34" t="s">
        <v>50</v>
      </c>
      <c r="I2214" s="34" t="s">
        <v>1528</v>
      </c>
      <c r="J2214" s="34">
        <v>0</v>
      </c>
    </row>
    <row r="2215" spans="1:10" x14ac:dyDescent="0.35">
      <c r="A2215" s="34" t="s">
        <v>16</v>
      </c>
      <c r="B2215" s="34" t="s">
        <v>1149</v>
      </c>
      <c r="C2215" s="34" t="s">
        <v>1146</v>
      </c>
      <c r="D2215" s="34" t="s">
        <v>1139</v>
      </c>
      <c r="E2215" s="34" t="s">
        <v>1166</v>
      </c>
      <c r="F2215" s="34" t="s">
        <v>1167</v>
      </c>
      <c r="G2215" s="34" t="s">
        <v>1527</v>
      </c>
      <c r="H2215" s="34" t="s">
        <v>50</v>
      </c>
      <c r="I2215" s="34" t="s">
        <v>1528</v>
      </c>
      <c r="J2215" s="34">
        <v>0</v>
      </c>
    </row>
    <row r="2216" spans="1:10" x14ac:dyDescent="0.35">
      <c r="A2216" s="34" t="s">
        <v>16</v>
      </c>
      <c r="B2216" s="34" t="s">
        <v>1150</v>
      </c>
      <c r="C2216" s="34" t="s">
        <v>1146</v>
      </c>
      <c r="D2216" s="34" t="s">
        <v>1139</v>
      </c>
      <c r="E2216" s="34" t="s">
        <v>1166</v>
      </c>
      <c r="F2216" s="34" t="s">
        <v>1167</v>
      </c>
      <c r="G2216" s="34" t="s">
        <v>1527</v>
      </c>
      <c r="H2216" s="34" t="s">
        <v>50</v>
      </c>
      <c r="I2216" s="34" t="s">
        <v>1528</v>
      </c>
      <c r="J2216" s="34">
        <v>0</v>
      </c>
    </row>
    <row r="2217" spans="1:10" x14ac:dyDescent="0.35">
      <c r="A2217" s="34" t="s">
        <v>19</v>
      </c>
      <c r="B2217" s="34" t="s">
        <v>1151</v>
      </c>
      <c r="C2217" s="34" t="s">
        <v>1146</v>
      </c>
      <c r="D2217" s="34" t="s">
        <v>1139</v>
      </c>
      <c r="E2217" s="34" t="s">
        <v>1166</v>
      </c>
      <c r="F2217" s="34" t="s">
        <v>1167</v>
      </c>
      <c r="G2217" s="34" t="s">
        <v>1527</v>
      </c>
      <c r="H2217" s="34" t="s">
        <v>50</v>
      </c>
      <c r="I2217" s="34" t="s">
        <v>1528</v>
      </c>
      <c r="J2217" s="34">
        <v>0</v>
      </c>
    </row>
    <row r="2218" spans="1:10" x14ac:dyDescent="0.35">
      <c r="A2218" s="34" t="s">
        <v>19</v>
      </c>
      <c r="B2218" s="34" t="s">
        <v>1152</v>
      </c>
      <c r="C2218" s="34" t="s">
        <v>1146</v>
      </c>
      <c r="D2218" s="34" t="s">
        <v>1139</v>
      </c>
      <c r="E2218" s="34" t="s">
        <v>1166</v>
      </c>
      <c r="F2218" s="34" t="s">
        <v>1167</v>
      </c>
      <c r="G2218" s="34" t="s">
        <v>1527</v>
      </c>
      <c r="H2218" s="34" t="s">
        <v>50</v>
      </c>
      <c r="I2218" s="34" t="s">
        <v>1528</v>
      </c>
      <c r="J2218" s="34">
        <v>0</v>
      </c>
    </row>
    <row r="2219" spans="1:10" x14ac:dyDescent="0.35">
      <c r="A2219" s="34" t="s">
        <v>19</v>
      </c>
      <c r="B2219" s="34" t="s">
        <v>1153</v>
      </c>
      <c r="C2219" s="34" t="s">
        <v>1146</v>
      </c>
      <c r="D2219" s="34" t="s">
        <v>1139</v>
      </c>
      <c r="E2219" s="34" t="s">
        <v>1166</v>
      </c>
      <c r="F2219" s="34" t="s">
        <v>1167</v>
      </c>
      <c r="G2219" s="34" t="s">
        <v>1527</v>
      </c>
      <c r="H2219" s="34" t="s">
        <v>50</v>
      </c>
      <c r="I2219" s="34" t="s">
        <v>1528</v>
      </c>
      <c r="J2219" s="34">
        <v>12</v>
      </c>
    </row>
    <row r="2220" spans="1:10" x14ac:dyDescent="0.35">
      <c r="A2220" s="34" t="s">
        <v>19</v>
      </c>
      <c r="B2220" s="34" t="s">
        <v>1154</v>
      </c>
      <c r="C2220" s="34" t="s">
        <v>1146</v>
      </c>
      <c r="D2220" s="34" t="s">
        <v>1139</v>
      </c>
      <c r="E2220" s="34" t="s">
        <v>1166</v>
      </c>
      <c r="F2220" s="34" t="s">
        <v>1167</v>
      </c>
      <c r="G2220" s="34" t="s">
        <v>1527</v>
      </c>
      <c r="H2220" s="34" t="s">
        <v>50</v>
      </c>
      <c r="I2220" s="34" t="s">
        <v>1528</v>
      </c>
      <c r="J2220" s="34">
        <v>0</v>
      </c>
    </row>
    <row r="2221" spans="1:10" x14ac:dyDescent="0.35">
      <c r="A2221" s="34" t="s">
        <v>19</v>
      </c>
      <c r="B2221" s="34" t="s">
        <v>1155</v>
      </c>
      <c r="C2221" s="34" t="s">
        <v>1146</v>
      </c>
      <c r="D2221" s="34" t="s">
        <v>1139</v>
      </c>
      <c r="E2221" s="34" t="s">
        <v>1166</v>
      </c>
      <c r="F2221" s="34" t="s">
        <v>1167</v>
      </c>
      <c r="G2221" s="34" t="s">
        <v>1527</v>
      </c>
      <c r="H2221" s="34" t="s">
        <v>50</v>
      </c>
      <c r="I2221" s="34" t="s">
        <v>1528</v>
      </c>
      <c r="J2221" s="34">
        <v>0</v>
      </c>
    </row>
    <row r="2222" spans="1:10" x14ac:dyDescent="0.35">
      <c r="A2222" s="34" t="s">
        <v>19</v>
      </c>
      <c r="B2222" s="34" t="s">
        <v>1137</v>
      </c>
      <c r="C2222" s="34" t="s">
        <v>1138</v>
      </c>
      <c r="D2222" s="34" t="s">
        <v>1139</v>
      </c>
      <c r="E2222" s="34" t="s">
        <v>1166</v>
      </c>
      <c r="F2222" s="34" t="s">
        <v>1167</v>
      </c>
      <c r="G2222" s="34" t="s">
        <v>1168</v>
      </c>
      <c r="H2222" s="34" t="s">
        <v>1529</v>
      </c>
      <c r="I2222" s="34" t="s">
        <v>1530</v>
      </c>
      <c r="J2222" s="34">
        <v>5658</v>
      </c>
    </row>
    <row r="2223" spans="1:10" x14ac:dyDescent="0.35">
      <c r="A2223" s="34" t="s">
        <v>19</v>
      </c>
      <c r="B2223" s="34" t="s">
        <v>1144</v>
      </c>
      <c r="C2223" s="34" t="s">
        <v>1138</v>
      </c>
      <c r="D2223" s="34" t="s">
        <v>1139</v>
      </c>
      <c r="E2223" s="34" t="s">
        <v>1166</v>
      </c>
      <c r="F2223" s="34" t="s">
        <v>1167</v>
      </c>
      <c r="G2223" s="34" t="s">
        <v>1168</v>
      </c>
      <c r="H2223" s="34" t="s">
        <v>1529</v>
      </c>
      <c r="I2223" s="34" t="s">
        <v>1530</v>
      </c>
      <c r="J2223" s="34">
        <v>0</v>
      </c>
    </row>
    <row r="2224" spans="1:10" x14ac:dyDescent="0.35">
      <c r="A2224" s="34" t="s">
        <v>16</v>
      </c>
      <c r="B2224" s="34" t="s">
        <v>1145</v>
      </c>
      <c r="C2224" s="34" t="s">
        <v>1146</v>
      </c>
      <c r="D2224" s="34" t="s">
        <v>1139</v>
      </c>
      <c r="E2224" s="34" t="s">
        <v>1166</v>
      </c>
      <c r="F2224" s="34" t="s">
        <v>1167</v>
      </c>
      <c r="G2224" s="34" t="s">
        <v>1168</v>
      </c>
      <c r="H2224" s="34" t="s">
        <v>1529</v>
      </c>
      <c r="I2224" s="34" t="s">
        <v>1530</v>
      </c>
      <c r="J2224" s="34">
        <v>0</v>
      </c>
    </row>
    <row r="2225" spans="1:10" x14ac:dyDescent="0.35">
      <c r="A2225" s="34" t="s">
        <v>16</v>
      </c>
      <c r="B2225" s="34" t="s">
        <v>1147</v>
      </c>
      <c r="C2225" s="34" t="s">
        <v>1146</v>
      </c>
      <c r="D2225" s="34" t="s">
        <v>1139</v>
      </c>
      <c r="E2225" s="34" t="s">
        <v>1166</v>
      </c>
      <c r="F2225" s="34" t="s">
        <v>1167</v>
      </c>
      <c r="G2225" s="34" t="s">
        <v>1168</v>
      </c>
      <c r="H2225" s="34" t="s">
        <v>1529</v>
      </c>
      <c r="I2225" s="34" t="s">
        <v>1530</v>
      </c>
      <c r="J2225" s="34">
        <v>0</v>
      </c>
    </row>
    <row r="2226" spans="1:10" x14ac:dyDescent="0.35">
      <c r="A2226" s="34" t="s">
        <v>16</v>
      </c>
      <c r="B2226" s="34" t="s">
        <v>1148</v>
      </c>
      <c r="C2226" s="34" t="s">
        <v>1146</v>
      </c>
      <c r="D2226" s="34" t="s">
        <v>1139</v>
      </c>
      <c r="E2226" s="34" t="s">
        <v>1166</v>
      </c>
      <c r="F2226" s="34" t="s">
        <v>1167</v>
      </c>
      <c r="G2226" s="34" t="s">
        <v>1168</v>
      </c>
      <c r="H2226" s="34" t="s">
        <v>1529</v>
      </c>
      <c r="I2226" s="34" t="s">
        <v>1530</v>
      </c>
      <c r="J2226" s="34">
        <v>0</v>
      </c>
    </row>
    <row r="2227" spans="1:10" x14ac:dyDescent="0.35">
      <c r="A2227" s="34" t="s">
        <v>16</v>
      </c>
      <c r="B2227" s="34" t="s">
        <v>1149</v>
      </c>
      <c r="C2227" s="34" t="s">
        <v>1146</v>
      </c>
      <c r="D2227" s="34" t="s">
        <v>1139</v>
      </c>
      <c r="E2227" s="34" t="s">
        <v>1166</v>
      </c>
      <c r="F2227" s="34" t="s">
        <v>1167</v>
      </c>
      <c r="G2227" s="34" t="s">
        <v>1168</v>
      </c>
      <c r="H2227" s="34" t="s">
        <v>1529</v>
      </c>
      <c r="I2227" s="34" t="s">
        <v>1530</v>
      </c>
      <c r="J2227" s="34">
        <v>0</v>
      </c>
    </row>
    <row r="2228" spans="1:10" x14ac:dyDescent="0.35">
      <c r="A2228" s="34" t="s">
        <v>16</v>
      </c>
      <c r="B2228" s="34" t="s">
        <v>1150</v>
      </c>
      <c r="C2228" s="34" t="s">
        <v>1146</v>
      </c>
      <c r="D2228" s="34" t="s">
        <v>1139</v>
      </c>
      <c r="E2228" s="34" t="s">
        <v>1166</v>
      </c>
      <c r="F2228" s="34" t="s">
        <v>1167</v>
      </c>
      <c r="G2228" s="34" t="s">
        <v>1168</v>
      </c>
      <c r="H2228" s="34" t="s">
        <v>1529</v>
      </c>
      <c r="I2228" s="34" t="s">
        <v>1530</v>
      </c>
      <c r="J2228" s="34">
        <v>0</v>
      </c>
    </row>
    <row r="2229" spans="1:10" x14ac:dyDescent="0.35">
      <c r="A2229" s="34" t="s">
        <v>19</v>
      </c>
      <c r="B2229" s="34" t="s">
        <v>1151</v>
      </c>
      <c r="C2229" s="34" t="s">
        <v>1146</v>
      </c>
      <c r="D2229" s="34" t="s">
        <v>1139</v>
      </c>
      <c r="E2229" s="34" t="s">
        <v>1166</v>
      </c>
      <c r="F2229" s="34" t="s">
        <v>1167</v>
      </c>
      <c r="G2229" s="34" t="s">
        <v>1168</v>
      </c>
      <c r="H2229" s="34" t="s">
        <v>1529</v>
      </c>
      <c r="I2229" s="34" t="s">
        <v>1530</v>
      </c>
      <c r="J2229" s="34">
        <v>0</v>
      </c>
    </row>
    <row r="2230" spans="1:10" x14ac:dyDescent="0.35">
      <c r="A2230" s="34" t="s">
        <v>19</v>
      </c>
      <c r="B2230" s="34" t="s">
        <v>1152</v>
      </c>
      <c r="C2230" s="34" t="s">
        <v>1146</v>
      </c>
      <c r="D2230" s="34" t="s">
        <v>1139</v>
      </c>
      <c r="E2230" s="34" t="s">
        <v>1166</v>
      </c>
      <c r="F2230" s="34" t="s">
        <v>1167</v>
      </c>
      <c r="G2230" s="34" t="s">
        <v>1168</v>
      </c>
      <c r="H2230" s="34" t="s">
        <v>1529</v>
      </c>
      <c r="I2230" s="34" t="s">
        <v>1530</v>
      </c>
      <c r="J2230" s="34">
        <v>38</v>
      </c>
    </row>
    <row r="2231" spans="1:10" x14ac:dyDescent="0.35">
      <c r="A2231" s="34" t="s">
        <v>19</v>
      </c>
      <c r="B2231" s="34" t="s">
        <v>1153</v>
      </c>
      <c r="C2231" s="34" t="s">
        <v>1146</v>
      </c>
      <c r="D2231" s="34" t="s">
        <v>1139</v>
      </c>
      <c r="E2231" s="34" t="s">
        <v>1166</v>
      </c>
      <c r="F2231" s="34" t="s">
        <v>1167</v>
      </c>
      <c r="G2231" s="34" t="s">
        <v>1168</v>
      </c>
      <c r="H2231" s="34" t="s">
        <v>1529</v>
      </c>
      <c r="I2231" s="34" t="s">
        <v>1530</v>
      </c>
      <c r="J2231" s="34">
        <v>66</v>
      </c>
    </row>
    <row r="2232" spans="1:10" x14ac:dyDescent="0.35">
      <c r="A2232" s="34" t="s">
        <v>19</v>
      </c>
      <c r="B2232" s="34" t="s">
        <v>1154</v>
      </c>
      <c r="C2232" s="34" t="s">
        <v>1146</v>
      </c>
      <c r="D2232" s="34" t="s">
        <v>1139</v>
      </c>
      <c r="E2232" s="34" t="s">
        <v>1166</v>
      </c>
      <c r="F2232" s="34" t="s">
        <v>1167</v>
      </c>
      <c r="G2232" s="34" t="s">
        <v>1168</v>
      </c>
      <c r="H2232" s="34" t="s">
        <v>1529</v>
      </c>
      <c r="I2232" s="34" t="s">
        <v>1530</v>
      </c>
      <c r="J2232" s="34">
        <v>0</v>
      </c>
    </row>
    <row r="2233" spans="1:10" x14ac:dyDescent="0.35">
      <c r="A2233" s="34" t="s">
        <v>19</v>
      </c>
      <c r="B2233" s="34" t="s">
        <v>1155</v>
      </c>
      <c r="C2233" s="34" t="s">
        <v>1146</v>
      </c>
      <c r="D2233" s="34" t="s">
        <v>1139</v>
      </c>
      <c r="E2233" s="34" t="s">
        <v>1166</v>
      </c>
      <c r="F2233" s="34" t="s">
        <v>1167</v>
      </c>
      <c r="G2233" s="34" t="s">
        <v>1168</v>
      </c>
      <c r="H2233" s="34" t="s">
        <v>1529</v>
      </c>
      <c r="I2233" s="34" t="s">
        <v>1530</v>
      </c>
      <c r="J2233" s="34">
        <v>916</v>
      </c>
    </row>
    <row r="2234" spans="1:10" x14ac:dyDescent="0.35">
      <c r="A2234" s="34" t="s">
        <v>19</v>
      </c>
      <c r="B2234" s="34" t="s">
        <v>1137</v>
      </c>
      <c r="C2234" s="34" t="s">
        <v>1138</v>
      </c>
      <c r="D2234" s="34" t="s">
        <v>1156</v>
      </c>
      <c r="E2234" s="34" t="s">
        <v>1203</v>
      </c>
      <c r="F2234" s="34" t="s">
        <v>50</v>
      </c>
      <c r="G2234" s="34" t="s">
        <v>1531</v>
      </c>
      <c r="H2234" s="34" t="s">
        <v>1532</v>
      </c>
      <c r="I2234" s="34" t="s">
        <v>1533</v>
      </c>
      <c r="J2234" s="34">
        <v>0</v>
      </c>
    </row>
    <row r="2235" spans="1:10" x14ac:dyDescent="0.35">
      <c r="A2235" s="34" t="s">
        <v>19</v>
      </c>
      <c r="B2235" s="34" t="s">
        <v>1144</v>
      </c>
      <c r="C2235" s="34" t="s">
        <v>1138</v>
      </c>
      <c r="D2235" s="34" t="s">
        <v>1156</v>
      </c>
      <c r="E2235" s="34" t="s">
        <v>1203</v>
      </c>
      <c r="F2235" s="34" t="s">
        <v>50</v>
      </c>
      <c r="G2235" s="34" t="s">
        <v>1531</v>
      </c>
      <c r="H2235" s="34" t="s">
        <v>1532</v>
      </c>
      <c r="I2235" s="34" t="s">
        <v>1533</v>
      </c>
      <c r="J2235" s="34">
        <v>0</v>
      </c>
    </row>
    <row r="2236" spans="1:10" x14ac:dyDescent="0.35">
      <c r="A2236" s="34" t="s">
        <v>16</v>
      </c>
      <c r="B2236" s="34" t="s">
        <v>1145</v>
      </c>
      <c r="C2236" s="34" t="s">
        <v>1146</v>
      </c>
      <c r="D2236" s="34" t="s">
        <v>1156</v>
      </c>
      <c r="E2236" s="34" t="s">
        <v>1203</v>
      </c>
      <c r="F2236" s="34" t="s">
        <v>50</v>
      </c>
      <c r="G2236" s="34" t="s">
        <v>1531</v>
      </c>
      <c r="H2236" s="34" t="s">
        <v>1532</v>
      </c>
      <c r="I2236" s="34" t="s">
        <v>1533</v>
      </c>
      <c r="J2236" s="34">
        <v>0</v>
      </c>
    </row>
    <row r="2237" spans="1:10" x14ac:dyDescent="0.35">
      <c r="A2237" s="34" t="s">
        <v>16</v>
      </c>
      <c r="B2237" s="34" t="s">
        <v>1147</v>
      </c>
      <c r="C2237" s="34" t="s">
        <v>1146</v>
      </c>
      <c r="D2237" s="34" t="s">
        <v>1156</v>
      </c>
      <c r="E2237" s="34" t="s">
        <v>1203</v>
      </c>
      <c r="F2237" s="34" t="s">
        <v>50</v>
      </c>
      <c r="G2237" s="34" t="s">
        <v>1531</v>
      </c>
      <c r="H2237" s="34" t="s">
        <v>1532</v>
      </c>
      <c r="I2237" s="34" t="s">
        <v>1533</v>
      </c>
      <c r="J2237" s="34">
        <v>0</v>
      </c>
    </row>
    <row r="2238" spans="1:10" x14ac:dyDescent="0.35">
      <c r="A2238" s="34" t="s">
        <v>16</v>
      </c>
      <c r="B2238" s="34" t="s">
        <v>1148</v>
      </c>
      <c r="C2238" s="34" t="s">
        <v>1146</v>
      </c>
      <c r="D2238" s="34" t="s">
        <v>1156</v>
      </c>
      <c r="E2238" s="34" t="s">
        <v>1203</v>
      </c>
      <c r="F2238" s="34" t="s">
        <v>50</v>
      </c>
      <c r="G2238" s="34" t="s">
        <v>1531</v>
      </c>
      <c r="H2238" s="34" t="s">
        <v>1532</v>
      </c>
      <c r="I2238" s="34" t="s">
        <v>1533</v>
      </c>
      <c r="J2238" s="34">
        <v>0</v>
      </c>
    </row>
    <row r="2239" spans="1:10" x14ac:dyDescent="0.35">
      <c r="A2239" s="34" t="s">
        <v>16</v>
      </c>
      <c r="B2239" s="34" t="s">
        <v>1149</v>
      </c>
      <c r="C2239" s="34" t="s">
        <v>1146</v>
      </c>
      <c r="D2239" s="34" t="s">
        <v>1156</v>
      </c>
      <c r="E2239" s="34" t="s">
        <v>1203</v>
      </c>
      <c r="F2239" s="34" t="s">
        <v>50</v>
      </c>
      <c r="G2239" s="34" t="s">
        <v>1531</v>
      </c>
      <c r="H2239" s="34" t="s">
        <v>1532</v>
      </c>
      <c r="I2239" s="34" t="s">
        <v>1533</v>
      </c>
      <c r="J2239" s="34">
        <v>0</v>
      </c>
    </row>
    <row r="2240" spans="1:10" x14ac:dyDescent="0.35">
      <c r="A2240" s="34" t="s">
        <v>16</v>
      </c>
      <c r="B2240" s="34" t="s">
        <v>1150</v>
      </c>
      <c r="C2240" s="34" t="s">
        <v>1146</v>
      </c>
      <c r="D2240" s="34" t="s">
        <v>1156</v>
      </c>
      <c r="E2240" s="34" t="s">
        <v>1203</v>
      </c>
      <c r="F2240" s="34" t="s">
        <v>50</v>
      </c>
      <c r="G2240" s="34" t="s">
        <v>1531</v>
      </c>
      <c r="H2240" s="34" t="s">
        <v>1532</v>
      </c>
      <c r="I2240" s="34" t="s">
        <v>1533</v>
      </c>
      <c r="J2240" s="34">
        <v>0</v>
      </c>
    </row>
    <row r="2241" spans="1:10" x14ac:dyDescent="0.35">
      <c r="A2241" s="34" t="s">
        <v>19</v>
      </c>
      <c r="B2241" s="34" t="s">
        <v>1151</v>
      </c>
      <c r="C2241" s="34" t="s">
        <v>1146</v>
      </c>
      <c r="D2241" s="34" t="s">
        <v>1156</v>
      </c>
      <c r="E2241" s="34" t="s">
        <v>1203</v>
      </c>
      <c r="F2241" s="34" t="s">
        <v>50</v>
      </c>
      <c r="G2241" s="34" t="s">
        <v>1531</v>
      </c>
      <c r="H2241" s="34" t="s">
        <v>1532</v>
      </c>
      <c r="I2241" s="34" t="s">
        <v>1533</v>
      </c>
      <c r="J2241" s="34">
        <v>103</v>
      </c>
    </row>
    <row r="2242" spans="1:10" x14ac:dyDescent="0.35">
      <c r="A2242" s="34" t="s">
        <v>19</v>
      </c>
      <c r="B2242" s="34" t="s">
        <v>1152</v>
      </c>
      <c r="C2242" s="34" t="s">
        <v>1146</v>
      </c>
      <c r="D2242" s="34" t="s">
        <v>1156</v>
      </c>
      <c r="E2242" s="34" t="s">
        <v>1203</v>
      </c>
      <c r="F2242" s="34" t="s">
        <v>50</v>
      </c>
      <c r="G2242" s="34" t="s">
        <v>1531</v>
      </c>
      <c r="H2242" s="34" t="s">
        <v>1532</v>
      </c>
      <c r="I2242" s="34" t="s">
        <v>1533</v>
      </c>
      <c r="J2242" s="34">
        <v>50</v>
      </c>
    </row>
    <row r="2243" spans="1:10" x14ac:dyDescent="0.35">
      <c r="A2243" s="34" t="s">
        <v>19</v>
      </c>
      <c r="B2243" s="34" t="s">
        <v>1153</v>
      </c>
      <c r="C2243" s="34" t="s">
        <v>1146</v>
      </c>
      <c r="D2243" s="34" t="s">
        <v>1156</v>
      </c>
      <c r="E2243" s="34" t="s">
        <v>1203</v>
      </c>
      <c r="F2243" s="34" t="s">
        <v>50</v>
      </c>
      <c r="G2243" s="34" t="s">
        <v>1531</v>
      </c>
      <c r="H2243" s="34" t="s">
        <v>1532</v>
      </c>
      <c r="I2243" s="34" t="s">
        <v>1533</v>
      </c>
      <c r="J2243" s="34">
        <v>5</v>
      </c>
    </row>
    <row r="2244" spans="1:10" x14ac:dyDescent="0.35">
      <c r="A2244" s="34" t="s">
        <v>19</v>
      </c>
      <c r="B2244" s="34" t="s">
        <v>1154</v>
      </c>
      <c r="C2244" s="34" t="s">
        <v>1146</v>
      </c>
      <c r="D2244" s="34" t="s">
        <v>1156</v>
      </c>
      <c r="E2244" s="34" t="s">
        <v>1203</v>
      </c>
      <c r="F2244" s="34" t="s">
        <v>50</v>
      </c>
      <c r="G2244" s="34" t="s">
        <v>1531</v>
      </c>
      <c r="H2244" s="34" t="s">
        <v>1532</v>
      </c>
      <c r="I2244" s="34" t="s">
        <v>1533</v>
      </c>
      <c r="J2244" s="34">
        <v>0</v>
      </c>
    </row>
    <row r="2245" spans="1:10" x14ac:dyDescent="0.35">
      <c r="A2245" s="34" t="s">
        <v>19</v>
      </c>
      <c r="B2245" s="34" t="s">
        <v>1155</v>
      </c>
      <c r="C2245" s="34" t="s">
        <v>1146</v>
      </c>
      <c r="D2245" s="34" t="s">
        <v>1156</v>
      </c>
      <c r="E2245" s="34" t="s">
        <v>1203</v>
      </c>
      <c r="F2245" s="34" t="s">
        <v>50</v>
      </c>
      <c r="G2245" s="34" t="s">
        <v>1531</v>
      </c>
      <c r="H2245" s="34" t="s">
        <v>1532</v>
      </c>
      <c r="I2245" s="34" t="s">
        <v>1533</v>
      </c>
      <c r="J2245" s="34">
        <v>1090</v>
      </c>
    </row>
    <row r="2246" spans="1:10" x14ac:dyDescent="0.35">
      <c r="A2246" s="34" t="s">
        <v>19</v>
      </c>
      <c r="B2246" s="34" t="s">
        <v>1137</v>
      </c>
      <c r="C2246" s="34" t="s">
        <v>1138</v>
      </c>
      <c r="D2246" s="34" t="s">
        <v>1156</v>
      </c>
      <c r="E2246" s="34" t="s">
        <v>1203</v>
      </c>
      <c r="F2246" s="34" t="s">
        <v>50</v>
      </c>
      <c r="G2246" s="34" t="s">
        <v>1531</v>
      </c>
      <c r="H2246" s="34" t="s">
        <v>1532</v>
      </c>
      <c r="I2246" s="34" t="s">
        <v>1534</v>
      </c>
      <c r="J2246" s="34">
        <v>0</v>
      </c>
    </row>
    <row r="2247" spans="1:10" x14ac:dyDescent="0.35">
      <c r="A2247" s="34" t="s">
        <v>19</v>
      </c>
      <c r="B2247" s="34" t="s">
        <v>1144</v>
      </c>
      <c r="C2247" s="34" t="s">
        <v>1138</v>
      </c>
      <c r="D2247" s="34" t="s">
        <v>1156</v>
      </c>
      <c r="E2247" s="34" t="s">
        <v>1203</v>
      </c>
      <c r="F2247" s="34" t="s">
        <v>50</v>
      </c>
      <c r="G2247" s="34" t="s">
        <v>1531</v>
      </c>
      <c r="H2247" s="34" t="s">
        <v>1532</v>
      </c>
      <c r="I2247" s="34" t="s">
        <v>1534</v>
      </c>
      <c r="J2247" s="34">
        <v>0</v>
      </c>
    </row>
    <row r="2248" spans="1:10" x14ac:dyDescent="0.35">
      <c r="A2248" s="34" t="s">
        <v>16</v>
      </c>
      <c r="B2248" s="34" t="s">
        <v>1145</v>
      </c>
      <c r="C2248" s="34" t="s">
        <v>1146</v>
      </c>
      <c r="D2248" s="34" t="s">
        <v>1156</v>
      </c>
      <c r="E2248" s="34" t="s">
        <v>1203</v>
      </c>
      <c r="F2248" s="34" t="s">
        <v>50</v>
      </c>
      <c r="G2248" s="34" t="s">
        <v>1531</v>
      </c>
      <c r="H2248" s="34" t="s">
        <v>1532</v>
      </c>
      <c r="I2248" s="34" t="s">
        <v>1534</v>
      </c>
      <c r="J2248" s="34">
        <v>58</v>
      </c>
    </row>
    <row r="2249" spans="1:10" x14ac:dyDescent="0.35">
      <c r="A2249" s="34" t="s">
        <v>16</v>
      </c>
      <c r="B2249" s="34" t="s">
        <v>1147</v>
      </c>
      <c r="C2249" s="34" t="s">
        <v>1146</v>
      </c>
      <c r="D2249" s="34" t="s">
        <v>1156</v>
      </c>
      <c r="E2249" s="34" t="s">
        <v>1203</v>
      </c>
      <c r="F2249" s="34" t="s">
        <v>50</v>
      </c>
      <c r="G2249" s="34" t="s">
        <v>1531</v>
      </c>
      <c r="H2249" s="34" t="s">
        <v>1532</v>
      </c>
      <c r="I2249" s="34" t="s">
        <v>1534</v>
      </c>
      <c r="J2249" s="34">
        <v>137</v>
      </c>
    </row>
    <row r="2250" spans="1:10" x14ac:dyDescent="0.35">
      <c r="A2250" s="34" t="s">
        <v>16</v>
      </c>
      <c r="B2250" s="34" t="s">
        <v>1148</v>
      </c>
      <c r="C2250" s="34" t="s">
        <v>1146</v>
      </c>
      <c r="D2250" s="34" t="s">
        <v>1156</v>
      </c>
      <c r="E2250" s="34" t="s">
        <v>1203</v>
      </c>
      <c r="F2250" s="34" t="s">
        <v>50</v>
      </c>
      <c r="G2250" s="34" t="s">
        <v>1531</v>
      </c>
      <c r="H2250" s="34" t="s">
        <v>1532</v>
      </c>
      <c r="I2250" s="34" t="s">
        <v>1534</v>
      </c>
      <c r="J2250" s="34">
        <v>143</v>
      </c>
    </row>
    <row r="2251" spans="1:10" x14ac:dyDescent="0.35">
      <c r="A2251" s="34" t="s">
        <v>16</v>
      </c>
      <c r="B2251" s="34" t="s">
        <v>1149</v>
      </c>
      <c r="C2251" s="34" t="s">
        <v>1146</v>
      </c>
      <c r="D2251" s="34" t="s">
        <v>1156</v>
      </c>
      <c r="E2251" s="34" t="s">
        <v>1203</v>
      </c>
      <c r="F2251" s="34" t="s">
        <v>50</v>
      </c>
      <c r="G2251" s="34" t="s">
        <v>1531</v>
      </c>
      <c r="H2251" s="34" t="s">
        <v>1532</v>
      </c>
      <c r="I2251" s="34" t="s">
        <v>1534</v>
      </c>
      <c r="J2251" s="34">
        <v>19</v>
      </c>
    </row>
    <row r="2252" spans="1:10" x14ac:dyDescent="0.35">
      <c r="A2252" s="34" t="s">
        <v>16</v>
      </c>
      <c r="B2252" s="34" t="s">
        <v>1150</v>
      </c>
      <c r="C2252" s="34" t="s">
        <v>1146</v>
      </c>
      <c r="D2252" s="34" t="s">
        <v>1156</v>
      </c>
      <c r="E2252" s="34" t="s">
        <v>1203</v>
      </c>
      <c r="F2252" s="34" t="s">
        <v>50</v>
      </c>
      <c r="G2252" s="34" t="s">
        <v>1531</v>
      </c>
      <c r="H2252" s="34" t="s">
        <v>1532</v>
      </c>
      <c r="I2252" s="34" t="s">
        <v>1534</v>
      </c>
      <c r="J2252" s="34">
        <v>12</v>
      </c>
    </row>
    <row r="2253" spans="1:10" x14ac:dyDescent="0.35">
      <c r="A2253" s="34" t="s">
        <v>19</v>
      </c>
      <c r="B2253" s="34" t="s">
        <v>1151</v>
      </c>
      <c r="C2253" s="34" t="s">
        <v>1146</v>
      </c>
      <c r="D2253" s="34" t="s">
        <v>1156</v>
      </c>
      <c r="E2253" s="34" t="s">
        <v>1203</v>
      </c>
      <c r="F2253" s="34" t="s">
        <v>50</v>
      </c>
      <c r="G2253" s="34" t="s">
        <v>1531</v>
      </c>
      <c r="H2253" s="34" t="s">
        <v>1532</v>
      </c>
      <c r="I2253" s="34" t="s">
        <v>1534</v>
      </c>
      <c r="J2253" s="34">
        <v>4121</v>
      </c>
    </row>
    <row r="2254" spans="1:10" x14ac:dyDescent="0.35">
      <c r="A2254" s="34" t="s">
        <v>19</v>
      </c>
      <c r="B2254" s="34" t="s">
        <v>1152</v>
      </c>
      <c r="C2254" s="34" t="s">
        <v>1146</v>
      </c>
      <c r="D2254" s="34" t="s">
        <v>1156</v>
      </c>
      <c r="E2254" s="34" t="s">
        <v>1203</v>
      </c>
      <c r="F2254" s="34" t="s">
        <v>50</v>
      </c>
      <c r="G2254" s="34" t="s">
        <v>1531</v>
      </c>
      <c r="H2254" s="34" t="s">
        <v>1532</v>
      </c>
      <c r="I2254" s="34" t="s">
        <v>1534</v>
      </c>
      <c r="J2254" s="34">
        <v>0</v>
      </c>
    </row>
    <row r="2255" spans="1:10" x14ac:dyDescent="0.35">
      <c r="A2255" s="34" t="s">
        <v>19</v>
      </c>
      <c r="B2255" s="34" t="s">
        <v>1153</v>
      </c>
      <c r="C2255" s="34" t="s">
        <v>1146</v>
      </c>
      <c r="D2255" s="34" t="s">
        <v>1156</v>
      </c>
      <c r="E2255" s="34" t="s">
        <v>1203</v>
      </c>
      <c r="F2255" s="34" t="s">
        <v>50</v>
      </c>
      <c r="G2255" s="34" t="s">
        <v>1531</v>
      </c>
      <c r="H2255" s="34" t="s">
        <v>1532</v>
      </c>
      <c r="I2255" s="34" t="s">
        <v>1534</v>
      </c>
      <c r="J2255" s="34">
        <v>32</v>
      </c>
    </row>
    <row r="2256" spans="1:10" x14ac:dyDescent="0.35">
      <c r="A2256" s="34" t="s">
        <v>19</v>
      </c>
      <c r="B2256" s="34" t="s">
        <v>1154</v>
      </c>
      <c r="C2256" s="34" t="s">
        <v>1146</v>
      </c>
      <c r="D2256" s="34" t="s">
        <v>1156</v>
      </c>
      <c r="E2256" s="34" t="s">
        <v>1203</v>
      </c>
      <c r="F2256" s="34" t="s">
        <v>50</v>
      </c>
      <c r="G2256" s="34" t="s">
        <v>1531</v>
      </c>
      <c r="H2256" s="34" t="s">
        <v>1532</v>
      </c>
      <c r="I2256" s="34" t="s">
        <v>1534</v>
      </c>
      <c r="J2256" s="34">
        <v>0</v>
      </c>
    </row>
    <row r="2257" spans="1:10" x14ac:dyDescent="0.35">
      <c r="A2257" s="34" t="s">
        <v>19</v>
      </c>
      <c r="B2257" s="34" t="s">
        <v>1155</v>
      </c>
      <c r="C2257" s="34" t="s">
        <v>1146</v>
      </c>
      <c r="D2257" s="34" t="s">
        <v>1156</v>
      </c>
      <c r="E2257" s="34" t="s">
        <v>1203</v>
      </c>
      <c r="F2257" s="34" t="s">
        <v>50</v>
      </c>
      <c r="G2257" s="34" t="s">
        <v>1531</v>
      </c>
      <c r="H2257" s="34" t="s">
        <v>1532</v>
      </c>
      <c r="I2257" s="34" t="s">
        <v>1534</v>
      </c>
      <c r="J2257" s="34">
        <v>0</v>
      </c>
    </row>
    <row r="2258" spans="1:10" x14ac:dyDescent="0.35">
      <c r="A2258" s="34" t="s">
        <v>19</v>
      </c>
      <c r="B2258" s="34" t="s">
        <v>1137</v>
      </c>
      <c r="C2258" s="34" t="s">
        <v>1138</v>
      </c>
      <c r="D2258" s="34" t="s">
        <v>1156</v>
      </c>
      <c r="E2258" s="34" t="s">
        <v>1203</v>
      </c>
      <c r="F2258" s="34" t="s">
        <v>50</v>
      </c>
      <c r="G2258" s="34" t="s">
        <v>1531</v>
      </c>
      <c r="H2258" s="34" t="s">
        <v>1532</v>
      </c>
      <c r="I2258" s="34" t="s">
        <v>1535</v>
      </c>
      <c r="J2258" s="34">
        <v>0</v>
      </c>
    </row>
    <row r="2259" spans="1:10" x14ac:dyDescent="0.35">
      <c r="A2259" s="34" t="s">
        <v>19</v>
      </c>
      <c r="B2259" s="34" t="s">
        <v>1144</v>
      </c>
      <c r="C2259" s="34" t="s">
        <v>1138</v>
      </c>
      <c r="D2259" s="34" t="s">
        <v>1156</v>
      </c>
      <c r="E2259" s="34" t="s">
        <v>1203</v>
      </c>
      <c r="F2259" s="34" t="s">
        <v>50</v>
      </c>
      <c r="G2259" s="34" t="s">
        <v>1531</v>
      </c>
      <c r="H2259" s="34" t="s">
        <v>1532</v>
      </c>
      <c r="I2259" s="34" t="s">
        <v>1535</v>
      </c>
      <c r="J2259" s="34">
        <v>0</v>
      </c>
    </row>
    <row r="2260" spans="1:10" x14ac:dyDescent="0.35">
      <c r="A2260" s="34" t="s">
        <v>16</v>
      </c>
      <c r="B2260" s="34" t="s">
        <v>1145</v>
      </c>
      <c r="C2260" s="34" t="s">
        <v>1146</v>
      </c>
      <c r="D2260" s="34" t="s">
        <v>1156</v>
      </c>
      <c r="E2260" s="34" t="s">
        <v>1203</v>
      </c>
      <c r="F2260" s="34" t="s">
        <v>50</v>
      </c>
      <c r="G2260" s="34" t="s">
        <v>1531</v>
      </c>
      <c r="H2260" s="34" t="s">
        <v>1532</v>
      </c>
      <c r="I2260" s="34" t="s">
        <v>1535</v>
      </c>
      <c r="J2260" s="34">
        <v>0</v>
      </c>
    </row>
    <row r="2261" spans="1:10" x14ac:dyDescent="0.35">
      <c r="A2261" s="34" t="s">
        <v>16</v>
      </c>
      <c r="B2261" s="34" t="s">
        <v>1147</v>
      </c>
      <c r="C2261" s="34" t="s">
        <v>1146</v>
      </c>
      <c r="D2261" s="34" t="s">
        <v>1156</v>
      </c>
      <c r="E2261" s="34" t="s">
        <v>1203</v>
      </c>
      <c r="F2261" s="34" t="s">
        <v>50</v>
      </c>
      <c r="G2261" s="34" t="s">
        <v>1531</v>
      </c>
      <c r="H2261" s="34" t="s">
        <v>1532</v>
      </c>
      <c r="I2261" s="34" t="s">
        <v>1535</v>
      </c>
      <c r="J2261" s="34">
        <v>0</v>
      </c>
    </row>
    <row r="2262" spans="1:10" x14ac:dyDescent="0.35">
      <c r="A2262" s="34" t="s">
        <v>16</v>
      </c>
      <c r="B2262" s="34" t="s">
        <v>1148</v>
      </c>
      <c r="C2262" s="34" t="s">
        <v>1146</v>
      </c>
      <c r="D2262" s="34" t="s">
        <v>1156</v>
      </c>
      <c r="E2262" s="34" t="s">
        <v>1203</v>
      </c>
      <c r="F2262" s="34" t="s">
        <v>50</v>
      </c>
      <c r="G2262" s="34" t="s">
        <v>1531</v>
      </c>
      <c r="H2262" s="34" t="s">
        <v>1532</v>
      </c>
      <c r="I2262" s="34" t="s">
        <v>1535</v>
      </c>
      <c r="J2262" s="34">
        <v>404</v>
      </c>
    </row>
    <row r="2263" spans="1:10" x14ac:dyDescent="0.35">
      <c r="A2263" s="34" t="s">
        <v>16</v>
      </c>
      <c r="B2263" s="34" t="s">
        <v>1149</v>
      </c>
      <c r="C2263" s="34" t="s">
        <v>1146</v>
      </c>
      <c r="D2263" s="34" t="s">
        <v>1156</v>
      </c>
      <c r="E2263" s="34" t="s">
        <v>1203</v>
      </c>
      <c r="F2263" s="34" t="s">
        <v>50</v>
      </c>
      <c r="G2263" s="34" t="s">
        <v>1531</v>
      </c>
      <c r="H2263" s="34" t="s">
        <v>1532</v>
      </c>
      <c r="I2263" s="34" t="s">
        <v>1535</v>
      </c>
      <c r="J2263" s="34">
        <v>103</v>
      </c>
    </row>
    <row r="2264" spans="1:10" x14ac:dyDescent="0.35">
      <c r="A2264" s="34" t="s">
        <v>16</v>
      </c>
      <c r="B2264" s="34" t="s">
        <v>1150</v>
      </c>
      <c r="C2264" s="34" t="s">
        <v>1146</v>
      </c>
      <c r="D2264" s="34" t="s">
        <v>1156</v>
      </c>
      <c r="E2264" s="34" t="s">
        <v>1203</v>
      </c>
      <c r="F2264" s="34" t="s">
        <v>50</v>
      </c>
      <c r="G2264" s="34" t="s">
        <v>1531</v>
      </c>
      <c r="H2264" s="34" t="s">
        <v>1532</v>
      </c>
      <c r="I2264" s="34" t="s">
        <v>1535</v>
      </c>
      <c r="J2264" s="34">
        <v>65</v>
      </c>
    </row>
    <row r="2265" spans="1:10" x14ac:dyDescent="0.35">
      <c r="A2265" s="34" t="s">
        <v>19</v>
      </c>
      <c r="B2265" s="34" t="s">
        <v>1151</v>
      </c>
      <c r="C2265" s="34" t="s">
        <v>1146</v>
      </c>
      <c r="D2265" s="34" t="s">
        <v>1156</v>
      </c>
      <c r="E2265" s="34" t="s">
        <v>1203</v>
      </c>
      <c r="F2265" s="34" t="s">
        <v>50</v>
      </c>
      <c r="G2265" s="34" t="s">
        <v>1531</v>
      </c>
      <c r="H2265" s="34" t="s">
        <v>1532</v>
      </c>
      <c r="I2265" s="34" t="s">
        <v>1535</v>
      </c>
      <c r="J2265" s="34">
        <v>700</v>
      </c>
    </row>
    <row r="2266" spans="1:10" x14ac:dyDescent="0.35">
      <c r="A2266" s="34" t="s">
        <v>19</v>
      </c>
      <c r="B2266" s="34" t="s">
        <v>1152</v>
      </c>
      <c r="C2266" s="34" t="s">
        <v>1146</v>
      </c>
      <c r="D2266" s="34" t="s">
        <v>1156</v>
      </c>
      <c r="E2266" s="34" t="s">
        <v>1203</v>
      </c>
      <c r="F2266" s="34" t="s">
        <v>50</v>
      </c>
      <c r="G2266" s="34" t="s">
        <v>1531</v>
      </c>
      <c r="H2266" s="34" t="s">
        <v>1532</v>
      </c>
      <c r="I2266" s="34" t="s">
        <v>1535</v>
      </c>
      <c r="J2266" s="34">
        <v>63</v>
      </c>
    </row>
    <row r="2267" spans="1:10" x14ac:dyDescent="0.35">
      <c r="A2267" s="34" t="s">
        <v>19</v>
      </c>
      <c r="B2267" s="34" t="s">
        <v>1153</v>
      </c>
      <c r="C2267" s="34" t="s">
        <v>1146</v>
      </c>
      <c r="D2267" s="34" t="s">
        <v>1156</v>
      </c>
      <c r="E2267" s="34" t="s">
        <v>1203</v>
      </c>
      <c r="F2267" s="34" t="s">
        <v>50</v>
      </c>
      <c r="G2267" s="34" t="s">
        <v>1531</v>
      </c>
      <c r="H2267" s="34" t="s">
        <v>1532</v>
      </c>
      <c r="I2267" s="34" t="s">
        <v>1535</v>
      </c>
      <c r="J2267" s="34">
        <v>803</v>
      </c>
    </row>
    <row r="2268" spans="1:10" x14ac:dyDescent="0.35">
      <c r="A2268" s="34" t="s">
        <v>19</v>
      </c>
      <c r="B2268" s="34" t="s">
        <v>1154</v>
      </c>
      <c r="C2268" s="34" t="s">
        <v>1146</v>
      </c>
      <c r="D2268" s="34" t="s">
        <v>1156</v>
      </c>
      <c r="E2268" s="34" t="s">
        <v>1203</v>
      </c>
      <c r="F2268" s="34" t="s">
        <v>50</v>
      </c>
      <c r="G2268" s="34" t="s">
        <v>1531</v>
      </c>
      <c r="H2268" s="34" t="s">
        <v>1532</v>
      </c>
      <c r="I2268" s="34" t="s">
        <v>1535</v>
      </c>
      <c r="J2268" s="34">
        <v>451</v>
      </c>
    </row>
    <row r="2269" spans="1:10" x14ac:dyDescent="0.35">
      <c r="A2269" s="34" t="s">
        <v>19</v>
      </c>
      <c r="B2269" s="34" t="s">
        <v>1155</v>
      </c>
      <c r="C2269" s="34" t="s">
        <v>1146</v>
      </c>
      <c r="D2269" s="34" t="s">
        <v>1156</v>
      </c>
      <c r="E2269" s="34" t="s">
        <v>1203</v>
      </c>
      <c r="F2269" s="34" t="s">
        <v>50</v>
      </c>
      <c r="G2269" s="34" t="s">
        <v>1531</v>
      </c>
      <c r="H2269" s="34" t="s">
        <v>1532</v>
      </c>
      <c r="I2269" s="34" t="s">
        <v>1535</v>
      </c>
      <c r="J2269" s="34">
        <v>233</v>
      </c>
    </row>
    <row r="2270" spans="1:10" x14ac:dyDescent="0.35">
      <c r="A2270" s="34" t="s">
        <v>19</v>
      </c>
      <c r="B2270" s="34" t="s">
        <v>1137</v>
      </c>
      <c r="C2270" s="34" t="s">
        <v>1138</v>
      </c>
      <c r="D2270" s="34" t="s">
        <v>1139</v>
      </c>
      <c r="E2270" s="34" t="s">
        <v>1488</v>
      </c>
      <c r="F2270" s="34" t="s">
        <v>1489</v>
      </c>
      <c r="G2270" s="34" t="s">
        <v>1536</v>
      </c>
      <c r="H2270" s="34" t="s">
        <v>1537</v>
      </c>
      <c r="I2270" s="34" t="s">
        <v>1538</v>
      </c>
      <c r="J2270" s="34">
        <v>0</v>
      </c>
    </row>
    <row r="2271" spans="1:10" x14ac:dyDescent="0.35">
      <c r="A2271" s="34" t="s">
        <v>19</v>
      </c>
      <c r="B2271" s="34" t="s">
        <v>1144</v>
      </c>
      <c r="C2271" s="34" t="s">
        <v>1138</v>
      </c>
      <c r="D2271" s="34" t="s">
        <v>1139</v>
      </c>
      <c r="E2271" s="34" t="s">
        <v>1488</v>
      </c>
      <c r="F2271" s="34" t="s">
        <v>1489</v>
      </c>
      <c r="G2271" s="34" t="s">
        <v>1536</v>
      </c>
      <c r="H2271" s="34" t="s">
        <v>1537</v>
      </c>
      <c r="I2271" s="34" t="s">
        <v>1538</v>
      </c>
      <c r="J2271" s="34">
        <v>0</v>
      </c>
    </row>
    <row r="2272" spans="1:10" x14ac:dyDescent="0.35">
      <c r="A2272" s="34" t="s">
        <v>16</v>
      </c>
      <c r="B2272" s="34" t="s">
        <v>1145</v>
      </c>
      <c r="C2272" s="34" t="s">
        <v>1146</v>
      </c>
      <c r="D2272" s="34" t="s">
        <v>1139</v>
      </c>
      <c r="E2272" s="34" t="s">
        <v>1488</v>
      </c>
      <c r="F2272" s="34" t="s">
        <v>1489</v>
      </c>
      <c r="G2272" s="34" t="s">
        <v>1536</v>
      </c>
      <c r="H2272" s="34" t="s">
        <v>1537</v>
      </c>
      <c r="I2272" s="34" t="s">
        <v>1538</v>
      </c>
      <c r="J2272" s="34">
        <v>0</v>
      </c>
    </row>
    <row r="2273" spans="1:10" x14ac:dyDescent="0.35">
      <c r="A2273" s="34" t="s">
        <v>16</v>
      </c>
      <c r="B2273" s="34" t="s">
        <v>1147</v>
      </c>
      <c r="C2273" s="34" t="s">
        <v>1146</v>
      </c>
      <c r="D2273" s="34" t="s">
        <v>1139</v>
      </c>
      <c r="E2273" s="34" t="s">
        <v>1488</v>
      </c>
      <c r="F2273" s="34" t="s">
        <v>1489</v>
      </c>
      <c r="G2273" s="34" t="s">
        <v>1536</v>
      </c>
      <c r="H2273" s="34" t="s">
        <v>1537</v>
      </c>
      <c r="I2273" s="34" t="s">
        <v>1538</v>
      </c>
      <c r="J2273" s="34">
        <v>0</v>
      </c>
    </row>
    <row r="2274" spans="1:10" x14ac:dyDescent="0.35">
      <c r="A2274" s="34" t="s">
        <v>16</v>
      </c>
      <c r="B2274" s="34" t="s">
        <v>1148</v>
      </c>
      <c r="C2274" s="34" t="s">
        <v>1146</v>
      </c>
      <c r="D2274" s="34" t="s">
        <v>1139</v>
      </c>
      <c r="E2274" s="34" t="s">
        <v>1488</v>
      </c>
      <c r="F2274" s="34" t="s">
        <v>1489</v>
      </c>
      <c r="G2274" s="34" t="s">
        <v>1536</v>
      </c>
      <c r="H2274" s="34" t="s">
        <v>1537</v>
      </c>
      <c r="I2274" s="34" t="s">
        <v>1538</v>
      </c>
      <c r="J2274" s="34">
        <v>0</v>
      </c>
    </row>
    <row r="2275" spans="1:10" x14ac:dyDescent="0.35">
      <c r="A2275" s="34" t="s">
        <v>16</v>
      </c>
      <c r="B2275" s="34" t="s">
        <v>1149</v>
      </c>
      <c r="C2275" s="34" t="s">
        <v>1146</v>
      </c>
      <c r="D2275" s="34" t="s">
        <v>1139</v>
      </c>
      <c r="E2275" s="34" t="s">
        <v>1488</v>
      </c>
      <c r="F2275" s="34" t="s">
        <v>1489</v>
      </c>
      <c r="G2275" s="34" t="s">
        <v>1536</v>
      </c>
      <c r="H2275" s="34" t="s">
        <v>1537</v>
      </c>
      <c r="I2275" s="34" t="s">
        <v>1538</v>
      </c>
      <c r="J2275" s="34">
        <v>0</v>
      </c>
    </row>
    <row r="2276" spans="1:10" x14ac:dyDescent="0.35">
      <c r="A2276" s="34" t="s">
        <v>16</v>
      </c>
      <c r="B2276" s="34" t="s">
        <v>1150</v>
      </c>
      <c r="C2276" s="34" t="s">
        <v>1146</v>
      </c>
      <c r="D2276" s="34" t="s">
        <v>1139</v>
      </c>
      <c r="E2276" s="34" t="s">
        <v>1488</v>
      </c>
      <c r="F2276" s="34" t="s">
        <v>1489</v>
      </c>
      <c r="G2276" s="34" t="s">
        <v>1536</v>
      </c>
      <c r="H2276" s="34" t="s">
        <v>1537</v>
      </c>
      <c r="I2276" s="34" t="s">
        <v>1538</v>
      </c>
      <c r="J2276" s="34">
        <v>0</v>
      </c>
    </row>
    <row r="2277" spans="1:10" x14ac:dyDescent="0.35">
      <c r="A2277" s="34" t="s">
        <v>19</v>
      </c>
      <c r="B2277" s="34" t="s">
        <v>1151</v>
      </c>
      <c r="C2277" s="34" t="s">
        <v>1146</v>
      </c>
      <c r="D2277" s="34" t="s">
        <v>1139</v>
      </c>
      <c r="E2277" s="34" t="s">
        <v>1488</v>
      </c>
      <c r="F2277" s="34" t="s">
        <v>1489</v>
      </c>
      <c r="G2277" s="34" t="s">
        <v>1536</v>
      </c>
      <c r="H2277" s="34" t="s">
        <v>1537</v>
      </c>
      <c r="I2277" s="34" t="s">
        <v>1538</v>
      </c>
      <c r="J2277" s="34">
        <v>0</v>
      </c>
    </row>
    <row r="2278" spans="1:10" x14ac:dyDescent="0.35">
      <c r="A2278" s="34" t="s">
        <v>19</v>
      </c>
      <c r="B2278" s="34" t="s">
        <v>1152</v>
      </c>
      <c r="C2278" s="34" t="s">
        <v>1146</v>
      </c>
      <c r="D2278" s="34" t="s">
        <v>1139</v>
      </c>
      <c r="E2278" s="34" t="s">
        <v>1488</v>
      </c>
      <c r="F2278" s="34" t="s">
        <v>1489</v>
      </c>
      <c r="G2278" s="34" t="s">
        <v>1536</v>
      </c>
      <c r="H2278" s="34" t="s">
        <v>1537</v>
      </c>
      <c r="I2278" s="34" t="s">
        <v>1538</v>
      </c>
      <c r="J2278" s="34">
        <v>0</v>
      </c>
    </row>
    <row r="2279" spans="1:10" x14ac:dyDescent="0.35">
      <c r="A2279" s="34" t="s">
        <v>19</v>
      </c>
      <c r="B2279" s="34" t="s">
        <v>1153</v>
      </c>
      <c r="C2279" s="34" t="s">
        <v>1146</v>
      </c>
      <c r="D2279" s="34" t="s">
        <v>1139</v>
      </c>
      <c r="E2279" s="34" t="s">
        <v>1488</v>
      </c>
      <c r="F2279" s="34" t="s">
        <v>1489</v>
      </c>
      <c r="G2279" s="34" t="s">
        <v>1536</v>
      </c>
      <c r="H2279" s="34" t="s">
        <v>1537</v>
      </c>
      <c r="I2279" s="34" t="s">
        <v>1538</v>
      </c>
      <c r="J2279" s="34">
        <v>0</v>
      </c>
    </row>
    <row r="2280" spans="1:10" x14ac:dyDescent="0.35">
      <c r="A2280" s="34" t="s">
        <v>19</v>
      </c>
      <c r="B2280" s="34" t="s">
        <v>1154</v>
      </c>
      <c r="C2280" s="34" t="s">
        <v>1146</v>
      </c>
      <c r="D2280" s="34" t="s">
        <v>1139</v>
      </c>
      <c r="E2280" s="34" t="s">
        <v>1488</v>
      </c>
      <c r="F2280" s="34" t="s">
        <v>1489</v>
      </c>
      <c r="G2280" s="34" t="s">
        <v>1536</v>
      </c>
      <c r="H2280" s="34" t="s">
        <v>1537</v>
      </c>
      <c r="I2280" s="34" t="s">
        <v>1538</v>
      </c>
      <c r="J2280" s="34">
        <v>47</v>
      </c>
    </row>
    <row r="2281" spans="1:10" x14ac:dyDescent="0.35">
      <c r="A2281" s="34" t="s">
        <v>19</v>
      </c>
      <c r="B2281" s="34" t="s">
        <v>1155</v>
      </c>
      <c r="C2281" s="34" t="s">
        <v>1146</v>
      </c>
      <c r="D2281" s="34" t="s">
        <v>1139</v>
      </c>
      <c r="E2281" s="34" t="s">
        <v>1488</v>
      </c>
      <c r="F2281" s="34" t="s">
        <v>1489</v>
      </c>
      <c r="G2281" s="34" t="s">
        <v>1536</v>
      </c>
      <c r="H2281" s="34" t="s">
        <v>1537</v>
      </c>
      <c r="I2281" s="34" t="s">
        <v>1538</v>
      </c>
      <c r="J2281" s="34">
        <v>0</v>
      </c>
    </row>
    <row r="2282" spans="1:10" x14ac:dyDescent="0.35">
      <c r="A2282" s="34" t="s">
        <v>19</v>
      </c>
      <c r="B2282" s="34" t="s">
        <v>1137</v>
      </c>
      <c r="C2282" s="34" t="s">
        <v>1138</v>
      </c>
      <c r="D2282" s="34" t="s">
        <v>1139</v>
      </c>
      <c r="E2282" s="34" t="s">
        <v>1488</v>
      </c>
      <c r="F2282" s="34" t="s">
        <v>1489</v>
      </c>
      <c r="G2282" s="34" t="s">
        <v>1536</v>
      </c>
      <c r="H2282" s="34" t="s">
        <v>1537</v>
      </c>
      <c r="I2282" s="34" t="s">
        <v>1539</v>
      </c>
      <c r="J2282" s="34">
        <v>0</v>
      </c>
    </row>
    <row r="2283" spans="1:10" x14ac:dyDescent="0.35">
      <c r="A2283" s="34" t="s">
        <v>19</v>
      </c>
      <c r="B2283" s="34" t="s">
        <v>1144</v>
      </c>
      <c r="C2283" s="34" t="s">
        <v>1138</v>
      </c>
      <c r="D2283" s="34" t="s">
        <v>1139</v>
      </c>
      <c r="E2283" s="34" t="s">
        <v>1488</v>
      </c>
      <c r="F2283" s="34" t="s">
        <v>1489</v>
      </c>
      <c r="G2283" s="34" t="s">
        <v>1536</v>
      </c>
      <c r="H2283" s="34" t="s">
        <v>1537</v>
      </c>
      <c r="I2283" s="34" t="s">
        <v>1539</v>
      </c>
      <c r="J2283" s="34">
        <v>0</v>
      </c>
    </row>
    <row r="2284" spans="1:10" x14ac:dyDescent="0.35">
      <c r="A2284" s="34" t="s">
        <v>16</v>
      </c>
      <c r="B2284" s="34" t="s">
        <v>1145</v>
      </c>
      <c r="C2284" s="34" t="s">
        <v>1146</v>
      </c>
      <c r="D2284" s="34" t="s">
        <v>1139</v>
      </c>
      <c r="E2284" s="34" t="s">
        <v>1488</v>
      </c>
      <c r="F2284" s="34" t="s">
        <v>1489</v>
      </c>
      <c r="G2284" s="34" t="s">
        <v>1536</v>
      </c>
      <c r="H2284" s="34" t="s">
        <v>1537</v>
      </c>
      <c r="I2284" s="34" t="s">
        <v>1539</v>
      </c>
      <c r="J2284" s="34">
        <v>150</v>
      </c>
    </row>
    <row r="2285" spans="1:10" x14ac:dyDescent="0.35">
      <c r="A2285" s="34" t="s">
        <v>16</v>
      </c>
      <c r="B2285" s="34" t="s">
        <v>1147</v>
      </c>
      <c r="C2285" s="34" t="s">
        <v>1146</v>
      </c>
      <c r="D2285" s="34" t="s">
        <v>1139</v>
      </c>
      <c r="E2285" s="34" t="s">
        <v>1488</v>
      </c>
      <c r="F2285" s="34" t="s">
        <v>1489</v>
      </c>
      <c r="G2285" s="34" t="s">
        <v>1536</v>
      </c>
      <c r="H2285" s="34" t="s">
        <v>1537</v>
      </c>
      <c r="I2285" s="34" t="s">
        <v>1539</v>
      </c>
      <c r="J2285" s="34">
        <v>169</v>
      </c>
    </row>
    <row r="2286" spans="1:10" x14ac:dyDescent="0.35">
      <c r="A2286" s="34" t="s">
        <v>16</v>
      </c>
      <c r="B2286" s="34" t="s">
        <v>1148</v>
      </c>
      <c r="C2286" s="34" t="s">
        <v>1146</v>
      </c>
      <c r="D2286" s="34" t="s">
        <v>1139</v>
      </c>
      <c r="E2286" s="34" t="s">
        <v>1488</v>
      </c>
      <c r="F2286" s="34" t="s">
        <v>1489</v>
      </c>
      <c r="G2286" s="34" t="s">
        <v>1536</v>
      </c>
      <c r="H2286" s="34" t="s">
        <v>1537</v>
      </c>
      <c r="I2286" s="34" t="s">
        <v>1539</v>
      </c>
      <c r="J2286" s="34">
        <v>0</v>
      </c>
    </row>
    <row r="2287" spans="1:10" x14ac:dyDescent="0.35">
      <c r="A2287" s="34" t="s">
        <v>16</v>
      </c>
      <c r="B2287" s="34" t="s">
        <v>1149</v>
      </c>
      <c r="C2287" s="34" t="s">
        <v>1146</v>
      </c>
      <c r="D2287" s="34" t="s">
        <v>1139</v>
      </c>
      <c r="E2287" s="34" t="s">
        <v>1488</v>
      </c>
      <c r="F2287" s="34" t="s">
        <v>1489</v>
      </c>
      <c r="G2287" s="34" t="s">
        <v>1536</v>
      </c>
      <c r="H2287" s="34" t="s">
        <v>1537</v>
      </c>
      <c r="I2287" s="34" t="s">
        <v>1539</v>
      </c>
      <c r="J2287" s="34">
        <v>18</v>
      </c>
    </row>
    <row r="2288" spans="1:10" x14ac:dyDescent="0.35">
      <c r="A2288" s="34" t="s">
        <v>16</v>
      </c>
      <c r="B2288" s="34" t="s">
        <v>1150</v>
      </c>
      <c r="C2288" s="34" t="s">
        <v>1146</v>
      </c>
      <c r="D2288" s="34" t="s">
        <v>1139</v>
      </c>
      <c r="E2288" s="34" t="s">
        <v>1488</v>
      </c>
      <c r="F2288" s="34" t="s">
        <v>1489</v>
      </c>
      <c r="G2288" s="34" t="s">
        <v>1536</v>
      </c>
      <c r="H2288" s="34" t="s">
        <v>1537</v>
      </c>
      <c r="I2288" s="34" t="s">
        <v>1539</v>
      </c>
      <c r="J2288" s="34">
        <v>0</v>
      </c>
    </row>
    <row r="2289" spans="1:10" x14ac:dyDescent="0.35">
      <c r="A2289" s="34" t="s">
        <v>19</v>
      </c>
      <c r="B2289" s="34" t="s">
        <v>1151</v>
      </c>
      <c r="C2289" s="34" t="s">
        <v>1146</v>
      </c>
      <c r="D2289" s="34" t="s">
        <v>1139</v>
      </c>
      <c r="E2289" s="34" t="s">
        <v>1488</v>
      </c>
      <c r="F2289" s="34" t="s">
        <v>1489</v>
      </c>
      <c r="G2289" s="34" t="s">
        <v>1536</v>
      </c>
      <c r="H2289" s="34" t="s">
        <v>1537</v>
      </c>
      <c r="I2289" s="34" t="s">
        <v>1539</v>
      </c>
      <c r="J2289" s="34">
        <v>0</v>
      </c>
    </row>
    <row r="2290" spans="1:10" x14ac:dyDescent="0.35">
      <c r="A2290" s="34" t="s">
        <v>19</v>
      </c>
      <c r="B2290" s="34" t="s">
        <v>1152</v>
      </c>
      <c r="C2290" s="34" t="s">
        <v>1146</v>
      </c>
      <c r="D2290" s="34" t="s">
        <v>1139</v>
      </c>
      <c r="E2290" s="34" t="s">
        <v>1488</v>
      </c>
      <c r="F2290" s="34" t="s">
        <v>1489</v>
      </c>
      <c r="G2290" s="34" t="s">
        <v>1536</v>
      </c>
      <c r="H2290" s="34" t="s">
        <v>1537</v>
      </c>
      <c r="I2290" s="34" t="s">
        <v>1539</v>
      </c>
      <c r="J2290" s="34">
        <v>0</v>
      </c>
    </row>
    <row r="2291" spans="1:10" x14ac:dyDescent="0.35">
      <c r="A2291" s="34" t="s">
        <v>19</v>
      </c>
      <c r="B2291" s="34" t="s">
        <v>1153</v>
      </c>
      <c r="C2291" s="34" t="s">
        <v>1146</v>
      </c>
      <c r="D2291" s="34" t="s">
        <v>1139</v>
      </c>
      <c r="E2291" s="34" t="s">
        <v>1488</v>
      </c>
      <c r="F2291" s="34" t="s">
        <v>1489</v>
      </c>
      <c r="G2291" s="34" t="s">
        <v>1536</v>
      </c>
      <c r="H2291" s="34" t="s">
        <v>1537</v>
      </c>
      <c r="I2291" s="34" t="s">
        <v>1539</v>
      </c>
      <c r="J2291" s="34">
        <v>0</v>
      </c>
    </row>
    <row r="2292" spans="1:10" x14ac:dyDescent="0.35">
      <c r="A2292" s="34" t="s">
        <v>19</v>
      </c>
      <c r="B2292" s="34" t="s">
        <v>1154</v>
      </c>
      <c r="C2292" s="34" t="s">
        <v>1146</v>
      </c>
      <c r="D2292" s="34" t="s">
        <v>1139</v>
      </c>
      <c r="E2292" s="34" t="s">
        <v>1488</v>
      </c>
      <c r="F2292" s="34" t="s">
        <v>1489</v>
      </c>
      <c r="G2292" s="34" t="s">
        <v>1536</v>
      </c>
      <c r="H2292" s="34" t="s">
        <v>1537</v>
      </c>
      <c r="I2292" s="34" t="s">
        <v>1539</v>
      </c>
      <c r="J2292" s="34">
        <v>0</v>
      </c>
    </row>
    <row r="2293" spans="1:10" x14ac:dyDescent="0.35">
      <c r="A2293" s="34" t="s">
        <v>19</v>
      </c>
      <c r="B2293" s="34" t="s">
        <v>1155</v>
      </c>
      <c r="C2293" s="34" t="s">
        <v>1146</v>
      </c>
      <c r="D2293" s="34" t="s">
        <v>1139</v>
      </c>
      <c r="E2293" s="34" t="s">
        <v>1488</v>
      </c>
      <c r="F2293" s="34" t="s">
        <v>1489</v>
      </c>
      <c r="G2293" s="34" t="s">
        <v>1536</v>
      </c>
      <c r="H2293" s="34" t="s">
        <v>1537</v>
      </c>
      <c r="I2293" s="34" t="s">
        <v>1539</v>
      </c>
      <c r="J2293" s="34">
        <v>0</v>
      </c>
    </row>
    <row r="2294" spans="1:10" x14ac:dyDescent="0.35">
      <c r="A2294" s="34" t="s">
        <v>19</v>
      </c>
      <c r="B2294" s="34" t="s">
        <v>1137</v>
      </c>
      <c r="C2294" s="34" t="s">
        <v>1138</v>
      </c>
      <c r="D2294" s="34" t="s">
        <v>1139</v>
      </c>
      <c r="E2294" s="34" t="s">
        <v>1488</v>
      </c>
      <c r="F2294" s="34" t="s">
        <v>1489</v>
      </c>
      <c r="G2294" s="34" t="s">
        <v>1536</v>
      </c>
      <c r="H2294" s="34" t="s">
        <v>1537</v>
      </c>
      <c r="I2294" s="34" t="s">
        <v>1540</v>
      </c>
      <c r="J2294" s="34">
        <v>0</v>
      </c>
    </row>
    <row r="2295" spans="1:10" x14ac:dyDescent="0.35">
      <c r="A2295" s="34" t="s">
        <v>19</v>
      </c>
      <c r="B2295" s="34" t="s">
        <v>1144</v>
      </c>
      <c r="C2295" s="34" t="s">
        <v>1138</v>
      </c>
      <c r="D2295" s="34" t="s">
        <v>1139</v>
      </c>
      <c r="E2295" s="34" t="s">
        <v>1488</v>
      </c>
      <c r="F2295" s="34" t="s">
        <v>1489</v>
      </c>
      <c r="G2295" s="34" t="s">
        <v>1536</v>
      </c>
      <c r="H2295" s="34" t="s">
        <v>1537</v>
      </c>
      <c r="I2295" s="34" t="s">
        <v>1540</v>
      </c>
      <c r="J2295" s="34">
        <v>0</v>
      </c>
    </row>
    <row r="2296" spans="1:10" x14ac:dyDescent="0.35">
      <c r="A2296" s="34" t="s">
        <v>16</v>
      </c>
      <c r="B2296" s="34" t="s">
        <v>1145</v>
      </c>
      <c r="C2296" s="34" t="s">
        <v>1146</v>
      </c>
      <c r="D2296" s="34" t="s">
        <v>1139</v>
      </c>
      <c r="E2296" s="34" t="s">
        <v>1488</v>
      </c>
      <c r="F2296" s="34" t="s">
        <v>1489</v>
      </c>
      <c r="G2296" s="34" t="s">
        <v>1536</v>
      </c>
      <c r="H2296" s="34" t="s">
        <v>1537</v>
      </c>
      <c r="I2296" s="34" t="s">
        <v>1540</v>
      </c>
      <c r="J2296" s="34">
        <v>0</v>
      </c>
    </row>
    <row r="2297" spans="1:10" x14ac:dyDescent="0.35">
      <c r="A2297" s="34" t="s">
        <v>16</v>
      </c>
      <c r="B2297" s="34" t="s">
        <v>1147</v>
      </c>
      <c r="C2297" s="34" t="s">
        <v>1146</v>
      </c>
      <c r="D2297" s="34" t="s">
        <v>1139</v>
      </c>
      <c r="E2297" s="34" t="s">
        <v>1488</v>
      </c>
      <c r="F2297" s="34" t="s">
        <v>1489</v>
      </c>
      <c r="G2297" s="34" t="s">
        <v>1536</v>
      </c>
      <c r="H2297" s="34" t="s">
        <v>1537</v>
      </c>
      <c r="I2297" s="34" t="s">
        <v>1540</v>
      </c>
      <c r="J2297" s="34">
        <v>0</v>
      </c>
    </row>
    <row r="2298" spans="1:10" x14ac:dyDescent="0.35">
      <c r="A2298" s="34" t="s">
        <v>16</v>
      </c>
      <c r="B2298" s="34" t="s">
        <v>1148</v>
      </c>
      <c r="C2298" s="34" t="s">
        <v>1146</v>
      </c>
      <c r="D2298" s="34" t="s">
        <v>1139</v>
      </c>
      <c r="E2298" s="34" t="s">
        <v>1488</v>
      </c>
      <c r="F2298" s="34" t="s">
        <v>1489</v>
      </c>
      <c r="G2298" s="34" t="s">
        <v>1536</v>
      </c>
      <c r="H2298" s="34" t="s">
        <v>1537</v>
      </c>
      <c r="I2298" s="34" t="s">
        <v>1540</v>
      </c>
      <c r="J2298" s="34">
        <v>0</v>
      </c>
    </row>
    <row r="2299" spans="1:10" x14ac:dyDescent="0.35">
      <c r="A2299" s="34" t="s">
        <v>16</v>
      </c>
      <c r="B2299" s="34" t="s">
        <v>1149</v>
      </c>
      <c r="C2299" s="34" t="s">
        <v>1146</v>
      </c>
      <c r="D2299" s="34" t="s">
        <v>1139</v>
      </c>
      <c r="E2299" s="34" t="s">
        <v>1488</v>
      </c>
      <c r="F2299" s="34" t="s">
        <v>1489</v>
      </c>
      <c r="G2299" s="34" t="s">
        <v>1536</v>
      </c>
      <c r="H2299" s="34" t="s">
        <v>1537</v>
      </c>
      <c r="I2299" s="34" t="s">
        <v>1540</v>
      </c>
      <c r="J2299" s="34">
        <v>0</v>
      </c>
    </row>
    <row r="2300" spans="1:10" x14ac:dyDescent="0.35">
      <c r="A2300" s="34" t="s">
        <v>16</v>
      </c>
      <c r="B2300" s="34" t="s">
        <v>1150</v>
      </c>
      <c r="C2300" s="34" t="s">
        <v>1146</v>
      </c>
      <c r="D2300" s="34" t="s">
        <v>1139</v>
      </c>
      <c r="E2300" s="34" t="s">
        <v>1488</v>
      </c>
      <c r="F2300" s="34" t="s">
        <v>1489</v>
      </c>
      <c r="G2300" s="34" t="s">
        <v>1536</v>
      </c>
      <c r="H2300" s="34" t="s">
        <v>1537</v>
      </c>
      <c r="I2300" s="34" t="s">
        <v>1540</v>
      </c>
      <c r="J2300" s="34">
        <v>0</v>
      </c>
    </row>
    <row r="2301" spans="1:10" x14ac:dyDescent="0.35">
      <c r="A2301" s="34" t="s">
        <v>19</v>
      </c>
      <c r="B2301" s="34" t="s">
        <v>1151</v>
      </c>
      <c r="C2301" s="34" t="s">
        <v>1146</v>
      </c>
      <c r="D2301" s="34" t="s">
        <v>1139</v>
      </c>
      <c r="E2301" s="34" t="s">
        <v>1488</v>
      </c>
      <c r="F2301" s="34" t="s">
        <v>1489</v>
      </c>
      <c r="G2301" s="34" t="s">
        <v>1536</v>
      </c>
      <c r="H2301" s="34" t="s">
        <v>1537</v>
      </c>
      <c r="I2301" s="34" t="s">
        <v>1540</v>
      </c>
      <c r="J2301" s="34">
        <v>0</v>
      </c>
    </row>
    <row r="2302" spans="1:10" x14ac:dyDescent="0.35">
      <c r="A2302" s="34" t="s">
        <v>19</v>
      </c>
      <c r="B2302" s="34" t="s">
        <v>1152</v>
      </c>
      <c r="C2302" s="34" t="s">
        <v>1146</v>
      </c>
      <c r="D2302" s="34" t="s">
        <v>1139</v>
      </c>
      <c r="E2302" s="34" t="s">
        <v>1488</v>
      </c>
      <c r="F2302" s="34" t="s">
        <v>1489</v>
      </c>
      <c r="G2302" s="34" t="s">
        <v>1536</v>
      </c>
      <c r="H2302" s="34" t="s">
        <v>1537</v>
      </c>
      <c r="I2302" s="34" t="s">
        <v>1540</v>
      </c>
      <c r="J2302" s="34">
        <v>0</v>
      </c>
    </row>
    <row r="2303" spans="1:10" x14ac:dyDescent="0.35">
      <c r="A2303" s="34" t="s">
        <v>19</v>
      </c>
      <c r="B2303" s="34" t="s">
        <v>1153</v>
      </c>
      <c r="C2303" s="34" t="s">
        <v>1146</v>
      </c>
      <c r="D2303" s="34" t="s">
        <v>1139</v>
      </c>
      <c r="E2303" s="34" t="s">
        <v>1488</v>
      </c>
      <c r="F2303" s="34" t="s">
        <v>1489</v>
      </c>
      <c r="G2303" s="34" t="s">
        <v>1536</v>
      </c>
      <c r="H2303" s="34" t="s">
        <v>1537</v>
      </c>
      <c r="I2303" s="34" t="s">
        <v>1540</v>
      </c>
      <c r="J2303" s="34">
        <v>0</v>
      </c>
    </row>
    <row r="2304" spans="1:10" x14ac:dyDescent="0.35">
      <c r="A2304" s="34" t="s">
        <v>19</v>
      </c>
      <c r="B2304" s="34" t="s">
        <v>1154</v>
      </c>
      <c r="C2304" s="34" t="s">
        <v>1146</v>
      </c>
      <c r="D2304" s="34" t="s">
        <v>1139</v>
      </c>
      <c r="E2304" s="34" t="s">
        <v>1488</v>
      </c>
      <c r="F2304" s="34" t="s">
        <v>1489</v>
      </c>
      <c r="G2304" s="34" t="s">
        <v>1536</v>
      </c>
      <c r="H2304" s="34" t="s">
        <v>1537</v>
      </c>
      <c r="I2304" s="34" t="s">
        <v>1540</v>
      </c>
      <c r="J2304" s="34">
        <v>9</v>
      </c>
    </row>
    <row r="2305" spans="1:10" x14ac:dyDescent="0.35">
      <c r="A2305" s="34" t="s">
        <v>19</v>
      </c>
      <c r="B2305" s="34" t="s">
        <v>1155</v>
      </c>
      <c r="C2305" s="34" t="s">
        <v>1146</v>
      </c>
      <c r="D2305" s="34" t="s">
        <v>1139</v>
      </c>
      <c r="E2305" s="34" t="s">
        <v>1488</v>
      </c>
      <c r="F2305" s="34" t="s">
        <v>1489</v>
      </c>
      <c r="G2305" s="34" t="s">
        <v>1536</v>
      </c>
      <c r="H2305" s="34" t="s">
        <v>1537</v>
      </c>
      <c r="I2305" s="34" t="s">
        <v>1540</v>
      </c>
      <c r="J2305" s="34">
        <v>0</v>
      </c>
    </row>
    <row r="2306" spans="1:10" x14ac:dyDescent="0.35">
      <c r="A2306" s="34" t="s">
        <v>19</v>
      </c>
      <c r="B2306" s="34" t="s">
        <v>1137</v>
      </c>
      <c r="C2306" s="34" t="s">
        <v>1138</v>
      </c>
      <c r="D2306" s="34" t="s">
        <v>1139</v>
      </c>
      <c r="E2306" s="34" t="s">
        <v>1166</v>
      </c>
      <c r="F2306" s="34" t="s">
        <v>1184</v>
      </c>
      <c r="G2306" s="34" t="s">
        <v>1185</v>
      </c>
      <c r="H2306" s="34" t="s">
        <v>50</v>
      </c>
      <c r="I2306" s="34" t="s">
        <v>1541</v>
      </c>
      <c r="J2306" s="34">
        <v>0</v>
      </c>
    </row>
    <row r="2307" spans="1:10" x14ac:dyDescent="0.35">
      <c r="A2307" s="34" t="s">
        <v>19</v>
      </c>
      <c r="B2307" s="34" t="s">
        <v>1144</v>
      </c>
      <c r="C2307" s="34" t="s">
        <v>1138</v>
      </c>
      <c r="D2307" s="34" t="s">
        <v>1139</v>
      </c>
      <c r="E2307" s="34" t="s">
        <v>1166</v>
      </c>
      <c r="F2307" s="34" t="s">
        <v>1184</v>
      </c>
      <c r="G2307" s="34" t="s">
        <v>1185</v>
      </c>
      <c r="H2307" s="34" t="s">
        <v>50</v>
      </c>
      <c r="I2307" s="34" t="s">
        <v>1541</v>
      </c>
      <c r="J2307" s="34">
        <v>0</v>
      </c>
    </row>
    <row r="2308" spans="1:10" x14ac:dyDescent="0.35">
      <c r="A2308" s="34" t="s">
        <v>16</v>
      </c>
      <c r="B2308" s="34" t="s">
        <v>1145</v>
      </c>
      <c r="C2308" s="34" t="s">
        <v>1146</v>
      </c>
      <c r="D2308" s="34" t="s">
        <v>1139</v>
      </c>
      <c r="E2308" s="34" t="s">
        <v>1166</v>
      </c>
      <c r="F2308" s="34" t="s">
        <v>1184</v>
      </c>
      <c r="G2308" s="34" t="s">
        <v>1185</v>
      </c>
      <c r="H2308" s="34" t="s">
        <v>50</v>
      </c>
      <c r="I2308" s="34" t="s">
        <v>1541</v>
      </c>
      <c r="J2308" s="34">
        <v>85</v>
      </c>
    </row>
    <row r="2309" spans="1:10" x14ac:dyDescent="0.35">
      <c r="A2309" s="34" t="s">
        <v>16</v>
      </c>
      <c r="B2309" s="34" t="s">
        <v>1147</v>
      </c>
      <c r="C2309" s="34" t="s">
        <v>1146</v>
      </c>
      <c r="D2309" s="34" t="s">
        <v>1139</v>
      </c>
      <c r="E2309" s="34" t="s">
        <v>1166</v>
      </c>
      <c r="F2309" s="34" t="s">
        <v>1184</v>
      </c>
      <c r="G2309" s="34" t="s">
        <v>1185</v>
      </c>
      <c r="H2309" s="34" t="s">
        <v>50</v>
      </c>
      <c r="I2309" s="34" t="s">
        <v>1541</v>
      </c>
      <c r="J2309" s="34">
        <v>0</v>
      </c>
    </row>
    <row r="2310" spans="1:10" x14ac:dyDescent="0.35">
      <c r="A2310" s="34" t="s">
        <v>16</v>
      </c>
      <c r="B2310" s="34" t="s">
        <v>1148</v>
      </c>
      <c r="C2310" s="34" t="s">
        <v>1146</v>
      </c>
      <c r="D2310" s="34" t="s">
        <v>1139</v>
      </c>
      <c r="E2310" s="34" t="s">
        <v>1166</v>
      </c>
      <c r="F2310" s="34" t="s">
        <v>1184</v>
      </c>
      <c r="G2310" s="34" t="s">
        <v>1185</v>
      </c>
      <c r="H2310" s="34" t="s">
        <v>50</v>
      </c>
      <c r="I2310" s="34" t="s">
        <v>1541</v>
      </c>
      <c r="J2310" s="34">
        <v>0</v>
      </c>
    </row>
    <row r="2311" spans="1:10" x14ac:dyDescent="0.35">
      <c r="A2311" s="34" t="s">
        <v>16</v>
      </c>
      <c r="B2311" s="34" t="s">
        <v>1149</v>
      </c>
      <c r="C2311" s="34" t="s">
        <v>1146</v>
      </c>
      <c r="D2311" s="34" t="s">
        <v>1139</v>
      </c>
      <c r="E2311" s="34" t="s">
        <v>1166</v>
      </c>
      <c r="F2311" s="34" t="s">
        <v>1184</v>
      </c>
      <c r="G2311" s="34" t="s">
        <v>1185</v>
      </c>
      <c r="H2311" s="34" t="s">
        <v>50</v>
      </c>
      <c r="I2311" s="34" t="s">
        <v>1541</v>
      </c>
      <c r="J2311" s="34">
        <v>16</v>
      </c>
    </row>
    <row r="2312" spans="1:10" x14ac:dyDescent="0.35">
      <c r="A2312" s="34" t="s">
        <v>16</v>
      </c>
      <c r="B2312" s="34" t="s">
        <v>1150</v>
      </c>
      <c r="C2312" s="34" t="s">
        <v>1146</v>
      </c>
      <c r="D2312" s="34" t="s">
        <v>1139</v>
      </c>
      <c r="E2312" s="34" t="s">
        <v>1166</v>
      </c>
      <c r="F2312" s="34" t="s">
        <v>1184</v>
      </c>
      <c r="G2312" s="34" t="s">
        <v>1185</v>
      </c>
      <c r="H2312" s="34" t="s">
        <v>50</v>
      </c>
      <c r="I2312" s="34" t="s">
        <v>1541</v>
      </c>
      <c r="J2312" s="34">
        <v>19</v>
      </c>
    </row>
    <row r="2313" spans="1:10" x14ac:dyDescent="0.35">
      <c r="A2313" s="34" t="s">
        <v>19</v>
      </c>
      <c r="B2313" s="34" t="s">
        <v>1151</v>
      </c>
      <c r="C2313" s="34" t="s">
        <v>1146</v>
      </c>
      <c r="D2313" s="34" t="s">
        <v>1139</v>
      </c>
      <c r="E2313" s="34" t="s">
        <v>1166</v>
      </c>
      <c r="F2313" s="34" t="s">
        <v>1184</v>
      </c>
      <c r="G2313" s="34" t="s">
        <v>1185</v>
      </c>
      <c r="H2313" s="34" t="s">
        <v>50</v>
      </c>
      <c r="I2313" s="34" t="s">
        <v>1541</v>
      </c>
      <c r="J2313" s="34">
        <v>0</v>
      </c>
    </row>
    <row r="2314" spans="1:10" x14ac:dyDescent="0.35">
      <c r="A2314" s="34" t="s">
        <v>19</v>
      </c>
      <c r="B2314" s="34" t="s">
        <v>1152</v>
      </c>
      <c r="C2314" s="34" t="s">
        <v>1146</v>
      </c>
      <c r="D2314" s="34" t="s">
        <v>1139</v>
      </c>
      <c r="E2314" s="34" t="s">
        <v>1166</v>
      </c>
      <c r="F2314" s="34" t="s">
        <v>1184</v>
      </c>
      <c r="G2314" s="34" t="s">
        <v>1185</v>
      </c>
      <c r="H2314" s="34" t="s">
        <v>50</v>
      </c>
      <c r="I2314" s="34" t="s">
        <v>1541</v>
      </c>
      <c r="J2314" s="34">
        <v>9</v>
      </c>
    </row>
    <row r="2315" spans="1:10" x14ac:dyDescent="0.35">
      <c r="A2315" s="34" t="s">
        <v>19</v>
      </c>
      <c r="B2315" s="34" t="s">
        <v>1153</v>
      </c>
      <c r="C2315" s="34" t="s">
        <v>1146</v>
      </c>
      <c r="D2315" s="34" t="s">
        <v>1139</v>
      </c>
      <c r="E2315" s="34" t="s">
        <v>1166</v>
      </c>
      <c r="F2315" s="34" t="s">
        <v>1184</v>
      </c>
      <c r="G2315" s="34" t="s">
        <v>1185</v>
      </c>
      <c r="H2315" s="34" t="s">
        <v>50</v>
      </c>
      <c r="I2315" s="34" t="s">
        <v>1541</v>
      </c>
      <c r="J2315" s="34">
        <v>0</v>
      </c>
    </row>
    <row r="2316" spans="1:10" x14ac:dyDescent="0.35">
      <c r="A2316" s="34" t="s">
        <v>19</v>
      </c>
      <c r="B2316" s="34" t="s">
        <v>1154</v>
      </c>
      <c r="C2316" s="34" t="s">
        <v>1146</v>
      </c>
      <c r="D2316" s="34" t="s">
        <v>1139</v>
      </c>
      <c r="E2316" s="34" t="s">
        <v>1166</v>
      </c>
      <c r="F2316" s="34" t="s">
        <v>1184</v>
      </c>
      <c r="G2316" s="34" t="s">
        <v>1185</v>
      </c>
      <c r="H2316" s="34" t="s">
        <v>50</v>
      </c>
      <c r="I2316" s="34" t="s">
        <v>1541</v>
      </c>
      <c r="J2316" s="34">
        <v>0</v>
      </c>
    </row>
    <row r="2317" spans="1:10" x14ac:dyDescent="0.35">
      <c r="A2317" s="34" t="s">
        <v>19</v>
      </c>
      <c r="B2317" s="34" t="s">
        <v>1155</v>
      </c>
      <c r="C2317" s="34" t="s">
        <v>1146</v>
      </c>
      <c r="D2317" s="34" t="s">
        <v>1139</v>
      </c>
      <c r="E2317" s="34" t="s">
        <v>1166</v>
      </c>
      <c r="F2317" s="34" t="s">
        <v>1184</v>
      </c>
      <c r="G2317" s="34" t="s">
        <v>1185</v>
      </c>
      <c r="H2317" s="34" t="s">
        <v>50</v>
      </c>
      <c r="I2317" s="34" t="s">
        <v>1541</v>
      </c>
      <c r="J2317" s="34">
        <v>0</v>
      </c>
    </row>
    <row r="2318" spans="1:10" x14ac:dyDescent="0.35">
      <c r="A2318" s="34" t="s">
        <v>19</v>
      </c>
      <c r="B2318" s="34" t="s">
        <v>1137</v>
      </c>
      <c r="C2318" s="34" t="s">
        <v>1138</v>
      </c>
      <c r="D2318" s="34" t="s">
        <v>1139</v>
      </c>
      <c r="E2318" s="34" t="s">
        <v>1213</v>
      </c>
      <c r="F2318" s="34" t="s">
        <v>1214</v>
      </c>
      <c r="G2318" s="34" t="s">
        <v>1334</v>
      </c>
      <c r="H2318" s="34" t="s">
        <v>1542</v>
      </c>
      <c r="I2318" s="34" t="s">
        <v>1543</v>
      </c>
      <c r="J2318" s="34">
        <v>0</v>
      </c>
    </row>
    <row r="2319" spans="1:10" x14ac:dyDescent="0.35">
      <c r="A2319" s="34" t="s">
        <v>19</v>
      </c>
      <c r="B2319" s="34" t="s">
        <v>1144</v>
      </c>
      <c r="C2319" s="34" t="s">
        <v>1138</v>
      </c>
      <c r="D2319" s="34" t="s">
        <v>1139</v>
      </c>
      <c r="E2319" s="34" t="s">
        <v>1213</v>
      </c>
      <c r="F2319" s="34" t="s">
        <v>1214</v>
      </c>
      <c r="G2319" s="34" t="s">
        <v>1334</v>
      </c>
      <c r="H2319" s="34" t="s">
        <v>1542</v>
      </c>
      <c r="I2319" s="34" t="s">
        <v>1543</v>
      </c>
      <c r="J2319" s="34">
        <v>542</v>
      </c>
    </row>
    <row r="2320" spans="1:10" x14ac:dyDescent="0.35">
      <c r="A2320" s="34" t="s">
        <v>16</v>
      </c>
      <c r="B2320" s="34" t="s">
        <v>1145</v>
      </c>
      <c r="C2320" s="34" t="s">
        <v>1146</v>
      </c>
      <c r="D2320" s="34" t="s">
        <v>1139</v>
      </c>
      <c r="E2320" s="34" t="s">
        <v>1213</v>
      </c>
      <c r="F2320" s="34" t="s">
        <v>1214</v>
      </c>
      <c r="G2320" s="34" t="s">
        <v>1334</v>
      </c>
      <c r="H2320" s="34" t="s">
        <v>1542</v>
      </c>
      <c r="I2320" s="34" t="s">
        <v>1543</v>
      </c>
      <c r="J2320" s="34">
        <v>0</v>
      </c>
    </row>
    <row r="2321" spans="1:10" x14ac:dyDescent="0.35">
      <c r="A2321" s="34" t="s">
        <v>16</v>
      </c>
      <c r="B2321" s="34" t="s">
        <v>1147</v>
      </c>
      <c r="C2321" s="34" t="s">
        <v>1146</v>
      </c>
      <c r="D2321" s="34" t="s">
        <v>1139</v>
      </c>
      <c r="E2321" s="34" t="s">
        <v>1213</v>
      </c>
      <c r="F2321" s="34" t="s">
        <v>1214</v>
      </c>
      <c r="G2321" s="34" t="s">
        <v>1334</v>
      </c>
      <c r="H2321" s="34" t="s">
        <v>1542</v>
      </c>
      <c r="I2321" s="34" t="s">
        <v>1543</v>
      </c>
      <c r="J2321" s="34">
        <v>0</v>
      </c>
    </row>
    <row r="2322" spans="1:10" x14ac:dyDescent="0.35">
      <c r="A2322" s="34" t="s">
        <v>16</v>
      </c>
      <c r="B2322" s="34" t="s">
        <v>1148</v>
      </c>
      <c r="C2322" s="34" t="s">
        <v>1146</v>
      </c>
      <c r="D2322" s="34" t="s">
        <v>1139</v>
      </c>
      <c r="E2322" s="34" t="s">
        <v>1213</v>
      </c>
      <c r="F2322" s="34" t="s">
        <v>1214</v>
      </c>
      <c r="G2322" s="34" t="s">
        <v>1334</v>
      </c>
      <c r="H2322" s="34" t="s">
        <v>1542</v>
      </c>
      <c r="I2322" s="34" t="s">
        <v>1543</v>
      </c>
      <c r="J2322" s="34">
        <v>0</v>
      </c>
    </row>
    <row r="2323" spans="1:10" x14ac:dyDescent="0.35">
      <c r="A2323" s="34" t="s">
        <v>16</v>
      </c>
      <c r="B2323" s="34" t="s">
        <v>1149</v>
      </c>
      <c r="C2323" s="34" t="s">
        <v>1146</v>
      </c>
      <c r="D2323" s="34" t="s">
        <v>1139</v>
      </c>
      <c r="E2323" s="34" t="s">
        <v>1213</v>
      </c>
      <c r="F2323" s="34" t="s">
        <v>1214</v>
      </c>
      <c r="G2323" s="34" t="s">
        <v>1334</v>
      </c>
      <c r="H2323" s="34" t="s">
        <v>1542</v>
      </c>
      <c r="I2323" s="34" t="s">
        <v>1543</v>
      </c>
      <c r="J2323" s="34">
        <v>0</v>
      </c>
    </row>
    <row r="2324" spans="1:10" x14ac:dyDescent="0.35">
      <c r="A2324" s="34" t="s">
        <v>16</v>
      </c>
      <c r="B2324" s="34" t="s">
        <v>1150</v>
      </c>
      <c r="C2324" s="34" t="s">
        <v>1146</v>
      </c>
      <c r="D2324" s="34" t="s">
        <v>1139</v>
      </c>
      <c r="E2324" s="34" t="s">
        <v>1213</v>
      </c>
      <c r="F2324" s="34" t="s">
        <v>1214</v>
      </c>
      <c r="G2324" s="34" t="s">
        <v>1334</v>
      </c>
      <c r="H2324" s="34" t="s">
        <v>1542</v>
      </c>
      <c r="I2324" s="34" t="s">
        <v>1543</v>
      </c>
      <c r="J2324" s="34">
        <v>0</v>
      </c>
    </row>
    <row r="2325" spans="1:10" x14ac:dyDescent="0.35">
      <c r="A2325" s="34" t="s">
        <v>19</v>
      </c>
      <c r="B2325" s="34" t="s">
        <v>1151</v>
      </c>
      <c r="C2325" s="34" t="s">
        <v>1146</v>
      </c>
      <c r="D2325" s="34" t="s">
        <v>1139</v>
      </c>
      <c r="E2325" s="34" t="s">
        <v>1213</v>
      </c>
      <c r="F2325" s="34" t="s">
        <v>1214</v>
      </c>
      <c r="G2325" s="34" t="s">
        <v>1334</v>
      </c>
      <c r="H2325" s="34" t="s">
        <v>1542</v>
      </c>
      <c r="I2325" s="34" t="s">
        <v>1543</v>
      </c>
      <c r="J2325" s="34">
        <v>0</v>
      </c>
    </row>
    <row r="2326" spans="1:10" x14ac:dyDescent="0.35">
      <c r="A2326" s="34" t="s">
        <v>19</v>
      </c>
      <c r="B2326" s="34" t="s">
        <v>1152</v>
      </c>
      <c r="C2326" s="34" t="s">
        <v>1146</v>
      </c>
      <c r="D2326" s="34" t="s">
        <v>1139</v>
      </c>
      <c r="E2326" s="34" t="s">
        <v>1213</v>
      </c>
      <c r="F2326" s="34" t="s">
        <v>1214</v>
      </c>
      <c r="G2326" s="34" t="s">
        <v>1334</v>
      </c>
      <c r="H2326" s="34" t="s">
        <v>1542</v>
      </c>
      <c r="I2326" s="34" t="s">
        <v>1543</v>
      </c>
      <c r="J2326" s="34">
        <v>0</v>
      </c>
    </row>
    <row r="2327" spans="1:10" x14ac:dyDescent="0.35">
      <c r="A2327" s="34" t="s">
        <v>19</v>
      </c>
      <c r="B2327" s="34" t="s">
        <v>1153</v>
      </c>
      <c r="C2327" s="34" t="s">
        <v>1146</v>
      </c>
      <c r="D2327" s="34" t="s">
        <v>1139</v>
      </c>
      <c r="E2327" s="34" t="s">
        <v>1213</v>
      </c>
      <c r="F2327" s="34" t="s">
        <v>1214</v>
      </c>
      <c r="G2327" s="34" t="s">
        <v>1334</v>
      </c>
      <c r="H2327" s="34" t="s">
        <v>1542</v>
      </c>
      <c r="I2327" s="34" t="s">
        <v>1543</v>
      </c>
      <c r="J2327" s="34">
        <v>0</v>
      </c>
    </row>
    <row r="2328" spans="1:10" x14ac:dyDescent="0.35">
      <c r="A2328" s="34" t="s">
        <v>19</v>
      </c>
      <c r="B2328" s="34" t="s">
        <v>1154</v>
      </c>
      <c r="C2328" s="34" t="s">
        <v>1146</v>
      </c>
      <c r="D2328" s="34" t="s">
        <v>1139</v>
      </c>
      <c r="E2328" s="34" t="s">
        <v>1213</v>
      </c>
      <c r="F2328" s="34" t="s">
        <v>1214</v>
      </c>
      <c r="G2328" s="34" t="s">
        <v>1334</v>
      </c>
      <c r="H2328" s="34" t="s">
        <v>1542</v>
      </c>
      <c r="I2328" s="34" t="s">
        <v>1543</v>
      </c>
      <c r="J2328" s="34">
        <v>0</v>
      </c>
    </row>
    <row r="2329" spans="1:10" x14ac:dyDescent="0.35">
      <c r="A2329" s="34" t="s">
        <v>19</v>
      </c>
      <c r="B2329" s="34" t="s">
        <v>1155</v>
      </c>
      <c r="C2329" s="34" t="s">
        <v>1146</v>
      </c>
      <c r="D2329" s="34" t="s">
        <v>1139</v>
      </c>
      <c r="E2329" s="34" t="s">
        <v>1213</v>
      </c>
      <c r="F2329" s="34" t="s">
        <v>1214</v>
      </c>
      <c r="G2329" s="34" t="s">
        <v>1334</v>
      </c>
      <c r="H2329" s="34" t="s">
        <v>1542</v>
      </c>
      <c r="I2329" s="34" t="s">
        <v>1543</v>
      </c>
      <c r="J2329" s="34">
        <v>0</v>
      </c>
    </row>
    <row r="2330" spans="1:10" x14ac:dyDescent="0.35">
      <c r="A2330" s="34" t="s">
        <v>19</v>
      </c>
      <c r="B2330" s="34" t="s">
        <v>1137</v>
      </c>
      <c r="C2330" s="34" t="s">
        <v>1138</v>
      </c>
      <c r="D2330" s="34" t="s">
        <v>1139</v>
      </c>
      <c r="E2330" s="34" t="s">
        <v>1213</v>
      </c>
      <c r="F2330" s="34" t="s">
        <v>1544</v>
      </c>
      <c r="G2330" s="34" t="s">
        <v>1545</v>
      </c>
      <c r="H2330" s="34" t="s">
        <v>1546</v>
      </c>
      <c r="I2330" s="34" t="s">
        <v>1547</v>
      </c>
      <c r="J2330" s="34">
        <v>0</v>
      </c>
    </row>
    <row r="2331" spans="1:10" x14ac:dyDescent="0.35">
      <c r="A2331" s="34" t="s">
        <v>19</v>
      </c>
      <c r="B2331" s="34" t="s">
        <v>1144</v>
      </c>
      <c r="C2331" s="34" t="s">
        <v>1138</v>
      </c>
      <c r="D2331" s="34" t="s">
        <v>1139</v>
      </c>
      <c r="E2331" s="34" t="s">
        <v>1213</v>
      </c>
      <c r="F2331" s="34" t="s">
        <v>1544</v>
      </c>
      <c r="G2331" s="34" t="s">
        <v>1545</v>
      </c>
      <c r="H2331" s="34" t="s">
        <v>1546</v>
      </c>
      <c r="I2331" s="34" t="s">
        <v>1547</v>
      </c>
      <c r="J2331" s="34">
        <v>0</v>
      </c>
    </row>
    <row r="2332" spans="1:10" x14ac:dyDescent="0.35">
      <c r="A2332" s="34" t="s">
        <v>16</v>
      </c>
      <c r="B2332" s="34" t="s">
        <v>1145</v>
      </c>
      <c r="C2332" s="34" t="s">
        <v>1146</v>
      </c>
      <c r="D2332" s="34" t="s">
        <v>1139</v>
      </c>
      <c r="E2332" s="34" t="s">
        <v>1213</v>
      </c>
      <c r="F2332" s="34" t="s">
        <v>1544</v>
      </c>
      <c r="G2332" s="34" t="s">
        <v>1545</v>
      </c>
      <c r="H2332" s="34" t="s">
        <v>1546</v>
      </c>
      <c r="I2332" s="34" t="s">
        <v>1547</v>
      </c>
      <c r="J2332" s="34">
        <v>0</v>
      </c>
    </row>
    <row r="2333" spans="1:10" x14ac:dyDescent="0.35">
      <c r="A2333" s="34" t="s">
        <v>16</v>
      </c>
      <c r="B2333" s="34" t="s">
        <v>1147</v>
      </c>
      <c r="C2333" s="34" t="s">
        <v>1146</v>
      </c>
      <c r="D2333" s="34" t="s">
        <v>1139</v>
      </c>
      <c r="E2333" s="34" t="s">
        <v>1213</v>
      </c>
      <c r="F2333" s="34" t="s">
        <v>1544</v>
      </c>
      <c r="G2333" s="34" t="s">
        <v>1545</v>
      </c>
      <c r="H2333" s="34" t="s">
        <v>1546</v>
      </c>
      <c r="I2333" s="34" t="s">
        <v>1547</v>
      </c>
      <c r="J2333" s="34">
        <v>0</v>
      </c>
    </row>
    <row r="2334" spans="1:10" x14ac:dyDescent="0.35">
      <c r="A2334" s="34" t="s">
        <v>16</v>
      </c>
      <c r="B2334" s="34" t="s">
        <v>1148</v>
      </c>
      <c r="C2334" s="34" t="s">
        <v>1146</v>
      </c>
      <c r="D2334" s="34" t="s">
        <v>1139</v>
      </c>
      <c r="E2334" s="34" t="s">
        <v>1213</v>
      </c>
      <c r="F2334" s="34" t="s">
        <v>1544</v>
      </c>
      <c r="G2334" s="34" t="s">
        <v>1545</v>
      </c>
      <c r="H2334" s="34" t="s">
        <v>1546</v>
      </c>
      <c r="I2334" s="34" t="s">
        <v>1547</v>
      </c>
      <c r="J2334" s="34">
        <v>0</v>
      </c>
    </row>
    <row r="2335" spans="1:10" x14ac:dyDescent="0.35">
      <c r="A2335" s="34" t="s">
        <v>16</v>
      </c>
      <c r="B2335" s="34" t="s">
        <v>1149</v>
      </c>
      <c r="C2335" s="34" t="s">
        <v>1146</v>
      </c>
      <c r="D2335" s="34" t="s">
        <v>1139</v>
      </c>
      <c r="E2335" s="34" t="s">
        <v>1213</v>
      </c>
      <c r="F2335" s="34" t="s">
        <v>1544</v>
      </c>
      <c r="G2335" s="34" t="s">
        <v>1545</v>
      </c>
      <c r="H2335" s="34" t="s">
        <v>1546</v>
      </c>
      <c r="I2335" s="34" t="s">
        <v>1547</v>
      </c>
      <c r="J2335" s="34">
        <v>0</v>
      </c>
    </row>
    <row r="2336" spans="1:10" x14ac:dyDescent="0.35">
      <c r="A2336" s="34" t="s">
        <v>16</v>
      </c>
      <c r="B2336" s="34" t="s">
        <v>1150</v>
      </c>
      <c r="C2336" s="34" t="s">
        <v>1146</v>
      </c>
      <c r="D2336" s="34" t="s">
        <v>1139</v>
      </c>
      <c r="E2336" s="34" t="s">
        <v>1213</v>
      </c>
      <c r="F2336" s="34" t="s">
        <v>1544</v>
      </c>
      <c r="G2336" s="34" t="s">
        <v>1545</v>
      </c>
      <c r="H2336" s="34" t="s">
        <v>1546</v>
      </c>
      <c r="I2336" s="34" t="s">
        <v>1547</v>
      </c>
      <c r="J2336" s="34">
        <v>0</v>
      </c>
    </row>
    <row r="2337" spans="1:10" x14ac:dyDescent="0.35">
      <c r="A2337" s="34" t="s">
        <v>19</v>
      </c>
      <c r="B2337" s="34" t="s">
        <v>1151</v>
      </c>
      <c r="C2337" s="34" t="s">
        <v>1146</v>
      </c>
      <c r="D2337" s="34" t="s">
        <v>1139</v>
      </c>
      <c r="E2337" s="34" t="s">
        <v>1213</v>
      </c>
      <c r="F2337" s="34" t="s">
        <v>1544</v>
      </c>
      <c r="G2337" s="34" t="s">
        <v>1545</v>
      </c>
      <c r="H2337" s="34" t="s">
        <v>1546</v>
      </c>
      <c r="I2337" s="34" t="s">
        <v>1547</v>
      </c>
      <c r="J2337" s="34">
        <v>0</v>
      </c>
    </row>
    <row r="2338" spans="1:10" x14ac:dyDescent="0.35">
      <c r="A2338" s="34" t="s">
        <v>19</v>
      </c>
      <c r="B2338" s="34" t="s">
        <v>1152</v>
      </c>
      <c r="C2338" s="34" t="s">
        <v>1146</v>
      </c>
      <c r="D2338" s="34" t="s">
        <v>1139</v>
      </c>
      <c r="E2338" s="34" t="s">
        <v>1213</v>
      </c>
      <c r="F2338" s="34" t="s">
        <v>1544</v>
      </c>
      <c r="G2338" s="34" t="s">
        <v>1545</v>
      </c>
      <c r="H2338" s="34" t="s">
        <v>1546</v>
      </c>
      <c r="I2338" s="34" t="s">
        <v>1547</v>
      </c>
      <c r="J2338" s="34">
        <v>0</v>
      </c>
    </row>
    <row r="2339" spans="1:10" x14ac:dyDescent="0.35">
      <c r="A2339" s="34" t="s">
        <v>19</v>
      </c>
      <c r="B2339" s="34" t="s">
        <v>1153</v>
      </c>
      <c r="C2339" s="34" t="s">
        <v>1146</v>
      </c>
      <c r="D2339" s="34" t="s">
        <v>1139</v>
      </c>
      <c r="E2339" s="34" t="s">
        <v>1213</v>
      </c>
      <c r="F2339" s="34" t="s">
        <v>1544</v>
      </c>
      <c r="G2339" s="34" t="s">
        <v>1545</v>
      </c>
      <c r="H2339" s="34" t="s">
        <v>1546</v>
      </c>
      <c r="I2339" s="34" t="s">
        <v>1547</v>
      </c>
      <c r="J2339" s="34">
        <v>0</v>
      </c>
    </row>
    <row r="2340" spans="1:10" x14ac:dyDescent="0.35">
      <c r="A2340" s="34" t="s">
        <v>19</v>
      </c>
      <c r="B2340" s="34" t="s">
        <v>1154</v>
      </c>
      <c r="C2340" s="34" t="s">
        <v>1146</v>
      </c>
      <c r="D2340" s="34" t="s">
        <v>1139</v>
      </c>
      <c r="E2340" s="34" t="s">
        <v>1213</v>
      </c>
      <c r="F2340" s="34" t="s">
        <v>1544</v>
      </c>
      <c r="G2340" s="34" t="s">
        <v>1545</v>
      </c>
      <c r="H2340" s="34" t="s">
        <v>1546</v>
      </c>
      <c r="I2340" s="34" t="s">
        <v>1547</v>
      </c>
      <c r="J2340" s="34">
        <v>0</v>
      </c>
    </row>
    <row r="2341" spans="1:10" x14ac:dyDescent="0.35">
      <c r="A2341" s="34" t="s">
        <v>19</v>
      </c>
      <c r="B2341" s="34" t="s">
        <v>1155</v>
      </c>
      <c r="C2341" s="34" t="s">
        <v>1146</v>
      </c>
      <c r="D2341" s="34" t="s">
        <v>1139</v>
      </c>
      <c r="E2341" s="34" t="s">
        <v>1213</v>
      </c>
      <c r="F2341" s="34" t="s">
        <v>1544</v>
      </c>
      <c r="G2341" s="34" t="s">
        <v>1545</v>
      </c>
      <c r="H2341" s="34" t="s">
        <v>1546</v>
      </c>
      <c r="I2341" s="34" t="s">
        <v>1547</v>
      </c>
      <c r="J2341" s="34">
        <v>69</v>
      </c>
    </row>
    <row r="2342" spans="1:10" x14ac:dyDescent="0.35">
      <c r="A2342" s="34" t="s">
        <v>19</v>
      </c>
      <c r="B2342" s="34" t="s">
        <v>1137</v>
      </c>
      <c r="C2342" s="34" t="s">
        <v>1138</v>
      </c>
      <c r="D2342" s="34" t="s">
        <v>1156</v>
      </c>
      <c r="E2342" s="34" t="s">
        <v>1174</v>
      </c>
      <c r="F2342" s="34" t="s">
        <v>1548</v>
      </c>
      <c r="G2342" s="34" t="s">
        <v>1549</v>
      </c>
      <c r="H2342" s="34" t="s">
        <v>1550</v>
      </c>
      <c r="I2342" s="34" t="s">
        <v>1551</v>
      </c>
      <c r="J2342" s="34">
        <v>625</v>
      </c>
    </row>
    <row r="2343" spans="1:10" x14ac:dyDescent="0.35">
      <c r="A2343" s="34" t="s">
        <v>19</v>
      </c>
      <c r="B2343" s="34" t="s">
        <v>1144</v>
      </c>
      <c r="C2343" s="34" t="s">
        <v>1138</v>
      </c>
      <c r="D2343" s="34" t="s">
        <v>1156</v>
      </c>
      <c r="E2343" s="34" t="s">
        <v>1174</v>
      </c>
      <c r="F2343" s="34" t="s">
        <v>1548</v>
      </c>
      <c r="G2343" s="34" t="s">
        <v>1549</v>
      </c>
      <c r="H2343" s="34" t="s">
        <v>1550</v>
      </c>
      <c r="I2343" s="34" t="s">
        <v>1551</v>
      </c>
      <c r="J2343" s="34">
        <v>0</v>
      </c>
    </row>
    <row r="2344" spans="1:10" x14ac:dyDescent="0.35">
      <c r="A2344" s="34" t="s">
        <v>16</v>
      </c>
      <c r="B2344" s="34" t="s">
        <v>1145</v>
      </c>
      <c r="C2344" s="34" t="s">
        <v>1146</v>
      </c>
      <c r="D2344" s="34" t="s">
        <v>1156</v>
      </c>
      <c r="E2344" s="34" t="s">
        <v>1174</v>
      </c>
      <c r="F2344" s="34" t="s">
        <v>1548</v>
      </c>
      <c r="G2344" s="34" t="s">
        <v>1549</v>
      </c>
      <c r="H2344" s="34" t="s">
        <v>1550</v>
      </c>
      <c r="I2344" s="34" t="s">
        <v>1551</v>
      </c>
      <c r="J2344" s="34">
        <v>0</v>
      </c>
    </row>
    <row r="2345" spans="1:10" x14ac:dyDescent="0.35">
      <c r="A2345" s="34" t="s">
        <v>16</v>
      </c>
      <c r="B2345" s="34" t="s">
        <v>1147</v>
      </c>
      <c r="C2345" s="34" t="s">
        <v>1146</v>
      </c>
      <c r="D2345" s="34" t="s">
        <v>1156</v>
      </c>
      <c r="E2345" s="34" t="s">
        <v>1174</v>
      </c>
      <c r="F2345" s="34" t="s">
        <v>1548</v>
      </c>
      <c r="G2345" s="34" t="s">
        <v>1549</v>
      </c>
      <c r="H2345" s="34" t="s">
        <v>1550</v>
      </c>
      <c r="I2345" s="34" t="s">
        <v>1551</v>
      </c>
      <c r="J2345" s="34">
        <v>0</v>
      </c>
    </row>
    <row r="2346" spans="1:10" x14ac:dyDescent="0.35">
      <c r="A2346" s="34" t="s">
        <v>16</v>
      </c>
      <c r="B2346" s="34" t="s">
        <v>1148</v>
      </c>
      <c r="C2346" s="34" t="s">
        <v>1146</v>
      </c>
      <c r="D2346" s="34" t="s">
        <v>1156</v>
      </c>
      <c r="E2346" s="34" t="s">
        <v>1174</v>
      </c>
      <c r="F2346" s="34" t="s">
        <v>1548</v>
      </c>
      <c r="G2346" s="34" t="s">
        <v>1549</v>
      </c>
      <c r="H2346" s="34" t="s">
        <v>1550</v>
      </c>
      <c r="I2346" s="34" t="s">
        <v>1551</v>
      </c>
      <c r="J2346" s="34">
        <v>0</v>
      </c>
    </row>
    <row r="2347" spans="1:10" x14ac:dyDescent="0.35">
      <c r="A2347" s="34" t="s">
        <v>16</v>
      </c>
      <c r="B2347" s="34" t="s">
        <v>1149</v>
      </c>
      <c r="C2347" s="34" t="s">
        <v>1146</v>
      </c>
      <c r="D2347" s="34" t="s">
        <v>1156</v>
      </c>
      <c r="E2347" s="34" t="s">
        <v>1174</v>
      </c>
      <c r="F2347" s="34" t="s">
        <v>1548</v>
      </c>
      <c r="G2347" s="34" t="s">
        <v>1549</v>
      </c>
      <c r="H2347" s="34" t="s">
        <v>1550</v>
      </c>
      <c r="I2347" s="34" t="s">
        <v>1551</v>
      </c>
      <c r="J2347" s="34">
        <v>0</v>
      </c>
    </row>
    <row r="2348" spans="1:10" x14ac:dyDescent="0.35">
      <c r="A2348" s="34" t="s">
        <v>16</v>
      </c>
      <c r="B2348" s="34" t="s">
        <v>1150</v>
      </c>
      <c r="C2348" s="34" t="s">
        <v>1146</v>
      </c>
      <c r="D2348" s="34" t="s">
        <v>1156</v>
      </c>
      <c r="E2348" s="34" t="s">
        <v>1174</v>
      </c>
      <c r="F2348" s="34" t="s">
        <v>1548</v>
      </c>
      <c r="G2348" s="34" t="s">
        <v>1549</v>
      </c>
      <c r="H2348" s="34" t="s">
        <v>1550</v>
      </c>
      <c r="I2348" s="34" t="s">
        <v>1551</v>
      </c>
      <c r="J2348" s="34">
        <v>0</v>
      </c>
    </row>
    <row r="2349" spans="1:10" x14ac:dyDescent="0.35">
      <c r="A2349" s="34" t="s">
        <v>19</v>
      </c>
      <c r="B2349" s="34" t="s">
        <v>1151</v>
      </c>
      <c r="C2349" s="34" t="s">
        <v>1146</v>
      </c>
      <c r="D2349" s="34" t="s">
        <v>1156</v>
      </c>
      <c r="E2349" s="34" t="s">
        <v>1174</v>
      </c>
      <c r="F2349" s="34" t="s">
        <v>1548</v>
      </c>
      <c r="G2349" s="34" t="s">
        <v>1549</v>
      </c>
      <c r="H2349" s="34" t="s">
        <v>1550</v>
      </c>
      <c r="I2349" s="34" t="s">
        <v>1551</v>
      </c>
      <c r="J2349" s="34">
        <v>0</v>
      </c>
    </row>
    <row r="2350" spans="1:10" x14ac:dyDescent="0.35">
      <c r="A2350" s="34" t="s">
        <v>19</v>
      </c>
      <c r="B2350" s="34" t="s">
        <v>1152</v>
      </c>
      <c r="C2350" s="34" t="s">
        <v>1146</v>
      </c>
      <c r="D2350" s="34" t="s">
        <v>1156</v>
      </c>
      <c r="E2350" s="34" t="s">
        <v>1174</v>
      </c>
      <c r="F2350" s="34" t="s">
        <v>1548</v>
      </c>
      <c r="G2350" s="34" t="s">
        <v>1549</v>
      </c>
      <c r="H2350" s="34" t="s">
        <v>1550</v>
      </c>
      <c r="I2350" s="34" t="s">
        <v>1551</v>
      </c>
      <c r="J2350" s="34">
        <v>0</v>
      </c>
    </row>
    <row r="2351" spans="1:10" x14ac:dyDescent="0.35">
      <c r="A2351" s="34" t="s">
        <v>19</v>
      </c>
      <c r="B2351" s="34" t="s">
        <v>1153</v>
      </c>
      <c r="C2351" s="34" t="s">
        <v>1146</v>
      </c>
      <c r="D2351" s="34" t="s">
        <v>1156</v>
      </c>
      <c r="E2351" s="34" t="s">
        <v>1174</v>
      </c>
      <c r="F2351" s="34" t="s">
        <v>1548</v>
      </c>
      <c r="G2351" s="34" t="s">
        <v>1549</v>
      </c>
      <c r="H2351" s="34" t="s">
        <v>1550</v>
      </c>
      <c r="I2351" s="34" t="s">
        <v>1551</v>
      </c>
      <c r="J2351" s="34">
        <v>0</v>
      </c>
    </row>
    <row r="2352" spans="1:10" x14ac:dyDescent="0.35">
      <c r="A2352" s="34" t="s">
        <v>19</v>
      </c>
      <c r="B2352" s="34" t="s">
        <v>1154</v>
      </c>
      <c r="C2352" s="34" t="s">
        <v>1146</v>
      </c>
      <c r="D2352" s="34" t="s">
        <v>1156</v>
      </c>
      <c r="E2352" s="34" t="s">
        <v>1174</v>
      </c>
      <c r="F2352" s="34" t="s">
        <v>1548</v>
      </c>
      <c r="G2352" s="34" t="s">
        <v>1549</v>
      </c>
      <c r="H2352" s="34" t="s">
        <v>1550</v>
      </c>
      <c r="I2352" s="34" t="s">
        <v>1551</v>
      </c>
      <c r="J2352" s="34">
        <v>0</v>
      </c>
    </row>
    <row r="2353" spans="1:10" x14ac:dyDescent="0.35">
      <c r="A2353" s="34" t="s">
        <v>19</v>
      </c>
      <c r="B2353" s="34" t="s">
        <v>1155</v>
      </c>
      <c r="C2353" s="34" t="s">
        <v>1146</v>
      </c>
      <c r="D2353" s="34" t="s">
        <v>1156</v>
      </c>
      <c r="E2353" s="34" t="s">
        <v>1174</v>
      </c>
      <c r="F2353" s="34" t="s">
        <v>1548</v>
      </c>
      <c r="G2353" s="34" t="s">
        <v>1549</v>
      </c>
      <c r="H2353" s="34" t="s">
        <v>1550</v>
      </c>
      <c r="I2353" s="34" t="s">
        <v>1551</v>
      </c>
      <c r="J2353" s="34">
        <v>0</v>
      </c>
    </row>
    <row r="2354" spans="1:10" x14ac:dyDescent="0.35">
      <c r="A2354" s="34" t="s">
        <v>19</v>
      </c>
      <c r="B2354" s="34" t="s">
        <v>1137</v>
      </c>
      <c r="C2354" s="34" t="s">
        <v>1138</v>
      </c>
      <c r="D2354" s="34" t="s">
        <v>1156</v>
      </c>
      <c r="E2354" s="34" t="s">
        <v>1208</v>
      </c>
      <c r="F2354" s="34" t="s">
        <v>1209</v>
      </c>
      <c r="G2354" s="34" t="s">
        <v>50</v>
      </c>
      <c r="H2354" s="34" t="s">
        <v>50</v>
      </c>
      <c r="I2354" s="34" t="s">
        <v>1552</v>
      </c>
      <c r="J2354" s="34">
        <v>0</v>
      </c>
    </row>
    <row r="2355" spans="1:10" x14ac:dyDescent="0.35">
      <c r="A2355" s="34" t="s">
        <v>19</v>
      </c>
      <c r="B2355" s="34" t="s">
        <v>1144</v>
      </c>
      <c r="C2355" s="34" t="s">
        <v>1138</v>
      </c>
      <c r="D2355" s="34" t="s">
        <v>1156</v>
      </c>
      <c r="E2355" s="34" t="s">
        <v>1208</v>
      </c>
      <c r="F2355" s="34" t="s">
        <v>1209</v>
      </c>
      <c r="G2355" s="34" t="s">
        <v>50</v>
      </c>
      <c r="H2355" s="34" t="s">
        <v>50</v>
      </c>
      <c r="I2355" s="34" t="s">
        <v>1552</v>
      </c>
      <c r="J2355" s="34">
        <v>0</v>
      </c>
    </row>
    <row r="2356" spans="1:10" x14ac:dyDescent="0.35">
      <c r="A2356" s="34" t="s">
        <v>16</v>
      </c>
      <c r="B2356" s="34" t="s">
        <v>1145</v>
      </c>
      <c r="C2356" s="34" t="s">
        <v>1146</v>
      </c>
      <c r="D2356" s="34" t="s">
        <v>1156</v>
      </c>
      <c r="E2356" s="34" t="s">
        <v>1208</v>
      </c>
      <c r="F2356" s="34" t="s">
        <v>1209</v>
      </c>
      <c r="G2356" s="34" t="s">
        <v>50</v>
      </c>
      <c r="H2356" s="34" t="s">
        <v>50</v>
      </c>
      <c r="I2356" s="34" t="s">
        <v>1552</v>
      </c>
      <c r="J2356" s="34">
        <v>0</v>
      </c>
    </row>
    <row r="2357" spans="1:10" x14ac:dyDescent="0.35">
      <c r="A2357" s="34" t="s">
        <v>16</v>
      </c>
      <c r="B2357" s="34" t="s">
        <v>1147</v>
      </c>
      <c r="C2357" s="34" t="s">
        <v>1146</v>
      </c>
      <c r="D2357" s="34" t="s">
        <v>1156</v>
      </c>
      <c r="E2357" s="34" t="s">
        <v>1208</v>
      </c>
      <c r="F2357" s="34" t="s">
        <v>1209</v>
      </c>
      <c r="G2357" s="34" t="s">
        <v>50</v>
      </c>
      <c r="H2357" s="34" t="s">
        <v>50</v>
      </c>
      <c r="I2357" s="34" t="s">
        <v>1552</v>
      </c>
      <c r="J2357" s="34">
        <v>0</v>
      </c>
    </row>
    <row r="2358" spans="1:10" x14ac:dyDescent="0.35">
      <c r="A2358" s="34" t="s">
        <v>16</v>
      </c>
      <c r="B2358" s="34" t="s">
        <v>1148</v>
      </c>
      <c r="C2358" s="34" t="s">
        <v>1146</v>
      </c>
      <c r="D2358" s="34" t="s">
        <v>1156</v>
      </c>
      <c r="E2358" s="34" t="s">
        <v>1208</v>
      </c>
      <c r="F2358" s="34" t="s">
        <v>1209</v>
      </c>
      <c r="G2358" s="34" t="s">
        <v>50</v>
      </c>
      <c r="H2358" s="34" t="s">
        <v>50</v>
      </c>
      <c r="I2358" s="34" t="s">
        <v>1552</v>
      </c>
      <c r="J2358" s="34">
        <v>0</v>
      </c>
    </row>
    <row r="2359" spans="1:10" x14ac:dyDescent="0.35">
      <c r="A2359" s="34" t="s">
        <v>16</v>
      </c>
      <c r="B2359" s="34" t="s">
        <v>1149</v>
      </c>
      <c r="C2359" s="34" t="s">
        <v>1146</v>
      </c>
      <c r="D2359" s="34" t="s">
        <v>1156</v>
      </c>
      <c r="E2359" s="34" t="s">
        <v>1208</v>
      </c>
      <c r="F2359" s="34" t="s">
        <v>1209</v>
      </c>
      <c r="G2359" s="34" t="s">
        <v>50</v>
      </c>
      <c r="H2359" s="34" t="s">
        <v>50</v>
      </c>
      <c r="I2359" s="34" t="s">
        <v>1552</v>
      </c>
      <c r="J2359" s="34">
        <v>0</v>
      </c>
    </row>
    <row r="2360" spans="1:10" x14ac:dyDescent="0.35">
      <c r="A2360" s="34" t="s">
        <v>16</v>
      </c>
      <c r="B2360" s="34" t="s">
        <v>1150</v>
      </c>
      <c r="C2360" s="34" t="s">
        <v>1146</v>
      </c>
      <c r="D2360" s="34" t="s">
        <v>1156</v>
      </c>
      <c r="E2360" s="34" t="s">
        <v>1208</v>
      </c>
      <c r="F2360" s="34" t="s">
        <v>1209</v>
      </c>
      <c r="G2360" s="34" t="s">
        <v>50</v>
      </c>
      <c r="H2360" s="34" t="s">
        <v>50</v>
      </c>
      <c r="I2360" s="34" t="s">
        <v>1552</v>
      </c>
      <c r="J2360" s="34">
        <v>0</v>
      </c>
    </row>
    <row r="2361" spans="1:10" x14ac:dyDescent="0.35">
      <c r="A2361" s="34" t="s">
        <v>19</v>
      </c>
      <c r="B2361" s="34" t="s">
        <v>1151</v>
      </c>
      <c r="C2361" s="34" t="s">
        <v>1146</v>
      </c>
      <c r="D2361" s="34" t="s">
        <v>1156</v>
      </c>
      <c r="E2361" s="34" t="s">
        <v>1208</v>
      </c>
      <c r="F2361" s="34" t="s">
        <v>1209</v>
      </c>
      <c r="G2361" s="34" t="s">
        <v>50</v>
      </c>
      <c r="H2361" s="34" t="s">
        <v>50</v>
      </c>
      <c r="I2361" s="34" t="s">
        <v>1552</v>
      </c>
      <c r="J2361" s="34">
        <v>0</v>
      </c>
    </row>
    <row r="2362" spans="1:10" x14ac:dyDescent="0.35">
      <c r="A2362" s="34" t="s">
        <v>19</v>
      </c>
      <c r="B2362" s="34" t="s">
        <v>1152</v>
      </c>
      <c r="C2362" s="34" t="s">
        <v>1146</v>
      </c>
      <c r="D2362" s="34" t="s">
        <v>1156</v>
      </c>
      <c r="E2362" s="34" t="s">
        <v>1208</v>
      </c>
      <c r="F2362" s="34" t="s">
        <v>1209</v>
      </c>
      <c r="G2362" s="34" t="s">
        <v>50</v>
      </c>
      <c r="H2362" s="34" t="s">
        <v>50</v>
      </c>
      <c r="I2362" s="34" t="s">
        <v>1552</v>
      </c>
      <c r="J2362" s="34">
        <v>0</v>
      </c>
    </row>
    <row r="2363" spans="1:10" x14ac:dyDescent="0.35">
      <c r="A2363" s="34" t="s">
        <v>19</v>
      </c>
      <c r="B2363" s="34" t="s">
        <v>1153</v>
      </c>
      <c r="C2363" s="34" t="s">
        <v>1146</v>
      </c>
      <c r="D2363" s="34" t="s">
        <v>1156</v>
      </c>
      <c r="E2363" s="34" t="s">
        <v>1208</v>
      </c>
      <c r="F2363" s="34" t="s">
        <v>1209</v>
      </c>
      <c r="G2363" s="34" t="s">
        <v>50</v>
      </c>
      <c r="H2363" s="34" t="s">
        <v>50</v>
      </c>
      <c r="I2363" s="34" t="s">
        <v>1552</v>
      </c>
      <c r="J2363" s="34">
        <v>0</v>
      </c>
    </row>
    <row r="2364" spans="1:10" x14ac:dyDescent="0.35">
      <c r="A2364" s="34" t="s">
        <v>19</v>
      </c>
      <c r="B2364" s="34" t="s">
        <v>1154</v>
      </c>
      <c r="C2364" s="34" t="s">
        <v>1146</v>
      </c>
      <c r="D2364" s="34" t="s">
        <v>1156</v>
      </c>
      <c r="E2364" s="34" t="s">
        <v>1208</v>
      </c>
      <c r="F2364" s="34" t="s">
        <v>1209</v>
      </c>
      <c r="G2364" s="34" t="s">
        <v>50</v>
      </c>
      <c r="H2364" s="34" t="s">
        <v>50</v>
      </c>
      <c r="I2364" s="34" t="s">
        <v>1552</v>
      </c>
      <c r="J2364" s="34">
        <v>5</v>
      </c>
    </row>
    <row r="2365" spans="1:10" x14ac:dyDescent="0.35">
      <c r="A2365" s="34" t="s">
        <v>19</v>
      </c>
      <c r="B2365" s="34" t="s">
        <v>1155</v>
      </c>
      <c r="C2365" s="34" t="s">
        <v>1146</v>
      </c>
      <c r="D2365" s="34" t="s">
        <v>1156</v>
      </c>
      <c r="E2365" s="34" t="s">
        <v>1208</v>
      </c>
      <c r="F2365" s="34" t="s">
        <v>1209</v>
      </c>
      <c r="G2365" s="34" t="s">
        <v>50</v>
      </c>
      <c r="H2365" s="34" t="s">
        <v>50</v>
      </c>
      <c r="I2365" s="34" t="s">
        <v>1552</v>
      </c>
      <c r="J2365" s="34">
        <v>12</v>
      </c>
    </row>
    <row r="2366" spans="1:10" x14ac:dyDescent="0.35">
      <c r="A2366" s="34" t="s">
        <v>19</v>
      </c>
      <c r="B2366" s="34" t="s">
        <v>1137</v>
      </c>
      <c r="C2366" s="34" t="s">
        <v>1138</v>
      </c>
      <c r="D2366" s="34" t="s">
        <v>1156</v>
      </c>
      <c r="E2366" s="34" t="s">
        <v>1208</v>
      </c>
      <c r="F2366" s="34" t="s">
        <v>1209</v>
      </c>
      <c r="G2366" s="34" t="s">
        <v>50</v>
      </c>
      <c r="H2366" s="34" t="s">
        <v>50</v>
      </c>
      <c r="I2366" s="34" t="s">
        <v>1553</v>
      </c>
      <c r="J2366" s="34">
        <v>0</v>
      </c>
    </row>
    <row r="2367" spans="1:10" x14ac:dyDescent="0.35">
      <c r="A2367" s="34" t="s">
        <v>19</v>
      </c>
      <c r="B2367" s="34" t="s">
        <v>1144</v>
      </c>
      <c r="C2367" s="34" t="s">
        <v>1138</v>
      </c>
      <c r="D2367" s="34" t="s">
        <v>1156</v>
      </c>
      <c r="E2367" s="34" t="s">
        <v>1208</v>
      </c>
      <c r="F2367" s="34" t="s">
        <v>1209</v>
      </c>
      <c r="G2367" s="34" t="s">
        <v>50</v>
      </c>
      <c r="H2367" s="34" t="s">
        <v>50</v>
      </c>
      <c r="I2367" s="34" t="s">
        <v>1553</v>
      </c>
      <c r="J2367" s="34">
        <v>0</v>
      </c>
    </row>
    <row r="2368" spans="1:10" x14ac:dyDescent="0.35">
      <c r="A2368" s="34" t="s">
        <v>16</v>
      </c>
      <c r="B2368" s="34" t="s">
        <v>1145</v>
      </c>
      <c r="C2368" s="34" t="s">
        <v>1146</v>
      </c>
      <c r="D2368" s="34" t="s">
        <v>1156</v>
      </c>
      <c r="E2368" s="34" t="s">
        <v>1208</v>
      </c>
      <c r="F2368" s="34" t="s">
        <v>1209</v>
      </c>
      <c r="G2368" s="34" t="s">
        <v>50</v>
      </c>
      <c r="H2368" s="34" t="s">
        <v>50</v>
      </c>
      <c r="I2368" s="34" t="s">
        <v>1553</v>
      </c>
      <c r="J2368" s="34">
        <v>0</v>
      </c>
    </row>
    <row r="2369" spans="1:10" x14ac:dyDescent="0.35">
      <c r="A2369" s="34" t="s">
        <v>16</v>
      </c>
      <c r="B2369" s="34" t="s">
        <v>1147</v>
      </c>
      <c r="C2369" s="34" t="s">
        <v>1146</v>
      </c>
      <c r="D2369" s="34" t="s">
        <v>1156</v>
      </c>
      <c r="E2369" s="34" t="s">
        <v>1208</v>
      </c>
      <c r="F2369" s="34" t="s">
        <v>1209</v>
      </c>
      <c r="G2369" s="34" t="s">
        <v>50</v>
      </c>
      <c r="H2369" s="34" t="s">
        <v>50</v>
      </c>
      <c r="I2369" s="34" t="s">
        <v>1553</v>
      </c>
      <c r="J2369" s="34">
        <v>0</v>
      </c>
    </row>
    <row r="2370" spans="1:10" x14ac:dyDescent="0.35">
      <c r="A2370" s="34" t="s">
        <v>16</v>
      </c>
      <c r="B2370" s="34" t="s">
        <v>1148</v>
      </c>
      <c r="C2370" s="34" t="s">
        <v>1146</v>
      </c>
      <c r="D2370" s="34" t="s">
        <v>1156</v>
      </c>
      <c r="E2370" s="34" t="s">
        <v>1208</v>
      </c>
      <c r="F2370" s="34" t="s">
        <v>1209</v>
      </c>
      <c r="G2370" s="34" t="s">
        <v>50</v>
      </c>
      <c r="H2370" s="34" t="s">
        <v>50</v>
      </c>
      <c r="I2370" s="34" t="s">
        <v>1553</v>
      </c>
      <c r="J2370" s="34">
        <v>0</v>
      </c>
    </row>
    <row r="2371" spans="1:10" x14ac:dyDescent="0.35">
      <c r="A2371" s="34" t="s">
        <v>16</v>
      </c>
      <c r="B2371" s="34" t="s">
        <v>1149</v>
      </c>
      <c r="C2371" s="34" t="s">
        <v>1146</v>
      </c>
      <c r="D2371" s="34" t="s">
        <v>1156</v>
      </c>
      <c r="E2371" s="34" t="s">
        <v>1208</v>
      </c>
      <c r="F2371" s="34" t="s">
        <v>1209</v>
      </c>
      <c r="G2371" s="34" t="s">
        <v>50</v>
      </c>
      <c r="H2371" s="34" t="s">
        <v>50</v>
      </c>
      <c r="I2371" s="34" t="s">
        <v>1553</v>
      </c>
      <c r="J2371" s="34">
        <v>0</v>
      </c>
    </row>
    <row r="2372" spans="1:10" x14ac:dyDescent="0.35">
      <c r="A2372" s="34" t="s">
        <v>16</v>
      </c>
      <c r="B2372" s="34" t="s">
        <v>1150</v>
      </c>
      <c r="C2372" s="34" t="s">
        <v>1146</v>
      </c>
      <c r="D2372" s="34" t="s">
        <v>1156</v>
      </c>
      <c r="E2372" s="34" t="s">
        <v>1208</v>
      </c>
      <c r="F2372" s="34" t="s">
        <v>1209</v>
      </c>
      <c r="G2372" s="34" t="s">
        <v>50</v>
      </c>
      <c r="H2372" s="34" t="s">
        <v>50</v>
      </c>
      <c r="I2372" s="34" t="s">
        <v>1553</v>
      </c>
      <c r="J2372" s="34">
        <v>0</v>
      </c>
    </row>
    <row r="2373" spans="1:10" x14ac:dyDescent="0.35">
      <c r="A2373" s="34" t="s">
        <v>19</v>
      </c>
      <c r="B2373" s="34" t="s">
        <v>1151</v>
      </c>
      <c r="C2373" s="34" t="s">
        <v>1146</v>
      </c>
      <c r="D2373" s="34" t="s">
        <v>1156</v>
      </c>
      <c r="E2373" s="34" t="s">
        <v>1208</v>
      </c>
      <c r="F2373" s="34" t="s">
        <v>1209</v>
      </c>
      <c r="G2373" s="34" t="s">
        <v>50</v>
      </c>
      <c r="H2373" s="34" t="s">
        <v>50</v>
      </c>
      <c r="I2373" s="34" t="s">
        <v>1553</v>
      </c>
      <c r="J2373" s="34">
        <v>0</v>
      </c>
    </row>
    <row r="2374" spans="1:10" x14ac:dyDescent="0.35">
      <c r="A2374" s="34" t="s">
        <v>19</v>
      </c>
      <c r="B2374" s="34" t="s">
        <v>1152</v>
      </c>
      <c r="C2374" s="34" t="s">
        <v>1146</v>
      </c>
      <c r="D2374" s="34" t="s">
        <v>1156</v>
      </c>
      <c r="E2374" s="34" t="s">
        <v>1208</v>
      </c>
      <c r="F2374" s="34" t="s">
        <v>1209</v>
      </c>
      <c r="G2374" s="34" t="s">
        <v>50</v>
      </c>
      <c r="H2374" s="34" t="s">
        <v>50</v>
      </c>
      <c r="I2374" s="34" t="s">
        <v>1553</v>
      </c>
      <c r="J2374" s="34">
        <v>0</v>
      </c>
    </row>
    <row r="2375" spans="1:10" x14ac:dyDescent="0.35">
      <c r="A2375" s="34" t="s">
        <v>19</v>
      </c>
      <c r="B2375" s="34" t="s">
        <v>1153</v>
      </c>
      <c r="C2375" s="34" t="s">
        <v>1146</v>
      </c>
      <c r="D2375" s="34" t="s">
        <v>1156</v>
      </c>
      <c r="E2375" s="34" t="s">
        <v>1208</v>
      </c>
      <c r="F2375" s="34" t="s">
        <v>1209</v>
      </c>
      <c r="G2375" s="34" t="s">
        <v>50</v>
      </c>
      <c r="H2375" s="34" t="s">
        <v>50</v>
      </c>
      <c r="I2375" s="34" t="s">
        <v>1553</v>
      </c>
      <c r="J2375" s="34">
        <v>0</v>
      </c>
    </row>
    <row r="2376" spans="1:10" x14ac:dyDescent="0.35">
      <c r="A2376" s="34" t="s">
        <v>19</v>
      </c>
      <c r="B2376" s="34" t="s">
        <v>1154</v>
      </c>
      <c r="C2376" s="34" t="s">
        <v>1146</v>
      </c>
      <c r="D2376" s="34" t="s">
        <v>1156</v>
      </c>
      <c r="E2376" s="34" t="s">
        <v>1208</v>
      </c>
      <c r="F2376" s="34" t="s">
        <v>1209</v>
      </c>
      <c r="G2376" s="34" t="s">
        <v>50</v>
      </c>
      <c r="H2376" s="34" t="s">
        <v>50</v>
      </c>
      <c r="I2376" s="34" t="s">
        <v>1553</v>
      </c>
      <c r="J2376" s="34">
        <v>27</v>
      </c>
    </row>
    <row r="2377" spans="1:10" x14ac:dyDescent="0.35">
      <c r="A2377" s="34" t="s">
        <v>19</v>
      </c>
      <c r="B2377" s="34" t="s">
        <v>1155</v>
      </c>
      <c r="C2377" s="34" t="s">
        <v>1146</v>
      </c>
      <c r="D2377" s="34" t="s">
        <v>1156</v>
      </c>
      <c r="E2377" s="34" t="s">
        <v>1208</v>
      </c>
      <c r="F2377" s="34" t="s">
        <v>1209</v>
      </c>
      <c r="G2377" s="34" t="s">
        <v>50</v>
      </c>
      <c r="H2377" s="34" t="s">
        <v>50</v>
      </c>
      <c r="I2377" s="34" t="s">
        <v>1553</v>
      </c>
      <c r="J2377" s="34">
        <v>0</v>
      </c>
    </row>
    <row r="2378" spans="1:10" x14ac:dyDescent="0.35">
      <c r="A2378" s="34" t="s">
        <v>19</v>
      </c>
      <c r="B2378" s="34" t="s">
        <v>1137</v>
      </c>
      <c r="C2378" s="34" t="s">
        <v>1138</v>
      </c>
      <c r="D2378" s="34" t="s">
        <v>1156</v>
      </c>
      <c r="E2378" s="34" t="s">
        <v>1208</v>
      </c>
      <c r="F2378" s="34" t="s">
        <v>1209</v>
      </c>
      <c r="G2378" s="34" t="s">
        <v>50</v>
      </c>
      <c r="H2378" s="34" t="s">
        <v>50</v>
      </c>
      <c r="I2378" s="34" t="s">
        <v>1554</v>
      </c>
      <c r="J2378" s="34">
        <v>0</v>
      </c>
    </row>
    <row r="2379" spans="1:10" x14ac:dyDescent="0.35">
      <c r="A2379" s="34" t="s">
        <v>19</v>
      </c>
      <c r="B2379" s="34" t="s">
        <v>1144</v>
      </c>
      <c r="C2379" s="34" t="s">
        <v>1138</v>
      </c>
      <c r="D2379" s="34" t="s">
        <v>1156</v>
      </c>
      <c r="E2379" s="34" t="s">
        <v>1208</v>
      </c>
      <c r="F2379" s="34" t="s">
        <v>1209</v>
      </c>
      <c r="G2379" s="34" t="s">
        <v>50</v>
      </c>
      <c r="H2379" s="34" t="s">
        <v>50</v>
      </c>
      <c r="I2379" s="34" t="s">
        <v>1554</v>
      </c>
      <c r="J2379" s="34">
        <v>0</v>
      </c>
    </row>
    <row r="2380" spans="1:10" x14ac:dyDescent="0.35">
      <c r="A2380" s="34" t="s">
        <v>16</v>
      </c>
      <c r="B2380" s="34" t="s">
        <v>1145</v>
      </c>
      <c r="C2380" s="34" t="s">
        <v>1146</v>
      </c>
      <c r="D2380" s="34" t="s">
        <v>1156</v>
      </c>
      <c r="E2380" s="34" t="s">
        <v>1208</v>
      </c>
      <c r="F2380" s="34" t="s">
        <v>1209</v>
      </c>
      <c r="G2380" s="34" t="s">
        <v>50</v>
      </c>
      <c r="H2380" s="34" t="s">
        <v>50</v>
      </c>
      <c r="I2380" s="34" t="s">
        <v>1554</v>
      </c>
      <c r="J2380" s="34">
        <v>0</v>
      </c>
    </row>
    <row r="2381" spans="1:10" x14ac:dyDescent="0.35">
      <c r="A2381" s="34" t="s">
        <v>16</v>
      </c>
      <c r="B2381" s="34" t="s">
        <v>1147</v>
      </c>
      <c r="C2381" s="34" t="s">
        <v>1146</v>
      </c>
      <c r="D2381" s="34" t="s">
        <v>1156</v>
      </c>
      <c r="E2381" s="34" t="s">
        <v>1208</v>
      </c>
      <c r="F2381" s="34" t="s">
        <v>1209</v>
      </c>
      <c r="G2381" s="34" t="s">
        <v>50</v>
      </c>
      <c r="H2381" s="34" t="s">
        <v>50</v>
      </c>
      <c r="I2381" s="34" t="s">
        <v>1554</v>
      </c>
      <c r="J2381" s="34">
        <v>7</v>
      </c>
    </row>
    <row r="2382" spans="1:10" x14ac:dyDescent="0.35">
      <c r="A2382" s="34" t="s">
        <v>16</v>
      </c>
      <c r="B2382" s="34" t="s">
        <v>1148</v>
      </c>
      <c r="C2382" s="34" t="s">
        <v>1146</v>
      </c>
      <c r="D2382" s="34" t="s">
        <v>1156</v>
      </c>
      <c r="E2382" s="34" t="s">
        <v>1208</v>
      </c>
      <c r="F2382" s="34" t="s">
        <v>1209</v>
      </c>
      <c r="G2382" s="34" t="s">
        <v>50</v>
      </c>
      <c r="H2382" s="34" t="s">
        <v>50</v>
      </c>
      <c r="I2382" s="34" t="s">
        <v>1554</v>
      </c>
      <c r="J2382" s="34">
        <v>0</v>
      </c>
    </row>
    <row r="2383" spans="1:10" x14ac:dyDescent="0.35">
      <c r="A2383" s="34" t="s">
        <v>16</v>
      </c>
      <c r="B2383" s="34" t="s">
        <v>1149</v>
      </c>
      <c r="C2383" s="34" t="s">
        <v>1146</v>
      </c>
      <c r="D2383" s="34" t="s">
        <v>1156</v>
      </c>
      <c r="E2383" s="34" t="s">
        <v>1208</v>
      </c>
      <c r="F2383" s="34" t="s">
        <v>1209</v>
      </c>
      <c r="G2383" s="34" t="s">
        <v>50</v>
      </c>
      <c r="H2383" s="34" t="s">
        <v>50</v>
      </c>
      <c r="I2383" s="34" t="s">
        <v>1554</v>
      </c>
      <c r="J2383" s="34">
        <v>0</v>
      </c>
    </row>
    <row r="2384" spans="1:10" x14ac:dyDescent="0.35">
      <c r="A2384" s="34" t="s">
        <v>16</v>
      </c>
      <c r="B2384" s="34" t="s">
        <v>1150</v>
      </c>
      <c r="C2384" s="34" t="s">
        <v>1146</v>
      </c>
      <c r="D2384" s="34" t="s">
        <v>1156</v>
      </c>
      <c r="E2384" s="34" t="s">
        <v>1208</v>
      </c>
      <c r="F2384" s="34" t="s">
        <v>1209</v>
      </c>
      <c r="G2384" s="34" t="s">
        <v>50</v>
      </c>
      <c r="H2384" s="34" t="s">
        <v>50</v>
      </c>
      <c r="I2384" s="34" t="s">
        <v>1554</v>
      </c>
      <c r="J2384" s="34">
        <v>0</v>
      </c>
    </row>
    <row r="2385" spans="1:10" x14ac:dyDescent="0.35">
      <c r="A2385" s="34" t="s">
        <v>19</v>
      </c>
      <c r="B2385" s="34" t="s">
        <v>1151</v>
      </c>
      <c r="C2385" s="34" t="s">
        <v>1146</v>
      </c>
      <c r="D2385" s="34" t="s">
        <v>1156</v>
      </c>
      <c r="E2385" s="34" t="s">
        <v>1208</v>
      </c>
      <c r="F2385" s="34" t="s">
        <v>1209</v>
      </c>
      <c r="G2385" s="34" t="s">
        <v>50</v>
      </c>
      <c r="H2385" s="34" t="s">
        <v>50</v>
      </c>
      <c r="I2385" s="34" t="s">
        <v>1554</v>
      </c>
      <c r="J2385" s="34">
        <v>0</v>
      </c>
    </row>
    <row r="2386" spans="1:10" x14ac:dyDescent="0.35">
      <c r="A2386" s="34" t="s">
        <v>19</v>
      </c>
      <c r="B2386" s="34" t="s">
        <v>1152</v>
      </c>
      <c r="C2386" s="34" t="s">
        <v>1146</v>
      </c>
      <c r="D2386" s="34" t="s">
        <v>1156</v>
      </c>
      <c r="E2386" s="34" t="s">
        <v>1208</v>
      </c>
      <c r="F2386" s="34" t="s">
        <v>1209</v>
      </c>
      <c r="G2386" s="34" t="s">
        <v>50</v>
      </c>
      <c r="H2386" s="34" t="s">
        <v>50</v>
      </c>
      <c r="I2386" s="34" t="s">
        <v>1554</v>
      </c>
      <c r="J2386" s="34">
        <v>0</v>
      </c>
    </row>
    <row r="2387" spans="1:10" x14ac:dyDescent="0.35">
      <c r="A2387" s="34" t="s">
        <v>19</v>
      </c>
      <c r="B2387" s="34" t="s">
        <v>1153</v>
      </c>
      <c r="C2387" s="34" t="s">
        <v>1146</v>
      </c>
      <c r="D2387" s="34" t="s">
        <v>1156</v>
      </c>
      <c r="E2387" s="34" t="s">
        <v>1208</v>
      </c>
      <c r="F2387" s="34" t="s">
        <v>1209</v>
      </c>
      <c r="G2387" s="34" t="s">
        <v>50</v>
      </c>
      <c r="H2387" s="34" t="s">
        <v>50</v>
      </c>
      <c r="I2387" s="34" t="s">
        <v>1554</v>
      </c>
      <c r="J2387" s="34">
        <v>0</v>
      </c>
    </row>
    <row r="2388" spans="1:10" x14ac:dyDescent="0.35">
      <c r="A2388" s="34" t="s">
        <v>19</v>
      </c>
      <c r="B2388" s="34" t="s">
        <v>1154</v>
      </c>
      <c r="C2388" s="34" t="s">
        <v>1146</v>
      </c>
      <c r="D2388" s="34" t="s">
        <v>1156</v>
      </c>
      <c r="E2388" s="34" t="s">
        <v>1208</v>
      </c>
      <c r="F2388" s="34" t="s">
        <v>1209</v>
      </c>
      <c r="G2388" s="34" t="s">
        <v>50</v>
      </c>
      <c r="H2388" s="34" t="s">
        <v>50</v>
      </c>
      <c r="I2388" s="34" t="s">
        <v>1554</v>
      </c>
      <c r="J2388" s="34">
        <v>0</v>
      </c>
    </row>
    <row r="2389" spans="1:10" x14ac:dyDescent="0.35">
      <c r="A2389" s="34" t="s">
        <v>19</v>
      </c>
      <c r="B2389" s="34" t="s">
        <v>1155</v>
      </c>
      <c r="C2389" s="34" t="s">
        <v>1146</v>
      </c>
      <c r="D2389" s="34" t="s">
        <v>1156</v>
      </c>
      <c r="E2389" s="34" t="s">
        <v>1208</v>
      </c>
      <c r="F2389" s="34" t="s">
        <v>1209</v>
      </c>
      <c r="G2389" s="34" t="s">
        <v>50</v>
      </c>
      <c r="H2389" s="34" t="s">
        <v>50</v>
      </c>
      <c r="I2389" s="34" t="s">
        <v>1554</v>
      </c>
      <c r="J2389" s="34">
        <v>0</v>
      </c>
    </row>
    <row r="2390" spans="1:10" x14ac:dyDescent="0.35">
      <c r="A2390" s="34" t="s">
        <v>19</v>
      </c>
      <c r="B2390" s="34" t="s">
        <v>1137</v>
      </c>
      <c r="C2390" s="34" t="s">
        <v>1138</v>
      </c>
      <c r="D2390" s="34" t="s">
        <v>1156</v>
      </c>
      <c r="E2390" s="34" t="s">
        <v>1208</v>
      </c>
      <c r="F2390" s="34" t="s">
        <v>1209</v>
      </c>
      <c r="G2390" s="34" t="s">
        <v>50</v>
      </c>
      <c r="H2390" s="34" t="s">
        <v>50</v>
      </c>
      <c r="I2390" s="34" t="s">
        <v>1555</v>
      </c>
      <c r="J2390" s="34">
        <v>0</v>
      </c>
    </row>
    <row r="2391" spans="1:10" x14ac:dyDescent="0.35">
      <c r="A2391" s="34" t="s">
        <v>19</v>
      </c>
      <c r="B2391" s="34" t="s">
        <v>1144</v>
      </c>
      <c r="C2391" s="34" t="s">
        <v>1138</v>
      </c>
      <c r="D2391" s="34" t="s">
        <v>1156</v>
      </c>
      <c r="E2391" s="34" t="s">
        <v>1208</v>
      </c>
      <c r="F2391" s="34" t="s">
        <v>1209</v>
      </c>
      <c r="G2391" s="34" t="s">
        <v>50</v>
      </c>
      <c r="H2391" s="34" t="s">
        <v>50</v>
      </c>
      <c r="I2391" s="34" t="s">
        <v>1555</v>
      </c>
      <c r="J2391" s="34">
        <v>0</v>
      </c>
    </row>
    <row r="2392" spans="1:10" x14ac:dyDescent="0.35">
      <c r="A2392" s="34" t="s">
        <v>16</v>
      </c>
      <c r="B2392" s="34" t="s">
        <v>1145</v>
      </c>
      <c r="C2392" s="34" t="s">
        <v>1146</v>
      </c>
      <c r="D2392" s="34" t="s">
        <v>1156</v>
      </c>
      <c r="E2392" s="34" t="s">
        <v>1208</v>
      </c>
      <c r="F2392" s="34" t="s">
        <v>1209</v>
      </c>
      <c r="G2392" s="34" t="s">
        <v>50</v>
      </c>
      <c r="H2392" s="34" t="s">
        <v>50</v>
      </c>
      <c r="I2392" s="34" t="s">
        <v>1555</v>
      </c>
      <c r="J2392" s="34">
        <v>0</v>
      </c>
    </row>
    <row r="2393" spans="1:10" x14ac:dyDescent="0.35">
      <c r="A2393" s="34" t="s">
        <v>16</v>
      </c>
      <c r="B2393" s="34" t="s">
        <v>1147</v>
      </c>
      <c r="C2393" s="34" t="s">
        <v>1146</v>
      </c>
      <c r="D2393" s="34" t="s">
        <v>1156</v>
      </c>
      <c r="E2393" s="34" t="s">
        <v>1208</v>
      </c>
      <c r="F2393" s="34" t="s">
        <v>1209</v>
      </c>
      <c r="G2393" s="34" t="s">
        <v>50</v>
      </c>
      <c r="H2393" s="34" t="s">
        <v>50</v>
      </c>
      <c r="I2393" s="34" t="s">
        <v>1555</v>
      </c>
      <c r="J2393" s="34">
        <v>0</v>
      </c>
    </row>
    <row r="2394" spans="1:10" x14ac:dyDescent="0.35">
      <c r="A2394" s="34" t="s">
        <v>16</v>
      </c>
      <c r="B2394" s="34" t="s">
        <v>1148</v>
      </c>
      <c r="C2394" s="34" t="s">
        <v>1146</v>
      </c>
      <c r="D2394" s="34" t="s">
        <v>1156</v>
      </c>
      <c r="E2394" s="34" t="s">
        <v>1208</v>
      </c>
      <c r="F2394" s="34" t="s">
        <v>1209</v>
      </c>
      <c r="G2394" s="34" t="s">
        <v>50</v>
      </c>
      <c r="H2394" s="34" t="s">
        <v>50</v>
      </c>
      <c r="I2394" s="34" t="s">
        <v>1555</v>
      </c>
      <c r="J2394" s="34">
        <v>0</v>
      </c>
    </row>
    <row r="2395" spans="1:10" x14ac:dyDescent="0.35">
      <c r="A2395" s="34" t="s">
        <v>16</v>
      </c>
      <c r="B2395" s="34" t="s">
        <v>1149</v>
      </c>
      <c r="C2395" s="34" t="s">
        <v>1146</v>
      </c>
      <c r="D2395" s="34" t="s">
        <v>1156</v>
      </c>
      <c r="E2395" s="34" t="s">
        <v>1208</v>
      </c>
      <c r="F2395" s="34" t="s">
        <v>1209</v>
      </c>
      <c r="G2395" s="34" t="s">
        <v>50</v>
      </c>
      <c r="H2395" s="34" t="s">
        <v>50</v>
      </c>
      <c r="I2395" s="34" t="s">
        <v>1555</v>
      </c>
      <c r="J2395" s="34">
        <v>4</v>
      </c>
    </row>
    <row r="2396" spans="1:10" x14ac:dyDescent="0.35">
      <c r="A2396" s="34" t="s">
        <v>16</v>
      </c>
      <c r="B2396" s="34" t="s">
        <v>1150</v>
      </c>
      <c r="C2396" s="34" t="s">
        <v>1146</v>
      </c>
      <c r="D2396" s="34" t="s">
        <v>1156</v>
      </c>
      <c r="E2396" s="34" t="s">
        <v>1208</v>
      </c>
      <c r="F2396" s="34" t="s">
        <v>1209</v>
      </c>
      <c r="G2396" s="34" t="s">
        <v>50</v>
      </c>
      <c r="H2396" s="34" t="s">
        <v>50</v>
      </c>
      <c r="I2396" s="34" t="s">
        <v>1555</v>
      </c>
      <c r="J2396" s="34">
        <v>0</v>
      </c>
    </row>
    <row r="2397" spans="1:10" x14ac:dyDescent="0.35">
      <c r="A2397" s="34" t="s">
        <v>19</v>
      </c>
      <c r="B2397" s="34" t="s">
        <v>1151</v>
      </c>
      <c r="C2397" s="34" t="s">
        <v>1146</v>
      </c>
      <c r="D2397" s="34" t="s">
        <v>1156</v>
      </c>
      <c r="E2397" s="34" t="s">
        <v>1208</v>
      </c>
      <c r="F2397" s="34" t="s">
        <v>1209</v>
      </c>
      <c r="G2397" s="34" t="s">
        <v>50</v>
      </c>
      <c r="H2397" s="34" t="s">
        <v>50</v>
      </c>
      <c r="I2397" s="34" t="s">
        <v>1555</v>
      </c>
      <c r="J2397" s="34">
        <v>0</v>
      </c>
    </row>
    <row r="2398" spans="1:10" x14ac:dyDescent="0.35">
      <c r="A2398" s="34" t="s">
        <v>19</v>
      </c>
      <c r="B2398" s="34" t="s">
        <v>1152</v>
      </c>
      <c r="C2398" s="34" t="s">
        <v>1146</v>
      </c>
      <c r="D2398" s="34" t="s">
        <v>1156</v>
      </c>
      <c r="E2398" s="34" t="s">
        <v>1208</v>
      </c>
      <c r="F2398" s="34" t="s">
        <v>1209</v>
      </c>
      <c r="G2398" s="34" t="s">
        <v>50</v>
      </c>
      <c r="H2398" s="34" t="s">
        <v>50</v>
      </c>
      <c r="I2398" s="34" t="s">
        <v>1555</v>
      </c>
      <c r="J2398" s="34">
        <v>0</v>
      </c>
    </row>
    <row r="2399" spans="1:10" x14ac:dyDescent="0.35">
      <c r="A2399" s="34" t="s">
        <v>19</v>
      </c>
      <c r="B2399" s="34" t="s">
        <v>1153</v>
      </c>
      <c r="C2399" s="34" t="s">
        <v>1146</v>
      </c>
      <c r="D2399" s="34" t="s">
        <v>1156</v>
      </c>
      <c r="E2399" s="34" t="s">
        <v>1208</v>
      </c>
      <c r="F2399" s="34" t="s">
        <v>1209</v>
      </c>
      <c r="G2399" s="34" t="s">
        <v>50</v>
      </c>
      <c r="H2399" s="34" t="s">
        <v>50</v>
      </c>
      <c r="I2399" s="34" t="s">
        <v>1555</v>
      </c>
      <c r="J2399" s="34">
        <v>5519</v>
      </c>
    </row>
    <row r="2400" spans="1:10" x14ac:dyDescent="0.35">
      <c r="A2400" s="34" t="s">
        <v>19</v>
      </c>
      <c r="B2400" s="34" t="s">
        <v>1154</v>
      </c>
      <c r="C2400" s="34" t="s">
        <v>1146</v>
      </c>
      <c r="D2400" s="34" t="s">
        <v>1156</v>
      </c>
      <c r="E2400" s="34" t="s">
        <v>1208</v>
      </c>
      <c r="F2400" s="34" t="s">
        <v>1209</v>
      </c>
      <c r="G2400" s="34" t="s">
        <v>50</v>
      </c>
      <c r="H2400" s="34" t="s">
        <v>50</v>
      </c>
      <c r="I2400" s="34" t="s">
        <v>1555</v>
      </c>
      <c r="J2400" s="34">
        <v>0</v>
      </c>
    </row>
    <row r="2401" spans="1:10" x14ac:dyDescent="0.35">
      <c r="A2401" s="34" t="s">
        <v>19</v>
      </c>
      <c r="B2401" s="34" t="s">
        <v>1155</v>
      </c>
      <c r="C2401" s="34" t="s">
        <v>1146</v>
      </c>
      <c r="D2401" s="34" t="s">
        <v>1156</v>
      </c>
      <c r="E2401" s="34" t="s">
        <v>1208</v>
      </c>
      <c r="F2401" s="34" t="s">
        <v>1209</v>
      </c>
      <c r="G2401" s="34" t="s">
        <v>50</v>
      </c>
      <c r="H2401" s="34" t="s">
        <v>50</v>
      </c>
      <c r="I2401" s="34" t="s">
        <v>1555</v>
      </c>
      <c r="J2401" s="34">
        <v>0</v>
      </c>
    </row>
    <row r="2402" spans="1:10" x14ac:dyDescent="0.35">
      <c r="A2402" s="34" t="s">
        <v>19</v>
      </c>
      <c r="B2402" s="34" t="s">
        <v>1137</v>
      </c>
      <c r="C2402" s="34" t="s">
        <v>1138</v>
      </c>
      <c r="D2402" s="34" t="s">
        <v>1156</v>
      </c>
      <c r="E2402" s="34" t="s">
        <v>1208</v>
      </c>
      <c r="F2402" s="34" t="s">
        <v>1209</v>
      </c>
      <c r="G2402" s="34" t="s">
        <v>50</v>
      </c>
      <c r="H2402" s="34" t="s">
        <v>50</v>
      </c>
      <c r="I2402" s="34" t="s">
        <v>1556</v>
      </c>
      <c r="J2402" s="34">
        <v>0</v>
      </c>
    </row>
    <row r="2403" spans="1:10" x14ac:dyDescent="0.35">
      <c r="A2403" s="34" t="s">
        <v>19</v>
      </c>
      <c r="B2403" s="34" t="s">
        <v>1144</v>
      </c>
      <c r="C2403" s="34" t="s">
        <v>1138</v>
      </c>
      <c r="D2403" s="34" t="s">
        <v>1156</v>
      </c>
      <c r="E2403" s="34" t="s">
        <v>1208</v>
      </c>
      <c r="F2403" s="34" t="s">
        <v>1209</v>
      </c>
      <c r="G2403" s="34" t="s">
        <v>50</v>
      </c>
      <c r="H2403" s="34" t="s">
        <v>50</v>
      </c>
      <c r="I2403" s="34" t="s">
        <v>1556</v>
      </c>
      <c r="J2403" s="34">
        <v>0</v>
      </c>
    </row>
    <row r="2404" spans="1:10" x14ac:dyDescent="0.35">
      <c r="A2404" s="34" t="s">
        <v>16</v>
      </c>
      <c r="B2404" s="34" t="s">
        <v>1145</v>
      </c>
      <c r="C2404" s="34" t="s">
        <v>1146</v>
      </c>
      <c r="D2404" s="34" t="s">
        <v>1156</v>
      </c>
      <c r="E2404" s="34" t="s">
        <v>1208</v>
      </c>
      <c r="F2404" s="34" t="s">
        <v>1209</v>
      </c>
      <c r="G2404" s="34" t="s">
        <v>50</v>
      </c>
      <c r="H2404" s="34" t="s">
        <v>50</v>
      </c>
      <c r="I2404" s="34" t="s">
        <v>1556</v>
      </c>
      <c r="J2404" s="34">
        <v>0</v>
      </c>
    </row>
    <row r="2405" spans="1:10" x14ac:dyDescent="0.35">
      <c r="A2405" s="34" t="s">
        <v>16</v>
      </c>
      <c r="B2405" s="34" t="s">
        <v>1147</v>
      </c>
      <c r="C2405" s="34" t="s">
        <v>1146</v>
      </c>
      <c r="D2405" s="34" t="s">
        <v>1156</v>
      </c>
      <c r="E2405" s="34" t="s">
        <v>1208</v>
      </c>
      <c r="F2405" s="34" t="s">
        <v>1209</v>
      </c>
      <c r="G2405" s="34" t="s">
        <v>50</v>
      </c>
      <c r="H2405" s="34" t="s">
        <v>50</v>
      </c>
      <c r="I2405" s="34" t="s">
        <v>1556</v>
      </c>
      <c r="J2405" s="34">
        <v>0</v>
      </c>
    </row>
    <row r="2406" spans="1:10" x14ac:dyDescent="0.35">
      <c r="A2406" s="34" t="s">
        <v>16</v>
      </c>
      <c r="B2406" s="34" t="s">
        <v>1148</v>
      </c>
      <c r="C2406" s="34" t="s">
        <v>1146</v>
      </c>
      <c r="D2406" s="34" t="s">
        <v>1156</v>
      </c>
      <c r="E2406" s="34" t="s">
        <v>1208</v>
      </c>
      <c r="F2406" s="34" t="s">
        <v>1209</v>
      </c>
      <c r="G2406" s="34" t="s">
        <v>50</v>
      </c>
      <c r="H2406" s="34" t="s">
        <v>50</v>
      </c>
      <c r="I2406" s="34" t="s">
        <v>1556</v>
      </c>
      <c r="J2406" s="34">
        <v>0</v>
      </c>
    </row>
    <row r="2407" spans="1:10" x14ac:dyDescent="0.35">
      <c r="A2407" s="34" t="s">
        <v>16</v>
      </c>
      <c r="B2407" s="34" t="s">
        <v>1149</v>
      </c>
      <c r="C2407" s="34" t="s">
        <v>1146</v>
      </c>
      <c r="D2407" s="34" t="s">
        <v>1156</v>
      </c>
      <c r="E2407" s="34" t="s">
        <v>1208</v>
      </c>
      <c r="F2407" s="34" t="s">
        <v>1209</v>
      </c>
      <c r="G2407" s="34" t="s">
        <v>50</v>
      </c>
      <c r="H2407" s="34" t="s">
        <v>50</v>
      </c>
      <c r="I2407" s="34" t="s">
        <v>1556</v>
      </c>
      <c r="J2407" s="34">
        <v>0</v>
      </c>
    </row>
    <row r="2408" spans="1:10" x14ac:dyDescent="0.35">
      <c r="A2408" s="34" t="s">
        <v>16</v>
      </c>
      <c r="B2408" s="34" t="s">
        <v>1150</v>
      </c>
      <c r="C2408" s="34" t="s">
        <v>1146</v>
      </c>
      <c r="D2408" s="34" t="s">
        <v>1156</v>
      </c>
      <c r="E2408" s="34" t="s">
        <v>1208</v>
      </c>
      <c r="F2408" s="34" t="s">
        <v>1209</v>
      </c>
      <c r="G2408" s="34" t="s">
        <v>50</v>
      </c>
      <c r="H2408" s="34" t="s">
        <v>50</v>
      </c>
      <c r="I2408" s="34" t="s">
        <v>1556</v>
      </c>
      <c r="J2408" s="34">
        <v>0</v>
      </c>
    </row>
    <row r="2409" spans="1:10" x14ac:dyDescent="0.35">
      <c r="A2409" s="34" t="s">
        <v>19</v>
      </c>
      <c r="B2409" s="34" t="s">
        <v>1151</v>
      </c>
      <c r="C2409" s="34" t="s">
        <v>1146</v>
      </c>
      <c r="D2409" s="34" t="s">
        <v>1156</v>
      </c>
      <c r="E2409" s="34" t="s">
        <v>1208</v>
      </c>
      <c r="F2409" s="34" t="s">
        <v>1209</v>
      </c>
      <c r="G2409" s="34" t="s">
        <v>50</v>
      </c>
      <c r="H2409" s="34" t="s">
        <v>50</v>
      </c>
      <c r="I2409" s="34" t="s">
        <v>1556</v>
      </c>
      <c r="J2409" s="34">
        <v>0</v>
      </c>
    </row>
    <row r="2410" spans="1:10" x14ac:dyDescent="0.35">
      <c r="A2410" s="34" t="s">
        <v>19</v>
      </c>
      <c r="B2410" s="34" t="s">
        <v>1152</v>
      </c>
      <c r="C2410" s="34" t="s">
        <v>1146</v>
      </c>
      <c r="D2410" s="34" t="s">
        <v>1156</v>
      </c>
      <c r="E2410" s="34" t="s">
        <v>1208</v>
      </c>
      <c r="F2410" s="34" t="s">
        <v>1209</v>
      </c>
      <c r="G2410" s="34" t="s">
        <v>50</v>
      </c>
      <c r="H2410" s="34" t="s">
        <v>50</v>
      </c>
      <c r="I2410" s="34" t="s">
        <v>1556</v>
      </c>
      <c r="J2410" s="34">
        <v>0</v>
      </c>
    </row>
    <row r="2411" spans="1:10" x14ac:dyDescent="0.35">
      <c r="A2411" s="34" t="s">
        <v>19</v>
      </c>
      <c r="B2411" s="34" t="s">
        <v>1153</v>
      </c>
      <c r="C2411" s="34" t="s">
        <v>1146</v>
      </c>
      <c r="D2411" s="34" t="s">
        <v>1156</v>
      </c>
      <c r="E2411" s="34" t="s">
        <v>1208</v>
      </c>
      <c r="F2411" s="34" t="s">
        <v>1209</v>
      </c>
      <c r="G2411" s="34" t="s">
        <v>50</v>
      </c>
      <c r="H2411" s="34" t="s">
        <v>50</v>
      </c>
      <c r="I2411" s="34" t="s">
        <v>1556</v>
      </c>
      <c r="J2411" s="34">
        <v>0</v>
      </c>
    </row>
    <row r="2412" spans="1:10" x14ac:dyDescent="0.35">
      <c r="A2412" s="34" t="s">
        <v>19</v>
      </c>
      <c r="B2412" s="34" t="s">
        <v>1154</v>
      </c>
      <c r="C2412" s="34" t="s">
        <v>1146</v>
      </c>
      <c r="D2412" s="34" t="s">
        <v>1156</v>
      </c>
      <c r="E2412" s="34" t="s">
        <v>1208</v>
      </c>
      <c r="F2412" s="34" t="s">
        <v>1209</v>
      </c>
      <c r="G2412" s="34" t="s">
        <v>50</v>
      </c>
      <c r="H2412" s="34" t="s">
        <v>50</v>
      </c>
      <c r="I2412" s="34" t="s">
        <v>1556</v>
      </c>
      <c r="J2412" s="34">
        <v>34</v>
      </c>
    </row>
    <row r="2413" spans="1:10" x14ac:dyDescent="0.35">
      <c r="A2413" s="34" t="s">
        <v>19</v>
      </c>
      <c r="B2413" s="34" t="s">
        <v>1155</v>
      </c>
      <c r="C2413" s="34" t="s">
        <v>1146</v>
      </c>
      <c r="D2413" s="34" t="s">
        <v>1156</v>
      </c>
      <c r="E2413" s="34" t="s">
        <v>1208</v>
      </c>
      <c r="F2413" s="34" t="s">
        <v>1209</v>
      </c>
      <c r="G2413" s="34" t="s">
        <v>50</v>
      </c>
      <c r="H2413" s="34" t="s">
        <v>50</v>
      </c>
      <c r="I2413" s="34" t="s">
        <v>1556</v>
      </c>
      <c r="J2413" s="34">
        <v>0</v>
      </c>
    </row>
    <row r="2414" spans="1:10" x14ac:dyDescent="0.35">
      <c r="A2414" s="34" t="s">
        <v>19</v>
      </c>
      <c r="B2414" s="34" t="s">
        <v>1137</v>
      </c>
      <c r="C2414" s="34" t="s">
        <v>1138</v>
      </c>
      <c r="D2414" s="34" t="s">
        <v>1156</v>
      </c>
      <c r="E2414" s="34" t="s">
        <v>1208</v>
      </c>
      <c r="F2414" s="34" t="s">
        <v>50</v>
      </c>
      <c r="G2414" s="34" t="s">
        <v>50</v>
      </c>
      <c r="H2414" s="34" t="s">
        <v>50</v>
      </c>
      <c r="I2414" s="34" t="s">
        <v>1557</v>
      </c>
      <c r="J2414" s="34">
        <v>0</v>
      </c>
    </row>
    <row r="2415" spans="1:10" x14ac:dyDescent="0.35">
      <c r="A2415" s="34" t="s">
        <v>19</v>
      </c>
      <c r="B2415" s="34" t="s">
        <v>1144</v>
      </c>
      <c r="C2415" s="34" t="s">
        <v>1138</v>
      </c>
      <c r="D2415" s="34" t="s">
        <v>1156</v>
      </c>
      <c r="E2415" s="34" t="s">
        <v>1208</v>
      </c>
      <c r="F2415" s="34" t="s">
        <v>50</v>
      </c>
      <c r="G2415" s="34" t="s">
        <v>50</v>
      </c>
      <c r="H2415" s="34" t="s">
        <v>50</v>
      </c>
      <c r="I2415" s="34" t="s">
        <v>1557</v>
      </c>
      <c r="J2415" s="34">
        <v>0</v>
      </c>
    </row>
    <row r="2416" spans="1:10" x14ac:dyDescent="0.35">
      <c r="A2416" s="34" t="s">
        <v>16</v>
      </c>
      <c r="B2416" s="34" t="s">
        <v>1145</v>
      </c>
      <c r="C2416" s="34" t="s">
        <v>1146</v>
      </c>
      <c r="D2416" s="34" t="s">
        <v>1156</v>
      </c>
      <c r="E2416" s="34" t="s">
        <v>1208</v>
      </c>
      <c r="F2416" s="34" t="s">
        <v>50</v>
      </c>
      <c r="G2416" s="34" t="s">
        <v>50</v>
      </c>
      <c r="H2416" s="34" t="s">
        <v>50</v>
      </c>
      <c r="I2416" s="34" t="s">
        <v>1557</v>
      </c>
      <c r="J2416" s="34">
        <v>16</v>
      </c>
    </row>
    <row r="2417" spans="1:10" x14ac:dyDescent="0.35">
      <c r="A2417" s="34" t="s">
        <v>16</v>
      </c>
      <c r="B2417" s="34" t="s">
        <v>1147</v>
      </c>
      <c r="C2417" s="34" t="s">
        <v>1146</v>
      </c>
      <c r="D2417" s="34" t="s">
        <v>1156</v>
      </c>
      <c r="E2417" s="34" t="s">
        <v>1208</v>
      </c>
      <c r="F2417" s="34" t="s">
        <v>50</v>
      </c>
      <c r="G2417" s="34" t="s">
        <v>50</v>
      </c>
      <c r="H2417" s="34" t="s">
        <v>50</v>
      </c>
      <c r="I2417" s="34" t="s">
        <v>1557</v>
      </c>
      <c r="J2417" s="34">
        <v>0</v>
      </c>
    </row>
    <row r="2418" spans="1:10" x14ac:dyDescent="0.35">
      <c r="A2418" s="34" t="s">
        <v>16</v>
      </c>
      <c r="B2418" s="34" t="s">
        <v>1148</v>
      </c>
      <c r="C2418" s="34" t="s">
        <v>1146</v>
      </c>
      <c r="D2418" s="34" t="s">
        <v>1156</v>
      </c>
      <c r="E2418" s="34" t="s">
        <v>1208</v>
      </c>
      <c r="F2418" s="34" t="s">
        <v>50</v>
      </c>
      <c r="G2418" s="34" t="s">
        <v>50</v>
      </c>
      <c r="H2418" s="34" t="s">
        <v>50</v>
      </c>
      <c r="I2418" s="34" t="s">
        <v>1557</v>
      </c>
      <c r="J2418" s="34">
        <v>0</v>
      </c>
    </row>
    <row r="2419" spans="1:10" x14ac:dyDescent="0.35">
      <c r="A2419" s="34" t="s">
        <v>16</v>
      </c>
      <c r="B2419" s="34" t="s">
        <v>1149</v>
      </c>
      <c r="C2419" s="34" t="s">
        <v>1146</v>
      </c>
      <c r="D2419" s="34" t="s">
        <v>1156</v>
      </c>
      <c r="E2419" s="34" t="s">
        <v>1208</v>
      </c>
      <c r="F2419" s="34" t="s">
        <v>50</v>
      </c>
      <c r="G2419" s="34" t="s">
        <v>50</v>
      </c>
      <c r="H2419" s="34" t="s">
        <v>50</v>
      </c>
      <c r="I2419" s="34" t="s">
        <v>1557</v>
      </c>
      <c r="J2419" s="34">
        <v>0</v>
      </c>
    </row>
    <row r="2420" spans="1:10" x14ac:dyDescent="0.35">
      <c r="A2420" s="34" t="s">
        <v>16</v>
      </c>
      <c r="B2420" s="34" t="s">
        <v>1150</v>
      </c>
      <c r="C2420" s="34" t="s">
        <v>1146</v>
      </c>
      <c r="D2420" s="34" t="s">
        <v>1156</v>
      </c>
      <c r="E2420" s="34" t="s">
        <v>1208</v>
      </c>
      <c r="F2420" s="34" t="s">
        <v>50</v>
      </c>
      <c r="G2420" s="34" t="s">
        <v>50</v>
      </c>
      <c r="H2420" s="34" t="s">
        <v>50</v>
      </c>
      <c r="I2420" s="34" t="s">
        <v>1557</v>
      </c>
      <c r="J2420" s="34">
        <v>0</v>
      </c>
    </row>
    <row r="2421" spans="1:10" x14ac:dyDescent="0.35">
      <c r="A2421" s="34" t="s">
        <v>19</v>
      </c>
      <c r="B2421" s="34" t="s">
        <v>1151</v>
      </c>
      <c r="C2421" s="34" t="s">
        <v>1146</v>
      </c>
      <c r="D2421" s="34" t="s">
        <v>1156</v>
      </c>
      <c r="E2421" s="34" t="s">
        <v>1208</v>
      </c>
      <c r="F2421" s="34" t="s">
        <v>50</v>
      </c>
      <c r="G2421" s="34" t="s">
        <v>50</v>
      </c>
      <c r="H2421" s="34" t="s">
        <v>50</v>
      </c>
      <c r="I2421" s="34" t="s">
        <v>1557</v>
      </c>
      <c r="J2421" s="34">
        <v>0</v>
      </c>
    </row>
    <row r="2422" spans="1:10" x14ac:dyDescent="0.35">
      <c r="A2422" s="34" t="s">
        <v>19</v>
      </c>
      <c r="B2422" s="34" t="s">
        <v>1152</v>
      </c>
      <c r="C2422" s="34" t="s">
        <v>1146</v>
      </c>
      <c r="D2422" s="34" t="s">
        <v>1156</v>
      </c>
      <c r="E2422" s="34" t="s">
        <v>1208</v>
      </c>
      <c r="F2422" s="34" t="s">
        <v>50</v>
      </c>
      <c r="G2422" s="34" t="s">
        <v>50</v>
      </c>
      <c r="H2422" s="34" t="s">
        <v>50</v>
      </c>
      <c r="I2422" s="34" t="s">
        <v>1557</v>
      </c>
      <c r="J2422" s="34">
        <v>0</v>
      </c>
    </row>
    <row r="2423" spans="1:10" x14ac:dyDescent="0.35">
      <c r="A2423" s="34" t="s">
        <v>19</v>
      </c>
      <c r="B2423" s="34" t="s">
        <v>1153</v>
      </c>
      <c r="C2423" s="34" t="s">
        <v>1146</v>
      </c>
      <c r="D2423" s="34" t="s">
        <v>1156</v>
      </c>
      <c r="E2423" s="34" t="s">
        <v>1208</v>
      </c>
      <c r="F2423" s="34" t="s">
        <v>50</v>
      </c>
      <c r="G2423" s="34" t="s">
        <v>50</v>
      </c>
      <c r="H2423" s="34" t="s">
        <v>50</v>
      </c>
      <c r="I2423" s="34" t="s">
        <v>1557</v>
      </c>
      <c r="J2423" s="34">
        <v>0</v>
      </c>
    </row>
    <row r="2424" spans="1:10" x14ac:dyDescent="0.35">
      <c r="A2424" s="34" t="s">
        <v>19</v>
      </c>
      <c r="B2424" s="34" t="s">
        <v>1154</v>
      </c>
      <c r="C2424" s="34" t="s">
        <v>1146</v>
      </c>
      <c r="D2424" s="34" t="s">
        <v>1156</v>
      </c>
      <c r="E2424" s="34" t="s">
        <v>1208</v>
      </c>
      <c r="F2424" s="34" t="s">
        <v>50</v>
      </c>
      <c r="G2424" s="34" t="s">
        <v>50</v>
      </c>
      <c r="H2424" s="34" t="s">
        <v>50</v>
      </c>
      <c r="I2424" s="34" t="s">
        <v>1557</v>
      </c>
      <c r="J2424" s="34">
        <v>0</v>
      </c>
    </row>
    <row r="2425" spans="1:10" x14ac:dyDescent="0.35">
      <c r="A2425" s="34" t="s">
        <v>19</v>
      </c>
      <c r="B2425" s="34" t="s">
        <v>1155</v>
      </c>
      <c r="C2425" s="34" t="s">
        <v>1146</v>
      </c>
      <c r="D2425" s="34" t="s">
        <v>1156</v>
      </c>
      <c r="E2425" s="34" t="s">
        <v>1208</v>
      </c>
      <c r="F2425" s="34" t="s">
        <v>50</v>
      </c>
      <c r="G2425" s="34" t="s">
        <v>50</v>
      </c>
      <c r="H2425" s="34" t="s">
        <v>50</v>
      </c>
      <c r="I2425" s="34" t="s">
        <v>1557</v>
      </c>
      <c r="J2425" s="34">
        <v>0</v>
      </c>
    </row>
    <row r="2426" spans="1:10" x14ac:dyDescent="0.35">
      <c r="A2426" s="34" t="s">
        <v>19</v>
      </c>
      <c r="B2426" s="34" t="s">
        <v>1137</v>
      </c>
      <c r="C2426" s="34" t="s">
        <v>1138</v>
      </c>
      <c r="D2426" s="34" t="s">
        <v>1156</v>
      </c>
      <c r="E2426" s="34" t="s">
        <v>1208</v>
      </c>
      <c r="F2426" s="34" t="s">
        <v>50</v>
      </c>
      <c r="G2426" s="34" t="s">
        <v>50</v>
      </c>
      <c r="H2426" s="34" t="s">
        <v>50</v>
      </c>
      <c r="I2426" s="34" t="s">
        <v>1558</v>
      </c>
      <c r="J2426" s="34">
        <v>0</v>
      </c>
    </row>
    <row r="2427" spans="1:10" x14ac:dyDescent="0.35">
      <c r="A2427" s="34" t="s">
        <v>19</v>
      </c>
      <c r="B2427" s="34" t="s">
        <v>1144</v>
      </c>
      <c r="C2427" s="34" t="s">
        <v>1138</v>
      </c>
      <c r="D2427" s="34" t="s">
        <v>1156</v>
      </c>
      <c r="E2427" s="34" t="s">
        <v>1208</v>
      </c>
      <c r="F2427" s="34" t="s">
        <v>50</v>
      </c>
      <c r="G2427" s="34" t="s">
        <v>50</v>
      </c>
      <c r="H2427" s="34" t="s">
        <v>50</v>
      </c>
      <c r="I2427" s="34" t="s">
        <v>1558</v>
      </c>
      <c r="J2427" s="34">
        <v>0</v>
      </c>
    </row>
    <row r="2428" spans="1:10" x14ac:dyDescent="0.35">
      <c r="A2428" s="34" t="s">
        <v>16</v>
      </c>
      <c r="B2428" s="34" t="s">
        <v>1145</v>
      </c>
      <c r="C2428" s="34" t="s">
        <v>1146</v>
      </c>
      <c r="D2428" s="34" t="s">
        <v>1156</v>
      </c>
      <c r="E2428" s="34" t="s">
        <v>1208</v>
      </c>
      <c r="F2428" s="34" t="s">
        <v>50</v>
      </c>
      <c r="G2428" s="34" t="s">
        <v>50</v>
      </c>
      <c r="H2428" s="34" t="s">
        <v>50</v>
      </c>
      <c r="I2428" s="34" t="s">
        <v>1558</v>
      </c>
      <c r="J2428" s="34">
        <v>83</v>
      </c>
    </row>
    <row r="2429" spans="1:10" x14ac:dyDescent="0.35">
      <c r="A2429" s="34" t="s">
        <v>16</v>
      </c>
      <c r="B2429" s="34" t="s">
        <v>1147</v>
      </c>
      <c r="C2429" s="34" t="s">
        <v>1146</v>
      </c>
      <c r="D2429" s="34" t="s">
        <v>1156</v>
      </c>
      <c r="E2429" s="34" t="s">
        <v>1208</v>
      </c>
      <c r="F2429" s="34" t="s">
        <v>50</v>
      </c>
      <c r="G2429" s="34" t="s">
        <v>50</v>
      </c>
      <c r="H2429" s="34" t="s">
        <v>50</v>
      </c>
      <c r="I2429" s="34" t="s">
        <v>1558</v>
      </c>
      <c r="J2429" s="34">
        <v>353</v>
      </c>
    </row>
    <row r="2430" spans="1:10" x14ac:dyDescent="0.35">
      <c r="A2430" s="34" t="s">
        <v>16</v>
      </c>
      <c r="B2430" s="34" t="s">
        <v>1148</v>
      </c>
      <c r="C2430" s="34" t="s">
        <v>1146</v>
      </c>
      <c r="D2430" s="34" t="s">
        <v>1156</v>
      </c>
      <c r="E2430" s="34" t="s">
        <v>1208</v>
      </c>
      <c r="F2430" s="34" t="s">
        <v>50</v>
      </c>
      <c r="G2430" s="34" t="s">
        <v>50</v>
      </c>
      <c r="H2430" s="34" t="s">
        <v>50</v>
      </c>
      <c r="I2430" s="34" t="s">
        <v>1558</v>
      </c>
      <c r="J2430" s="34">
        <v>0</v>
      </c>
    </row>
    <row r="2431" spans="1:10" x14ac:dyDescent="0.35">
      <c r="A2431" s="34" t="s">
        <v>16</v>
      </c>
      <c r="B2431" s="34" t="s">
        <v>1149</v>
      </c>
      <c r="C2431" s="34" t="s">
        <v>1146</v>
      </c>
      <c r="D2431" s="34" t="s">
        <v>1156</v>
      </c>
      <c r="E2431" s="34" t="s">
        <v>1208</v>
      </c>
      <c r="F2431" s="34" t="s">
        <v>50</v>
      </c>
      <c r="G2431" s="34" t="s">
        <v>50</v>
      </c>
      <c r="H2431" s="34" t="s">
        <v>50</v>
      </c>
      <c r="I2431" s="34" t="s">
        <v>1558</v>
      </c>
      <c r="J2431" s="34">
        <v>989</v>
      </c>
    </row>
    <row r="2432" spans="1:10" x14ac:dyDescent="0.35">
      <c r="A2432" s="34" t="s">
        <v>16</v>
      </c>
      <c r="B2432" s="34" t="s">
        <v>1150</v>
      </c>
      <c r="C2432" s="34" t="s">
        <v>1146</v>
      </c>
      <c r="D2432" s="34" t="s">
        <v>1156</v>
      </c>
      <c r="E2432" s="34" t="s">
        <v>1208</v>
      </c>
      <c r="F2432" s="34" t="s">
        <v>50</v>
      </c>
      <c r="G2432" s="34" t="s">
        <v>50</v>
      </c>
      <c r="H2432" s="34" t="s">
        <v>50</v>
      </c>
      <c r="I2432" s="34" t="s">
        <v>1558</v>
      </c>
      <c r="J2432" s="34">
        <v>0</v>
      </c>
    </row>
    <row r="2433" spans="1:10" x14ac:dyDescent="0.35">
      <c r="A2433" s="34" t="s">
        <v>19</v>
      </c>
      <c r="B2433" s="34" t="s">
        <v>1151</v>
      </c>
      <c r="C2433" s="34" t="s">
        <v>1146</v>
      </c>
      <c r="D2433" s="34" t="s">
        <v>1156</v>
      </c>
      <c r="E2433" s="34" t="s">
        <v>1208</v>
      </c>
      <c r="F2433" s="34" t="s">
        <v>50</v>
      </c>
      <c r="G2433" s="34" t="s">
        <v>50</v>
      </c>
      <c r="H2433" s="34" t="s">
        <v>50</v>
      </c>
      <c r="I2433" s="34" t="s">
        <v>1558</v>
      </c>
      <c r="J2433" s="34">
        <v>0</v>
      </c>
    </row>
    <row r="2434" spans="1:10" x14ac:dyDescent="0.35">
      <c r="A2434" s="34" t="s">
        <v>19</v>
      </c>
      <c r="B2434" s="34" t="s">
        <v>1152</v>
      </c>
      <c r="C2434" s="34" t="s">
        <v>1146</v>
      </c>
      <c r="D2434" s="34" t="s">
        <v>1156</v>
      </c>
      <c r="E2434" s="34" t="s">
        <v>1208</v>
      </c>
      <c r="F2434" s="34" t="s">
        <v>50</v>
      </c>
      <c r="G2434" s="34" t="s">
        <v>50</v>
      </c>
      <c r="H2434" s="34" t="s">
        <v>50</v>
      </c>
      <c r="I2434" s="34" t="s">
        <v>1558</v>
      </c>
      <c r="J2434" s="34">
        <v>0</v>
      </c>
    </row>
    <row r="2435" spans="1:10" x14ac:dyDescent="0.35">
      <c r="A2435" s="34" t="s">
        <v>19</v>
      </c>
      <c r="B2435" s="34" t="s">
        <v>1153</v>
      </c>
      <c r="C2435" s="34" t="s">
        <v>1146</v>
      </c>
      <c r="D2435" s="34" t="s">
        <v>1156</v>
      </c>
      <c r="E2435" s="34" t="s">
        <v>1208</v>
      </c>
      <c r="F2435" s="34" t="s">
        <v>50</v>
      </c>
      <c r="G2435" s="34" t="s">
        <v>50</v>
      </c>
      <c r="H2435" s="34" t="s">
        <v>50</v>
      </c>
      <c r="I2435" s="34" t="s">
        <v>1558</v>
      </c>
      <c r="J2435" s="34">
        <v>0</v>
      </c>
    </row>
    <row r="2436" spans="1:10" x14ac:dyDescent="0.35">
      <c r="A2436" s="34" t="s">
        <v>19</v>
      </c>
      <c r="B2436" s="34" t="s">
        <v>1154</v>
      </c>
      <c r="C2436" s="34" t="s">
        <v>1146</v>
      </c>
      <c r="D2436" s="34" t="s">
        <v>1156</v>
      </c>
      <c r="E2436" s="34" t="s">
        <v>1208</v>
      </c>
      <c r="F2436" s="34" t="s">
        <v>50</v>
      </c>
      <c r="G2436" s="34" t="s">
        <v>50</v>
      </c>
      <c r="H2436" s="34" t="s">
        <v>50</v>
      </c>
      <c r="I2436" s="34" t="s">
        <v>1558</v>
      </c>
      <c r="J2436" s="34">
        <v>0</v>
      </c>
    </row>
    <row r="2437" spans="1:10" x14ac:dyDescent="0.35">
      <c r="A2437" s="34" t="s">
        <v>19</v>
      </c>
      <c r="B2437" s="34" t="s">
        <v>1155</v>
      </c>
      <c r="C2437" s="34" t="s">
        <v>1146</v>
      </c>
      <c r="D2437" s="34" t="s">
        <v>1156</v>
      </c>
      <c r="E2437" s="34" t="s">
        <v>1208</v>
      </c>
      <c r="F2437" s="34" t="s">
        <v>50</v>
      </c>
      <c r="G2437" s="34" t="s">
        <v>50</v>
      </c>
      <c r="H2437" s="34" t="s">
        <v>50</v>
      </c>
      <c r="I2437" s="34" t="s">
        <v>1558</v>
      </c>
      <c r="J2437" s="34">
        <v>0</v>
      </c>
    </row>
    <row r="2438" spans="1:10" x14ac:dyDescent="0.35">
      <c r="A2438" s="34" t="s">
        <v>19</v>
      </c>
      <c r="B2438" s="34" t="s">
        <v>1137</v>
      </c>
      <c r="C2438" s="34" t="s">
        <v>1138</v>
      </c>
      <c r="D2438" s="34" t="s">
        <v>1156</v>
      </c>
      <c r="E2438" s="34" t="s">
        <v>1208</v>
      </c>
      <c r="F2438" s="34" t="s">
        <v>50</v>
      </c>
      <c r="G2438" s="34" t="s">
        <v>50</v>
      </c>
      <c r="H2438" s="34" t="s">
        <v>50</v>
      </c>
      <c r="I2438" s="34" t="s">
        <v>1559</v>
      </c>
      <c r="J2438" s="34">
        <v>0</v>
      </c>
    </row>
    <row r="2439" spans="1:10" x14ac:dyDescent="0.35">
      <c r="A2439" s="34" t="s">
        <v>19</v>
      </c>
      <c r="B2439" s="34" t="s">
        <v>1144</v>
      </c>
      <c r="C2439" s="34" t="s">
        <v>1138</v>
      </c>
      <c r="D2439" s="34" t="s">
        <v>1156</v>
      </c>
      <c r="E2439" s="34" t="s">
        <v>1208</v>
      </c>
      <c r="F2439" s="34" t="s">
        <v>50</v>
      </c>
      <c r="G2439" s="34" t="s">
        <v>50</v>
      </c>
      <c r="H2439" s="34" t="s">
        <v>50</v>
      </c>
      <c r="I2439" s="34" t="s">
        <v>1559</v>
      </c>
      <c r="J2439" s="34">
        <v>0</v>
      </c>
    </row>
    <row r="2440" spans="1:10" x14ac:dyDescent="0.35">
      <c r="A2440" s="34" t="s">
        <v>16</v>
      </c>
      <c r="B2440" s="34" t="s">
        <v>1145</v>
      </c>
      <c r="C2440" s="34" t="s">
        <v>1146</v>
      </c>
      <c r="D2440" s="34" t="s">
        <v>1156</v>
      </c>
      <c r="E2440" s="34" t="s">
        <v>1208</v>
      </c>
      <c r="F2440" s="34" t="s">
        <v>50</v>
      </c>
      <c r="G2440" s="34" t="s">
        <v>50</v>
      </c>
      <c r="H2440" s="34" t="s">
        <v>50</v>
      </c>
      <c r="I2440" s="34" t="s">
        <v>1559</v>
      </c>
      <c r="J2440" s="34">
        <v>0</v>
      </c>
    </row>
    <row r="2441" spans="1:10" x14ac:dyDescent="0.35">
      <c r="A2441" s="34" t="s">
        <v>16</v>
      </c>
      <c r="B2441" s="34" t="s">
        <v>1147</v>
      </c>
      <c r="C2441" s="34" t="s">
        <v>1146</v>
      </c>
      <c r="D2441" s="34" t="s">
        <v>1156</v>
      </c>
      <c r="E2441" s="34" t="s">
        <v>1208</v>
      </c>
      <c r="F2441" s="34" t="s">
        <v>50</v>
      </c>
      <c r="G2441" s="34" t="s">
        <v>50</v>
      </c>
      <c r="H2441" s="34" t="s">
        <v>50</v>
      </c>
      <c r="I2441" s="34" t="s">
        <v>1559</v>
      </c>
      <c r="J2441" s="34">
        <v>0</v>
      </c>
    </row>
    <row r="2442" spans="1:10" x14ac:dyDescent="0.35">
      <c r="A2442" s="34" t="s">
        <v>16</v>
      </c>
      <c r="B2442" s="34" t="s">
        <v>1148</v>
      </c>
      <c r="C2442" s="34" t="s">
        <v>1146</v>
      </c>
      <c r="D2442" s="34" t="s">
        <v>1156</v>
      </c>
      <c r="E2442" s="34" t="s">
        <v>1208</v>
      </c>
      <c r="F2442" s="34" t="s">
        <v>50</v>
      </c>
      <c r="G2442" s="34" t="s">
        <v>50</v>
      </c>
      <c r="H2442" s="34" t="s">
        <v>50</v>
      </c>
      <c r="I2442" s="34" t="s">
        <v>1559</v>
      </c>
      <c r="J2442" s="34">
        <v>0</v>
      </c>
    </row>
    <row r="2443" spans="1:10" x14ac:dyDescent="0.35">
      <c r="A2443" s="34" t="s">
        <v>16</v>
      </c>
      <c r="B2443" s="34" t="s">
        <v>1149</v>
      </c>
      <c r="C2443" s="34" t="s">
        <v>1146</v>
      </c>
      <c r="D2443" s="34" t="s">
        <v>1156</v>
      </c>
      <c r="E2443" s="34" t="s">
        <v>1208</v>
      </c>
      <c r="F2443" s="34" t="s">
        <v>50</v>
      </c>
      <c r="G2443" s="34" t="s">
        <v>50</v>
      </c>
      <c r="H2443" s="34" t="s">
        <v>50</v>
      </c>
      <c r="I2443" s="34" t="s">
        <v>1559</v>
      </c>
      <c r="J2443" s="34">
        <v>0</v>
      </c>
    </row>
    <row r="2444" spans="1:10" x14ac:dyDescent="0.35">
      <c r="A2444" s="34" t="s">
        <v>16</v>
      </c>
      <c r="B2444" s="34" t="s">
        <v>1150</v>
      </c>
      <c r="C2444" s="34" t="s">
        <v>1146</v>
      </c>
      <c r="D2444" s="34" t="s">
        <v>1156</v>
      </c>
      <c r="E2444" s="34" t="s">
        <v>1208</v>
      </c>
      <c r="F2444" s="34" t="s">
        <v>50</v>
      </c>
      <c r="G2444" s="34" t="s">
        <v>50</v>
      </c>
      <c r="H2444" s="34" t="s">
        <v>50</v>
      </c>
      <c r="I2444" s="34" t="s">
        <v>1559</v>
      </c>
      <c r="J2444" s="34">
        <v>0</v>
      </c>
    </row>
    <row r="2445" spans="1:10" x14ac:dyDescent="0.35">
      <c r="A2445" s="34" t="s">
        <v>19</v>
      </c>
      <c r="B2445" s="34" t="s">
        <v>1151</v>
      </c>
      <c r="C2445" s="34" t="s">
        <v>1146</v>
      </c>
      <c r="D2445" s="34" t="s">
        <v>1156</v>
      </c>
      <c r="E2445" s="34" t="s">
        <v>1208</v>
      </c>
      <c r="F2445" s="34" t="s">
        <v>50</v>
      </c>
      <c r="G2445" s="34" t="s">
        <v>50</v>
      </c>
      <c r="H2445" s="34" t="s">
        <v>50</v>
      </c>
      <c r="I2445" s="34" t="s">
        <v>1559</v>
      </c>
      <c r="J2445" s="34">
        <v>0</v>
      </c>
    </row>
    <row r="2446" spans="1:10" x14ac:dyDescent="0.35">
      <c r="A2446" s="34" t="s">
        <v>19</v>
      </c>
      <c r="B2446" s="34" t="s">
        <v>1152</v>
      </c>
      <c r="C2446" s="34" t="s">
        <v>1146</v>
      </c>
      <c r="D2446" s="34" t="s">
        <v>1156</v>
      </c>
      <c r="E2446" s="34" t="s">
        <v>1208</v>
      </c>
      <c r="F2446" s="34" t="s">
        <v>50</v>
      </c>
      <c r="G2446" s="34" t="s">
        <v>50</v>
      </c>
      <c r="H2446" s="34" t="s">
        <v>50</v>
      </c>
      <c r="I2446" s="34" t="s">
        <v>1559</v>
      </c>
      <c r="J2446" s="34">
        <v>0</v>
      </c>
    </row>
    <row r="2447" spans="1:10" x14ac:dyDescent="0.35">
      <c r="A2447" s="34" t="s">
        <v>19</v>
      </c>
      <c r="B2447" s="34" t="s">
        <v>1153</v>
      </c>
      <c r="C2447" s="34" t="s">
        <v>1146</v>
      </c>
      <c r="D2447" s="34" t="s">
        <v>1156</v>
      </c>
      <c r="E2447" s="34" t="s">
        <v>1208</v>
      </c>
      <c r="F2447" s="34" t="s">
        <v>50</v>
      </c>
      <c r="G2447" s="34" t="s">
        <v>50</v>
      </c>
      <c r="H2447" s="34" t="s">
        <v>50</v>
      </c>
      <c r="I2447" s="34" t="s">
        <v>1559</v>
      </c>
      <c r="J2447" s="34">
        <v>0</v>
      </c>
    </row>
    <row r="2448" spans="1:10" x14ac:dyDescent="0.35">
      <c r="A2448" s="34" t="s">
        <v>19</v>
      </c>
      <c r="B2448" s="34" t="s">
        <v>1154</v>
      </c>
      <c r="C2448" s="34" t="s">
        <v>1146</v>
      </c>
      <c r="D2448" s="34" t="s">
        <v>1156</v>
      </c>
      <c r="E2448" s="34" t="s">
        <v>1208</v>
      </c>
      <c r="F2448" s="34" t="s">
        <v>50</v>
      </c>
      <c r="G2448" s="34" t="s">
        <v>50</v>
      </c>
      <c r="H2448" s="34" t="s">
        <v>50</v>
      </c>
      <c r="I2448" s="34" t="s">
        <v>1559</v>
      </c>
      <c r="J2448" s="34">
        <v>0</v>
      </c>
    </row>
    <row r="2449" spans="1:10" x14ac:dyDescent="0.35">
      <c r="A2449" s="34" t="s">
        <v>19</v>
      </c>
      <c r="B2449" s="34" t="s">
        <v>1155</v>
      </c>
      <c r="C2449" s="34" t="s">
        <v>1146</v>
      </c>
      <c r="D2449" s="34" t="s">
        <v>1156</v>
      </c>
      <c r="E2449" s="34" t="s">
        <v>1208</v>
      </c>
      <c r="F2449" s="34" t="s">
        <v>50</v>
      </c>
      <c r="G2449" s="34" t="s">
        <v>50</v>
      </c>
      <c r="H2449" s="34" t="s">
        <v>50</v>
      </c>
      <c r="I2449" s="34" t="s">
        <v>1559</v>
      </c>
      <c r="J2449" s="34">
        <v>507</v>
      </c>
    </row>
    <row r="2450" spans="1:10" x14ac:dyDescent="0.35">
      <c r="A2450" s="34" t="s">
        <v>19</v>
      </c>
      <c r="B2450" s="34" t="s">
        <v>1137</v>
      </c>
      <c r="C2450" s="34" t="s">
        <v>1138</v>
      </c>
      <c r="D2450" s="34" t="s">
        <v>1156</v>
      </c>
      <c r="E2450" s="34" t="s">
        <v>1208</v>
      </c>
      <c r="F2450" s="34" t="s">
        <v>50</v>
      </c>
      <c r="G2450" s="34" t="s">
        <v>50</v>
      </c>
      <c r="H2450" s="34" t="s">
        <v>50</v>
      </c>
      <c r="I2450" s="34" t="s">
        <v>1560</v>
      </c>
      <c r="J2450" s="34">
        <v>0</v>
      </c>
    </row>
    <row r="2451" spans="1:10" x14ac:dyDescent="0.35">
      <c r="A2451" s="34" t="s">
        <v>19</v>
      </c>
      <c r="B2451" s="34" t="s">
        <v>1144</v>
      </c>
      <c r="C2451" s="34" t="s">
        <v>1138</v>
      </c>
      <c r="D2451" s="34" t="s">
        <v>1156</v>
      </c>
      <c r="E2451" s="34" t="s">
        <v>1208</v>
      </c>
      <c r="F2451" s="34" t="s">
        <v>50</v>
      </c>
      <c r="G2451" s="34" t="s">
        <v>50</v>
      </c>
      <c r="H2451" s="34" t="s">
        <v>50</v>
      </c>
      <c r="I2451" s="34" t="s">
        <v>1560</v>
      </c>
      <c r="J2451" s="34">
        <v>0</v>
      </c>
    </row>
    <row r="2452" spans="1:10" x14ac:dyDescent="0.35">
      <c r="A2452" s="34" t="s">
        <v>16</v>
      </c>
      <c r="B2452" s="34" t="s">
        <v>1145</v>
      </c>
      <c r="C2452" s="34" t="s">
        <v>1146</v>
      </c>
      <c r="D2452" s="34" t="s">
        <v>1156</v>
      </c>
      <c r="E2452" s="34" t="s">
        <v>1208</v>
      </c>
      <c r="F2452" s="34" t="s">
        <v>50</v>
      </c>
      <c r="G2452" s="34" t="s">
        <v>50</v>
      </c>
      <c r="H2452" s="34" t="s">
        <v>50</v>
      </c>
      <c r="I2452" s="34" t="s">
        <v>1560</v>
      </c>
      <c r="J2452" s="34">
        <v>391</v>
      </c>
    </row>
    <row r="2453" spans="1:10" x14ac:dyDescent="0.35">
      <c r="A2453" s="34" t="s">
        <v>16</v>
      </c>
      <c r="B2453" s="34" t="s">
        <v>1147</v>
      </c>
      <c r="C2453" s="34" t="s">
        <v>1146</v>
      </c>
      <c r="D2453" s="34" t="s">
        <v>1156</v>
      </c>
      <c r="E2453" s="34" t="s">
        <v>1208</v>
      </c>
      <c r="F2453" s="34" t="s">
        <v>50</v>
      </c>
      <c r="G2453" s="34" t="s">
        <v>50</v>
      </c>
      <c r="H2453" s="34" t="s">
        <v>50</v>
      </c>
      <c r="I2453" s="34" t="s">
        <v>1560</v>
      </c>
      <c r="J2453" s="34">
        <v>11</v>
      </c>
    </row>
    <row r="2454" spans="1:10" x14ac:dyDescent="0.35">
      <c r="A2454" s="34" t="s">
        <v>16</v>
      </c>
      <c r="B2454" s="34" t="s">
        <v>1148</v>
      </c>
      <c r="C2454" s="34" t="s">
        <v>1146</v>
      </c>
      <c r="D2454" s="34" t="s">
        <v>1156</v>
      </c>
      <c r="E2454" s="34" t="s">
        <v>1208</v>
      </c>
      <c r="F2454" s="34" t="s">
        <v>50</v>
      </c>
      <c r="G2454" s="34" t="s">
        <v>50</v>
      </c>
      <c r="H2454" s="34" t="s">
        <v>50</v>
      </c>
      <c r="I2454" s="34" t="s">
        <v>1560</v>
      </c>
      <c r="J2454" s="34">
        <v>0</v>
      </c>
    </row>
    <row r="2455" spans="1:10" x14ac:dyDescent="0.35">
      <c r="A2455" s="34" t="s">
        <v>16</v>
      </c>
      <c r="B2455" s="34" t="s">
        <v>1149</v>
      </c>
      <c r="C2455" s="34" t="s">
        <v>1146</v>
      </c>
      <c r="D2455" s="34" t="s">
        <v>1156</v>
      </c>
      <c r="E2455" s="34" t="s">
        <v>1208</v>
      </c>
      <c r="F2455" s="34" t="s">
        <v>50</v>
      </c>
      <c r="G2455" s="34" t="s">
        <v>50</v>
      </c>
      <c r="H2455" s="34" t="s">
        <v>50</v>
      </c>
      <c r="I2455" s="34" t="s">
        <v>1560</v>
      </c>
      <c r="J2455" s="34">
        <v>257</v>
      </c>
    </row>
    <row r="2456" spans="1:10" x14ac:dyDescent="0.35">
      <c r="A2456" s="34" t="s">
        <v>16</v>
      </c>
      <c r="B2456" s="34" t="s">
        <v>1150</v>
      </c>
      <c r="C2456" s="34" t="s">
        <v>1146</v>
      </c>
      <c r="D2456" s="34" t="s">
        <v>1156</v>
      </c>
      <c r="E2456" s="34" t="s">
        <v>1208</v>
      </c>
      <c r="F2456" s="34" t="s">
        <v>50</v>
      </c>
      <c r="G2456" s="34" t="s">
        <v>50</v>
      </c>
      <c r="H2456" s="34" t="s">
        <v>50</v>
      </c>
      <c r="I2456" s="34" t="s">
        <v>1560</v>
      </c>
      <c r="J2456" s="34">
        <v>0</v>
      </c>
    </row>
    <row r="2457" spans="1:10" x14ac:dyDescent="0.35">
      <c r="A2457" s="34" t="s">
        <v>19</v>
      </c>
      <c r="B2457" s="34" t="s">
        <v>1151</v>
      </c>
      <c r="C2457" s="34" t="s">
        <v>1146</v>
      </c>
      <c r="D2457" s="34" t="s">
        <v>1156</v>
      </c>
      <c r="E2457" s="34" t="s">
        <v>1208</v>
      </c>
      <c r="F2457" s="34" t="s">
        <v>50</v>
      </c>
      <c r="G2457" s="34" t="s">
        <v>50</v>
      </c>
      <c r="H2457" s="34" t="s">
        <v>50</v>
      </c>
      <c r="I2457" s="34" t="s">
        <v>1560</v>
      </c>
      <c r="J2457" s="34">
        <v>0</v>
      </c>
    </row>
    <row r="2458" spans="1:10" x14ac:dyDescent="0.35">
      <c r="A2458" s="34" t="s">
        <v>19</v>
      </c>
      <c r="B2458" s="34" t="s">
        <v>1152</v>
      </c>
      <c r="C2458" s="34" t="s">
        <v>1146</v>
      </c>
      <c r="D2458" s="34" t="s">
        <v>1156</v>
      </c>
      <c r="E2458" s="34" t="s">
        <v>1208</v>
      </c>
      <c r="F2458" s="34" t="s">
        <v>50</v>
      </c>
      <c r="G2458" s="34" t="s">
        <v>50</v>
      </c>
      <c r="H2458" s="34" t="s">
        <v>50</v>
      </c>
      <c r="I2458" s="34" t="s">
        <v>1560</v>
      </c>
      <c r="J2458" s="34">
        <v>6</v>
      </c>
    </row>
    <row r="2459" spans="1:10" x14ac:dyDescent="0.35">
      <c r="A2459" s="34" t="s">
        <v>19</v>
      </c>
      <c r="B2459" s="34" t="s">
        <v>1153</v>
      </c>
      <c r="C2459" s="34" t="s">
        <v>1146</v>
      </c>
      <c r="D2459" s="34" t="s">
        <v>1156</v>
      </c>
      <c r="E2459" s="34" t="s">
        <v>1208</v>
      </c>
      <c r="F2459" s="34" t="s">
        <v>50</v>
      </c>
      <c r="G2459" s="34" t="s">
        <v>50</v>
      </c>
      <c r="H2459" s="34" t="s">
        <v>50</v>
      </c>
      <c r="I2459" s="34" t="s">
        <v>1560</v>
      </c>
      <c r="J2459" s="34">
        <v>30</v>
      </c>
    </row>
    <row r="2460" spans="1:10" x14ac:dyDescent="0.35">
      <c r="A2460" s="34" t="s">
        <v>19</v>
      </c>
      <c r="B2460" s="34" t="s">
        <v>1154</v>
      </c>
      <c r="C2460" s="34" t="s">
        <v>1146</v>
      </c>
      <c r="D2460" s="34" t="s">
        <v>1156</v>
      </c>
      <c r="E2460" s="34" t="s">
        <v>1208</v>
      </c>
      <c r="F2460" s="34" t="s">
        <v>50</v>
      </c>
      <c r="G2460" s="34" t="s">
        <v>50</v>
      </c>
      <c r="H2460" s="34" t="s">
        <v>50</v>
      </c>
      <c r="I2460" s="34" t="s">
        <v>1560</v>
      </c>
      <c r="J2460" s="34">
        <v>0</v>
      </c>
    </row>
    <row r="2461" spans="1:10" x14ac:dyDescent="0.35">
      <c r="A2461" s="34" t="s">
        <v>19</v>
      </c>
      <c r="B2461" s="34" t="s">
        <v>1155</v>
      </c>
      <c r="C2461" s="34" t="s">
        <v>1146</v>
      </c>
      <c r="D2461" s="34" t="s">
        <v>1156</v>
      </c>
      <c r="E2461" s="34" t="s">
        <v>1208</v>
      </c>
      <c r="F2461" s="34" t="s">
        <v>50</v>
      </c>
      <c r="G2461" s="34" t="s">
        <v>50</v>
      </c>
      <c r="H2461" s="34" t="s">
        <v>50</v>
      </c>
      <c r="I2461" s="34" t="s">
        <v>1560</v>
      </c>
      <c r="J2461" s="34">
        <v>0</v>
      </c>
    </row>
    <row r="2462" spans="1:10" x14ac:dyDescent="0.35">
      <c r="A2462" s="34" t="s">
        <v>19</v>
      </c>
      <c r="B2462" s="34" t="s">
        <v>1137</v>
      </c>
      <c r="C2462" s="34" t="s">
        <v>1138</v>
      </c>
      <c r="D2462" s="34" t="s">
        <v>1156</v>
      </c>
      <c r="E2462" s="34" t="s">
        <v>1208</v>
      </c>
      <c r="F2462" s="34" t="s">
        <v>50</v>
      </c>
      <c r="G2462" s="34" t="s">
        <v>50</v>
      </c>
      <c r="H2462" s="34" t="s">
        <v>50</v>
      </c>
      <c r="I2462" s="34" t="s">
        <v>1561</v>
      </c>
      <c r="J2462" s="34">
        <v>0</v>
      </c>
    </row>
    <row r="2463" spans="1:10" x14ac:dyDescent="0.35">
      <c r="A2463" s="34" t="s">
        <v>19</v>
      </c>
      <c r="B2463" s="34" t="s">
        <v>1144</v>
      </c>
      <c r="C2463" s="34" t="s">
        <v>1138</v>
      </c>
      <c r="D2463" s="34" t="s">
        <v>1156</v>
      </c>
      <c r="E2463" s="34" t="s">
        <v>1208</v>
      </c>
      <c r="F2463" s="34" t="s">
        <v>50</v>
      </c>
      <c r="G2463" s="34" t="s">
        <v>50</v>
      </c>
      <c r="H2463" s="34" t="s">
        <v>50</v>
      </c>
      <c r="I2463" s="34" t="s">
        <v>1561</v>
      </c>
      <c r="J2463" s="34">
        <v>0</v>
      </c>
    </row>
    <row r="2464" spans="1:10" x14ac:dyDescent="0.35">
      <c r="A2464" s="34" t="s">
        <v>16</v>
      </c>
      <c r="B2464" s="34" t="s">
        <v>1145</v>
      </c>
      <c r="C2464" s="34" t="s">
        <v>1146</v>
      </c>
      <c r="D2464" s="34" t="s">
        <v>1156</v>
      </c>
      <c r="E2464" s="34" t="s">
        <v>1208</v>
      </c>
      <c r="F2464" s="34" t="s">
        <v>50</v>
      </c>
      <c r="G2464" s="34" t="s">
        <v>50</v>
      </c>
      <c r="H2464" s="34" t="s">
        <v>50</v>
      </c>
      <c r="I2464" s="34" t="s">
        <v>1561</v>
      </c>
      <c r="J2464" s="34">
        <v>0</v>
      </c>
    </row>
    <row r="2465" spans="1:10" x14ac:dyDescent="0.35">
      <c r="A2465" s="34" t="s">
        <v>16</v>
      </c>
      <c r="B2465" s="34" t="s">
        <v>1147</v>
      </c>
      <c r="C2465" s="34" t="s">
        <v>1146</v>
      </c>
      <c r="D2465" s="34" t="s">
        <v>1156</v>
      </c>
      <c r="E2465" s="34" t="s">
        <v>1208</v>
      </c>
      <c r="F2465" s="34" t="s">
        <v>50</v>
      </c>
      <c r="G2465" s="34" t="s">
        <v>50</v>
      </c>
      <c r="H2465" s="34" t="s">
        <v>50</v>
      </c>
      <c r="I2465" s="34" t="s">
        <v>1561</v>
      </c>
      <c r="J2465" s="34">
        <v>0</v>
      </c>
    </row>
    <row r="2466" spans="1:10" x14ac:dyDescent="0.35">
      <c r="A2466" s="34" t="s">
        <v>16</v>
      </c>
      <c r="B2466" s="34" t="s">
        <v>1148</v>
      </c>
      <c r="C2466" s="34" t="s">
        <v>1146</v>
      </c>
      <c r="D2466" s="34" t="s">
        <v>1156</v>
      </c>
      <c r="E2466" s="34" t="s">
        <v>1208</v>
      </c>
      <c r="F2466" s="34" t="s">
        <v>50</v>
      </c>
      <c r="G2466" s="34" t="s">
        <v>50</v>
      </c>
      <c r="H2466" s="34" t="s">
        <v>50</v>
      </c>
      <c r="I2466" s="34" t="s">
        <v>1561</v>
      </c>
      <c r="J2466" s="34">
        <v>0</v>
      </c>
    </row>
    <row r="2467" spans="1:10" x14ac:dyDescent="0.35">
      <c r="A2467" s="34" t="s">
        <v>16</v>
      </c>
      <c r="B2467" s="34" t="s">
        <v>1149</v>
      </c>
      <c r="C2467" s="34" t="s">
        <v>1146</v>
      </c>
      <c r="D2467" s="34" t="s">
        <v>1156</v>
      </c>
      <c r="E2467" s="34" t="s">
        <v>1208</v>
      </c>
      <c r="F2467" s="34" t="s">
        <v>50</v>
      </c>
      <c r="G2467" s="34" t="s">
        <v>50</v>
      </c>
      <c r="H2467" s="34" t="s">
        <v>50</v>
      </c>
      <c r="I2467" s="34" t="s">
        <v>1561</v>
      </c>
      <c r="J2467" s="34">
        <v>0</v>
      </c>
    </row>
    <row r="2468" spans="1:10" x14ac:dyDescent="0.35">
      <c r="A2468" s="34" t="s">
        <v>16</v>
      </c>
      <c r="B2468" s="34" t="s">
        <v>1150</v>
      </c>
      <c r="C2468" s="34" t="s">
        <v>1146</v>
      </c>
      <c r="D2468" s="34" t="s">
        <v>1156</v>
      </c>
      <c r="E2468" s="34" t="s">
        <v>1208</v>
      </c>
      <c r="F2468" s="34" t="s">
        <v>50</v>
      </c>
      <c r="G2468" s="34" t="s">
        <v>50</v>
      </c>
      <c r="H2468" s="34" t="s">
        <v>50</v>
      </c>
      <c r="I2468" s="34" t="s">
        <v>1561</v>
      </c>
      <c r="J2468" s="34">
        <v>0</v>
      </c>
    </row>
    <row r="2469" spans="1:10" x14ac:dyDescent="0.35">
      <c r="A2469" s="34" t="s">
        <v>19</v>
      </c>
      <c r="B2469" s="34" t="s">
        <v>1151</v>
      </c>
      <c r="C2469" s="34" t="s">
        <v>1146</v>
      </c>
      <c r="D2469" s="34" t="s">
        <v>1156</v>
      </c>
      <c r="E2469" s="34" t="s">
        <v>1208</v>
      </c>
      <c r="F2469" s="34" t="s">
        <v>50</v>
      </c>
      <c r="G2469" s="34" t="s">
        <v>50</v>
      </c>
      <c r="H2469" s="34" t="s">
        <v>50</v>
      </c>
      <c r="I2469" s="34" t="s">
        <v>1561</v>
      </c>
      <c r="J2469" s="34">
        <v>0</v>
      </c>
    </row>
    <row r="2470" spans="1:10" x14ac:dyDescent="0.35">
      <c r="A2470" s="34" t="s">
        <v>19</v>
      </c>
      <c r="B2470" s="34" t="s">
        <v>1152</v>
      </c>
      <c r="C2470" s="34" t="s">
        <v>1146</v>
      </c>
      <c r="D2470" s="34" t="s">
        <v>1156</v>
      </c>
      <c r="E2470" s="34" t="s">
        <v>1208</v>
      </c>
      <c r="F2470" s="34" t="s">
        <v>50</v>
      </c>
      <c r="G2470" s="34" t="s">
        <v>50</v>
      </c>
      <c r="H2470" s="34" t="s">
        <v>50</v>
      </c>
      <c r="I2470" s="34" t="s">
        <v>1561</v>
      </c>
      <c r="J2470" s="34">
        <v>0</v>
      </c>
    </row>
    <row r="2471" spans="1:10" x14ac:dyDescent="0.35">
      <c r="A2471" s="34" t="s">
        <v>19</v>
      </c>
      <c r="B2471" s="34" t="s">
        <v>1153</v>
      </c>
      <c r="C2471" s="34" t="s">
        <v>1146</v>
      </c>
      <c r="D2471" s="34" t="s">
        <v>1156</v>
      </c>
      <c r="E2471" s="34" t="s">
        <v>1208</v>
      </c>
      <c r="F2471" s="34" t="s">
        <v>50</v>
      </c>
      <c r="G2471" s="34" t="s">
        <v>50</v>
      </c>
      <c r="H2471" s="34" t="s">
        <v>50</v>
      </c>
      <c r="I2471" s="34" t="s">
        <v>1561</v>
      </c>
      <c r="J2471" s="34">
        <v>0</v>
      </c>
    </row>
    <row r="2472" spans="1:10" x14ac:dyDescent="0.35">
      <c r="A2472" s="34" t="s">
        <v>19</v>
      </c>
      <c r="B2472" s="34" t="s">
        <v>1154</v>
      </c>
      <c r="C2472" s="34" t="s">
        <v>1146</v>
      </c>
      <c r="D2472" s="34" t="s">
        <v>1156</v>
      </c>
      <c r="E2472" s="34" t="s">
        <v>1208</v>
      </c>
      <c r="F2472" s="34" t="s">
        <v>50</v>
      </c>
      <c r="G2472" s="34" t="s">
        <v>50</v>
      </c>
      <c r="H2472" s="34" t="s">
        <v>50</v>
      </c>
      <c r="I2472" s="34" t="s">
        <v>1561</v>
      </c>
      <c r="J2472" s="34">
        <v>0</v>
      </c>
    </row>
    <row r="2473" spans="1:10" x14ac:dyDescent="0.35">
      <c r="A2473" s="34" t="s">
        <v>19</v>
      </c>
      <c r="B2473" s="34" t="s">
        <v>1155</v>
      </c>
      <c r="C2473" s="34" t="s">
        <v>1146</v>
      </c>
      <c r="D2473" s="34" t="s">
        <v>1156</v>
      </c>
      <c r="E2473" s="34" t="s">
        <v>1208</v>
      </c>
      <c r="F2473" s="34" t="s">
        <v>50</v>
      </c>
      <c r="G2473" s="34" t="s">
        <v>50</v>
      </c>
      <c r="H2473" s="34" t="s">
        <v>50</v>
      </c>
      <c r="I2473" s="34" t="s">
        <v>1561</v>
      </c>
      <c r="J2473" s="34">
        <v>22</v>
      </c>
    </row>
    <row r="2474" spans="1:10" x14ac:dyDescent="0.35">
      <c r="A2474" s="34" t="s">
        <v>19</v>
      </c>
      <c r="B2474" s="34" t="s">
        <v>1137</v>
      </c>
      <c r="C2474" s="34" t="s">
        <v>1138</v>
      </c>
      <c r="D2474" s="34" t="s">
        <v>1139</v>
      </c>
      <c r="E2474" s="34" t="s">
        <v>1213</v>
      </c>
      <c r="F2474" s="34" t="s">
        <v>1214</v>
      </c>
      <c r="G2474" s="34" t="s">
        <v>1562</v>
      </c>
      <c r="H2474" s="34" t="s">
        <v>1563</v>
      </c>
      <c r="I2474" s="34" t="s">
        <v>1564</v>
      </c>
      <c r="J2474" s="34">
        <v>0</v>
      </c>
    </row>
    <row r="2475" spans="1:10" x14ac:dyDescent="0.35">
      <c r="A2475" s="34" t="s">
        <v>19</v>
      </c>
      <c r="B2475" s="34" t="s">
        <v>1144</v>
      </c>
      <c r="C2475" s="34" t="s">
        <v>1138</v>
      </c>
      <c r="D2475" s="34" t="s">
        <v>1139</v>
      </c>
      <c r="E2475" s="34" t="s">
        <v>1213</v>
      </c>
      <c r="F2475" s="34" t="s">
        <v>1214</v>
      </c>
      <c r="G2475" s="34" t="s">
        <v>1562</v>
      </c>
      <c r="H2475" s="34" t="s">
        <v>1563</v>
      </c>
      <c r="I2475" s="34" t="s">
        <v>1564</v>
      </c>
      <c r="J2475" s="34">
        <v>0</v>
      </c>
    </row>
    <row r="2476" spans="1:10" x14ac:dyDescent="0.35">
      <c r="A2476" s="34" t="s">
        <v>16</v>
      </c>
      <c r="B2476" s="34" t="s">
        <v>1145</v>
      </c>
      <c r="C2476" s="34" t="s">
        <v>1146</v>
      </c>
      <c r="D2476" s="34" t="s">
        <v>1139</v>
      </c>
      <c r="E2476" s="34" t="s">
        <v>1213</v>
      </c>
      <c r="F2476" s="34" t="s">
        <v>1214</v>
      </c>
      <c r="G2476" s="34" t="s">
        <v>1562</v>
      </c>
      <c r="H2476" s="34" t="s">
        <v>1563</v>
      </c>
      <c r="I2476" s="34" t="s">
        <v>1564</v>
      </c>
      <c r="J2476" s="34">
        <v>0</v>
      </c>
    </row>
    <row r="2477" spans="1:10" x14ac:dyDescent="0.35">
      <c r="A2477" s="34" t="s">
        <v>16</v>
      </c>
      <c r="B2477" s="34" t="s">
        <v>1147</v>
      </c>
      <c r="C2477" s="34" t="s">
        <v>1146</v>
      </c>
      <c r="D2477" s="34" t="s">
        <v>1139</v>
      </c>
      <c r="E2477" s="34" t="s">
        <v>1213</v>
      </c>
      <c r="F2477" s="34" t="s">
        <v>1214</v>
      </c>
      <c r="G2477" s="34" t="s">
        <v>1562</v>
      </c>
      <c r="H2477" s="34" t="s">
        <v>1563</v>
      </c>
      <c r="I2477" s="34" t="s">
        <v>1564</v>
      </c>
      <c r="J2477" s="34">
        <v>0</v>
      </c>
    </row>
    <row r="2478" spans="1:10" x14ac:dyDescent="0.35">
      <c r="A2478" s="34" t="s">
        <v>16</v>
      </c>
      <c r="B2478" s="34" t="s">
        <v>1148</v>
      </c>
      <c r="C2478" s="34" t="s">
        <v>1146</v>
      </c>
      <c r="D2478" s="34" t="s">
        <v>1139</v>
      </c>
      <c r="E2478" s="34" t="s">
        <v>1213</v>
      </c>
      <c r="F2478" s="34" t="s">
        <v>1214</v>
      </c>
      <c r="G2478" s="34" t="s">
        <v>1562</v>
      </c>
      <c r="H2478" s="34" t="s">
        <v>1563</v>
      </c>
      <c r="I2478" s="34" t="s">
        <v>1564</v>
      </c>
      <c r="J2478" s="34">
        <v>0</v>
      </c>
    </row>
    <row r="2479" spans="1:10" x14ac:dyDescent="0.35">
      <c r="A2479" s="34" t="s">
        <v>16</v>
      </c>
      <c r="B2479" s="34" t="s">
        <v>1149</v>
      </c>
      <c r="C2479" s="34" t="s">
        <v>1146</v>
      </c>
      <c r="D2479" s="34" t="s">
        <v>1139</v>
      </c>
      <c r="E2479" s="34" t="s">
        <v>1213</v>
      </c>
      <c r="F2479" s="34" t="s">
        <v>1214</v>
      </c>
      <c r="G2479" s="34" t="s">
        <v>1562</v>
      </c>
      <c r="H2479" s="34" t="s">
        <v>1563</v>
      </c>
      <c r="I2479" s="34" t="s">
        <v>1564</v>
      </c>
      <c r="J2479" s="34">
        <v>0</v>
      </c>
    </row>
    <row r="2480" spans="1:10" x14ac:dyDescent="0.35">
      <c r="A2480" s="34" t="s">
        <v>16</v>
      </c>
      <c r="B2480" s="34" t="s">
        <v>1150</v>
      </c>
      <c r="C2480" s="34" t="s">
        <v>1146</v>
      </c>
      <c r="D2480" s="34" t="s">
        <v>1139</v>
      </c>
      <c r="E2480" s="34" t="s">
        <v>1213</v>
      </c>
      <c r="F2480" s="34" t="s">
        <v>1214</v>
      </c>
      <c r="G2480" s="34" t="s">
        <v>1562</v>
      </c>
      <c r="H2480" s="34" t="s">
        <v>1563</v>
      </c>
      <c r="I2480" s="34" t="s">
        <v>1564</v>
      </c>
      <c r="J2480" s="34">
        <v>0</v>
      </c>
    </row>
    <row r="2481" spans="1:10" x14ac:dyDescent="0.35">
      <c r="A2481" s="34" t="s">
        <v>19</v>
      </c>
      <c r="B2481" s="34" t="s">
        <v>1151</v>
      </c>
      <c r="C2481" s="34" t="s">
        <v>1146</v>
      </c>
      <c r="D2481" s="34" t="s">
        <v>1139</v>
      </c>
      <c r="E2481" s="34" t="s">
        <v>1213</v>
      </c>
      <c r="F2481" s="34" t="s">
        <v>1214</v>
      </c>
      <c r="G2481" s="34" t="s">
        <v>1562</v>
      </c>
      <c r="H2481" s="34" t="s">
        <v>1563</v>
      </c>
      <c r="I2481" s="34" t="s">
        <v>1564</v>
      </c>
      <c r="J2481" s="34">
        <v>0</v>
      </c>
    </row>
    <row r="2482" spans="1:10" x14ac:dyDescent="0.35">
      <c r="A2482" s="34" t="s">
        <v>19</v>
      </c>
      <c r="B2482" s="34" t="s">
        <v>1152</v>
      </c>
      <c r="C2482" s="34" t="s">
        <v>1146</v>
      </c>
      <c r="D2482" s="34" t="s">
        <v>1139</v>
      </c>
      <c r="E2482" s="34" t="s">
        <v>1213</v>
      </c>
      <c r="F2482" s="34" t="s">
        <v>1214</v>
      </c>
      <c r="G2482" s="34" t="s">
        <v>1562</v>
      </c>
      <c r="H2482" s="34" t="s">
        <v>1563</v>
      </c>
      <c r="I2482" s="34" t="s">
        <v>1564</v>
      </c>
      <c r="J2482" s="34">
        <v>6</v>
      </c>
    </row>
    <row r="2483" spans="1:10" x14ac:dyDescent="0.35">
      <c r="A2483" s="34" t="s">
        <v>19</v>
      </c>
      <c r="B2483" s="34" t="s">
        <v>1153</v>
      </c>
      <c r="C2483" s="34" t="s">
        <v>1146</v>
      </c>
      <c r="D2483" s="34" t="s">
        <v>1139</v>
      </c>
      <c r="E2483" s="34" t="s">
        <v>1213</v>
      </c>
      <c r="F2483" s="34" t="s">
        <v>1214</v>
      </c>
      <c r="G2483" s="34" t="s">
        <v>1562</v>
      </c>
      <c r="H2483" s="34" t="s">
        <v>1563</v>
      </c>
      <c r="I2483" s="34" t="s">
        <v>1564</v>
      </c>
      <c r="J2483" s="34">
        <v>0</v>
      </c>
    </row>
    <row r="2484" spans="1:10" x14ac:dyDescent="0.35">
      <c r="A2484" s="34" t="s">
        <v>19</v>
      </c>
      <c r="B2484" s="34" t="s">
        <v>1154</v>
      </c>
      <c r="C2484" s="34" t="s">
        <v>1146</v>
      </c>
      <c r="D2484" s="34" t="s">
        <v>1139</v>
      </c>
      <c r="E2484" s="34" t="s">
        <v>1213</v>
      </c>
      <c r="F2484" s="34" t="s">
        <v>1214</v>
      </c>
      <c r="G2484" s="34" t="s">
        <v>1562</v>
      </c>
      <c r="H2484" s="34" t="s">
        <v>1563</v>
      </c>
      <c r="I2484" s="34" t="s">
        <v>1564</v>
      </c>
      <c r="J2484" s="34">
        <v>0</v>
      </c>
    </row>
    <row r="2485" spans="1:10" x14ac:dyDescent="0.35">
      <c r="A2485" s="34" t="s">
        <v>19</v>
      </c>
      <c r="B2485" s="34" t="s">
        <v>1155</v>
      </c>
      <c r="C2485" s="34" t="s">
        <v>1146</v>
      </c>
      <c r="D2485" s="34" t="s">
        <v>1139</v>
      </c>
      <c r="E2485" s="34" t="s">
        <v>1213</v>
      </c>
      <c r="F2485" s="34" t="s">
        <v>1214</v>
      </c>
      <c r="G2485" s="34" t="s">
        <v>1562</v>
      </c>
      <c r="H2485" s="34" t="s">
        <v>1563</v>
      </c>
      <c r="I2485" s="34" t="s">
        <v>1564</v>
      </c>
      <c r="J2485" s="34">
        <v>0</v>
      </c>
    </row>
    <row r="2486" spans="1:10" x14ac:dyDescent="0.35">
      <c r="A2486" s="34" t="s">
        <v>19</v>
      </c>
      <c r="B2486" s="34" t="s">
        <v>1137</v>
      </c>
      <c r="C2486" s="34" t="s">
        <v>1138</v>
      </c>
      <c r="D2486" s="34" t="s">
        <v>1402</v>
      </c>
      <c r="E2486" s="34" t="s">
        <v>1565</v>
      </c>
      <c r="F2486" s="34" t="s">
        <v>1566</v>
      </c>
      <c r="G2486" s="34" t="s">
        <v>1567</v>
      </c>
      <c r="H2486" s="34" t="s">
        <v>1568</v>
      </c>
      <c r="I2486" s="34" t="s">
        <v>1569</v>
      </c>
      <c r="J2486" s="34">
        <v>0</v>
      </c>
    </row>
    <row r="2487" spans="1:10" x14ac:dyDescent="0.35">
      <c r="A2487" s="34" t="s">
        <v>19</v>
      </c>
      <c r="B2487" s="34" t="s">
        <v>1144</v>
      </c>
      <c r="C2487" s="34" t="s">
        <v>1138</v>
      </c>
      <c r="D2487" s="34" t="s">
        <v>1402</v>
      </c>
      <c r="E2487" s="34" t="s">
        <v>1565</v>
      </c>
      <c r="F2487" s="34" t="s">
        <v>1566</v>
      </c>
      <c r="G2487" s="34" t="s">
        <v>1567</v>
      </c>
      <c r="H2487" s="34" t="s">
        <v>1568</v>
      </c>
      <c r="I2487" s="34" t="s">
        <v>1569</v>
      </c>
      <c r="J2487" s="34">
        <v>0</v>
      </c>
    </row>
    <row r="2488" spans="1:10" x14ac:dyDescent="0.35">
      <c r="A2488" s="34" t="s">
        <v>16</v>
      </c>
      <c r="B2488" s="34" t="s">
        <v>1145</v>
      </c>
      <c r="C2488" s="34" t="s">
        <v>1146</v>
      </c>
      <c r="D2488" s="34" t="s">
        <v>1402</v>
      </c>
      <c r="E2488" s="34" t="s">
        <v>1565</v>
      </c>
      <c r="F2488" s="34" t="s">
        <v>1566</v>
      </c>
      <c r="G2488" s="34" t="s">
        <v>1567</v>
      </c>
      <c r="H2488" s="34" t="s">
        <v>1568</v>
      </c>
      <c r="I2488" s="34" t="s">
        <v>1569</v>
      </c>
      <c r="J2488" s="34">
        <v>0</v>
      </c>
    </row>
    <row r="2489" spans="1:10" x14ac:dyDescent="0.35">
      <c r="A2489" s="34" t="s">
        <v>16</v>
      </c>
      <c r="B2489" s="34" t="s">
        <v>1147</v>
      </c>
      <c r="C2489" s="34" t="s">
        <v>1146</v>
      </c>
      <c r="D2489" s="34" t="s">
        <v>1402</v>
      </c>
      <c r="E2489" s="34" t="s">
        <v>1565</v>
      </c>
      <c r="F2489" s="34" t="s">
        <v>1566</v>
      </c>
      <c r="G2489" s="34" t="s">
        <v>1567</v>
      </c>
      <c r="H2489" s="34" t="s">
        <v>1568</v>
      </c>
      <c r="I2489" s="34" t="s">
        <v>1569</v>
      </c>
      <c r="J2489" s="34">
        <v>0</v>
      </c>
    </row>
    <row r="2490" spans="1:10" x14ac:dyDescent="0.35">
      <c r="A2490" s="34" t="s">
        <v>16</v>
      </c>
      <c r="B2490" s="34" t="s">
        <v>1148</v>
      </c>
      <c r="C2490" s="34" t="s">
        <v>1146</v>
      </c>
      <c r="D2490" s="34" t="s">
        <v>1402</v>
      </c>
      <c r="E2490" s="34" t="s">
        <v>1565</v>
      </c>
      <c r="F2490" s="34" t="s">
        <v>1566</v>
      </c>
      <c r="G2490" s="34" t="s">
        <v>1567</v>
      </c>
      <c r="H2490" s="34" t="s">
        <v>1568</v>
      </c>
      <c r="I2490" s="34" t="s">
        <v>1569</v>
      </c>
      <c r="J2490" s="34">
        <v>0</v>
      </c>
    </row>
    <row r="2491" spans="1:10" x14ac:dyDescent="0.35">
      <c r="A2491" s="34" t="s">
        <v>16</v>
      </c>
      <c r="B2491" s="34" t="s">
        <v>1149</v>
      </c>
      <c r="C2491" s="34" t="s">
        <v>1146</v>
      </c>
      <c r="D2491" s="34" t="s">
        <v>1402</v>
      </c>
      <c r="E2491" s="34" t="s">
        <v>1565</v>
      </c>
      <c r="F2491" s="34" t="s">
        <v>1566</v>
      </c>
      <c r="G2491" s="34" t="s">
        <v>1567</v>
      </c>
      <c r="H2491" s="34" t="s">
        <v>1568</v>
      </c>
      <c r="I2491" s="34" t="s">
        <v>1569</v>
      </c>
      <c r="J2491" s="34">
        <v>0</v>
      </c>
    </row>
    <row r="2492" spans="1:10" x14ac:dyDescent="0.35">
      <c r="A2492" s="34" t="s">
        <v>16</v>
      </c>
      <c r="B2492" s="34" t="s">
        <v>1150</v>
      </c>
      <c r="C2492" s="34" t="s">
        <v>1146</v>
      </c>
      <c r="D2492" s="34" t="s">
        <v>1402</v>
      </c>
      <c r="E2492" s="34" t="s">
        <v>1565</v>
      </c>
      <c r="F2492" s="34" t="s">
        <v>1566</v>
      </c>
      <c r="G2492" s="34" t="s">
        <v>1567</v>
      </c>
      <c r="H2492" s="34" t="s">
        <v>1568</v>
      </c>
      <c r="I2492" s="34" t="s">
        <v>1569</v>
      </c>
      <c r="J2492" s="34">
        <v>0</v>
      </c>
    </row>
    <row r="2493" spans="1:10" x14ac:dyDescent="0.35">
      <c r="A2493" s="34" t="s">
        <v>19</v>
      </c>
      <c r="B2493" s="34" t="s">
        <v>1151</v>
      </c>
      <c r="C2493" s="34" t="s">
        <v>1146</v>
      </c>
      <c r="D2493" s="34" t="s">
        <v>1402</v>
      </c>
      <c r="E2493" s="34" t="s">
        <v>1565</v>
      </c>
      <c r="F2493" s="34" t="s">
        <v>1566</v>
      </c>
      <c r="G2493" s="34" t="s">
        <v>1567</v>
      </c>
      <c r="H2493" s="34" t="s">
        <v>1568</v>
      </c>
      <c r="I2493" s="34" t="s">
        <v>1569</v>
      </c>
      <c r="J2493" s="34">
        <v>0</v>
      </c>
    </row>
    <row r="2494" spans="1:10" x14ac:dyDescent="0.35">
      <c r="A2494" s="34" t="s">
        <v>19</v>
      </c>
      <c r="B2494" s="34" t="s">
        <v>1152</v>
      </c>
      <c r="C2494" s="34" t="s">
        <v>1146</v>
      </c>
      <c r="D2494" s="34" t="s">
        <v>1402</v>
      </c>
      <c r="E2494" s="34" t="s">
        <v>1565</v>
      </c>
      <c r="F2494" s="34" t="s">
        <v>1566</v>
      </c>
      <c r="G2494" s="34" t="s">
        <v>1567</v>
      </c>
      <c r="H2494" s="34" t="s">
        <v>1568</v>
      </c>
      <c r="I2494" s="34" t="s">
        <v>1569</v>
      </c>
      <c r="J2494" s="34">
        <v>0</v>
      </c>
    </row>
    <row r="2495" spans="1:10" x14ac:dyDescent="0.35">
      <c r="A2495" s="34" t="s">
        <v>19</v>
      </c>
      <c r="B2495" s="34" t="s">
        <v>1153</v>
      </c>
      <c r="C2495" s="34" t="s">
        <v>1146</v>
      </c>
      <c r="D2495" s="34" t="s">
        <v>1402</v>
      </c>
      <c r="E2495" s="34" t="s">
        <v>1565</v>
      </c>
      <c r="F2495" s="34" t="s">
        <v>1566</v>
      </c>
      <c r="G2495" s="34" t="s">
        <v>1567</v>
      </c>
      <c r="H2495" s="34" t="s">
        <v>1568</v>
      </c>
      <c r="I2495" s="34" t="s">
        <v>1569</v>
      </c>
      <c r="J2495" s="34">
        <v>23</v>
      </c>
    </row>
    <row r="2496" spans="1:10" x14ac:dyDescent="0.35">
      <c r="A2496" s="34" t="s">
        <v>19</v>
      </c>
      <c r="B2496" s="34" t="s">
        <v>1154</v>
      </c>
      <c r="C2496" s="34" t="s">
        <v>1146</v>
      </c>
      <c r="D2496" s="34" t="s">
        <v>1402</v>
      </c>
      <c r="E2496" s="34" t="s">
        <v>1565</v>
      </c>
      <c r="F2496" s="34" t="s">
        <v>1566</v>
      </c>
      <c r="G2496" s="34" t="s">
        <v>1567</v>
      </c>
      <c r="H2496" s="34" t="s">
        <v>1568</v>
      </c>
      <c r="I2496" s="34" t="s">
        <v>1569</v>
      </c>
      <c r="J2496" s="34">
        <v>0</v>
      </c>
    </row>
    <row r="2497" spans="1:10" x14ac:dyDescent="0.35">
      <c r="A2497" s="34" t="s">
        <v>19</v>
      </c>
      <c r="B2497" s="34" t="s">
        <v>1155</v>
      </c>
      <c r="C2497" s="34" t="s">
        <v>1146</v>
      </c>
      <c r="D2497" s="34" t="s">
        <v>1402</v>
      </c>
      <c r="E2497" s="34" t="s">
        <v>1565</v>
      </c>
      <c r="F2497" s="34" t="s">
        <v>1566</v>
      </c>
      <c r="G2497" s="34" t="s">
        <v>1567</v>
      </c>
      <c r="H2497" s="34" t="s">
        <v>1568</v>
      </c>
      <c r="I2497" s="34" t="s">
        <v>1569</v>
      </c>
      <c r="J2497" s="34">
        <v>0</v>
      </c>
    </row>
    <row r="2498" spans="1:10" x14ac:dyDescent="0.35">
      <c r="A2498" s="34" t="s">
        <v>19</v>
      </c>
      <c r="B2498" s="34" t="s">
        <v>1137</v>
      </c>
      <c r="C2498" s="34" t="s">
        <v>1138</v>
      </c>
      <c r="D2498" s="34" t="s">
        <v>1402</v>
      </c>
      <c r="E2498" s="34" t="s">
        <v>1565</v>
      </c>
      <c r="F2498" s="34" t="s">
        <v>1566</v>
      </c>
      <c r="G2498" s="34" t="s">
        <v>1567</v>
      </c>
      <c r="H2498" s="34" t="s">
        <v>1568</v>
      </c>
      <c r="I2498" s="34" t="s">
        <v>1570</v>
      </c>
      <c r="J2498" s="34">
        <v>0</v>
      </c>
    </row>
    <row r="2499" spans="1:10" x14ac:dyDescent="0.35">
      <c r="A2499" s="34" t="s">
        <v>19</v>
      </c>
      <c r="B2499" s="34" t="s">
        <v>1144</v>
      </c>
      <c r="C2499" s="34" t="s">
        <v>1138</v>
      </c>
      <c r="D2499" s="34" t="s">
        <v>1402</v>
      </c>
      <c r="E2499" s="34" t="s">
        <v>1565</v>
      </c>
      <c r="F2499" s="34" t="s">
        <v>1566</v>
      </c>
      <c r="G2499" s="34" t="s">
        <v>1567</v>
      </c>
      <c r="H2499" s="34" t="s">
        <v>1568</v>
      </c>
      <c r="I2499" s="34" t="s">
        <v>1570</v>
      </c>
      <c r="J2499" s="34">
        <v>0</v>
      </c>
    </row>
    <row r="2500" spans="1:10" x14ac:dyDescent="0.35">
      <c r="A2500" s="34" t="s">
        <v>16</v>
      </c>
      <c r="B2500" s="34" t="s">
        <v>1145</v>
      </c>
      <c r="C2500" s="34" t="s">
        <v>1146</v>
      </c>
      <c r="D2500" s="34" t="s">
        <v>1402</v>
      </c>
      <c r="E2500" s="34" t="s">
        <v>1565</v>
      </c>
      <c r="F2500" s="34" t="s">
        <v>1566</v>
      </c>
      <c r="G2500" s="34" t="s">
        <v>1567</v>
      </c>
      <c r="H2500" s="34" t="s">
        <v>1568</v>
      </c>
      <c r="I2500" s="34" t="s">
        <v>1570</v>
      </c>
      <c r="J2500" s="34">
        <v>0</v>
      </c>
    </row>
    <row r="2501" spans="1:10" x14ac:dyDescent="0.35">
      <c r="A2501" s="34" t="s">
        <v>16</v>
      </c>
      <c r="B2501" s="34" t="s">
        <v>1147</v>
      </c>
      <c r="C2501" s="34" t="s">
        <v>1146</v>
      </c>
      <c r="D2501" s="34" t="s">
        <v>1402</v>
      </c>
      <c r="E2501" s="34" t="s">
        <v>1565</v>
      </c>
      <c r="F2501" s="34" t="s">
        <v>1566</v>
      </c>
      <c r="G2501" s="34" t="s">
        <v>1567</v>
      </c>
      <c r="H2501" s="34" t="s">
        <v>1568</v>
      </c>
      <c r="I2501" s="34" t="s">
        <v>1570</v>
      </c>
      <c r="J2501" s="34">
        <v>0</v>
      </c>
    </row>
    <row r="2502" spans="1:10" x14ac:dyDescent="0.35">
      <c r="A2502" s="34" t="s">
        <v>16</v>
      </c>
      <c r="B2502" s="34" t="s">
        <v>1148</v>
      </c>
      <c r="C2502" s="34" t="s">
        <v>1146</v>
      </c>
      <c r="D2502" s="34" t="s">
        <v>1402</v>
      </c>
      <c r="E2502" s="34" t="s">
        <v>1565</v>
      </c>
      <c r="F2502" s="34" t="s">
        <v>1566</v>
      </c>
      <c r="G2502" s="34" t="s">
        <v>1567</v>
      </c>
      <c r="H2502" s="34" t="s">
        <v>1568</v>
      </c>
      <c r="I2502" s="34" t="s">
        <v>1570</v>
      </c>
      <c r="J2502" s="34">
        <v>0</v>
      </c>
    </row>
    <row r="2503" spans="1:10" x14ac:dyDescent="0.35">
      <c r="A2503" s="34" t="s">
        <v>16</v>
      </c>
      <c r="B2503" s="34" t="s">
        <v>1149</v>
      </c>
      <c r="C2503" s="34" t="s">
        <v>1146</v>
      </c>
      <c r="D2503" s="34" t="s">
        <v>1402</v>
      </c>
      <c r="E2503" s="34" t="s">
        <v>1565</v>
      </c>
      <c r="F2503" s="34" t="s">
        <v>1566</v>
      </c>
      <c r="G2503" s="34" t="s">
        <v>1567</v>
      </c>
      <c r="H2503" s="34" t="s">
        <v>1568</v>
      </c>
      <c r="I2503" s="34" t="s">
        <v>1570</v>
      </c>
      <c r="J2503" s="34">
        <v>0</v>
      </c>
    </row>
    <row r="2504" spans="1:10" x14ac:dyDescent="0.35">
      <c r="A2504" s="34" t="s">
        <v>16</v>
      </c>
      <c r="B2504" s="34" t="s">
        <v>1150</v>
      </c>
      <c r="C2504" s="34" t="s">
        <v>1146</v>
      </c>
      <c r="D2504" s="34" t="s">
        <v>1402</v>
      </c>
      <c r="E2504" s="34" t="s">
        <v>1565</v>
      </c>
      <c r="F2504" s="34" t="s">
        <v>1566</v>
      </c>
      <c r="G2504" s="34" t="s">
        <v>1567</v>
      </c>
      <c r="H2504" s="34" t="s">
        <v>1568</v>
      </c>
      <c r="I2504" s="34" t="s">
        <v>1570</v>
      </c>
      <c r="J2504" s="34">
        <v>0</v>
      </c>
    </row>
    <row r="2505" spans="1:10" x14ac:dyDescent="0.35">
      <c r="A2505" s="34" t="s">
        <v>19</v>
      </c>
      <c r="B2505" s="34" t="s">
        <v>1151</v>
      </c>
      <c r="C2505" s="34" t="s">
        <v>1146</v>
      </c>
      <c r="D2505" s="34" t="s">
        <v>1402</v>
      </c>
      <c r="E2505" s="34" t="s">
        <v>1565</v>
      </c>
      <c r="F2505" s="34" t="s">
        <v>1566</v>
      </c>
      <c r="G2505" s="34" t="s">
        <v>1567</v>
      </c>
      <c r="H2505" s="34" t="s">
        <v>1568</v>
      </c>
      <c r="I2505" s="34" t="s">
        <v>1570</v>
      </c>
      <c r="J2505" s="34">
        <v>0</v>
      </c>
    </row>
    <row r="2506" spans="1:10" x14ac:dyDescent="0.35">
      <c r="A2506" s="34" t="s">
        <v>19</v>
      </c>
      <c r="B2506" s="34" t="s">
        <v>1152</v>
      </c>
      <c r="C2506" s="34" t="s">
        <v>1146</v>
      </c>
      <c r="D2506" s="34" t="s">
        <v>1402</v>
      </c>
      <c r="E2506" s="34" t="s">
        <v>1565</v>
      </c>
      <c r="F2506" s="34" t="s">
        <v>1566</v>
      </c>
      <c r="G2506" s="34" t="s">
        <v>1567</v>
      </c>
      <c r="H2506" s="34" t="s">
        <v>1568</v>
      </c>
      <c r="I2506" s="34" t="s">
        <v>1570</v>
      </c>
      <c r="J2506" s="34">
        <v>0</v>
      </c>
    </row>
    <row r="2507" spans="1:10" x14ac:dyDescent="0.35">
      <c r="A2507" s="34" t="s">
        <v>19</v>
      </c>
      <c r="B2507" s="34" t="s">
        <v>1153</v>
      </c>
      <c r="C2507" s="34" t="s">
        <v>1146</v>
      </c>
      <c r="D2507" s="34" t="s">
        <v>1402</v>
      </c>
      <c r="E2507" s="34" t="s">
        <v>1565</v>
      </c>
      <c r="F2507" s="34" t="s">
        <v>1566</v>
      </c>
      <c r="G2507" s="34" t="s">
        <v>1567</v>
      </c>
      <c r="H2507" s="34" t="s">
        <v>1568</v>
      </c>
      <c r="I2507" s="34" t="s">
        <v>1570</v>
      </c>
      <c r="J2507" s="34">
        <v>118</v>
      </c>
    </row>
    <row r="2508" spans="1:10" x14ac:dyDescent="0.35">
      <c r="A2508" s="34" t="s">
        <v>19</v>
      </c>
      <c r="B2508" s="34" t="s">
        <v>1154</v>
      </c>
      <c r="C2508" s="34" t="s">
        <v>1146</v>
      </c>
      <c r="D2508" s="34" t="s">
        <v>1402</v>
      </c>
      <c r="E2508" s="34" t="s">
        <v>1565</v>
      </c>
      <c r="F2508" s="34" t="s">
        <v>1566</v>
      </c>
      <c r="G2508" s="34" t="s">
        <v>1567</v>
      </c>
      <c r="H2508" s="34" t="s">
        <v>1568</v>
      </c>
      <c r="I2508" s="34" t="s">
        <v>1570</v>
      </c>
      <c r="J2508" s="34">
        <v>0</v>
      </c>
    </row>
    <row r="2509" spans="1:10" x14ac:dyDescent="0.35">
      <c r="A2509" s="34" t="s">
        <v>19</v>
      </c>
      <c r="B2509" s="34" t="s">
        <v>1155</v>
      </c>
      <c r="C2509" s="34" t="s">
        <v>1146</v>
      </c>
      <c r="D2509" s="34" t="s">
        <v>1402</v>
      </c>
      <c r="E2509" s="34" t="s">
        <v>1565</v>
      </c>
      <c r="F2509" s="34" t="s">
        <v>1566</v>
      </c>
      <c r="G2509" s="34" t="s">
        <v>1567</v>
      </c>
      <c r="H2509" s="34" t="s">
        <v>1568</v>
      </c>
      <c r="I2509" s="34" t="s">
        <v>1570</v>
      </c>
      <c r="J2509" s="34">
        <v>0</v>
      </c>
    </row>
    <row r="2510" spans="1:10" x14ac:dyDescent="0.35">
      <c r="A2510" s="34" t="s">
        <v>19</v>
      </c>
      <c r="B2510" s="34" t="s">
        <v>1137</v>
      </c>
      <c r="C2510" s="34" t="s">
        <v>1138</v>
      </c>
      <c r="D2510" s="34" t="s">
        <v>1402</v>
      </c>
      <c r="E2510" s="34" t="s">
        <v>1565</v>
      </c>
      <c r="F2510" s="34" t="s">
        <v>1566</v>
      </c>
      <c r="G2510" s="34" t="s">
        <v>1567</v>
      </c>
      <c r="H2510" s="34" t="s">
        <v>1568</v>
      </c>
      <c r="I2510" s="34" t="s">
        <v>1571</v>
      </c>
      <c r="J2510" s="34">
        <v>957</v>
      </c>
    </row>
    <row r="2511" spans="1:10" x14ac:dyDescent="0.35">
      <c r="A2511" s="34" t="s">
        <v>19</v>
      </c>
      <c r="B2511" s="34" t="s">
        <v>1144</v>
      </c>
      <c r="C2511" s="34" t="s">
        <v>1138</v>
      </c>
      <c r="D2511" s="34" t="s">
        <v>1402</v>
      </c>
      <c r="E2511" s="34" t="s">
        <v>1565</v>
      </c>
      <c r="F2511" s="34" t="s">
        <v>1566</v>
      </c>
      <c r="G2511" s="34" t="s">
        <v>1567</v>
      </c>
      <c r="H2511" s="34" t="s">
        <v>1568</v>
      </c>
      <c r="I2511" s="34" t="s">
        <v>1571</v>
      </c>
      <c r="J2511" s="34">
        <v>0</v>
      </c>
    </row>
    <row r="2512" spans="1:10" x14ac:dyDescent="0.35">
      <c r="A2512" s="34" t="s">
        <v>16</v>
      </c>
      <c r="B2512" s="34" t="s">
        <v>1145</v>
      </c>
      <c r="C2512" s="34" t="s">
        <v>1146</v>
      </c>
      <c r="D2512" s="34" t="s">
        <v>1402</v>
      </c>
      <c r="E2512" s="34" t="s">
        <v>1565</v>
      </c>
      <c r="F2512" s="34" t="s">
        <v>1566</v>
      </c>
      <c r="G2512" s="34" t="s">
        <v>1567</v>
      </c>
      <c r="H2512" s="34" t="s">
        <v>1568</v>
      </c>
      <c r="I2512" s="34" t="s">
        <v>1571</v>
      </c>
      <c r="J2512" s="34">
        <v>0</v>
      </c>
    </row>
    <row r="2513" spans="1:10" x14ac:dyDescent="0.35">
      <c r="A2513" s="34" t="s">
        <v>16</v>
      </c>
      <c r="B2513" s="34" t="s">
        <v>1147</v>
      </c>
      <c r="C2513" s="34" t="s">
        <v>1146</v>
      </c>
      <c r="D2513" s="34" t="s">
        <v>1402</v>
      </c>
      <c r="E2513" s="34" t="s">
        <v>1565</v>
      </c>
      <c r="F2513" s="34" t="s">
        <v>1566</v>
      </c>
      <c r="G2513" s="34" t="s">
        <v>1567</v>
      </c>
      <c r="H2513" s="34" t="s">
        <v>1568</v>
      </c>
      <c r="I2513" s="34" t="s">
        <v>1571</v>
      </c>
      <c r="J2513" s="34">
        <v>0</v>
      </c>
    </row>
    <row r="2514" spans="1:10" x14ac:dyDescent="0.35">
      <c r="A2514" s="34" t="s">
        <v>16</v>
      </c>
      <c r="B2514" s="34" t="s">
        <v>1148</v>
      </c>
      <c r="C2514" s="34" t="s">
        <v>1146</v>
      </c>
      <c r="D2514" s="34" t="s">
        <v>1402</v>
      </c>
      <c r="E2514" s="34" t="s">
        <v>1565</v>
      </c>
      <c r="F2514" s="34" t="s">
        <v>1566</v>
      </c>
      <c r="G2514" s="34" t="s">
        <v>1567</v>
      </c>
      <c r="H2514" s="34" t="s">
        <v>1568</v>
      </c>
      <c r="I2514" s="34" t="s">
        <v>1571</v>
      </c>
      <c r="J2514" s="34">
        <v>0</v>
      </c>
    </row>
    <row r="2515" spans="1:10" x14ac:dyDescent="0.35">
      <c r="A2515" s="34" t="s">
        <v>16</v>
      </c>
      <c r="B2515" s="34" t="s">
        <v>1149</v>
      </c>
      <c r="C2515" s="34" t="s">
        <v>1146</v>
      </c>
      <c r="D2515" s="34" t="s">
        <v>1402</v>
      </c>
      <c r="E2515" s="34" t="s">
        <v>1565</v>
      </c>
      <c r="F2515" s="34" t="s">
        <v>1566</v>
      </c>
      <c r="G2515" s="34" t="s">
        <v>1567</v>
      </c>
      <c r="H2515" s="34" t="s">
        <v>1568</v>
      </c>
      <c r="I2515" s="34" t="s">
        <v>1571</v>
      </c>
      <c r="J2515" s="34">
        <v>0</v>
      </c>
    </row>
    <row r="2516" spans="1:10" x14ac:dyDescent="0.35">
      <c r="A2516" s="34" t="s">
        <v>16</v>
      </c>
      <c r="B2516" s="34" t="s">
        <v>1150</v>
      </c>
      <c r="C2516" s="34" t="s">
        <v>1146</v>
      </c>
      <c r="D2516" s="34" t="s">
        <v>1402</v>
      </c>
      <c r="E2516" s="34" t="s">
        <v>1565</v>
      </c>
      <c r="F2516" s="34" t="s">
        <v>1566</v>
      </c>
      <c r="G2516" s="34" t="s">
        <v>1567</v>
      </c>
      <c r="H2516" s="34" t="s">
        <v>1568</v>
      </c>
      <c r="I2516" s="34" t="s">
        <v>1571</v>
      </c>
      <c r="J2516" s="34">
        <v>0</v>
      </c>
    </row>
    <row r="2517" spans="1:10" x14ac:dyDescent="0.35">
      <c r="A2517" s="34" t="s">
        <v>19</v>
      </c>
      <c r="B2517" s="34" t="s">
        <v>1151</v>
      </c>
      <c r="C2517" s="34" t="s">
        <v>1146</v>
      </c>
      <c r="D2517" s="34" t="s">
        <v>1402</v>
      </c>
      <c r="E2517" s="34" t="s">
        <v>1565</v>
      </c>
      <c r="F2517" s="34" t="s">
        <v>1566</v>
      </c>
      <c r="G2517" s="34" t="s">
        <v>1567</v>
      </c>
      <c r="H2517" s="34" t="s">
        <v>1568</v>
      </c>
      <c r="I2517" s="34" t="s">
        <v>1571</v>
      </c>
      <c r="J2517" s="34">
        <v>0</v>
      </c>
    </row>
    <row r="2518" spans="1:10" x14ac:dyDescent="0.35">
      <c r="A2518" s="34" t="s">
        <v>19</v>
      </c>
      <c r="B2518" s="34" t="s">
        <v>1152</v>
      </c>
      <c r="C2518" s="34" t="s">
        <v>1146</v>
      </c>
      <c r="D2518" s="34" t="s">
        <v>1402</v>
      </c>
      <c r="E2518" s="34" t="s">
        <v>1565</v>
      </c>
      <c r="F2518" s="34" t="s">
        <v>1566</v>
      </c>
      <c r="G2518" s="34" t="s">
        <v>1567</v>
      </c>
      <c r="H2518" s="34" t="s">
        <v>1568</v>
      </c>
      <c r="I2518" s="34" t="s">
        <v>1571</v>
      </c>
      <c r="J2518" s="34">
        <v>0</v>
      </c>
    </row>
    <row r="2519" spans="1:10" x14ac:dyDescent="0.35">
      <c r="A2519" s="34" t="s">
        <v>19</v>
      </c>
      <c r="B2519" s="34" t="s">
        <v>1153</v>
      </c>
      <c r="C2519" s="34" t="s">
        <v>1146</v>
      </c>
      <c r="D2519" s="34" t="s">
        <v>1402</v>
      </c>
      <c r="E2519" s="34" t="s">
        <v>1565</v>
      </c>
      <c r="F2519" s="34" t="s">
        <v>1566</v>
      </c>
      <c r="G2519" s="34" t="s">
        <v>1567</v>
      </c>
      <c r="H2519" s="34" t="s">
        <v>1568</v>
      </c>
      <c r="I2519" s="34" t="s">
        <v>1571</v>
      </c>
      <c r="J2519" s="34">
        <v>0</v>
      </c>
    </row>
    <row r="2520" spans="1:10" x14ac:dyDescent="0.35">
      <c r="A2520" s="34" t="s">
        <v>19</v>
      </c>
      <c r="B2520" s="34" t="s">
        <v>1154</v>
      </c>
      <c r="C2520" s="34" t="s">
        <v>1146</v>
      </c>
      <c r="D2520" s="34" t="s">
        <v>1402</v>
      </c>
      <c r="E2520" s="34" t="s">
        <v>1565</v>
      </c>
      <c r="F2520" s="34" t="s">
        <v>1566</v>
      </c>
      <c r="G2520" s="34" t="s">
        <v>1567</v>
      </c>
      <c r="H2520" s="34" t="s">
        <v>1568</v>
      </c>
      <c r="I2520" s="34" t="s">
        <v>1571</v>
      </c>
      <c r="J2520" s="34">
        <v>0</v>
      </c>
    </row>
    <row r="2521" spans="1:10" x14ac:dyDescent="0.35">
      <c r="A2521" s="34" t="s">
        <v>19</v>
      </c>
      <c r="B2521" s="34" t="s">
        <v>1155</v>
      </c>
      <c r="C2521" s="34" t="s">
        <v>1146</v>
      </c>
      <c r="D2521" s="34" t="s">
        <v>1402</v>
      </c>
      <c r="E2521" s="34" t="s">
        <v>1565</v>
      </c>
      <c r="F2521" s="34" t="s">
        <v>1566</v>
      </c>
      <c r="G2521" s="34" t="s">
        <v>1567</v>
      </c>
      <c r="H2521" s="34" t="s">
        <v>1568</v>
      </c>
      <c r="I2521" s="34" t="s">
        <v>1571</v>
      </c>
      <c r="J2521" s="34">
        <v>0</v>
      </c>
    </row>
    <row r="2522" spans="1:10" x14ac:dyDescent="0.35">
      <c r="A2522" s="34" t="s">
        <v>19</v>
      </c>
      <c r="B2522" s="34" t="s">
        <v>1137</v>
      </c>
      <c r="C2522" s="34" t="s">
        <v>1138</v>
      </c>
      <c r="D2522" s="34" t="s">
        <v>1156</v>
      </c>
      <c r="E2522" s="34" t="s">
        <v>1208</v>
      </c>
      <c r="F2522" s="34" t="s">
        <v>1209</v>
      </c>
      <c r="G2522" s="34" t="s">
        <v>1273</v>
      </c>
      <c r="H2522" s="34" t="s">
        <v>1572</v>
      </c>
      <c r="I2522" s="34" t="s">
        <v>1573</v>
      </c>
      <c r="J2522" s="34">
        <v>0</v>
      </c>
    </row>
    <row r="2523" spans="1:10" x14ac:dyDescent="0.35">
      <c r="A2523" s="34" t="s">
        <v>19</v>
      </c>
      <c r="B2523" s="34" t="s">
        <v>1144</v>
      </c>
      <c r="C2523" s="34" t="s">
        <v>1138</v>
      </c>
      <c r="D2523" s="34" t="s">
        <v>1156</v>
      </c>
      <c r="E2523" s="34" t="s">
        <v>1208</v>
      </c>
      <c r="F2523" s="34" t="s">
        <v>1209</v>
      </c>
      <c r="G2523" s="34" t="s">
        <v>1273</v>
      </c>
      <c r="H2523" s="34" t="s">
        <v>1572</v>
      </c>
      <c r="I2523" s="34" t="s">
        <v>1573</v>
      </c>
      <c r="J2523" s="34">
        <v>0</v>
      </c>
    </row>
    <row r="2524" spans="1:10" x14ac:dyDescent="0.35">
      <c r="A2524" s="34" t="s">
        <v>16</v>
      </c>
      <c r="B2524" s="34" t="s">
        <v>1145</v>
      </c>
      <c r="C2524" s="34" t="s">
        <v>1146</v>
      </c>
      <c r="D2524" s="34" t="s">
        <v>1156</v>
      </c>
      <c r="E2524" s="34" t="s">
        <v>1208</v>
      </c>
      <c r="F2524" s="34" t="s">
        <v>1209</v>
      </c>
      <c r="G2524" s="34" t="s">
        <v>1273</v>
      </c>
      <c r="H2524" s="34" t="s">
        <v>1572</v>
      </c>
      <c r="I2524" s="34" t="s">
        <v>1573</v>
      </c>
      <c r="J2524" s="34">
        <v>0</v>
      </c>
    </row>
    <row r="2525" spans="1:10" x14ac:dyDescent="0.35">
      <c r="A2525" s="34" t="s">
        <v>16</v>
      </c>
      <c r="B2525" s="34" t="s">
        <v>1147</v>
      </c>
      <c r="C2525" s="34" t="s">
        <v>1146</v>
      </c>
      <c r="D2525" s="34" t="s">
        <v>1156</v>
      </c>
      <c r="E2525" s="34" t="s">
        <v>1208</v>
      </c>
      <c r="F2525" s="34" t="s">
        <v>1209</v>
      </c>
      <c r="G2525" s="34" t="s">
        <v>1273</v>
      </c>
      <c r="H2525" s="34" t="s">
        <v>1572</v>
      </c>
      <c r="I2525" s="34" t="s">
        <v>1573</v>
      </c>
      <c r="J2525" s="34">
        <v>0</v>
      </c>
    </row>
    <row r="2526" spans="1:10" x14ac:dyDescent="0.35">
      <c r="A2526" s="34" t="s">
        <v>16</v>
      </c>
      <c r="B2526" s="34" t="s">
        <v>1148</v>
      </c>
      <c r="C2526" s="34" t="s">
        <v>1146</v>
      </c>
      <c r="D2526" s="34" t="s">
        <v>1156</v>
      </c>
      <c r="E2526" s="34" t="s">
        <v>1208</v>
      </c>
      <c r="F2526" s="34" t="s">
        <v>1209</v>
      </c>
      <c r="G2526" s="34" t="s">
        <v>1273</v>
      </c>
      <c r="H2526" s="34" t="s">
        <v>1572</v>
      </c>
      <c r="I2526" s="34" t="s">
        <v>1573</v>
      </c>
      <c r="J2526" s="34">
        <v>0</v>
      </c>
    </row>
    <row r="2527" spans="1:10" x14ac:dyDescent="0.35">
      <c r="A2527" s="34" t="s">
        <v>16</v>
      </c>
      <c r="B2527" s="34" t="s">
        <v>1149</v>
      </c>
      <c r="C2527" s="34" t="s">
        <v>1146</v>
      </c>
      <c r="D2527" s="34" t="s">
        <v>1156</v>
      </c>
      <c r="E2527" s="34" t="s">
        <v>1208</v>
      </c>
      <c r="F2527" s="34" t="s">
        <v>1209</v>
      </c>
      <c r="G2527" s="34" t="s">
        <v>1273</v>
      </c>
      <c r="H2527" s="34" t="s">
        <v>1572</v>
      </c>
      <c r="I2527" s="34" t="s">
        <v>1573</v>
      </c>
      <c r="J2527" s="34">
        <v>0</v>
      </c>
    </row>
    <row r="2528" spans="1:10" x14ac:dyDescent="0.35">
      <c r="A2528" s="34" t="s">
        <v>16</v>
      </c>
      <c r="B2528" s="34" t="s">
        <v>1150</v>
      </c>
      <c r="C2528" s="34" t="s">
        <v>1146</v>
      </c>
      <c r="D2528" s="34" t="s">
        <v>1156</v>
      </c>
      <c r="E2528" s="34" t="s">
        <v>1208</v>
      </c>
      <c r="F2528" s="34" t="s">
        <v>1209</v>
      </c>
      <c r="G2528" s="34" t="s">
        <v>1273</v>
      </c>
      <c r="H2528" s="34" t="s">
        <v>1572</v>
      </c>
      <c r="I2528" s="34" t="s">
        <v>1573</v>
      </c>
      <c r="J2528" s="34">
        <v>0</v>
      </c>
    </row>
    <row r="2529" spans="1:10" x14ac:dyDescent="0.35">
      <c r="A2529" s="34" t="s">
        <v>19</v>
      </c>
      <c r="B2529" s="34" t="s">
        <v>1151</v>
      </c>
      <c r="C2529" s="34" t="s">
        <v>1146</v>
      </c>
      <c r="D2529" s="34" t="s">
        <v>1156</v>
      </c>
      <c r="E2529" s="34" t="s">
        <v>1208</v>
      </c>
      <c r="F2529" s="34" t="s">
        <v>1209</v>
      </c>
      <c r="G2529" s="34" t="s">
        <v>1273</v>
      </c>
      <c r="H2529" s="34" t="s">
        <v>1572</v>
      </c>
      <c r="I2529" s="34" t="s">
        <v>1573</v>
      </c>
      <c r="J2529" s="34">
        <v>0</v>
      </c>
    </row>
    <row r="2530" spans="1:10" x14ac:dyDescent="0.35">
      <c r="A2530" s="34" t="s">
        <v>19</v>
      </c>
      <c r="B2530" s="34" t="s">
        <v>1152</v>
      </c>
      <c r="C2530" s="34" t="s">
        <v>1146</v>
      </c>
      <c r="D2530" s="34" t="s">
        <v>1156</v>
      </c>
      <c r="E2530" s="34" t="s">
        <v>1208</v>
      </c>
      <c r="F2530" s="34" t="s">
        <v>1209</v>
      </c>
      <c r="G2530" s="34" t="s">
        <v>1273</v>
      </c>
      <c r="H2530" s="34" t="s">
        <v>1572</v>
      </c>
      <c r="I2530" s="34" t="s">
        <v>1573</v>
      </c>
      <c r="J2530" s="34">
        <v>179</v>
      </c>
    </row>
    <row r="2531" spans="1:10" x14ac:dyDescent="0.35">
      <c r="A2531" s="34" t="s">
        <v>19</v>
      </c>
      <c r="B2531" s="34" t="s">
        <v>1153</v>
      </c>
      <c r="C2531" s="34" t="s">
        <v>1146</v>
      </c>
      <c r="D2531" s="34" t="s">
        <v>1156</v>
      </c>
      <c r="E2531" s="34" t="s">
        <v>1208</v>
      </c>
      <c r="F2531" s="34" t="s">
        <v>1209</v>
      </c>
      <c r="G2531" s="34" t="s">
        <v>1273</v>
      </c>
      <c r="H2531" s="34" t="s">
        <v>1572</v>
      </c>
      <c r="I2531" s="34" t="s">
        <v>1573</v>
      </c>
      <c r="J2531" s="34">
        <v>1128</v>
      </c>
    </row>
    <row r="2532" spans="1:10" x14ac:dyDescent="0.35">
      <c r="A2532" s="34" t="s">
        <v>19</v>
      </c>
      <c r="B2532" s="34" t="s">
        <v>1154</v>
      </c>
      <c r="C2532" s="34" t="s">
        <v>1146</v>
      </c>
      <c r="D2532" s="34" t="s">
        <v>1156</v>
      </c>
      <c r="E2532" s="34" t="s">
        <v>1208</v>
      </c>
      <c r="F2532" s="34" t="s">
        <v>1209</v>
      </c>
      <c r="G2532" s="34" t="s">
        <v>1273</v>
      </c>
      <c r="H2532" s="34" t="s">
        <v>1572</v>
      </c>
      <c r="I2532" s="34" t="s">
        <v>1573</v>
      </c>
      <c r="J2532" s="34">
        <v>0</v>
      </c>
    </row>
    <row r="2533" spans="1:10" x14ac:dyDescent="0.35">
      <c r="A2533" s="34" t="s">
        <v>19</v>
      </c>
      <c r="B2533" s="34" t="s">
        <v>1155</v>
      </c>
      <c r="C2533" s="34" t="s">
        <v>1146</v>
      </c>
      <c r="D2533" s="34" t="s">
        <v>1156</v>
      </c>
      <c r="E2533" s="34" t="s">
        <v>1208</v>
      </c>
      <c r="F2533" s="34" t="s">
        <v>1209</v>
      </c>
      <c r="G2533" s="34" t="s">
        <v>1273</v>
      </c>
      <c r="H2533" s="34" t="s">
        <v>1572</v>
      </c>
      <c r="I2533" s="34" t="s">
        <v>1573</v>
      </c>
      <c r="J2533" s="34">
        <v>72</v>
      </c>
    </row>
    <row r="2534" spans="1:10" x14ac:dyDescent="0.35">
      <c r="A2534" s="34" t="s">
        <v>19</v>
      </c>
      <c r="B2534" s="34" t="s">
        <v>1137</v>
      </c>
      <c r="C2534" s="34" t="s">
        <v>1138</v>
      </c>
      <c r="D2534" s="34" t="s">
        <v>1156</v>
      </c>
      <c r="E2534" s="34" t="s">
        <v>1208</v>
      </c>
      <c r="F2534" s="34" t="s">
        <v>1209</v>
      </c>
      <c r="G2534" s="34" t="s">
        <v>1273</v>
      </c>
      <c r="H2534" s="34" t="s">
        <v>1572</v>
      </c>
      <c r="I2534" s="34" t="s">
        <v>1574</v>
      </c>
      <c r="J2534" s="34">
        <v>0</v>
      </c>
    </row>
    <row r="2535" spans="1:10" x14ac:dyDescent="0.35">
      <c r="A2535" s="34" t="s">
        <v>19</v>
      </c>
      <c r="B2535" s="34" t="s">
        <v>1144</v>
      </c>
      <c r="C2535" s="34" t="s">
        <v>1138</v>
      </c>
      <c r="D2535" s="34" t="s">
        <v>1156</v>
      </c>
      <c r="E2535" s="34" t="s">
        <v>1208</v>
      </c>
      <c r="F2535" s="34" t="s">
        <v>1209</v>
      </c>
      <c r="G2535" s="34" t="s">
        <v>1273</v>
      </c>
      <c r="H2535" s="34" t="s">
        <v>1572</v>
      </c>
      <c r="I2535" s="34" t="s">
        <v>1574</v>
      </c>
      <c r="J2535" s="34">
        <v>0</v>
      </c>
    </row>
    <row r="2536" spans="1:10" x14ac:dyDescent="0.35">
      <c r="A2536" s="34" t="s">
        <v>16</v>
      </c>
      <c r="B2536" s="34" t="s">
        <v>1145</v>
      </c>
      <c r="C2536" s="34" t="s">
        <v>1146</v>
      </c>
      <c r="D2536" s="34" t="s">
        <v>1156</v>
      </c>
      <c r="E2536" s="34" t="s">
        <v>1208</v>
      </c>
      <c r="F2536" s="34" t="s">
        <v>1209</v>
      </c>
      <c r="G2536" s="34" t="s">
        <v>1273</v>
      </c>
      <c r="H2536" s="34" t="s">
        <v>1572</v>
      </c>
      <c r="I2536" s="34" t="s">
        <v>1574</v>
      </c>
      <c r="J2536" s="34">
        <v>20</v>
      </c>
    </row>
    <row r="2537" spans="1:10" x14ac:dyDescent="0.35">
      <c r="A2537" s="34" t="s">
        <v>16</v>
      </c>
      <c r="B2537" s="34" t="s">
        <v>1147</v>
      </c>
      <c r="C2537" s="34" t="s">
        <v>1146</v>
      </c>
      <c r="D2537" s="34" t="s">
        <v>1156</v>
      </c>
      <c r="E2537" s="34" t="s">
        <v>1208</v>
      </c>
      <c r="F2537" s="34" t="s">
        <v>1209</v>
      </c>
      <c r="G2537" s="34" t="s">
        <v>1273</v>
      </c>
      <c r="H2537" s="34" t="s">
        <v>1572</v>
      </c>
      <c r="I2537" s="34" t="s">
        <v>1574</v>
      </c>
      <c r="J2537" s="34">
        <v>0</v>
      </c>
    </row>
    <row r="2538" spans="1:10" x14ac:dyDescent="0.35">
      <c r="A2538" s="34" t="s">
        <v>16</v>
      </c>
      <c r="B2538" s="34" t="s">
        <v>1148</v>
      </c>
      <c r="C2538" s="34" t="s">
        <v>1146</v>
      </c>
      <c r="D2538" s="34" t="s">
        <v>1156</v>
      </c>
      <c r="E2538" s="34" t="s">
        <v>1208</v>
      </c>
      <c r="F2538" s="34" t="s">
        <v>1209</v>
      </c>
      <c r="G2538" s="34" t="s">
        <v>1273</v>
      </c>
      <c r="H2538" s="34" t="s">
        <v>1572</v>
      </c>
      <c r="I2538" s="34" t="s">
        <v>1574</v>
      </c>
      <c r="J2538" s="34">
        <v>0</v>
      </c>
    </row>
    <row r="2539" spans="1:10" x14ac:dyDescent="0.35">
      <c r="A2539" s="34" t="s">
        <v>16</v>
      </c>
      <c r="B2539" s="34" t="s">
        <v>1149</v>
      </c>
      <c r="C2539" s="34" t="s">
        <v>1146</v>
      </c>
      <c r="D2539" s="34" t="s">
        <v>1156</v>
      </c>
      <c r="E2539" s="34" t="s">
        <v>1208</v>
      </c>
      <c r="F2539" s="34" t="s">
        <v>1209</v>
      </c>
      <c r="G2539" s="34" t="s">
        <v>1273</v>
      </c>
      <c r="H2539" s="34" t="s">
        <v>1572</v>
      </c>
      <c r="I2539" s="34" t="s">
        <v>1574</v>
      </c>
      <c r="J2539" s="34">
        <v>0</v>
      </c>
    </row>
    <row r="2540" spans="1:10" x14ac:dyDescent="0.35">
      <c r="A2540" s="34" t="s">
        <v>16</v>
      </c>
      <c r="B2540" s="34" t="s">
        <v>1150</v>
      </c>
      <c r="C2540" s="34" t="s">
        <v>1146</v>
      </c>
      <c r="D2540" s="34" t="s">
        <v>1156</v>
      </c>
      <c r="E2540" s="34" t="s">
        <v>1208</v>
      </c>
      <c r="F2540" s="34" t="s">
        <v>1209</v>
      </c>
      <c r="G2540" s="34" t="s">
        <v>1273</v>
      </c>
      <c r="H2540" s="34" t="s">
        <v>1572</v>
      </c>
      <c r="I2540" s="34" t="s">
        <v>1574</v>
      </c>
      <c r="J2540" s="34">
        <v>0</v>
      </c>
    </row>
    <row r="2541" spans="1:10" x14ac:dyDescent="0.35">
      <c r="A2541" s="34" t="s">
        <v>19</v>
      </c>
      <c r="B2541" s="34" t="s">
        <v>1151</v>
      </c>
      <c r="C2541" s="34" t="s">
        <v>1146</v>
      </c>
      <c r="D2541" s="34" t="s">
        <v>1156</v>
      </c>
      <c r="E2541" s="34" t="s">
        <v>1208</v>
      </c>
      <c r="F2541" s="34" t="s">
        <v>1209</v>
      </c>
      <c r="G2541" s="34" t="s">
        <v>1273</v>
      </c>
      <c r="H2541" s="34" t="s">
        <v>1572</v>
      </c>
      <c r="I2541" s="34" t="s">
        <v>1574</v>
      </c>
      <c r="J2541" s="34">
        <v>0</v>
      </c>
    </row>
    <row r="2542" spans="1:10" x14ac:dyDescent="0.35">
      <c r="A2542" s="34" t="s">
        <v>19</v>
      </c>
      <c r="B2542" s="34" t="s">
        <v>1152</v>
      </c>
      <c r="C2542" s="34" t="s">
        <v>1146</v>
      </c>
      <c r="D2542" s="34" t="s">
        <v>1156</v>
      </c>
      <c r="E2542" s="34" t="s">
        <v>1208</v>
      </c>
      <c r="F2542" s="34" t="s">
        <v>1209</v>
      </c>
      <c r="G2542" s="34" t="s">
        <v>1273</v>
      </c>
      <c r="H2542" s="34" t="s">
        <v>1572</v>
      </c>
      <c r="I2542" s="34" t="s">
        <v>1574</v>
      </c>
      <c r="J2542" s="34">
        <v>0</v>
      </c>
    </row>
    <row r="2543" spans="1:10" x14ac:dyDescent="0.35">
      <c r="A2543" s="34" t="s">
        <v>19</v>
      </c>
      <c r="B2543" s="34" t="s">
        <v>1153</v>
      </c>
      <c r="C2543" s="34" t="s">
        <v>1146</v>
      </c>
      <c r="D2543" s="34" t="s">
        <v>1156</v>
      </c>
      <c r="E2543" s="34" t="s">
        <v>1208</v>
      </c>
      <c r="F2543" s="34" t="s">
        <v>1209</v>
      </c>
      <c r="G2543" s="34" t="s">
        <v>1273</v>
      </c>
      <c r="H2543" s="34" t="s">
        <v>1572</v>
      </c>
      <c r="I2543" s="34" t="s">
        <v>1574</v>
      </c>
      <c r="J2543" s="34">
        <v>0</v>
      </c>
    </row>
    <row r="2544" spans="1:10" x14ac:dyDescent="0.35">
      <c r="A2544" s="34" t="s">
        <v>19</v>
      </c>
      <c r="B2544" s="34" t="s">
        <v>1154</v>
      </c>
      <c r="C2544" s="34" t="s">
        <v>1146</v>
      </c>
      <c r="D2544" s="34" t="s">
        <v>1156</v>
      </c>
      <c r="E2544" s="34" t="s">
        <v>1208</v>
      </c>
      <c r="F2544" s="34" t="s">
        <v>1209</v>
      </c>
      <c r="G2544" s="34" t="s">
        <v>1273</v>
      </c>
      <c r="H2544" s="34" t="s">
        <v>1572</v>
      </c>
      <c r="I2544" s="34" t="s">
        <v>1574</v>
      </c>
      <c r="J2544" s="34">
        <v>0</v>
      </c>
    </row>
    <row r="2545" spans="1:10" x14ac:dyDescent="0.35">
      <c r="A2545" s="34" t="s">
        <v>19</v>
      </c>
      <c r="B2545" s="34" t="s">
        <v>1155</v>
      </c>
      <c r="C2545" s="34" t="s">
        <v>1146</v>
      </c>
      <c r="D2545" s="34" t="s">
        <v>1156</v>
      </c>
      <c r="E2545" s="34" t="s">
        <v>1208</v>
      </c>
      <c r="F2545" s="34" t="s">
        <v>1209</v>
      </c>
      <c r="G2545" s="34" t="s">
        <v>1273</v>
      </c>
      <c r="H2545" s="34" t="s">
        <v>1572</v>
      </c>
      <c r="I2545" s="34" t="s">
        <v>1574</v>
      </c>
      <c r="J2545" s="34">
        <v>0</v>
      </c>
    </row>
    <row r="2546" spans="1:10" x14ac:dyDescent="0.35">
      <c r="A2546" s="34" t="s">
        <v>19</v>
      </c>
      <c r="B2546" s="34" t="s">
        <v>1137</v>
      </c>
      <c r="C2546" s="34" t="s">
        <v>1138</v>
      </c>
      <c r="D2546" s="34" t="s">
        <v>1156</v>
      </c>
      <c r="E2546" s="34" t="s">
        <v>1208</v>
      </c>
      <c r="F2546" s="34" t="s">
        <v>1209</v>
      </c>
      <c r="G2546" s="34" t="s">
        <v>1273</v>
      </c>
      <c r="H2546" s="34" t="s">
        <v>1572</v>
      </c>
      <c r="I2546" s="34" t="s">
        <v>1575</v>
      </c>
      <c r="J2546" s="34">
        <v>0</v>
      </c>
    </row>
    <row r="2547" spans="1:10" x14ac:dyDescent="0.35">
      <c r="A2547" s="34" t="s">
        <v>19</v>
      </c>
      <c r="B2547" s="34" t="s">
        <v>1144</v>
      </c>
      <c r="C2547" s="34" t="s">
        <v>1138</v>
      </c>
      <c r="D2547" s="34" t="s">
        <v>1156</v>
      </c>
      <c r="E2547" s="34" t="s">
        <v>1208</v>
      </c>
      <c r="F2547" s="34" t="s">
        <v>1209</v>
      </c>
      <c r="G2547" s="34" t="s">
        <v>1273</v>
      </c>
      <c r="H2547" s="34" t="s">
        <v>1572</v>
      </c>
      <c r="I2547" s="34" t="s">
        <v>1575</v>
      </c>
      <c r="J2547" s="34">
        <v>0</v>
      </c>
    </row>
    <row r="2548" spans="1:10" x14ac:dyDescent="0.35">
      <c r="A2548" s="34" t="s">
        <v>16</v>
      </c>
      <c r="B2548" s="34" t="s">
        <v>1145</v>
      </c>
      <c r="C2548" s="34" t="s">
        <v>1146</v>
      </c>
      <c r="D2548" s="34" t="s">
        <v>1156</v>
      </c>
      <c r="E2548" s="34" t="s">
        <v>1208</v>
      </c>
      <c r="F2548" s="34" t="s">
        <v>1209</v>
      </c>
      <c r="G2548" s="34" t="s">
        <v>1273</v>
      </c>
      <c r="H2548" s="34" t="s">
        <v>1572</v>
      </c>
      <c r="I2548" s="34" t="s">
        <v>1575</v>
      </c>
      <c r="J2548" s="34">
        <v>8125</v>
      </c>
    </row>
    <row r="2549" spans="1:10" x14ac:dyDescent="0.35">
      <c r="A2549" s="34" t="s">
        <v>16</v>
      </c>
      <c r="B2549" s="34" t="s">
        <v>1147</v>
      </c>
      <c r="C2549" s="34" t="s">
        <v>1146</v>
      </c>
      <c r="D2549" s="34" t="s">
        <v>1156</v>
      </c>
      <c r="E2549" s="34" t="s">
        <v>1208</v>
      </c>
      <c r="F2549" s="34" t="s">
        <v>1209</v>
      </c>
      <c r="G2549" s="34" t="s">
        <v>1273</v>
      </c>
      <c r="H2549" s="34" t="s">
        <v>1572</v>
      </c>
      <c r="I2549" s="34" t="s">
        <v>1575</v>
      </c>
      <c r="J2549" s="34">
        <v>1519</v>
      </c>
    </row>
    <row r="2550" spans="1:10" x14ac:dyDescent="0.35">
      <c r="A2550" s="34" t="s">
        <v>16</v>
      </c>
      <c r="B2550" s="34" t="s">
        <v>1148</v>
      </c>
      <c r="C2550" s="34" t="s">
        <v>1146</v>
      </c>
      <c r="D2550" s="34" t="s">
        <v>1156</v>
      </c>
      <c r="E2550" s="34" t="s">
        <v>1208</v>
      </c>
      <c r="F2550" s="34" t="s">
        <v>1209</v>
      </c>
      <c r="G2550" s="34" t="s">
        <v>1273</v>
      </c>
      <c r="H2550" s="34" t="s">
        <v>1572</v>
      </c>
      <c r="I2550" s="34" t="s">
        <v>1575</v>
      </c>
      <c r="J2550" s="34">
        <v>6880</v>
      </c>
    </row>
    <row r="2551" spans="1:10" x14ac:dyDescent="0.35">
      <c r="A2551" s="34" t="s">
        <v>16</v>
      </c>
      <c r="B2551" s="34" t="s">
        <v>1149</v>
      </c>
      <c r="C2551" s="34" t="s">
        <v>1146</v>
      </c>
      <c r="D2551" s="34" t="s">
        <v>1156</v>
      </c>
      <c r="E2551" s="34" t="s">
        <v>1208</v>
      </c>
      <c r="F2551" s="34" t="s">
        <v>1209</v>
      </c>
      <c r="G2551" s="34" t="s">
        <v>1273</v>
      </c>
      <c r="H2551" s="34" t="s">
        <v>1572</v>
      </c>
      <c r="I2551" s="34" t="s">
        <v>1575</v>
      </c>
      <c r="J2551" s="34">
        <v>1172</v>
      </c>
    </row>
    <row r="2552" spans="1:10" x14ac:dyDescent="0.35">
      <c r="A2552" s="34" t="s">
        <v>16</v>
      </c>
      <c r="B2552" s="34" t="s">
        <v>1150</v>
      </c>
      <c r="C2552" s="34" t="s">
        <v>1146</v>
      </c>
      <c r="D2552" s="34" t="s">
        <v>1156</v>
      </c>
      <c r="E2552" s="34" t="s">
        <v>1208</v>
      </c>
      <c r="F2552" s="34" t="s">
        <v>1209</v>
      </c>
      <c r="G2552" s="34" t="s">
        <v>1273</v>
      </c>
      <c r="H2552" s="34" t="s">
        <v>1572</v>
      </c>
      <c r="I2552" s="34" t="s">
        <v>1575</v>
      </c>
      <c r="J2552" s="34">
        <v>3901</v>
      </c>
    </row>
    <row r="2553" spans="1:10" x14ac:dyDescent="0.35">
      <c r="A2553" s="34" t="s">
        <v>19</v>
      </c>
      <c r="B2553" s="34" t="s">
        <v>1151</v>
      </c>
      <c r="C2553" s="34" t="s">
        <v>1146</v>
      </c>
      <c r="D2553" s="34" t="s">
        <v>1156</v>
      </c>
      <c r="E2553" s="34" t="s">
        <v>1208</v>
      </c>
      <c r="F2553" s="34" t="s">
        <v>1209</v>
      </c>
      <c r="G2553" s="34" t="s">
        <v>1273</v>
      </c>
      <c r="H2553" s="34" t="s">
        <v>1572</v>
      </c>
      <c r="I2553" s="34" t="s">
        <v>1575</v>
      </c>
      <c r="J2553" s="34">
        <v>629</v>
      </c>
    </row>
    <row r="2554" spans="1:10" x14ac:dyDescent="0.35">
      <c r="A2554" s="34" t="s">
        <v>19</v>
      </c>
      <c r="B2554" s="34" t="s">
        <v>1152</v>
      </c>
      <c r="C2554" s="34" t="s">
        <v>1146</v>
      </c>
      <c r="D2554" s="34" t="s">
        <v>1156</v>
      </c>
      <c r="E2554" s="34" t="s">
        <v>1208</v>
      </c>
      <c r="F2554" s="34" t="s">
        <v>1209</v>
      </c>
      <c r="G2554" s="34" t="s">
        <v>1273</v>
      </c>
      <c r="H2554" s="34" t="s">
        <v>1572</v>
      </c>
      <c r="I2554" s="34" t="s">
        <v>1575</v>
      </c>
      <c r="J2554" s="34">
        <v>26933</v>
      </c>
    </row>
    <row r="2555" spans="1:10" x14ac:dyDescent="0.35">
      <c r="A2555" s="34" t="s">
        <v>19</v>
      </c>
      <c r="B2555" s="34" t="s">
        <v>1153</v>
      </c>
      <c r="C2555" s="34" t="s">
        <v>1146</v>
      </c>
      <c r="D2555" s="34" t="s">
        <v>1156</v>
      </c>
      <c r="E2555" s="34" t="s">
        <v>1208</v>
      </c>
      <c r="F2555" s="34" t="s">
        <v>1209</v>
      </c>
      <c r="G2555" s="34" t="s">
        <v>1273</v>
      </c>
      <c r="H2555" s="34" t="s">
        <v>1572</v>
      </c>
      <c r="I2555" s="34" t="s">
        <v>1575</v>
      </c>
      <c r="J2555" s="34">
        <v>3776</v>
      </c>
    </row>
    <row r="2556" spans="1:10" x14ac:dyDescent="0.35">
      <c r="A2556" s="34" t="s">
        <v>19</v>
      </c>
      <c r="B2556" s="34" t="s">
        <v>1154</v>
      </c>
      <c r="C2556" s="34" t="s">
        <v>1146</v>
      </c>
      <c r="D2556" s="34" t="s">
        <v>1156</v>
      </c>
      <c r="E2556" s="34" t="s">
        <v>1208</v>
      </c>
      <c r="F2556" s="34" t="s">
        <v>1209</v>
      </c>
      <c r="G2556" s="34" t="s">
        <v>1273</v>
      </c>
      <c r="H2556" s="34" t="s">
        <v>1572</v>
      </c>
      <c r="I2556" s="34" t="s">
        <v>1575</v>
      </c>
      <c r="J2556" s="34">
        <v>5542</v>
      </c>
    </row>
    <row r="2557" spans="1:10" x14ac:dyDescent="0.35">
      <c r="A2557" s="34" t="s">
        <v>19</v>
      </c>
      <c r="B2557" s="34" t="s">
        <v>1155</v>
      </c>
      <c r="C2557" s="34" t="s">
        <v>1146</v>
      </c>
      <c r="D2557" s="34" t="s">
        <v>1156</v>
      </c>
      <c r="E2557" s="34" t="s">
        <v>1208</v>
      </c>
      <c r="F2557" s="34" t="s">
        <v>1209</v>
      </c>
      <c r="G2557" s="34" t="s">
        <v>1273</v>
      </c>
      <c r="H2557" s="34" t="s">
        <v>1572</v>
      </c>
      <c r="I2557" s="34" t="s">
        <v>1575</v>
      </c>
      <c r="J2557" s="34">
        <v>16503</v>
      </c>
    </row>
    <row r="2558" spans="1:10" x14ac:dyDescent="0.35">
      <c r="A2558" s="34" t="s">
        <v>19</v>
      </c>
      <c r="B2558" s="34" t="s">
        <v>1137</v>
      </c>
      <c r="C2558" s="34" t="s">
        <v>1138</v>
      </c>
      <c r="D2558" s="34" t="s">
        <v>1156</v>
      </c>
      <c r="E2558" s="34" t="s">
        <v>1208</v>
      </c>
      <c r="F2558" s="34" t="s">
        <v>1209</v>
      </c>
      <c r="G2558" s="34" t="s">
        <v>1273</v>
      </c>
      <c r="H2558" s="34" t="s">
        <v>1572</v>
      </c>
      <c r="I2558" s="34" t="s">
        <v>1576</v>
      </c>
      <c r="J2558" s="34">
        <v>0</v>
      </c>
    </row>
    <row r="2559" spans="1:10" x14ac:dyDescent="0.35">
      <c r="A2559" s="34" t="s">
        <v>19</v>
      </c>
      <c r="B2559" s="34" t="s">
        <v>1144</v>
      </c>
      <c r="C2559" s="34" t="s">
        <v>1138</v>
      </c>
      <c r="D2559" s="34" t="s">
        <v>1156</v>
      </c>
      <c r="E2559" s="34" t="s">
        <v>1208</v>
      </c>
      <c r="F2559" s="34" t="s">
        <v>1209</v>
      </c>
      <c r="G2559" s="34" t="s">
        <v>1273</v>
      </c>
      <c r="H2559" s="34" t="s">
        <v>1572</v>
      </c>
      <c r="I2559" s="34" t="s">
        <v>1576</v>
      </c>
      <c r="J2559" s="34">
        <v>0</v>
      </c>
    </row>
    <row r="2560" spans="1:10" x14ac:dyDescent="0.35">
      <c r="A2560" s="34" t="s">
        <v>16</v>
      </c>
      <c r="B2560" s="34" t="s">
        <v>1145</v>
      </c>
      <c r="C2560" s="34" t="s">
        <v>1146</v>
      </c>
      <c r="D2560" s="34" t="s">
        <v>1156</v>
      </c>
      <c r="E2560" s="34" t="s">
        <v>1208</v>
      </c>
      <c r="F2560" s="34" t="s">
        <v>1209</v>
      </c>
      <c r="G2560" s="34" t="s">
        <v>1273</v>
      </c>
      <c r="H2560" s="34" t="s">
        <v>1572</v>
      </c>
      <c r="I2560" s="34" t="s">
        <v>1576</v>
      </c>
      <c r="J2560" s="34">
        <v>2480</v>
      </c>
    </row>
    <row r="2561" spans="1:10" x14ac:dyDescent="0.35">
      <c r="A2561" s="34" t="s">
        <v>16</v>
      </c>
      <c r="B2561" s="34" t="s">
        <v>1147</v>
      </c>
      <c r="C2561" s="34" t="s">
        <v>1146</v>
      </c>
      <c r="D2561" s="34" t="s">
        <v>1156</v>
      </c>
      <c r="E2561" s="34" t="s">
        <v>1208</v>
      </c>
      <c r="F2561" s="34" t="s">
        <v>1209</v>
      </c>
      <c r="G2561" s="34" t="s">
        <v>1273</v>
      </c>
      <c r="H2561" s="34" t="s">
        <v>1572</v>
      </c>
      <c r="I2561" s="34" t="s">
        <v>1576</v>
      </c>
      <c r="J2561" s="34">
        <v>440</v>
      </c>
    </row>
    <row r="2562" spans="1:10" x14ac:dyDescent="0.35">
      <c r="A2562" s="34" t="s">
        <v>16</v>
      </c>
      <c r="B2562" s="34" t="s">
        <v>1148</v>
      </c>
      <c r="C2562" s="34" t="s">
        <v>1146</v>
      </c>
      <c r="D2562" s="34" t="s">
        <v>1156</v>
      </c>
      <c r="E2562" s="34" t="s">
        <v>1208</v>
      </c>
      <c r="F2562" s="34" t="s">
        <v>1209</v>
      </c>
      <c r="G2562" s="34" t="s">
        <v>1273</v>
      </c>
      <c r="H2562" s="34" t="s">
        <v>1572</v>
      </c>
      <c r="I2562" s="34" t="s">
        <v>1576</v>
      </c>
      <c r="J2562" s="34">
        <v>8543</v>
      </c>
    </row>
    <row r="2563" spans="1:10" x14ac:dyDescent="0.35">
      <c r="A2563" s="34" t="s">
        <v>16</v>
      </c>
      <c r="B2563" s="34" t="s">
        <v>1149</v>
      </c>
      <c r="C2563" s="34" t="s">
        <v>1146</v>
      </c>
      <c r="D2563" s="34" t="s">
        <v>1156</v>
      </c>
      <c r="E2563" s="34" t="s">
        <v>1208</v>
      </c>
      <c r="F2563" s="34" t="s">
        <v>1209</v>
      </c>
      <c r="G2563" s="34" t="s">
        <v>1273</v>
      </c>
      <c r="H2563" s="34" t="s">
        <v>1572</v>
      </c>
      <c r="I2563" s="34" t="s">
        <v>1576</v>
      </c>
      <c r="J2563" s="34">
        <v>343</v>
      </c>
    </row>
    <row r="2564" spans="1:10" x14ac:dyDescent="0.35">
      <c r="A2564" s="34" t="s">
        <v>16</v>
      </c>
      <c r="B2564" s="34" t="s">
        <v>1150</v>
      </c>
      <c r="C2564" s="34" t="s">
        <v>1146</v>
      </c>
      <c r="D2564" s="34" t="s">
        <v>1156</v>
      </c>
      <c r="E2564" s="34" t="s">
        <v>1208</v>
      </c>
      <c r="F2564" s="34" t="s">
        <v>1209</v>
      </c>
      <c r="G2564" s="34" t="s">
        <v>1273</v>
      </c>
      <c r="H2564" s="34" t="s">
        <v>1572</v>
      </c>
      <c r="I2564" s="34" t="s">
        <v>1576</v>
      </c>
      <c r="J2564" s="34">
        <v>1527</v>
      </c>
    </row>
    <row r="2565" spans="1:10" x14ac:dyDescent="0.35">
      <c r="A2565" s="34" t="s">
        <v>19</v>
      </c>
      <c r="B2565" s="34" t="s">
        <v>1151</v>
      </c>
      <c r="C2565" s="34" t="s">
        <v>1146</v>
      </c>
      <c r="D2565" s="34" t="s">
        <v>1156</v>
      </c>
      <c r="E2565" s="34" t="s">
        <v>1208</v>
      </c>
      <c r="F2565" s="34" t="s">
        <v>1209</v>
      </c>
      <c r="G2565" s="34" t="s">
        <v>1273</v>
      </c>
      <c r="H2565" s="34" t="s">
        <v>1572</v>
      </c>
      <c r="I2565" s="34" t="s">
        <v>1576</v>
      </c>
      <c r="J2565" s="34">
        <v>118</v>
      </c>
    </row>
    <row r="2566" spans="1:10" x14ac:dyDescent="0.35">
      <c r="A2566" s="34" t="s">
        <v>19</v>
      </c>
      <c r="B2566" s="34" t="s">
        <v>1152</v>
      </c>
      <c r="C2566" s="34" t="s">
        <v>1146</v>
      </c>
      <c r="D2566" s="34" t="s">
        <v>1156</v>
      </c>
      <c r="E2566" s="34" t="s">
        <v>1208</v>
      </c>
      <c r="F2566" s="34" t="s">
        <v>1209</v>
      </c>
      <c r="G2566" s="34" t="s">
        <v>1273</v>
      </c>
      <c r="H2566" s="34" t="s">
        <v>1572</v>
      </c>
      <c r="I2566" s="34" t="s">
        <v>1576</v>
      </c>
      <c r="J2566" s="34">
        <v>5001</v>
      </c>
    </row>
    <row r="2567" spans="1:10" x14ac:dyDescent="0.35">
      <c r="A2567" s="34" t="s">
        <v>19</v>
      </c>
      <c r="B2567" s="34" t="s">
        <v>1153</v>
      </c>
      <c r="C2567" s="34" t="s">
        <v>1146</v>
      </c>
      <c r="D2567" s="34" t="s">
        <v>1156</v>
      </c>
      <c r="E2567" s="34" t="s">
        <v>1208</v>
      </c>
      <c r="F2567" s="34" t="s">
        <v>1209</v>
      </c>
      <c r="G2567" s="34" t="s">
        <v>1273</v>
      </c>
      <c r="H2567" s="34" t="s">
        <v>1572</v>
      </c>
      <c r="I2567" s="34" t="s">
        <v>1576</v>
      </c>
      <c r="J2567" s="34">
        <v>4105</v>
      </c>
    </row>
    <row r="2568" spans="1:10" x14ac:dyDescent="0.35">
      <c r="A2568" s="34" t="s">
        <v>19</v>
      </c>
      <c r="B2568" s="34" t="s">
        <v>1154</v>
      </c>
      <c r="C2568" s="34" t="s">
        <v>1146</v>
      </c>
      <c r="D2568" s="34" t="s">
        <v>1156</v>
      </c>
      <c r="E2568" s="34" t="s">
        <v>1208</v>
      </c>
      <c r="F2568" s="34" t="s">
        <v>1209</v>
      </c>
      <c r="G2568" s="34" t="s">
        <v>1273</v>
      </c>
      <c r="H2568" s="34" t="s">
        <v>1572</v>
      </c>
      <c r="I2568" s="34" t="s">
        <v>1576</v>
      </c>
      <c r="J2568" s="34">
        <v>1074</v>
      </c>
    </row>
    <row r="2569" spans="1:10" x14ac:dyDescent="0.35">
      <c r="A2569" s="34" t="s">
        <v>19</v>
      </c>
      <c r="B2569" s="34" t="s">
        <v>1155</v>
      </c>
      <c r="C2569" s="34" t="s">
        <v>1146</v>
      </c>
      <c r="D2569" s="34" t="s">
        <v>1156</v>
      </c>
      <c r="E2569" s="34" t="s">
        <v>1208</v>
      </c>
      <c r="F2569" s="34" t="s">
        <v>1209</v>
      </c>
      <c r="G2569" s="34" t="s">
        <v>1273</v>
      </c>
      <c r="H2569" s="34" t="s">
        <v>1572</v>
      </c>
      <c r="I2569" s="34" t="s">
        <v>1576</v>
      </c>
      <c r="J2569" s="34">
        <v>2800</v>
      </c>
    </row>
    <row r="2570" spans="1:10" x14ac:dyDescent="0.35">
      <c r="A2570" s="34" t="s">
        <v>19</v>
      </c>
      <c r="B2570" s="34" t="s">
        <v>1137</v>
      </c>
      <c r="C2570" s="34" t="s">
        <v>1138</v>
      </c>
      <c r="D2570" s="34" t="s">
        <v>1156</v>
      </c>
      <c r="E2570" s="34" t="s">
        <v>1208</v>
      </c>
      <c r="F2570" s="34" t="s">
        <v>1209</v>
      </c>
      <c r="G2570" s="34" t="s">
        <v>1273</v>
      </c>
      <c r="H2570" s="34" t="s">
        <v>1572</v>
      </c>
      <c r="I2570" s="34" t="s">
        <v>1577</v>
      </c>
      <c r="J2570" s="34">
        <v>0</v>
      </c>
    </row>
    <row r="2571" spans="1:10" x14ac:dyDescent="0.35">
      <c r="A2571" s="34" t="s">
        <v>19</v>
      </c>
      <c r="B2571" s="34" t="s">
        <v>1144</v>
      </c>
      <c r="C2571" s="34" t="s">
        <v>1138</v>
      </c>
      <c r="D2571" s="34" t="s">
        <v>1156</v>
      </c>
      <c r="E2571" s="34" t="s">
        <v>1208</v>
      </c>
      <c r="F2571" s="34" t="s">
        <v>1209</v>
      </c>
      <c r="G2571" s="34" t="s">
        <v>1273</v>
      </c>
      <c r="H2571" s="34" t="s">
        <v>1572</v>
      </c>
      <c r="I2571" s="34" t="s">
        <v>1577</v>
      </c>
      <c r="J2571" s="34">
        <v>0</v>
      </c>
    </row>
    <row r="2572" spans="1:10" x14ac:dyDescent="0.35">
      <c r="A2572" s="34" t="s">
        <v>16</v>
      </c>
      <c r="B2572" s="34" t="s">
        <v>1145</v>
      </c>
      <c r="C2572" s="34" t="s">
        <v>1146</v>
      </c>
      <c r="D2572" s="34" t="s">
        <v>1156</v>
      </c>
      <c r="E2572" s="34" t="s">
        <v>1208</v>
      </c>
      <c r="F2572" s="34" t="s">
        <v>1209</v>
      </c>
      <c r="G2572" s="34" t="s">
        <v>1273</v>
      </c>
      <c r="H2572" s="34" t="s">
        <v>1572</v>
      </c>
      <c r="I2572" s="34" t="s">
        <v>1577</v>
      </c>
      <c r="J2572" s="34">
        <v>0</v>
      </c>
    </row>
    <row r="2573" spans="1:10" x14ac:dyDescent="0.35">
      <c r="A2573" s="34" t="s">
        <v>16</v>
      </c>
      <c r="B2573" s="34" t="s">
        <v>1147</v>
      </c>
      <c r="C2573" s="34" t="s">
        <v>1146</v>
      </c>
      <c r="D2573" s="34" t="s">
        <v>1156</v>
      </c>
      <c r="E2573" s="34" t="s">
        <v>1208</v>
      </c>
      <c r="F2573" s="34" t="s">
        <v>1209</v>
      </c>
      <c r="G2573" s="34" t="s">
        <v>1273</v>
      </c>
      <c r="H2573" s="34" t="s">
        <v>1572</v>
      </c>
      <c r="I2573" s="34" t="s">
        <v>1577</v>
      </c>
      <c r="J2573" s="34">
        <v>0</v>
      </c>
    </row>
    <row r="2574" spans="1:10" x14ac:dyDescent="0.35">
      <c r="A2574" s="34" t="s">
        <v>16</v>
      </c>
      <c r="B2574" s="34" t="s">
        <v>1148</v>
      </c>
      <c r="C2574" s="34" t="s">
        <v>1146</v>
      </c>
      <c r="D2574" s="34" t="s">
        <v>1156</v>
      </c>
      <c r="E2574" s="34" t="s">
        <v>1208</v>
      </c>
      <c r="F2574" s="34" t="s">
        <v>1209</v>
      </c>
      <c r="G2574" s="34" t="s">
        <v>1273</v>
      </c>
      <c r="H2574" s="34" t="s">
        <v>1572</v>
      </c>
      <c r="I2574" s="34" t="s">
        <v>1577</v>
      </c>
      <c r="J2574" s="34">
        <v>0</v>
      </c>
    </row>
    <row r="2575" spans="1:10" x14ac:dyDescent="0.35">
      <c r="A2575" s="34" t="s">
        <v>16</v>
      </c>
      <c r="B2575" s="34" t="s">
        <v>1149</v>
      </c>
      <c r="C2575" s="34" t="s">
        <v>1146</v>
      </c>
      <c r="D2575" s="34" t="s">
        <v>1156</v>
      </c>
      <c r="E2575" s="34" t="s">
        <v>1208</v>
      </c>
      <c r="F2575" s="34" t="s">
        <v>1209</v>
      </c>
      <c r="G2575" s="34" t="s">
        <v>1273</v>
      </c>
      <c r="H2575" s="34" t="s">
        <v>1572</v>
      </c>
      <c r="I2575" s="34" t="s">
        <v>1577</v>
      </c>
      <c r="J2575" s="34">
        <v>0</v>
      </c>
    </row>
    <row r="2576" spans="1:10" x14ac:dyDescent="0.35">
      <c r="A2576" s="34" t="s">
        <v>16</v>
      </c>
      <c r="B2576" s="34" t="s">
        <v>1150</v>
      </c>
      <c r="C2576" s="34" t="s">
        <v>1146</v>
      </c>
      <c r="D2576" s="34" t="s">
        <v>1156</v>
      </c>
      <c r="E2576" s="34" t="s">
        <v>1208</v>
      </c>
      <c r="F2576" s="34" t="s">
        <v>1209</v>
      </c>
      <c r="G2576" s="34" t="s">
        <v>1273</v>
      </c>
      <c r="H2576" s="34" t="s">
        <v>1572</v>
      </c>
      <c r="I2576" s="34" t="s">
        <v>1577</v>
      </c>
      <c r="J2576" s="34">
        <v>0</v>
      </c>
    </row>
    <row r="2577" spans="1:10" x14ac:dyDescent="0.35">
      <c r="A2577" s="34" t="s">
        <v>19</v>
      </c>
      <c r="B2577" s="34" t="s">
        <v>1151</v>
      </c>
      <c r="C2577" s="34" t="s">
        <v>1146</v>
      </c>
      <c r="D2577" s="34" t="s">
        <v>1156</v>
      </c>
      <c r="E2577" s="34" t="s">
        <v>1208</v>
      </c>
      <c r="F2577" s="34" t="s">
        <v>1209</v>
      </c>
      <c r="G2577" s="34" t="s">
        <v>1273</v>
      </c>
      <c r="H2577" s="34" t="s">
        <v>1572</v>
      </c>
      <c r="I2577" s="34" t="s">
        <v>1577</v>
      </c>
      <c r="J2577" s="34">
        <v>43</v>
      </c>
    </row>
    <row r="2578" spans="1:10" x14ac:dyDescent="0.35">
      <c r="A2578" s="34" t="s">
        <v>19</v>
      </c>
      <c r="B2578" s="34" t="s">
        <v>1152</v>
      </c>
      <c r="C2578" s="34" t="s">
        <v>1146</v>
      </c>
      <c r="D2578" s="34" t="s">
        <v>1156</v>
      </c>
      <c r="E2578" s="34" t="s">
        <v>1208</v>
      </c>
      <c r="F2578" s="34" t="s">
        <v>1209</v>
      </c>
      <c r="G2578" s="34" t="s">
        <v>1273</v>
      </c>
      <c r="H2578" s="34" t="s">
        <v>1572</v>
      </c>
      <c r="I2578" s="34" t="s">
        <v>1577</v>
      </c>
      <c r="J2578" s="34">
        <v>306</v>
      </c>
    </row>
    <row r="2579" spans="1:10" x14ac:dyDescent="0.35">
      <c r="A2579" s="34" t="s">
        <v>19</v>
      </c>
      <c r="B2579" s="34" t="s">
        <v>1153</v>
      </c>
      <c r="C2579" s="34" t="s">
        <v>1146</v>
      </c>
      <c r="D2579" s="34" t="s">
        <v>1156</v>
      </c>
      <c r="E2579" s="34" t="s">
        <v>1208</v>
      </c>
      <c r="F2579" s="34" t="s">
        <v>1209</v>
      </c>
      <c r="G2579" s="34" t="s">
        <v>1273</v>
      </c>
      <c r="H2579" s="34" t="s">
        <v>1572</v>
      </c>
      <c r="I2579" s="34" t="s">
        <v>1577</v>
      </c>
      <c r="J2579" s="34">
        <v>57</v>
      </c>
    </row>
    <row r="2580" spans="1:10" x14ac:dyDescent="0.35">
      <c r="A2580" s="34" t="s">
        <v>19</v>
      </c>
      <c r="B2580" s="34" t="s">
        <v>1154</v>
      </c>
      <c r="C2580" s="34" t="s">
        <v>1146</v>
      </c>
      <c r="D2580" s="34" t="s">
        <v>1156</v>
      </c>
      <c r="E2580" s="34" t="s">
        <v>1208</v>
      </c>
      <c r="F2580" s="34" t="s">
        <v>1209</v>
      </c>
      <c r="G2580" s="34" t="s">
        <v>1273</v>
      </c>
      <c r="H2580" s="34" t="s">
        <v>1572</v>
      </c>
      <c r="I2580" s="34" t="s">
        <v>1577</v>
      </c>
      <c r="J2580" s="34">
        <v>0</v>
      </c>
    </row>
    <row r="2581" spans="1:10" x14ac:dyDescent="0.35">
      <c r="A2581" s="34" t="s">
        <v>19</v>
      </c>
      <c r="B2581" s="34" t="s">
        <v>1155</v>
      </c>
      <c r="C2581" s="34" t="s">
        <v>1146</v>
      </c>
      <c r="D2581" s="34" t="s">
        <v>1156</v>
      </c>
      <c r="E2581" s="34" t="s">
        <v>1208</v>
      </c>
      <c r="F2581" s="34" t="s">
        <v>1209</v>
      </c>
      <c r="G2581" s="34" t="s">
        <v>1273</v>
      </c>
      <c r="H2581" s="34" t="s">
        <v>1572</v>
      </c>
      <c r="I2581" s="34" t="s">
        <v>1577</v>
      </c>
      <c r="J2581" s="34">
        <v>0</v>
      </c>
    </row>
    <row r="2582" spans="1:10" x14ac:dyDescent="0.35">
      <c r="A2582" s="34" t="s">
        <v>19</v>
      </c>
      <c r="B2582" s="34" t="s">
        <v>1137</v>
      </c>
      <c r="C2582" s="34" t="s">
        <v>1138</v>
      </c>
      <c r="D2582" s="34" t="s">
        <v>1156</v>
      </c>
      <c r="E2582" s="34" t="s">
        <v>1208</v>
      </c>
      <c r="F2582" s="34" t="s">
        <v>1209</v>
      </c>
      <c r="G2582" s="34" t="s">
        <v>1273</v>
      </c>
      <c r="H2582" s="34" t="s">
        <v>1572</v>
      </c>
      <c r="I2582" s="34" t="s">
        <v>1578</v>
      </c>
      <c r="J2582" s="34">
        <v>0</v>
      </c>
    </row>
    <row r="2583" spans="1:10" x14ac:dyDescent="0.35">
      <c r="A2583" s="34" t="s">
        <v>19</v>
      </c>
      <c r="B2583" s="34" t="s">
        <v>1144</v>
      </c>
      <c r="C2583" s="34" t="s">
        <v>1138</v>
      </c>
      <c r="D2583" s="34" t="s">
        <v>1156</v>
      </c>
      <c r="E2583" s="34" t="s">
        <v>1208</v>
      </c>
      <c r="F2583" s="34" t="s">
        <v>1209</v>
      </c>
      <c r="G2583" s="34" t="s">
        <v>1273</v>
      </c>
      <c r="H2583" s="34" t="s">
        <v>1572</v>
      </c>
      <c r="I2583" s="34" t="s">
        <v>1578</v>
      </c>
      <c r="J2583" s="34">
        <v>0</v>
      </c>
    </row>
    <row r="2584" spans="1:10" x14ac:dyDescent="0.35">
      <c r="A2584" s="34" t="s">
        <v>16</v>
      </c>
      <c r="B2584" s="34" t="s">
        <v>1145</v>
      </c>
      <c r="C2584" s="34" t="s">
        <v>1146</v>
      </c>
      <c r="D2584" s="34" t="s">
        <v>1156</v>
      </c>
      <c r="E2584" s="34" t="s">
        <v>1208</v>
      </c>
      <c r="F2584" s="34" t="s">
        <v>1209</v>
      </c>
      <c r="G2584" s="34" t="s">
        <v>1273</v>
      </c>
      <c r="H2584" s="34" t="s">
        <v>1572</v>
      </c>
      <c r="I2584" s="34" t="s">
        <v>1578</v>
      </c>
      <c r="J2584" s="34">
        <v>0</v>
      </c>
    </row>
    <row r="2585" spans="1:10" x14ac:dyDescent="0.35">
      <c r="A2585" s="34" t="s">
        <v>16</v>
      </c>
      <c r="B2585" s="34" t="s">
        <v>1147</v>
      </c>
      <c r="C2585" s="34" t="s">
        <v>1146</v>
      </c>
      <c r="D2585" s="34" t="s">
        <v>1156</v>
      </c>
      <c r="E2585" s="34" t="s">
        <v>1208</v>
      </c>
      <c r="F2585" s="34" t="s">
        <v>1209</v>
      </c>
      <c r="G2585" s="34" t="s">
        <v>1273</v>
      </c>
      <c r="H2585" s="34" t="s">
        <v>1572</v>
      </c>
      <c r="I2585" s="34" t="s">
        <v>1578</v>
      </c>
      <c r="J2585" s="34">
        <v>0</v>
      </c>
    </row>
    <row r="2586" spans="1:10" x14ac:dyDescent="0.35">
      <c r="A2586" s="34" t="s">
        <v>16</v>
      </c>
      <c r="B2586" s="34" t="s">
        <v>1148</v>
      </c>
      <c r="C2586" s="34" t="s">
        <v>1146</v>
      </c>
      <c r="D2586" s="34" t="s">
        <v>1156</v>
      </c>
      <c r="E2586" s="34" t="s">
        <v>1208</v>
      </c>
      <c r="F2586" s="34" t="s">
        <v>1209</v>
      </c>
      <c r="G2586" s="34" t="s">
        <v>1273</v>
      </c>
      <c r="H2586" s="34" t="s">
        <v>1572</v>
      </c>
      <c r="I2586" s="34" t="s">
        <v>1578</v>
      </c>
      <c r="J2586" s="34">
        <v>0</v>
      </c>
    </row>
    <row r="2587" spans="1:10" x14ac:dyDescent="0.35">
      <c r="A2587" s="34" t="s">
        <v>16</v>
      </c>
      <c r="B2587" s="34" t="s">
        <v>1149</v>
      </c>
      <c r="C2587" s="34" t="s">
        <v>1146</v>
      </c>
      <c r="D2587" s="34" t="s">
        <v>1156</v>
      </c>
      <c r="E2587" s="34" t="s">
        <v>1208</v>
      </c>
      <c r="F2587" s="34" t="s">
        <v>1209</v>
      </c>
      <c r="G2587" s="34" t="s">
        <v>1273</v>
      </c>
      <c r="H2587" s="34" t="s">
        <v>1572</v>
      </c>
      <c r="I2587" s="34" t="s">
        <v>1578</v>
      </c>
      <c r="J2587" s="34">
        <v>0</v>
      </c>
    </row>
    <row r="2588" spans="1:10" x14ac:dyDescent="0.35">
      <c r="A2588" s="34" t="s">
        <v>16</v>
      </c>
      <c r="B2588" s="34" t="s">
        <v>1150</v>
      </c>
      <c r="C2588" s="34" t="s">
        <v>1146</v>
      </c>
      <c r="D2588" s="34" t="s">
        <v>1156</v>
      </c>
      <c r="E2588" s="34" t="s">
        <v>1208</v>
      </c>
      <c r="F2588" s="34" t="s">
        <v>1209</v>
      </c>
      <c r="G2588" s="34" t="s">
        <v>1273</v>
      </c>
      <c r="H2588" s="34" t="s">
        <v>1572</v>
      </c>
      <c r="I2588" s="34" t="s">
        <v>1578</v>
      </c>
      <c r="J2588" s="34">
        <v>0</v>
      </c>
    </row>
    <row r="2589" spans="1:10" x14ac:dyDescent="0.35">
      <c r="A2589" s="34" t="s">
        <v>19</v>
      </c>
      <c r="B2589" s="34" t="s">
        <v>1151</v>
      </c>
      <c r="C2589" s="34" t="s">
        <v>1146</v>
      </c>
      <c r="D2589" s="34" t="s">
        <v>1156</v>
      </c>
      <c r="E2589" s="34" t="s">
        <v>1208</v>
      </c>
      <c r="F2589" s="34" t="s">
        <v>1209</v>
      </c>
      <c r="G2589" s="34" t="s">
        <v>1273</v>
      </c>
      <c r="H2589" s="34" t="s">
        <v>1572</v>
      </c>
      <c r="I2589" s="34" t="s">
        <v>1578</v>
      </c>
      <c r="J2589" s="34">
        <v>0</v>
      </c>
    </row>
    <row r="2590" spans="1:10" x14ac:dyDescent="0.35">
      <c r="A2590" s="34" t="s">
        <v>19</v>
      </c>
      <c r="B2590" s="34" t="s">
        <v>1152</v>
      </c>
      <c r="C2590" s="34" t="s">
        <v>1146</v>
      </c>
      <c r="D2590" s="34" t="s">
        <v>1156</v>
      </c>
      <c r="E2590" s="34" t="s">
        <v>1208</v>
      </c>
      <c r="F2590" s="34" t="s">
        <v>1209</v>
      </c>
      <c r="G2590" s="34" t="s">
        <v>1273</v>
      </c>
      <c r="H2590" s="34" t="s">
        <v>1572</v>
      </c>
      <c r="I2590" s="34" t="s">
        <v>1578</v>
      </c>
      <c r="J2590" s="34">
        <v>0</v>
      </c>
    </row>
    <row r="2591" spans="1:10" x14ac:dyDescent="0.35">
      <c r="A2591" s="34" t="s">
        <v>19</v>
      </c>
      <c r="B2591" s="34" t="s">
        <v>1153</v>
      </c>
      <c r="C2591" s="34" t="s">
        <v>1146</v>
      </c>
      <c r="D2591" s="34" t="s">
        <v>1156</v>
      </c>
      <c r="E2591" s="34" t="s">
        <v>1208</v>
      </c>
      <c r="F2591" s="34" t="s">
        <v>1209</v>
      </c>
      <c r="G2591" s="34" t="s">
        <v>1273</v>
      </c>
      <c r="H2591" s="34" t="s">
        <v>1572</v>
      </c>
      <c r="I2591" s="34" t="s">
        <v>1578</v>
      </c>
      <c r="J2591" s="34">
        <v>27</v>
      </c>
    </row>
    <row r="2592" spans="1:10" x14ac:dyDescent="0.35">
      <c r="A2592" s="34" t="s">
        <v>19</v>
      </c>
      <c r="B2592" s="34" t="s">
        <v>1154</v>
      </c>
      <c r="C2592" s="34" t="s">
        <v>1146</v>
      </c>
      <c r="D2592" s="34" t="s">
        <v>1156</v>
      </c>
      <c r="E2592" s="34" t="s">
        <v>1208</v>
      </c>
      <c r="F2592" s="34" t="s">
        <v>1209</v>
      </c>
      <c r="G2592" s="34" t="s">
        <v>1273</v>
      </c>
      <c r="H2592" s="34" t="s">
        <v>1572</v>
      </c>
      <c r="I2592" s="34" t="s">
        <v>1578</v>
      </c>
      <c r="J2592" s="34">
        <v>0</v>
      </c>
    </row>
    <row r="2593" spans="1:10" x14ac:dyDescent="0.35">
      <c r="A2593" s="34" t="s">
        <v>19</v>
      </c>
      <c r="B2593" s="34" t="s">
        <v>1155</v>
      </c>
      <c r="C2593" s="34" t="s">
        <v>1146</v>
      </c>
      <c r="D2593" s="34" t="s">
        <v>1156</v>
      </c>
      <c r="E2593" s="34" t="s">
        <v>1208</v>
      </c>
      <c r="F2593" s="34" t="s">
        <v>1209</v>
      </c>
      <c r="G2593" s="34" t="s">
        <v>1273</v>
      </c>
      <c r="H2593" s="34" t="s">
        <v>1572</v>
      </c>
      <c r="I2593" s="34" t="s">
        <v>1578</v>
      </c>
      <c r="J2593" s="34">
        <v>61</v>
      </c>
    </row>
    <row r="2594" spans="1:10" x14ac:dyDescent="0.35">
      <c r="A2594" s="34" t="s">
        <v>19</v>
      </c>
      <c r="B2594" s="34" t="s">
        <v>1137</v>
      </c>
      <c r="C2594" s="34" t="s">
        <v>1138</v>
      </c>
      <c r="D2594" s="34" t="s">
        <v>1156</v>
      </c>
      <c r="E2594" s="34" t="s">
        <v>1208</v>
      </c>
      <c r="F2594" s="34" t="s">
        <v>1209</v>
      </c>
      <c r="G2594" s="34" t="s">
        <v>1273</v>
      </c>
      <c r="H2594" s="34" t="s">
        <v>1572</v>
      </c>
      <c r="I2594" s="34" t="s">
        <v>1579</v>
      </c>
      <c r="J2594" s="34">
        <v>0</v>
      </c>
    </row>
    <row r="2595" spans="1:10" x14ac:dyDescent="0.35">
      <c r="A2595" s="34" t="s">
        <v>19</v>
      </c>
      <c r="B2595" s="34" t="s">
        <v>1144</v>
      </c>
      <c r="C2595" s="34" t="s">
        <v>1138</v>
      </c>
      <c r="D2595" s="34" t="s">
        <v>1156</v>
      </c>
      <c r="E2595" s="34" t="s">
        <v>1208</v>
      </c>
      <c r="F2595" s="34" t="s">
        <v>1209</v>
      </c>
      <c r="G2595" s="34" t="s">
        <v>1273</v>
      </c>
      <c r="H2595" s="34" t="s">
        <v>1572</v>
      </c>
      <c r="I2595" s="34" t="s">
        <v>1579</v>
      </c>
      <c r="J2595" s="34">
        <v>0</v>
      </c>
    </row>
    <row r="2596" spans="1:10" x14ac:dyDescent="0.35">
      <c r="A2596" s="34" t="s">
        <v>16</v>
      </c>
      <c r="B2596" s="34" t="s">
        <v>1145</v>
      </c>
      <c r="C2596" s="34" t="s">
        <v>1146</v>
      </c>
      <c r="D2596" s="34" t="s">
        <v>1156</v>
      </c>
      <c r="E2596" s="34" t="s">
        <v>1208</v>
      </c>
      <c r="F2596" s="34" t="s">
        <v>1209</v>
      </c>
      <c r="G2596" s="34" t="s">
        <v>1273</v>
      </c>
      <c r="H2596" s="34" t="s">
        <v>1572</v>
      </c>
      <c r="I2596" s="34" t="s">
        <v>1579</v>
      </c>
      <c r="J2596" s="34">
        <v>0</v>
      </c>
    </row>
    <row r="2597" spans="1:10" x14ac:dyDescent="0.35">
      <c r="A2597" s="34" t="s">
        <v>16</v>
      </c>
      <c r="B2597" s="34" t="s">
        <v>1147</v>
      </c>
      <c r="C2597" s="34" t="s">
        <v>1146</v>
      </c>
      <c r="D2597" s="34" t="s">
        <v>1156</v>
      </c>
      <c r="E2597" s="34" t="s">
        <v>1208</v>
      </c>
      <c r="F2597" s="34" t="s">
        <v>1209</v>
      </c>
      <c r="G2597" s="34" t="s">
        <v>1273</v>
      </c>
      <c r="H2597" s="34" t="s">
        <v>1572</v>
      </c>
      <c r="I2597" s="34" t="s">
        <v>1579</v>
      </c>
      <c r="J2597" s="34">
        <v>583</v>
      </c>
    </row>
    <row r="2598" spans="1:10" x14ac:dyDescent="0.35">
      <c r="A2598" s="34" t="s">
        <v>16</v>
      </c>
      <c r="B2598" s="34" t="s">
        <v>1148</v>
      </c>
      <c r="C2598" s="34" t="s">
        <v>1146</v>
      </c>
      <c r="D2598" s="34" t="s">
        <v>1156</v>
      </c>
      <c r="E2598" s="34" t="s">
        <v>1208</v>
      </c>
      <c r="F2598" s="34" t="s">
        <v>1209</v>
      </c>
      <c r="G2598" s="34" t="s">
        <v>1273</v>
      </c>
      <c r="H2598" s="34" t="s">
        <v>1572</v>
      </c>
      <c r="I2598" s="34" t="s">
        <v>1579</v>
      </c>
      <c r="J2598" s="34">
        <v>16</v>
      </c>
    </row>
    <row r="2599" spans="1:10" x14ac:dyDescent="0.35">
      <c r="A2599" s="34" t="s">
        <v>16</v>
      </c>
      <c r="B2599" s="34" t="s">
        <v>1149</v>
      </c>
      <c r="C2599" s="34" t="s">
        <v>1146</v>
      </c>
      <c r="D2599" s="34" t="s">
        <v>1156</v>
      </c>
      <c r="E2599" s="34" t="s">
        <v>1208</v>
      </c>
      <c r="F2599" s="34" t="s">
        <v>1209</v>
      </c>
      <c r="G2599" s="34" t="s">
        <v>1273</v>
      </c>
      <c r="H2599" s="34" t="s">
        <v>1572</v>
      </c>
      <c r="I2599" s="34" t="s">
        <v>1579</v>
      </c>
      <c r="J2599" s="34">
        <v>31</v>
      </c>
    </row>
    <row r="2600" spans="1:10" x14ac:dyDescent="0.35">
      <c r="A2600" s="34" t="s">
        <v>16</v>
      </c>
      <c r="B2600" s="34" t="s">
        <v>1150</v>
      </c>
      <c r="C2600" s="34" t="s">
        <v>1146</v>
      </c>
      <c r="D2600" s="34" t="s">
        <v>1156</v>
      </c>
      <c r="E2600" s="34" t="s">
        <v>1208</v>
      </c>
      <c r="F2600" s="34" t="s">
        <v>1209</v>
      </c>
      <c r="G2600" s="34" t="s">
        <v>1273</v>
      </c>
      <c r="H2600" s="34" t="s">
        <v>1572</v>
      </c>
      <c r="I2600" s="34" t="s">
        <v>1579</v>
      </c>
      <c r="J2600" s="34">
        <v>25</v>
      </c>
    </row>
    <row r="2601" spans="1:10" x14ac:dyDescent="0.35">
      <c r="A2601" s="34" t="s">
        <v>19</v>
      </c>
      <c r="B2601" s="34" t="s">
        <v>1151</v>
      </c>
      <c r="C2601" s="34" t="s">
        <v>1146</v>
      </c>
      <c r="D2601" s="34" t="s">
        <v>1156</v>
      </c>
      <c r="E2601" s="34" t="s">
        <v>1208</v>
      </c>
      <c r="F2601" s="34" t="s">
        <v>1209</v>
      </c>
      <c r="G2601" s="34" t="s">
        <v>1273</v>
      </c>
      <c r="H2601" s="34" t="s">
        <v>1572</v>
      </c>
      <c r="I2601" s="34" t="s">
        <v>1579</v>
      </c>
      <c r="J2601" s="34">
        <v>0</v>
      </c>
    </row>
    <row r="2602" spans="1:10" x14ac:dyDescent="0.35">
      <c r="A2602" s="34" t="s">
        <v>19</v>
      </c>
      <c r="B2602" s="34" t="s">
        <v>1152</v>
      </c>
      <c r="C2602" s="34" t="s">
        <v>1146</v>
      </c>
      <c r="D2602" s="34" t="s">
        <v>1156</v>
      </c>
      <c r="E2602" s="34" t="s">
        <v>1208</v>
      </c>
      <c r="F2602" s="34" t="s">
        <v>1209</v>
      </c>
      <c r="G2602" s="34" t="s">
        <v>1273</v>
      </c>
      <c r="H2602" s="34" t="s">
        <v>1572</v>
      </c>
      <c r="I2602" s="34" t="s">
        <v>1579</v>
      </c>
      <c r="J2602" s="34">
        <v>0</v>
      </c>
    </row>
    <row r="2603" spans="1:10" x14ac:dyDescent="0.35">
      <c r="A2603" s="34" t="s">
        <v>19</v>
      </c>
      <c r="B2603" s="34" t="s">
        <v>1153</v>
      </c>
      <c r="C2603" s="34" t="s">
        <v>1146</v>
      </c>
      <c r="D2603" s="34" t="s">
        <v>1156</v>
      </c>
      <c r="E2603" s="34" t="s">
        <v>1208</v>
      </c>
      <c r="F2603" s="34" t="s">
        <v>1209</v>
      </c>
      <c r="G2603" s="34" t="s">
        <v>1273</v>
      </c>
      <c r="H2603" s="34" t="s">
        <v>1572</v>
      </c>
      <c r="I2603" s="34" t="s">
        <v>1579</v>
      </c>
      <c r="J2603" s="34">
        <v>36</v>
      </c>
    </row>
    <row r="2604" spans="1:10" x14ac:dyDescent="0.35">
      <c r="A2604" s="34" t="s">
        <v>19</v>
      </c>
      <c r="B2604" s="34" t="s">
        <v>1154</v>
      </c>
      <c r="C2604" s="34" t="s">
        <v>1146</v>
      </c>
      <c r="D2604" s="34" t="s">
        <v>1156</v>
      </c>
      <c r="E2604" s="34" t="s">
        <v>1208</v>
      </c>
      <c r="F2604" s="34" t="s">
        <v>1209</v>
      </c>
      <c r="G2604" s="34" t="s">
        <v>1273</v>
      </c>
      <c r="H2604" s="34" t="s">
        <v>1572</v>
      </c>
      <c r="I2604" s="34" t="s">
        <v>1579</v>
      </c>
      <c r="J2604" s="34">
        <v>0</v>
      </c>
    </row>
    <row r="2605" spans="1:10" x14ac:dyDescent="0.35">
      <c r="A2605" s="34" t="s">
        <v>19</v>
      </c>
      <c r="B2605" s="34" t="s">
        <v>1155</v>
      </c>
      <c r="C2605" s="34" t="s">
        <v>1146</v>
      </c>
      <c r="D2605" s="34" t="s">
        <v>1156</v>
      </c>
      <c r="E2605" s="34" t="s">
        <v>1208</v>
      </c>
      <c r="F2605" s="34" t="s">
        <v>1209</v>
      </c>
      <c r="G2605" s="34" t="s">
        <v>1273</v>
      </c>
      <c r="H2605" s="34" t="s">
        <v>1572</v>
      </c>
      <c r="I2605" s="34" t="s">
        <v>1579</v>
      </c>
      <c r="J2605" s="34">
        <v>0</v>
      </c>
    </row>
    <row r="2606" spans="1:10" x14ac:dyDescent="0.35">
      <c r="A2606" s="34" t="s">
        <v>19</v>
      </c>
      <c r="B2606" s="34" t="s">
        <v>1137</v>
      </c>
      <c r="C2606" s="34" t="s">
        <v>1138</v>
      </c>
      <c r="D2606" s="34" t="s">
        <v>1156</v>
      </c>
      <c r="E2606" s="34" t="s">
        <v>1208</v>
      </c>
      <c r="F2606" s="34" t="s">
        <v>1209</v>
      </c>
      <c r="G2606" s="34" t="s">
        <v>1273</v>
      </c>
      <c r="H2606" s="34" t="s">
        <v>1572</v>
      </c>
      <c r="I2606" s="34" t="s">
        <v>1580</v>
      </c>
      <c r="J2606" s="34">
        <v>0</v>
      </c>
    </row>
    <row r="2607" spans="1:10" x14ac:dyDescent="0.35">
      <c r="A2607" s="34" t="s">
        <v>19</v>
      </c>
      <c r="B2607" s="34" t="s">
        <v>1144</v>
      </c>
      <c r="C2607" s="34" t="s">
        <v>1138</v>
      </c>
      <c r="D2607" s="34" t="s">
        <v>1156</v>
      </c>
      <c r="E2607" s="34" t="s">
        <v>1208</v>
      </c>
      <c r="F2607" s="34" t="s">
        <v>1209</v>
      </c>
      <c r="G2607" s="34" t="s">
        <v>1273</v>
      </c>
      <c r="H2607" s="34" t="s">
        <v>1572</v>
      </c>
      <c r="I2607" s="34" t="s">
        <v>1580</v>
      </c>
      <c r="J2607" s="34">
        <v>0</v>
      </c>
    </row>
    <row r="2608" spans="1:10" x14ac:dyDescent="0.35">
      <c r="A2608" s="34" t="s">
        <v>16</v>
      </c>
      <c r="B2608" s="34" t="s">
        <v>1145</v>
      </c>
      <c r="C2608" s="34" t="s">
        <v>1146</v>
      </c>
      <c r="D2608" s="34" t="s">
        <v>1156</v>
      </c>
      <c r="E2608" s="34" t="s">
        <v>1208</v>
      </c>
      <c r="F2608" s="34" t="s">
        <v>1209</v>
      </c>
      <c r="G2608" s="34" t="s">
        <v>1273</v>
      </c>
      <c r="H2608" s="34" t="s">
        <v>1572</v>
      </c>
      <c r="I2608" s="34" t="s">
        <v>1580</v>
      </c>
      <c r="J2608" s="34">
        <v>0</v>
      </c>
    </row>
    <row r="2609" spans="1:10" x14ac:dyDescent="0.35">
      <c r="A2609" s="34" t="s">
        <v>16</v>
      </c>
      <c r="B2609" s="34" t="s">
        <v>1147</v>
      </c>
      <c r="C2609" s="34" t="s">
        <v>1146</v>
      </c>
      <c r="D2609" s="34" t="s">
        <v>1156</v>
      </c>
      <c r="E2609" s="34" t="s">
        <v>1208</v>
      </c>
      <c r="F2609" s="34" t="s">
        <v>1209</v>
      </c>
      <c r="G2609" s="34" t="s">
        <v>1273</v>
      </c>
      <c r="H2609" s="34" t="s">
        <v>1572</v>
      </c>
      <c r="I2609" s="34" t="s">
        <v>1580</v>
      </c>
      <c r="J2609" s="34">
        <v>0</v>
      </c>
    </row>
    <row r="2610" spans="1:10" x14ac:dyDescent="0.35">
      <c r="A2610" s="34" t="s">
        <v>16</v>
      </c>
      <c r="B2610" s="34" t="s">
        <v>1148</v>
      </c>
      <c r="C2610" s="34" t="s">
        <v>1146</v>
      </c>
      <c r="D2610" s="34" t="s">
        <v>1156</v>
      </c>
      <c r="E2610" s="34" t="s">
        <v>1208</v>
      </c>
      <c r="F2610" s="34" t="s">
        <v>1209</v>
      </c>
      <c r="G2610" s="34" t="s">
        <v>1273</v>
      </c>
      <c r="H2610" s="34" t="s">
        <v>1572</v>
      </c>
      <c r="I2610" s="34" t="s">
        <v>1580</v>
      </c>
      <c r="J2610" s="34">
        <v>0</v>
      </c>
    </row>
    <row r="2611" spans="1:10" x14ac:dyDescent="0.35">
      <c r="A2611" s="34" t="s">
        <v>16</v>
      </c>
      <c r="B2611" s="34" t="s">
        <v>1149</v>
      </c>
      <c r="C2611" s="34" t="s">
        <v>1146</v>
      </c>
      <c r="D2611" s="34" t="s">
        <v>1156</v>
      </c>
      <c r="E2611" s="34" t="s">
        <v>1208</v>
      </c>
      <c r="F2611" s="34" t="s">
        <v>1209</v>
      </c>
      <c r="G2611" s="34" t="s">
        <v>1273</v>
      </c>
      <c r="H2611" s="34" t="s">
        <v>1572</v>
      </c>
      <c r="I2611" s="34" t="s">
        <v>1580</v>
      </c>
      <c r="J2611" s="34">
        <v>0</v>
      </c>
    </row>
    <row r="2612" spans="1:10" x14ac:dyDescent="0.35">
      <c r="A2612" s="34" t="s">
        <v>16</v>
      </c>
      <c r="B2612" s="34" t="s">
        <v>1150</v>
      </c>
      <c r="C2612" s="34" t="s">
        <v>1146</v>
      </c>
      <c r="D2612" s="34" t="s">
        <v>1156</v>
      </c>
      <c r="E2612" s="34" t="s">
        <v>1208</v>
      </c>
      <c r="F2612" s="34" t="s">
        <v>1209</v>
      </c>
      <c r="G2612" s="34" t="s">
        <v>1273</v>
      </c>
      <c r="H2612" s="34" t="s">
        <v>1572</v>
      </c>
      <c r="I2612" s="34" t="s">
        <v>1580</v>
      </c>
      <c r="J2612" s="34">
        <v>10</v>
      </c>
    </row>
    <row r="2613" spans="1:10" x14ac:dyDescent="0.35">
      <c r="A2613" s="34" t="s">
        <v>19</v>
      </c>
      <c r="B2613" s="34" t="s">
        <v>1151</v>
      </c>
      <c r="C2613" s="34" t="s">
        <v>1146</v>
      </c>
      <c r="D2613" s="34" t="s">
        <v>1156</v>
      </c>
      <c r="E2613" s="34" t="s">
        <v>1208</v>
      </c>
      <c r="F2613" s="34" t="s">
        <v>1209</v>
      </c>
      <c r="G2613" s="34" t="s">
        <v>1273</v>
      </c>
      <c r="H2613" s="34" t="s">
        <v>1572</v>
      </c>
      <c r="I2613" s="34" t="s">
        <v>1580</v>
      </c>
      <c r="J2613" s="34">
        <v>853</v>
      </c>
    </row>
    <row r="2614" spans="1:10" x14ac:dyDescent="0.35">
      <c r="A2614" s="34" t="s">
        <v>19</v>
      </c>
      <c r="B2614" s="34" t="s">
        <v>1152</v>
      </c>
      <c r="C2614" s="34" t="s">
        <v>1146</v>
      </c>
      <c r="D2614" s="34" t="s">
        <v>1156</v>
      </c>
      <c r="E2614" s="34" t="s">
        <v>1208</v>
      </c>
      <c r="F2614" s="34" t="s">
        <v>1209</v>
      </c>
      <c r="G2614" s="34" t="s">
        <v>1273</v>
      </c>
      <c r="H2614" s="34" t="s">
        <v>1572</v>
      </c>
      <c r="I2614" s="34" t="s">
        <v>1580</v>
      </c>
      <c r="J2614" s="34">
        <v>253</v>
      </c>
    </row>
    <row r="2615" spans="1:10" x14ac:dyDescent="0.35">
      <c r="A2615" s="34" t="s">
        <v>19</v>
      </c>
      <c r="B2615" s="34" t="s">
        <v>1153</v>
      </c>
      <c r="C2615" s="34" t="s">
        <v>1146</v>
      </c>
      <c r="D2615" s="34" t="s">
        <v>1156</v>
      </c>
      <c r="E2615" s="34" t="s">
        <v>1208</v>
      </c>
      <c r="F2615" s="34" t="s">
        <v>1209</v>
      </c>
      <c r="G2615" s="34" t="s">
        <v>1273</v>
      </c>
      <c r="H2615" s="34" t="s">
        <v>1572</v>
      </c>
      <c r="I2615" s="34" t="s">
        <v>1580</v>
      </c>
      <c r="J2615" s="34">
        <v>0</v>
      </c>
    </row>
    <row r="2616" spans="1:10" x14ac:dyDescent="0.35">
      <c r="A2616" s="34" t="s">
        <v>19</v>
      </c>
      <c r="B2616" s="34" t="s">
        <v>1154</v>
      </c>
      <c r="C2616" s="34" t="s">
        <v>1146</v>
      </c>
      <c r="D2616" s="34" t="s">
        <v>1156</v>
      </c>
      <c r="E2616" s="34" t="s">
        <v>1208</v>
      </c>
      <c r="F2616" s="34" t="s">
        <v>1209</v>
      </c>
      <c r="G2616" s="34" t="s">
        <v>1273</v>
      </c>
      <c r="H2616" s="34" t="s">
        <v>1572</v>
      </c>
      <c r="I2616" s="34" t="s">
        <v>1580</v>
      </c>
      <c r="J2616" s="34">
        <v>3951</v>
      </c>
    </row>
    <row r="2617" spans="1:10" x14ac:dyDescent="0.35">
      <c r="A2617" s="34" t="s">
        <v>19</v>
      </c>
      <c r="B2617" s="34" t="s">
        <v>1155</v>
      </c>
      <c r="C2617" s="34" t="s">
        <v>1146</v>
      </c>
      <c r="D2617" s="34" t="s">
        <v>1156</v>
      </c>
      <c r="E2617" s="34" t="s">
        <v>1208</v>
      </c>
      <c r="F2617" s="34" t="s">
        <v>1209</v>
      </c>
      <c r="G2617" s="34" t="s">
        <v>1273</v>
      </c>
      <c r="H2617" s="34" t="s">
        <v>1572</v>
      </c>
      <c r="I2617" s="34" t="s">
        <v>1580</v>
      </c>
      <c r="J2617" s="34">
        <v>15</v>
      </c>
    </row>
    <row r="2618" spans="1:10" x14ac:dyDescent="0.35">
      <c r="A2618" s="34" t="s">
        <v>19</v>
      </c>
      <c r="B2618" s="34" t="s">
        <v>1137</v>
      </c>
      <c r="C2618" s="34" t="s">
        <v>1138</v>
      </c>
      <c r="D2618" s="34" t="s">
        <v>1139</v>
      </c>
      <c r="E2618" s="34" t="s">
        <v>1166</v>
      </c>
      <c r="F2618" s="34" t="s">
        <v>1184</v>
      </c>
      <c r="G2618" s="34" t="s">
        <v>1408</v>
      </c>
      <c r="H2618" s="34" t="s">
        <v>1581</v>
      </c>
      <c r="I2618" s="34" t="s">
        <v>1582</v>
      </c>
      <c r="J2618" s="34">
        <v>1017</v>
      </c>
    </row>
    <row r="2619" spans="1:10" x14ac:dyDescent="0.35">
      <c r="A2619" s="34" t="s">
        <v>19</v>
      </c>
      <c r="B2619" s="34" t="s">
        <v>1144</v>
      </c>
      <c r="C2619" s="34" t="s">
        <v>1138</v>
      </c>
      <c r="D2619" s="34" t="s">
        <v>1139</v>
      </c>
      <c r="E2619" s="34" t="s">
        <v>1166</v>
      </c>
      <c r="F2619" s="34" t="s">
        <v>1184</v>
      </c>
      <c r="G2619" s="34" t="s">
        <v>1408</v>
      </c>
      <c r="H2619" s="34" t="s">
        <v>1581</v>
      </c>
      <c r="I2619" s="34" t="s">
        <v>1582</v>
      </c>
      <c r="J2619" s="34">
        <v>0</v>
      </c>
    </row>
    <row r="2620" spans="1:10" x14ac:dyDescent="0.35">
      <c r="A2620" s="34" t="s">
        <v>16</v>
      </c>
      <c r="B2620" s="34" t="s">
        <v>1145</v>
      </c>
      <c r="C2620" s="34" t="s">
        <v>1146</v>
      </c>
      <c r="D2620" s="34" t="s">
        <v>1139</v>
      </c>
      <c r="E2620" s="34" t="s">
        <v>1166</v>
      </c>
      <c r="F2620" s="34" t="s">
        <v>1184</v>
      </c>
      <c r="G2620" s="34" t="s">
        <v>1408</v>
      </c>
      <c r="H2620" s="34" t="s">
        <v>1581</v>
      </c>
      <c r="I2620" s="34" t="s">
        <v>1582</v>
      </c>
      <c r="J2620" s="34">
        <v>0</v>
      </c>
    </row>
    <row r="2621" spans="1:10" x14ac:dyDescent="0.35">
      <c r="A2621" s="34" t="s">
        <v>16</v>
      </c>
      <c r="B2621" s="34" t="s">
        <v>1147</v>
      </c>
      <c r="C2621" s="34" t="s">
        <v>1146</v>
      </c>
      <c r="D2621" s="34" t="s">
        <v>1139</v>
      </c>
      <c r="E2621" s="34" t="s">
        <v>1166</v>
      </c>
      <c r="F2621" s="34" t="s">
        <v>1184</v>
      </c>
      <c r="G2621" s="34" t="s">
        <v>1408</v>
      </c>
      <c r="H2621" s="34" t="s">
        <v>1581</v>
      </c>
      <c r="I2621" s="34" t="s">
        <v>1582</v>
      </c>
      <c r="J2621" s="34">
        <v>0</v>
      </c>
    </row>
    <row r="2622" spans="1:10" x14ac:dyDescent="0.35">
      <c r="A2622" s="34" t="s">
        <v>16</v>
      </c>
      <c r="B2622" s="34" t="s">
        <v>1148</v>
      </c>
      <c r="C2622" s="34" t="s">
        <v>1146</v>
      </c>
      <c r="D2622" s="34" t="s">
        <v>1139</v>
      </c>
      <c r="E2622" s="34" t="s">
        <v>1166</v>
      </c>
      <c r="F2622" s="34" t="s">
        <v>1184</v>
      </c>
      <c r="G2622" s="34" t="s">
        <v>1408</v>
      </c>
      <c r="H2622" s="34" t="s">
        <v>1581</v>
      </c>
      <c r="I2622" s="34" t="s">
        <v>1582</v>
      </c>
      <c r="J2622" s="34">
        <v>37</v>
      </c>
    </row>
    <row r="2623" spans="1:10" x14ac:dyDescent="0.35">
      <c r="A2623" s="34" t="s">
        <v>16</v>
      </c>
      <c r="B2623" s="34" t="s">
        <v>1149</v>
      </c>
      <c r="C2623" s="34" t="s">
        <v>1146</v>
      </c>
      <c r="D2623" s="34" t="s">
        <v>1139</v>
      </c>
      <c r="E2623" s="34" t="s">
        <v>1166</v>
      </c>
      <c r="F2623" s="34" t="s">
        <v>1184</v>
      </c>
      <c r="G2623" s="34" t="s">
        <v>1408</v>
      </c>
      <c r="H2623" s="34" t="s">
        <v>1581</v>
      </c>
      <c r="I2623" s="34" t="s">
        <v>1582</v>
      </c>
      <c r="J2623" s="34">
        <v>0</v>
      </c>
    </row>
    <row r="2624" spans="1:10" x14ac:dyDescent="0.35">
      <c r="A2624" s="34" t="s">
        <v>16</v>
      </c>
      <c r="B2624" s="34" t="s">
        <v>1150</v>
      </c>
      <c r="C2624" s="34" t="s">
        <v>1146</v>
      </c>
      <c r="D2624" s="34" t="s">
        <v>1139</v>
      </c>
      <c r="E2624" s="34" t="s">
        <v>1166</v>
      </c>
      <c r="F2624" s="34" t="s">
        <v>1184</v>
      </c>
      <c r="G2624" s="34" t="s">
        <v>1408</v>
      </c>
      <c r="H2624" s="34" t="s">
        <v>1581</v>
      </c>
      <c r="I2624" s="34" t="s">
        <v>1582</v>
      </c>
      <c r="J2624" s="34">
        <v>0</v>
      </c>
    </row>
    <row r="2625" spans="1:10" x14ac:dyDescent="0.35">
      <c r="A2625" s="34" t="s">
        <v>19</v>
      </c>
      <c r="B2625" s="34" t="s">
        <v>1151</v>
      </c>
      <c r="C2625" s="34" t="s">
        <v>1146</v>
      </c>
      <c r="D2625" s="34" t="s">
        <v>1139</v>
      </c>
      <c r="E2625" s="34" t="s">
        <v>1166</v>
      </c>
      <c r="F2625" s="34" t="s">
        <v>1184</v>
      </c>
      <c r="G2625" s="34" t="s">
        <v>1408</v>
      </c>
      <c r="H2625" s="34" t="s">
        <v>1581</v>
      </c>
      <c r="I2625" s="34" t="s">
        <v>1582</v>
      </c>
      <c r="J2625" s="34">
        <v>0</v>
      </c>
    </row>
    <row r="2626" spans="1:10" x14ac:dyDescent="0.35">
      <c r="A2626" s="34" t="s">
        <v>19</v>
      </c>
      <c r="B2626" s="34" t="s">
        <v>1152</v>
      </c>
      <c r="C2626" s="34" t="s">
        <v>1146</v>
      </c>
      <c r="D2626" s="34" t="s">
        <v>1139</v>
      </c>
      <c r="E2626" s="34" t="s">
        <v>1166</v>
      </c>
      <c r="F2626" s="34" t="s">
        <v>1184</v>
      </c>
      <c r="G2626" s="34" t="s">
        <v>1408</v>
      </c>
      <c r="H2626" s="34" t="s">
        <v>1581</v>
      </c>
      <c r="I2626" s="34" t="s">
        <v>1582</v>
      </c>
      <c r="J2626" s="34">
        <v>130</v>
      </c>
    </row>
    <row r="2627" spans="1:10" x14ac:dyDescent="0.35">
      <c r="A2627" s="34" t="s">
        <v>19</v>
      </c>
      <c r="B2627" s="34" t="s">
        <v>1153</v>
      </c>
      <c r="C2627" s="34" t="s">
        <v>1146</v>
      </c>
      <c r="D2627" s="34" t="s">
        <v>1139</v>
      </c>
      <c r="E2627" s="34" t="s">
        <v>1166</v>
      </c>
      <c r="F2627" s="34" t="s">
        <v>1184</v>
      </c>
      <c r="G2627" s="34" t="s">
        <v>1408</v>
      </c>
      <c r="H2627" s="34" t="s">
        <v>1581</v>
      </c>
      <c r="I2627" s="34" t="s">
        <v>1582</v>
      </c>
      <c r="J2627" s="34">
        <v>0</v>
      </c>
    </row>
    <row r="2628" spans="1:10" x14ac:dyDescent="0.35">
      <c r="A2628" s="34" t="s">
        <v>19</v>
      </c>
      <c r="B2628" s="34" t="s">
        <v>1154</v>
      </c>
      <c r="C2628" s="34" t="s">
        <v>1146</v>
      </c>
      <c r="D2628" s="34" t="s">
        <v>1139</v>
      </c>
      <c r="E2628" s="34" t="s">
        <v>1166</v>
      </c>
      <c r="F2628" s="34" t="s">
        <v>1184</v>
      </c>
      <c r="G2628" s="34" t="s">
        <v>1408</v>
      </c>
      <c r="H2628" s="34" t="s">
        <v>1581</v>
      </c>
      <c r="I2628" s="34" t="s">
        <v>1582</v>
      </c>
      <c r="J2628" s="34">
        <v>9</v>
      </c>
    </row>
    <row r="2629" spans="1:10" x14ac:dyDescent="0.35">
      <c r="A2629" s="34" t="s">
        <v>19</v>
      </c>
      <c r="B2629" s="34" t="s">
        <v>1155</v>
      </c>
      <c r="C2629" s="34" t="s">
        <v>1146</v>
      </c>
      <c r="D2629" s="34" t="s">
        <v>1139</v>
      </c>
      <c r="E2629" s="34" t="s">
        <v>1166</v>
      </c>
      <c r="F2629" s="34" t="s">
        <v>1184</v>
      </c>
      <c r="G2629" s="34" t="s">
        <v>1408</v>
      </c>
      <c r="H2629" s="34" t="s">
        <v>1581</v>
      </c>
      <c r="I2629" s="34" t="s">
        <v>1582</v>
      </c>
      <c r="J2629" s="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9C8E-0B13-4156-9841-782A88BFCC35}">
  <dimension ref="A1:I954"/>
  <sheetViews>
    <sheetView tabSelected="1" topLeftCell="A928" workbookViewId="0">
      <selection activeCell="E938" sqref="E938"/>
    </sheetView>
  </sheetViews>
  <sheetFormatPr defaultColWidth="11.453125" defaultRowHeight="14.5" x14ac:dyDescent="0.35"/>
  <cols>
    <col min="2" max="2" width="11.81640625" customWidth="1"/>
    <col min="3" max="3" width="9.90625" bestFit="1" customWidth="1"/>
    <col min="4" max="4" width="7" style="33" bestFit="1" customWidth="1"/>
    <col min="5" max="5" width="11.54296875" bestFit="1" customWidth="1"/>
    <col min="6" max="6" width="16.81640625" bestFit="1" customWidth="1"/>
    <col min="7" max="7" width="32.453125" style="10" bestFit="1" customWidth="1"/>
    <col min="8" max="8" width="14.453125" customWidth="1"/>
    <col min="9" max="9" width="33.26953125" bestFit="1" customWidth="1"/>
  </cols>
  <sheetData>
    <row r="1" spans="1:9" s="1" customFormat="1" x14ac:dyDescent="0.35">
      <c r="A1" s="1" t="s">
        <v>4</v>
      </c>
      <c r="B1" s="1" t="s">
        <v>3</v>
      </c>
      <c r="C1" s="1" t="s">
        <v>876</v>
      </c>
      <c r="D1" s="32" t="s">
        <v>359</v>
      </c>
      <c r="E1" s="1" t="s">
        <v>872</v>
      </c>
      <c r="F1" s="1" t="s">
        <v>874</v>
      </c>
      <c r="G1" s="31" t="s">
        <v>875</v>
      </c>
      <c r="H1" s="1" t="s">
        <v>360</v>
      </c>
      <c r="I1" s="1" t="s">
        <v>12</v>
      </c>
    </row>
    <row r="2" spans="1:9" x14ac:dyDescent="0.35">
      <c r="A2" s="29">
        <v>45502</v>
      </c>
      <c r="B2" t="s">
        <v>16</v>
      </c>
      <c r="C2" t="s">
        <v>877</v>
      </c>
      <c r="D2" s="33">
        <v>1</v>
      </c>
      <c r="E2" t="str">
        <f>C2&amp;""&amp;D2</f>
        <v>SKI1</v>
      </c>
      <c r="F2" t="s">
        <v>361</v>
      </c>
      <c r="G2" s="10" t="s">
        <v>362</v>
      </c>
      <c r="H2">
        <v>16</v>
      </c>
    </row>
    <row r="3" spans="1:9" x14ac:dyDescent="0.35">
      <c r="A3" s="29">
        <v>45502</v>
      </c>
      <c r="B3" t="s">
        <v>16</v>
      </c>
      <c r="C3" t="s">
        <v>877</v>
      </c>
      <c r="D3" s="33">
        <v>1</v>
      </c>
      <c r="E3" t="str">
        <f t="shared" ref="E3:E66" si="0">C3&amp;""&amp;D3</f>
        <v>SKI1</v>
      </c>
      <c r="F3" t="s">
        <v>375</v>
      </c>
      <c r="G3" s="10" t="s">
        <v>362</v>
      </c>
      <c r="H3">
        <v>16</v>
      </c>
    </row>
    <row r="4" spans="1:9" x14ac:dyDescent="0.35">
      <c r="A4" s="29">
        <v>45502</v>
      </c>
      <c r="B4" t="s">
        <v>16</v>
      </c>
      <c r="C4" t="s">
        <v>877</v>
      </c>
      <c r="D4" s="33">
        <v>1</v>
      </c>
      <c r="E4" t="str">
        <f t="shared" si="0"/>
        <v>SKI1</v>
      </c>
      <c r="F4" t="s">
        <v>370</v>
      </c>
      <c r="G4" s="10" t="s">
        <v>371</v>
      </c>
      <c r="H4">
        <v>14</v>
      </c>
    </row>
    <row r="5" spans="1:9" x14ac:dyDescent="0.35">
      <c r="A5" s="29">
        <v>45502</v>
      </c>
      <c r="B5" t="s">
        <v>16</v>
      </c>
      <c r="C5" t="s">
        <v>877</v>
      </c>
      <c r="D5" s="33">
        <v>1</v>
      </c>
      <c r="E5" t="str">
        <f t="shared" si="0"/>
        <v>SKI1</v>
      </c>
      <c r="F5" t="s">
        <v>244</v>
      </c>
      <c r="G5" s="10" t="s">
        <v>376</v>
      </c>
      <c r="H5">
        <v>14</v>
      </c>
    </row>
    <row r="6" spans="1:9" x14ac:dyDescent="0.35">
      <c r="A6" s="29">
        <v>45502</v>
      </c>
      <c r="B6" t="s">
        <v>16</v>
      </c>
      <c r="C6" t="s">
        <v>877</v>
      </c>
      <c r="D6" s="33">
        <v>1</v>
      </c>
      <c r="E6" t="str">
        <f t="shared" si="0"/>
        <v>SKI1</v>
      </c>
      <c r="F6" t="s">
        <v>363</v>
      </c>
      <c r="G6" s="10" t="s">
        <v>364</v>
      </c>
      <c r="H6">
        <v>13</v>
      </c>
    </row>
    <row r="7" spans="1:9" x14ac:dyDescent="0.35">
      <c r="A7" s="29">
        <v>45502</v>
      </c>
      <c r="B7" t="s">
        <v>16</v>
      </c>
      <c r="C7" t="s">
        <v>877</v>
      </c>
      <c r="D7" s="33">
        <v>1</v>
      </c>
      <c r="E7" t="str">
        <f t="shared" si="0"/>
        <v>SKI1</v>
      </c>
      <c r="F7" t="s">
        <v>368</v>
      </c>
      <c r="G7" s="10" t="s">
        <v>369</v>
      </c>
      <c r="H7">
        <v>6</v>
      </c>
    </row>
    <row r="8" spans="1:9" x14ac:dyDescent="0.35">
      <c r="A8" s="29">
        <v>45502</v>
      </c>
      <c r="B8" t="s">
        <v>16</v>
      </c>
      <c r="C8" t="s">
        <v>877</v>
      </c>
      <c r="D8" s="33">
        <v>1</v>
      </c>
      <c r="E8" t="str">
        <f t="shared" si="0"/>
        <v>SKI1</v>
      </c>
      <c r="F8" t="s">
        <v>372</v>
      </c>
      <c r="G8" s="10" t="s">
        <v>373</v>
      </c>
      <c r="H8">
        <v>5</v>
      </c>
    </row>
    <row r="9" spans="1:9" x14ac:dyDescent="0.35">
      <c r="A9" s="29">
        <v>45502</v>
      </c>
      <c r="B9" t="s">
        <v>16</v>
      </c>
      <c r="C9" t="s">
        <v>877</v>
      </c>
      <c r="D9" s="33">
        <v>1</v>
      </c>
      <c r="E9" t="str">
        <f t="shared" si="0"/>
        <v>SKI1</v>
      </c>
      <c r="F9" t="s">
        <v>365</v>
      </c>
      <c r="G9" s="10" t="s">
        <v>366</v>
      </c>
      <c r="H9">
        <v>4</v>
      </c>
    </row>
    <row r="10" spans="1:9" x14ac:dyDescent="0.35">
      <c r="A10" s="29">
        <v>45502</v>
      </c>
      <c r="B10" t="s">
        <v>16</v>
      </c>
      <c r="C10" t="s">
        <v>877</v>
      </c>
      <c r="D10" s="33">
        <v>1</v>
      </c>
      <c r="E10" t="str">
        <f t="shared" si="0"/>
        <v>SKI1</v>
      </c>
      <c r="F10" t="s">
        <v>367</v>
      </c>
      <c r="G10" s="10">
        <v>2</v>
      </c>
      <c r="H10">
        <v>1</v>
      </c>
    </row>
    <row r="11" spans="1:9" x14ac:dyDescent="0.35">
      <c r="A11" s="29">
        <v>45502</v>
      </c>
      <c r="B11" t="s">
        <v>16</v>
      </c>
      <c r="C11" t="s">
        <v>877</v>
      </c>
      <c r="D11" s="33">
        <v>1</v>
      </c>
      <c r="E11" t="str">
        <f t="shared" si="0"/>
        <v>SKI1</v>
      </c>
      <c r="F11" t="s">
        <v>374</v>
      </c>
      <c r="G11" s="10">
        <v>12</v>
      </c>
      <c r="H11">
        <v>1</v>
      </c>
    </row>
    <row r="12" spans="1:9" x14ac:dyDescent="0.35">
      <c r="A12" s="29">
        <v>45502</v>
      </c>
      <c r="B12" t="s">
        <v>16</v>
      </c>
      <c r="C12" t="s">
        <v>877</v>
      </c>
      <c r="D12" s="33">
        <v>1</v>
      </c>
      <c r="E12" t="str">
        <f t="shared" si="0"/>
        <v>SKI1</v>
      </c>
      <c r="F12" t="s">
        <v>377</v>
      </c>
      <c r="G12" s="10">
        <v>1</v>
      </c>
      <c r="H12">
        <v>1</v>
      </c>
    </row>
    <row r="13" spans="1:9" x14ac:dyDescent="0.35">
      <c r="A13" s="29">
        <v>45502</v>
      </c>
      <c r="B13" t="s">
        <v>16</v>
      </c>
      <c r="C13" t="s">
        <v>877</v>
      </c>
      <c r="D13" s="33">
        <v>1</v>
      </c>
      <c r="E13" t="str">
        <f t="shared" si="0"/>
        <v>SKI1</v>
      </c>
      <c r="F13" t="s">
        <v>378</v>
      </c>
      <c r="G13" s="10">
        <v>4</v>
      </c>
      <c r="H13">
        <v>1</v>
      </c>
    </row>
    <row r="14" spans="1:9" x14ac:dyDescent="0.35">
      <c r="A14" s="29">
        <v>45502</v>
      </c>
      <c r="B14" t="s">
        <v>16</v>
      </c>
      <c r="C14" t="s">
        <v>877</v>
      </c>
      <c r="D14" s="33">
        <v>1</v>
      </c>
      <c r="E14" t="str">
        <f t="shared" si="0"/>
        <v>SKI1</v>
      </c>
      <c r="F14" t="s">
        <v>379</v>
      </c>
      <c r="G14" s="10">
        <v>3</v>
      </c>
      <c r="H14">
        <v>1</v>
      </c>
    </row>
    <row r="15" spans="1:9" x14ac:dyDescent="0.35">
      <c r="A15" s="29">
        <v>45502</v>
      </c>
      <c r="B15" t="s">
        <v>16</v>
      </c>
      <c r="C15" t="s">
        <v>877</v>
      </c>
      <c r="D15" s="33">
        <v>1</v>
      </c>
      <c r="E15" t="str">
        <f t="shared" si="0"/>
        <v>SKI1</v>
      </c>
      <c r="F15" t="s">
        <v>380</v>
      </c>
      <c r="G15" s="10">
        <v>16</v>
      </c>
      <c r="H15">
        <v>1</v>
      </c>
    </row>
    <row r="16" spans="1:9" x14ac:dyDescent="0.35">
      <c r="A16" s="29">
        <v>45495</v>
      </c>
      <c r="B16" t="s">
        <v>16</v>
      </c>
      <c r="C16" t="s">
        <v>877</v>
      </c>
      <c r="D16" s="33">
        <v>2</v>
      </c>
      <c r="E16" t="str">
        <f t="shared" si="0"/>
        <v>SKI2</v>
      </c>
      <c r="F16" t="s">
        <v>361</v>
      </c>
      <c r="G16" s="10" t="s">
        <v>362</v>
      </c>
      <c r="H16">
        <v>16</v>
      </c>
    </row>
    <row r="17" spans="1:8" x14ac:dyDescent="0.35">
      <c r="A17" s="29">
        <v>45495</v>
      </c>
      <c r="B17" t="s">
        <v>16</v>
      </c>
      <c r="C17" t="s">
        <v>877</v>
      </c>
      <c r="D17" s="33">
        <v>2</v>
      </c>
      <c r="E17" t="str">
        <f t="shared" si="0"/>
        <v>SKI2</v>
      </c>
      <c r="F17" t="s">
        <v>244</v>
      </c>
      <c r="G17" s="10" t="s">
        <v>417</v>
      </c>
      <c r="H17">
        <v>15</v>
      </c>
    </row>
    <row r="18" spans="1:8" x14ac:dyDescent="0.35">
      <c r="A18" s="29">
        <v>45495</v>
      </c>
      <c r="B18" t="s">
        <v>16</v>
      </c>
      <c r="C18" t="s">
        <v>877</v>
      </c>
      <c r="D18" s="33">
        <v>2</v>
      </c>
      <c r="E18" t="str">
        <f t="shared" si="0"/>
        <v>SKI2</v>
      </c>
      <c r="F18" t="s">
        <v>413</v>
      </c>
      <c r="G18" s="10" t="s">
        <v>414</v>
      </c>
      <c r="H18">
        <v>10</v>
      </c>
    </row>
    <row r="19" spans="1:8" x14ac:dyDescent="0.35">
      <c r="A19" s="29">
        <v>45495</v>
      </c>
      <c r="B19" t="s">
        <v>16</v>
      </c>
      <c r="C19" t="s">
        <v>877</v>
      </c>
      <c r="D19" s="33">
        <v>2</v>
      </c>
      <c r="E19" t="str">
        <f t="shared" si="0"/>
        <v>SKI2</v>
      </c>
      <c r="F19" t="s">
        <v>411</v>
      </c>
      <c r="G19" s="10" t="s">
        <v>412</v>
      </c>
      <c r="H19">
        <v>9</v>
      </c>
    </row>
    <row r="20" spans="1:8" x14ac:dyDescent="0.35">
      <c r="A20" s="29">
        <v>45495</v>
      </c>
      <c r="B20" t="s">
        <v>16</v>
      </c>
      <c r="C20" t="s">
        <v>877</v>
      </c>
      <c r="D20" s="33">
        <v>2</v>
      </c>
      <c r="E20" t="str">
        <f t="shared" si="0"/>
        <v>SKI2</v>
      </c>
      <c r="F20" t="s">
        <v>363</v>
      </c>
      <c r="G20" s="10" t="s">
        <v>418</v>
      </c>
      <c r="H20">
        <v>9</v>
      </c>
    </row>
    <row r="21" spans="1:8" x14ac:dyDescent="0.35">
      <c r="A21" s="29">
        <v>45495</v>
      </c>
      <c r="B21" t="s">
        <v>16</v>
      </c>
      <c r="C21" t="s">
        <v>877</v>
      </c>
      <c r="D21" s="33">
        <v>2</v>
      </c>
      <c r="E21" t="str">
        <f t="shared" si="0"/>
        <v>SKI2</v>
      </c>
      <c r="F21" t="s">
        <v>377</v>
      </c>
      <c r="G21" s="10" t="s">
        <v>416</v>
      </c>
      <c r="H21">
        <v>7</v>
      </c>
    </row>
    <row r="22" spans="1:8" x14ac:dyDescent="0.35">
      <c r="A22" s="29">
        <v>45495</v>
      </c>
      <c r="B22" t="s">
        <v>16</v>
      </c>
      <c r="C22" t="s">
        <v>877</v>
      </c>
      <c r="D22" s="33">
        <v>2</v>
      </c>
      <c r="E22" t="str">
        <f t="shared" si="0"/>
        <v>SKI2</v>
      </c>
      <c r="F22" t="s">
        <v>372</v>
      </c>
      <c r="G22" s="10" t="s">
        <v>410</v>
      </c>
      <c r="H22">
        <v>3</v>
      </c>
    </row>
    <row r="23" spans="1:8" x14ac:dyDescent="0.35">
      <c r="A23" s="29">
        <v>45495</v>
      </c>
      <c r="B23" t="s">
        <v>16</v>
      </c>
      <c r="C23" t="s">
        <v>877</v>
      </c>
      <c r="D23" s="33">
        <v>2</v>
      </c>
      <c r="E23" t="str">
        <f t="shared" si="0"/>
        <v>SKI2</v>
      </c>
      <c r="F23" t="s">
        <v>389</v>
      </c>
      <c r="G23" s="10" t="s">
        <v>421</v>
      </c>
      <c r="H23">
        <v>3</v>
      </c>
    </row>
    <row r="24" spans="1:8" x14ac:dyDescent="0.35">
      <c r="A24" s="29">
        <v>45495</v>
      </c>
      <c r="B24" t="s">
        <v>16</v>
      </c>
      <c r="C24" t="s">
        <v>877</v>
      </c>
      <c r="D24" s="33">
        <v>2</v>
      </c>
      <c r="E24" t="str">
        <f t="shared" si="0"/>
        <v>SKI2</v>
      </c>
      <c r="F24" t="s">
        <v>422</v>
      </c>
      <c r="G24" s="10" t="s">
        <v>423</v>
      </c>
      <c r="H24">
        <v>3</v>
      </c>
    </row>
    <row r="25" spans="1:8" x14ac:dyDescent="0.35">
      <c r="A25" s="29">
        <v>45495</v>
      </c>
      <c r="B25" t="s">
        <v>16</v>
      </c>
      <c r="C25" t="s">
        <v>877</v>
      </c>
      <c r="D25" s="33">
        <v>2</v>
      </c>
      <c r="E25" t="str">
        <f t="shared" si="0"/>
        <v>SKI2</v>
      </c>
      <c r="F25" t="s">
        <v>415</v>
      </c>
      <c r="G25" s="30" t="s">
        <v>328</v>
      </c>
      <c r="H25">
        <v>2</v>
      </c>
    </row>
    <row r="26" spans="1:8" x14ac:dyDescent="0.35">
      <c r="A26" s="29">
        <v>45495</v>
      </c>
      <c r="B26" t="s">
        <v>16</v>
      </c>
      <c r="C26" t="s">
        <v>877</v>
      </c>
      <c r="D26" s="33">
        <v>2</v>
      </c>
      <c r="E26" t="str">
        <f t="shared" si="0"/>
        <v>SKI2</v>
      </c>
      <c r="F26" t="s">
        <v>381</v>
      </c>
      <c r="G26" s="10" t="s">
        <v>1080</v>
      </c>
      <c r="H26">
        <v>2</v>
      </c>
    </row>
    <row r="27" spans="1:8" x14ac:dyDescent="0.35">
      <c r="A27" s="29">
        <v>45495</v>
      </c>
      <c r="B27" t="s">
        <v>16</v>
      </c>
      <c r="C27" t="s">
        <v>877</v>
      </c>
      <c r="D27" s="33">
        <v>2</v>
      </c>
      <c r="E27" t="str">
        <f t="shared" si="0"/>
        <v>SKI2</v>
      </c>
      <c r="F27" t="s">
        <v>419</v>
      </c>
      <c r="G27" s="10" t="s">
        <v>1081</v>
      </c>
      <c r="H27">
        <v>2</v>
      </c>
    </row>
    <row r="28" spans="1:8" x14ac:dyDescent="0.35">
      <c r="A28" s="29">
        <v>45495</v>
      </c>
      <c r="B28" t="s">
        <v>16</v>
      </c>
      <c r="C28" t="s">
        <v>877</v>
      </c>
      <c r="D28" s="33">
        <v>2</v>
      </c>
      <c r="E28" t="str">
        <f t="shared" si="0"/>
        <v>SKI2</v>
      </c>
      <c r="F28" t="s">
        <v>420</v>
      </c>
      <c r="G28" s="10">
        <v>12</v>
      </c>
      <c r="H28">
        <v>1</v>
      </c>
    </row>
    <row r="29" spans="1:8" x14ac:dyDescent="0.35">
      <c r="A29" s="29">
        <v>45495</v>
      </c>
      <c r="B29" t="s">
        <v>16</v>
      </c>
      <c r="C29" t="s">
        <v>877</v>
      </c>
      <c r="D29" s="33">
        <v>2</v>
      </c>
      <c r="E29" t="str">
        <f t="shared" si="0"/>
        <v>SKI2</v>
      </c>
      <c r="F29" t="s">
        <v>424</v>
      </c>
      <c r="G29" s="10">
        <v>10</v>
      </c>
      <c r="H29">
        <v>1</v>
      </c>
    </row>
    <row r="30" spans="1:8" x14ac:dyDescent="0.35">
      <c r="A30" s="29">
        <v>45495</v>
      </c>
      <c r="B30" t="s">
        <v>16</v>
      </c>
      <c r="C30" t="s">
        <v>877</v>
      </c>
      <c r="D30" s="33">
        <v>3</v>
      </c>
      <c r="E30" t="str">
        <f t="shared" si="0"/>
        <v>SKI3</v>
      </c>
      <c r="F30" t="s">
        <v>361</v>
      </c>
      <c r="G30" s="10" t="s">
        <v>362</v>
      </c>
      <c r="H30">
        <v>16</v>
      </c>
    </row>
    <row r="31" spans="1:8" x14ac:dyDescent="0.35">
      <c r="A31" s="29">
        <v>45495</v>
      </c>
      <c r="B31" t="s">
        <v>16</v>
      </c>
      <c r="C31" t="s">
        <v>877</v>
      </c>
      <c r="D31" s="33">
        <v>3</v>
      </c>
      <c r="E31" t="str">
        <f t="shared" si="0"/>
        <v>SKI3</v>
      </c>
      <c r="F31" t="s">
        <v>372</v>
      </c>
      <c r="G31" s="10" t="s">
        <v>445</v>
      </c>
      <c r="H31">
        <v>13</v>
      </c>
    </row>
    <row r="32" spans="1:8" x14ac:dyDescent="0.35">
      <c r="A32" s="29">
        <v>45495</v>
      </c>
      <c r="B32" t="s">
        <v>16</v>
      </c>
      <c r="C32" t="s">
        <v>877</v>
      </c>
      <c r="D32" s="33">
        <v>3</v>
      </c>
      <c r="E32" t="str">
        <f t="shared" si="0"/>
        <v>SKI3</v>
      </c>
      <c r="F32" t="s">
        <v>363</v>
      </c>
      <c r="G32" s="10" t="s">
        <v>442</v>
      </c>
      <c r="H32">
        <v>12</v>
      </c>
    </row>
    <row r="33" spans="1:8" x14ac:dyDescent="0.35">
      <c r="A33" s="29">
        <v>45495</v>
      </c>
      <c r="B33" t="s">
        <v>16</v>
      </c>
      <c r="C33" t="s">
        <v>877</v>
      </c>
      <c r="D33" s="33">
        <v>3</v>
      </c>
      <c r="E33" t="str">
        <f t="shared" si="0"/>
        <v>SKI3</v>
      </c>
      <c r="F33" t="s">
        <v>370</v>
      </c>
      <c r="G33" s="10" t="s">
        <v>448</v>
      </c>
      <c r="H33">
        <v>12</v>
      </c>
    </row>
    <row r="34" spans="1:8" x14ac:dyDescent="0.35">
      <c r="A34" s="29">
        <v>45495</v>
      </c>
      <c r="B34" t="s">
        <v>16</v>
      </c>
      <c r="C34" t="s">
        <v>877</v>
      </c>
      <c r="D34" s="33">
        <v>3</v>
      </c>
      <c r="E34" t="str">
        <f t="shared" si="0"/>
        <v>SKI3</v>
      </c>
      <c r="F34" t="s">
        <v>422</v>
      </c>
      <c r="G34" s="10" t="s">
        <v>444</v>
      </c>
      <c r="H34">
        <v>10</v>
      </c>
    </row>
    <row r="35" spans="1:8" x14ac:dyDescent="0.35">
      <c r="A35" s="29">
        <v>45495</v>
      </c>
      <c r="B35" t="s">
        <v>16</v>
      </c>
      <c r="C35" t="s">
        <v>877</v>
      </c>
      <c r="D35" s="33">
        <v>3</v>
      </c>
      <c r="E35" t="str">
        <f t="shared" si="0"/>
        <v>SKI3</v>
      </c>
      <c r="F35" t="s">
        <v>244</v>
      </c>
      <c r="G35" s="10" t="s">
        <v>446</v>
      </c>
      <c r="H35">
        <v>10</v>
      </c>
    </row>
    <row r="36" spans="1:8" x14ac:dyDescent="0.35">
      <c r="A36" s="29">
        <v>45495</v>
      </c>
      <c r="B36" t="s">
        <v>16</v>
      </c>
      <c r="C36" t="s">
        <v>877</v>
      </c>
      <c r="D36" s="33">
        <v>3</v>
      </c>
      <c r="E36" t="str">
        <f t="shared" si="0"/>
        <v>SKI3</v>
      </c>
      <c r="F36" t="s">
        <v>411</v>
      </c>
      <c r="G36" s="10" t="s">
        <v>441</v>
      </c>
      <c r="H36">
        <v>9</v>
      </c>
    </row>
    <row r="37" spans="1:8" x14ac:dyDescent="0.35">
      <c r="A37" s="29">
        <v>45495</v>
      </c>
      <c r="B37" t="s">
        <v>16</v>
      </c>
      <c r="C37" t="s">
        <v>877</v>
      </c>
      <c r="D37" s="33">
        <v>3</v>
      </c>
      <c r="E37" t="str">
        <f t="shared" si="0"/>
        <v>SKI3</v>
      </c>
      <c r="F37" t="s">
        <v>389</v>
      </c>
      <c r="G37" s="10" t="s">
        <v>449</v>
      </c>
      <c r="H37">
        <v>5</v>
      </c>
    </row>
    <row r="38" spans="1:8" x14ac:dyDescent="0.35">
      <c r="A38" s="29">
        <v>45495</v>
      </c>
      <c r="B38" t="s">
        <v>16</v>
      </c>
      <c r="C38" t="s">
        <v>877</v>
      </c>
      <c r="D38" s="33">
        <v>3</v>
      </c>
      <c r="E38" t="str">
        <f t="shared" si="0"/>
        <v>SKI3</v>
      </c>
      <c r="F38" t="s">
        <v>247</v>
      </c>
      <c r="G38" s="10" t="s">
        <v>443</v>
      </c>
      <c r="H38">
        <v>3</v>
      </c>
    </row>
    <row r="39" spans="1:8" x14ac:dyDescent="0.35">
      <c r="A39" s="29">
        <v>45495</v>
      </c>
      <c r="B39" t="s">
        <v>16</v>
      </c>
      <c r="C39" t="s">
        <v>877</v>
      </c>
      <c r="D39" s="33">
        <v>3</v>
      </c>
      <c r="E39" t="str">
        <f t="shared" si="0"/>
        <v>SKI3</v>
      </c>
      <c r="F39" t="s">
        <v>413</v>
      </c>
      <c r="G39" s="10" t="s">
        <v>1082</v>
      </c>
      <c r="H39">
        <v>2</v>
      </c>
    </row>
    <row r="40" spans="1:8" x14ac:dyDescent="0.35">
      <c r="A40" s="29">
        <v>45495</v>
      </c>
      <c r="B40" t="s">
        <v>16</v>
      </c>
      <c r="C40" t="s">
        <v>877</v>
      </c>
      <c r="D40" s="33">
        <v>3</v>
      </c>
      <c r="E40" t="str">
        <f t="shared" si="0"/>
        <v>SKI3</v>
      </c>
      <c r="F40" t="s">
        <v>379</v>
      </c>
      <c r="G40" s="10" t="s">
        <v>1083</v>
      </c>
      <c r="H40">
        <v>2</v>
      </c>
    </row>
    <row r="41" spans="1:8" x14ac:dyDescent="0.35">
      <c r="A41" s="29">
        <v>45495</v>
      </c>
      <c r="B41" t="s">
        <v>16</v>
      </c>
      <c r="C41" t="s">
        <v>877</v>
      </c>
      <c r="D41" s="33">
        <v>3</v>
      </c>
      <c r="E41" t="str">
        <f t="shared" si="0"/>
        <v>SKI3</v>
      </c>
      <c r="F41" t="s">
        <v>415</v>
      </c>
      <c r="G41" s="10" t="s">
        <v>1084</v>
      </c>
      <c r="H41">
        <v>2</v>
      </c>
    </row>
    <row r="42" spans="1:8" x14ac:dyDescent="0.35">
      <c r="A42" s="29">
        <v>45495</v>
      </c>
      <c r="B42" t="s">
        <v>16</v>
      </c>
      <c r="C42" t="s">
        <v>877</v>
      </c>
      <c r="D42" s="33">
        <v>3</v>
      </c>
      <c r="E42" t="str">
        <f t="shared" si="0"/>
        <v>SKI3</v>
      </c>
      <c r="F42" t="s">
        <v>447</v>
      </c>
      <c r="G42" s="10">
        <v>2</v>
      </c>
      <c r="H42">
        <v>1</v>
      </c>
    </row>
    <row r="43" spans="1:8" x14ac:dyDescent="0.35">
      <c r="A43" s="29">
        <v>45495</v>
      </c>
      <c r="B43" t="s">
        <v>16</v>
      </c>
      <c r="C43" t="s">
        <v>877</v>
      </c>
      <c r="D43" s="33">
        <v>3</v>
      </c>
      <c r="E43" t="str">
        <f t="shared" si="0"/>
        <v>SKI3</v>
      </c>
      <c r="F43" t="s">
        <v>391</v>
      </c>
      <c r="G43" s="10">
        <v>11</v>
      </c>
      <c r="H43">
        <v>1</v>
      </c>
    </row>
    <row r="44" spans="1:8" x14ac:dyDescent="0.35">
      <c r="A44" s="29">
        <v>45495</v>
      </c>
      <c r="B44" t="s">
        <v>16</v>
      </c>
      <c r="C44" t="s">
        <v>877</v>
      </c>
      <c r="D44" s="33">
        <v>3</v>
      </c>
      <c r="E44" t="str">
        <f t="shared" si="0"/>
        <v>SKI3</v>
      </c>
      <c r="F44" t="s">
        <v>397</v>
      </c>
      <c r="G44" s="10">
        <v>15</v>
      </c>
      <c r="H44">
        <v>1</v>
      </c>
    </row>
    <row r="45" spans="1:8" x14ac:dyDescent="0.35">
      <c r="A45" s="29">
        <v>45495</v>
      </c>
      <c r="B45" t="s">
        <v>16</v>
      </c>
      <c r="C45" t="s">
        <v>877</v>
      </c>
      <c r="D45" s="33">
        <v>3</v>
      </c>
      <c r="E45" t="str">
        <f t="shared" si="0"/>
        <v>SKI3</v>
      </c>
      <c r="F45" t="s">
        <v>450</v>
      </c>
      <c r="G45" s="10">
        <v>9</v>
      </c>
      <c r="H45">
        <v>1</v>
      </c>
    </row>
    <row r="46" spans="1:8" x14ac:dyDescent="0.35">
      <c r="A46" s="29">
        <v>45510</v>
      </c>
      <c r="B46" t="s">
        <v>16</v>
      </c>
      <c r="C46" t="s">
        <v>877</v>
      </c>
      <c r="D46" s="33">
        <v>4</v>
      </c>
      <c r="E46" t="str">
        <f t="shared" si="0"/>
        <v>SKI4</v>
      </c>
      <c r="F46" t="s">
        <v>361</v>
      </c>
      <c r="G46" s="10" t="s">
        <v>362</v>
      </c>
      <c r="H46">
        <v>16</v>
      </c>
    </row>
    <row r="47" spans="1:8" x14ac:dyDescent="0.35">
      <c r="A47" s="29">
        <v>45510</v>
      </c>
      <c r="B47" t="s">
        <v>16</v>
      </c>
      <c r="C47" t="s">
        <v>877</v>
      </c>
      <c r="D47" s="33">
        <v>4</v>
      </c>
      <c r="E47" t="str">
        <f t="shared" si="0"/>
        <v>SKI4</v>
      </c>
      <c r="F47" t="s">
        <v>422</v>
      </c>
      <c r="G47" s="10" t="s">
        <v>362</v>
      </c>
      <c r="H47">
        <v>16</v>
      </c>
    </row>
    <row r="48" spans="1:8" x14ac:dyDescent="0.35">
      <c r="A48" s="29">
        <v>45510</v>
      </c>
      <c r="B48" t="s">
        <v>16</v>
      </c>
      <c r="C48" t="s">
        <v>877</v>
      </c>
      <c r="D48" s="33">
        <v>4</v>
      </c>
      <c r="E48" t="str">
        <f t="shared" si="0"/>
        <v>SKI4</v>
      </c>
      <c r="F48" t="s">
        <v>244</v>
      </c>
      <c r="G48" s="10" t="s">
        <v>362</v>
      </c>
      <c r="H48">
        <v>16</v>
      </c>
    </row>
    <row r="49" spans="1:8" x14ac:dyDescent="0.35">
      <c r="A49" s="29">
        <v>45510</v>
      </c>
      <c r="B49" t="s">
        <v>16</v>
      </c>
      <c r="C49" t="s">
        <v>877</v>
      </c>
      <c r="D49" s="33">
        <v>4</v>
      </c>
      <c r="E49" t="str">
        <f t="shared" si="0"/>
        <v>SKI4</v>
      </c>
      <c r="F49" t="s">
        <v>370</v>
      </c>
      <c r="G49" s="10" t="s">
        <v>468</v>
      </c>
      <c r="H49">
        <v>13</v>
      </c>
    </row>
    <row r="50" spans="1:8" x14ac:dyDescent="0.35">
      <c r="A50" s="29">
        <v>45510</v>
      </c>
      <c r="B50" t="s">
        <v>16</v>
      </c>
      <c r="C50" t="s">
        <v>877</v>
      </c>
      <c r="D50" s="33">
        <v>4</v>
      </c>
      <c r="E50" t="str">
        <f t="shared" si="0"/>
        <v>SKI4</v>
      </c>
      <c r="F50" t="s">
        <v>363</v>
      </c>
      <c r="G50" s="10" t="s">
        <v>470</v>
      </c>
      <c r="H50">
        <v>13</v>
      </c>
    </row>
    <row r="51" spans="1:8" x14ac:dyDescent="0.35">
      <c r="A51" s="29">
        <v>45510</v>
      </c>
      <c r="B51" t="s">
        <v>16</v>
      </c>
      <c r="C51" t="s">
        <v>877</v>
      </c>
      <c r="D51" s="33">
        <v>4</v>
      </c>
      <c r="E51" t="str">
        <f t="shared" si="0"/>
        <v>SKI4</v>
      </c>
      <c r="F51" t="s">
        <v>411</v>
      </c>
      <c r="G51" s="10" t="s">
        <v>467</v>
      </c>
      <c r="H51">
        <v>11</v>
      </c>
    </row>
    <row r="52" spans="1:8" x14ac:dyDescent="0.35">
      <c r="A52" s="29">
        <v>45510</v>
      </c>
      <c r="B52" t="s">
        <v>16</v>
      </c>
      <c r="C52" t="s">
        <v>877</v>
      </c>
      <c r="D52" s="33">
        <v>4</v>
      </c>
      <c r="E52" t="str">
        <f t="shared" si="0"/>
        <v>SKI4</v>
      </c>
      <c r="F52" t="s">
        <v>389</v>
      </c>
      <c r="G52" s="10" t="s">
        <v>469</v>
      </c>
      <c r="H52">
        <v>10</v>
      </c>
    </row>
    <row r="53" spans="1:8" x14ac:dyDescent="0.35">
      <c r="A53" s="29">
        <v>45510</v>
      </c>
      <c r="B53" t="s">
        <v>16</v>
      </c>
      <c r="C53" t="s">
        <v>877</v>
      </c>
      <c r="D53" s="33">
        <v>4</v>
      </c>
      <c r="E53" t="str">
        <f t="shared" si="0"/>
        <v>SKI4</v>
      </c>
      <c r="F53" t="s">
        <v>381</v>
      </c>
      <c r="G53" s="10" t="s">
        <v>471</v>
      </c>
      <c r="H53">
        <v>8</v>
      </c>
    </row>
    <row r="54" spans="1:8" x14ac:dyDescent="0.35">
      <c r="A54" s="29">
        <v>45510</v>
      </c>
      <c r="B54" t="s">
        <v>16</v>
      </c>
      <c r="C54" t="s">
        <v>877</v>
      </c>
      <c r="D54" s="33">
        <v>4</v>
      </c>
      <c r="E54" t="str">
        <f t="shared" si="0"/>
        <v>SKI4</v>
      </c>
      <c r="F54" t="s">
        <v>372</v>
      </c>
      <c r="G54" s="10" t="s">
        <v>472</v>
      </c>
      <c r="H54">
        <v>8</v>
      </c>
    </row>
    <row r="55" spans="1:8" x14ac:dyDescent="0.35">
      <c r="A55" s="29">
        <v>45510</v>
      </c>
      <c r="B55" t="s">
        <v>16</v>
      </c>
      <c r="C55" t="s">
        <v>877</v>
      </c>
      <c r="D55" s="33">
        <v>4</v>
      </c>
      <c r="E55" t="str">
        <f t="shared" si="0"/>
        <v>SKI4</v>
      </c>
      <c r="F55" t="s">
        <v>368</v>
      </c>
      <c r="G55" s="10" t="s">
        <v>466</v>
      </c>
      <c r="H55">
        <v>3</v>
      </c>
    </row>
    <row r="56" spans="1:8" x14ac:dyDescent="0.35">
      <c r="A56" s="29">
        <v>45510</v>
      </c>
      <c r="B56" t="s">
        <v>16</v>
      </c>
      <c r="C56" t="s">
        <v>877</v>
      </c>
      <c r="D56" s="33">
        <v>4</v>
      </c>
      <c r="E56" t="str">
        <f t="shared" si="0"/>
        <v>SKI4</v>
      </c>
      <c r="F56" t="s">
        <v>379</v>
      </c>
      <c r="G56" s="10" t="s">
        <v>473</v>
      </c>
      <c r="H56">
        <v>3</v>
      </c>
    </row>
    <row r="57" spans="1:8" x14ac:dyDescent="0.35">
      <c r="A57" s="29">
        <v>45510</v>
      </c>
      <c r="B57" t="s">
        <v>16</v>
      </c>
      <c r="C57" t="s">
        <v>877</v>
      </c>
      <c r="D57" s="33">
        <v>4</v>
      </c>
      <c r="E57" t="str">
        <f t="shared" si="0"/>
        <v>SKI4</v>
      </c>
      <c r="F57" t="s">
        <v>365</v>
      </c>
      <c r="G57" s="10" t="s">
        <v>1085</v>
      </c>
      <c r="H57">
        <v>2</v>
      </c>
    </row>
    <row r="58" spans="1:8" x14ac:dyDescent="0.35">
      <c r="A58" s="29">
        <v>45510</v>
      </c>
      <c r="B58" t="s">
        <v>16</v>
      </c>
      <c r="C58" t="s">
        <v>877</v>
      </c>
      <c r="D58" s="33">
        <v>4</v>
      </c>
      <c r="E58" t="str">
        <f t="shared" si="0"/>
        <v>SKI4</v>
      </c>
      <c r="F58" t="s">
        <v>474</v>
      </c>
      <c r="G58" s="10" t="s">
        <v>1086</v>
      </c>
      <c r="H58">
        <v>2</v>
      </c>
    </row>
    <row r="59" spans="1:8" x14ac:dyDescent="0.35">
      <c r="A59" s="29">
        <v>45510</v>
      </c>
      <c r="B59" t="s">
        <v>16</v>
      </c>
      <c r="C59" t="s">
        <v>877</v>
      </c>
      <c r="D59" s="33">
        <v>4</v>
      </c>
      <c r="E59" t="str">
        <f t="shared" si="0"/>
        <v>SKI4</v>
      </c>
      <c r="F59" t="s">
        <v>408</v>
      </c>
      <c r="G59" s="10">
        <v>9</v>
      </c>
      <c r="H59">
        <v>1</v>
      </c>
    </row>
    <row r="60" spans="1:8" x14ac:dyDescent="0.35">
      <c r="A60" s="29">
        <v>45510</v>
      </c>
      <c r="B60" t="s">
        <v>16</v>
      </c>
      <c r="C60" t="s">
        <v>877</v>
      </c>
      <c r="D60" s="33">
        <v>4</v>
      </c>
      <c r="E60" t="str">
        <f t="shared" si="0"/>
        <v>SKI4</v>
      </c>
      <c r="F60" t="s">
        <v>386</v>
      </c>
      <c r="G60" s="10">
        <v>11</v>
      </c>
      <c r="H60">
        <v>1</v>
      </c>
    </row>
    <row r="61" spans="1:8" x14ac:dyDescent="0.35">
      <c r="A61" s="29">
        <v>45510</v>
      </c>
      <c r="B61" t="s">
        <v>16</v>
      </c>
      <c r="C61" t="s">
        <v>877</v>
      </c>
      <c r="D61" s="33">
        <v>4</v>
      </c>
      <c r="E61" t="str">
        <f t="shared" si="0"/>
        <v>SKI4</v>
      </c>
      <c r="F61" t="s">
        <v>475</v>
      </c>
      <c r="G61" s="10">
        <v>13</v>
      </c>
      <c r="H61">
        <v>1</v>
      </c>
    </row>
    <row r="62" spans="1:8" x14ac:dyDescent="0.35">
      <c r="A62" s="29">
        <v>45510</v>
      </c>
      <c r="B62" t="s">
        <v>16</v>
      </c>
      <c r="C62" t="s">
        <v>877</v>
      </c>
      <c r="D62" s="33">
        <v>4</v>
      </c>
      <c r="E62" t="str">
        <f t="shared" si="0"/>
        <v>SKI4</v>
      </c>
      <c r="F62" t="s">
        <v>367</v>
      </c>
      <c r="G62" s="10">
        <v>15</v>
      </c>
      <c r="H62">
        <v>1</v>
      </c>
    </row>
    <row r="63" spans="1:8" x14ac:dyDescent="0.35">
      <c r="A63" s="29">
        <v>45502</v>
      </c>
      <c r="B63" t="s">
        <v>16</v>
      </c>
      <c r="C63" t="s">
        <v>877</v>
      </c>
      <c r="D63" s="33">
        <v>6</v>
      </c>
      <c r="E63" t="str">
        <f t="shared" si="0"/>
        <v>SKI6</v>
      </c>
      <c r="F63" t="s">
        <v>372</v>
      </c>
      <c r="G63" s="10" t="s">
        <v>362</v>
      </c>
      <c r="H63">
        <v>16</v>
      </c>
    </row>
    <row r="64" spans="1:8" x14ac:dyDescent="0.35">
      <c r="A64" s="29">
        <v>45502</v>
      </c>
      <c r="B64" t="s">
        <v>16</v>
      </c>
      <c r="C64" t="s">
        <v>877</v>
      </c>
      <c r="D64" s="33">
        <v>6</v>
      </c>
      <c r="E64" t="str">
        <f t="shared" si="0"/>
        <v>SKI6</v>
      </c>
      <c r="F64" t="s">
        <v>361</v>
      </c>
      <c r="G64" s="10" t="s">
        <v>362</v>
      </c>
      <c r="H64">
        <v>16</v>
      </c>
    </row>
    <row r="65" spans="1:8" x14ac:dyDescent="0.35">
      <c r="A65" s="29">
        <v>45502</v>
      </c>
      <c r="B65" t="s">
        <v>16</v>
      </c>
      <c r="C65" t="s">
        <v>877</v>
      </c>
      <c r="D65" s="33">
        <v>6</v>
      </c>
      <c r="E65" t="str">
        <f t="shared" si="0"/>
        <v>SKI6</v>
      </c>
      <c r="F65" t="s">
        <v>244</v>
      </c>
      <c r="G65" s="10" t="s">
        <v>515</v>
      </c>
      <c r="H65">
        <v>13</v>
      </c>
    </row>
    <row r="66" spans="1:8" x14ac:dyDescent="0.35">
      <c r="A66" s="29">
        <v>45502</v>
      </c>
      <c r="B66" t="s">
        <v>16</v>
      </c>
      <c r="C66" t="s">
        <v>877</v>
      </c>
      <c r="D66" s="33">
        <v>6</v>
      </c>
      <c r="E66" t="str">
        <f t="shared" si="0"/>
        <v>SKI6</v>
      </c>
      <c r="F66" t="s">
        <v>411</v>
      </c>
      <c r="G66" s="10" t="s">
        <v>516</v>
      </c>
      <c r="H66">
        <v>10</v>
      </c>
    </row>
    <row r="67" spans="1:8" x14ac:dyDescent="0.35">
      <c r="A67" s="29">
        <v>45502</v>
      </c>
      <c r="B67" t="s">
        <v>16</v>
      </c>
      <c r="C67" t="s">
        <v>877</v>
      </c>
      <c r="D67" s="33">
        <v>6</v>
      </c>
      <c r="E67" t="str">
        <f t="shared" ref="E67:E130" si="1">C67&amp;""&amp;D67</f>
        <v>SKI6</v>
      </c>
      <c r="F67" t="s">
        <v>363</v>
      </c>
      <c r="G67" s="10" t="s">
        <v>512</v>
      </c>
      <c r="H67">
        <v>9</v>
      </c>
    </row>
    <row r="68" spans="1:8" x14ac:dyDescent="0.35">
      <c r="A68" s="29">
        <v>45502</v>
      </c>
      <c r="B68" t="s">
        <v>16</v>
      </c>
      <c r="C68" t="s">
        <v>877</v>
      </c>
      <c r="D68" s="33">
        <v>6</v>
      </c>
      <c r="E68" t="str">
        <f t="shared" si="1"/>
        <v>SKI6</v>
      </c>
      <c r="F68" t="s">
        <v>370</v>
      </c>
      <c r="G68" s="10" t="s">
        <v>511</v>
      </c>
      <c r="H68">
        <v>7</v>
      </c>
    </row>
    <row r="69" spans="1:8" x14ac:dyDescent="0.35">
      <c r="A69" s="29">
        <v>45502</v>
      </c>
      <c r="B69" t="s">
        <v>16</v>
      </c>
      <c r="C69" t="s">
        <v>877</v>
      </c>
      <c r="D69" s="33">
        <v>6</v>
      </c>
      <c r="E69" t="str">
        <f t="shared" si="1"/>
        <v>SKI6</v>
      </c>
      <c r="F69" t="s">
        <v>422</v>
      </c>
      <c r="G69" s="10" t="s">
        <v>519</v>
      </c>
      <c r="H69">
        <v>7</v>
      </c>
    </row>
    <row r="70" spans="1:8" x14ac:dyDescent="0.35">
      <c r="A70" s="29">
        <v>45502</v>
      </c>
      <c r="B70" t="s">
        <v>16</v>
      </c>
      <c r="C70" t="s">
        <v>877</v>
      </c>
      <c r="D70" s="33">
        <v>6</v>
      </c>
      <c r="E70" t="str">
        <f t="shared" si="1"/>
        <v>SKI6</v>
      </c>
      <c r="F70" t="s">
        <v>389</v>
      </c>
      <c r="G70" s="10" t="s">
        <v>518</v>
      </c>
      <c r="H70">
        <v>6</v>
      </c>
    </row>
    <row r="71" spans="1:8" x14ac:dyDescent="0.35">
      <c r="A71" s="29">
        <v>45502</v>
      </c>
      <c r="B71" t="s">
        <v>16</v>
      </c>
      <c r="C71" t="s">
        <v>877</v>
      </c>
      <c r="D71" s="33">
        <v>6</v>
      </c>
      <c r="E71" t="str">
        <f t="shared" si="1"/>
        <v>SKI6</v>
      </c>
      <c r="F71" t="s">
        <v>381</v>
      </c>
      <c r="G71" s="10" t="s">
        <v>510</v>
      </c>
      <c r="H71">
        <v>5</v>
      </c>
    </row>
    <row r="72" spans="1:8" x14ac:dyDescent="0.35">
      <c r="A72" s="29">
        <v>45502</v>
      </c>
      <c r="B72" t="s">
        <v>16</v>
      </c>
      <c r="C72" t="s">
        <v>877</v>
      </c>
      <c r="D72" s="33">
        <v>6</v>
      </c>
      <c r="E72" t="str">
        <f t="shared" si="1"/>
        <v>SKI6</v>
      </c>
      <c r="F72" t="s">
        <v>408</v>
      </c>
      <c r="G72" s="10" t="s">
        <v>517</v>
      </c>
      <c r="H72">
        <v>5</v>
      </c>
    </row>
    <row r="73" spans="1:8" x14ac:dyDescent="0.35">
      <c r="A73" s="29">
        <v>45502</v>
      </c>
      <c r="B73" t="s">
        <v>16</v>
      </c>
      <c r="C73" t="s">
        <v>877</v>
      </c>
      <c r="D73" s="33">
        <v>6</v>
      </c>
      <c r="E73" t="str">
        <f t="shared" si="1"/>
        <v>SKI6</v>
      </c>
      <c r="F73" t="s">
        <v>475</v>
      </c>
      <c r="G73" s="10" t="s">
        <v>1087</v>
      </c>
      <c r="H73">
        <v>2</v>
      </c>
    </row>
    <row r="74" spans="1:8" x14ac:dyDescent="0.35">
      <c r="A74" s="29">
        <v>45502</v>
      </c>
      <c r="B74" t="s">
        <v>16</v>
      </c>
      <c r="C74" t="s">
        <v>877</v>
      </c>
      <c r="D74" s="33">
        <v>6</v>
      </c>
      <c r="E74" t="str">
        <f t="shared" si="1"/>
        <v>SKI6</v>
      </c>
      <c r="F74" t="s">
        <v>513</v>
      </c>
      <c r="G74" s="10">
        <v>4</v>
      </c>
      <c r="H74">
        <v>1</v>
      </c>
    </row>
    <row r="75" spans="1:8" x14ac:dyDescent="0.35">
      <c r="A75" s="29">
        <v>45502</v>
      </c>
      <c r="B75" t="s">
        <v>16</v>
      </c>
      <c r="C75" t="s">
        <v>877</v>
      </c>
      <c r="D75" s="33">
        <v>6</v>
      </c>
      <c r="E75" t="str">
        <f t="shared" si="1"/>
        <v>SKI6</v>
      </c>
      <c r="F75" t="s">
        <v>514</v>
      </c>
      <c r="G75" s="10">
        <v>14</v>
      </c>
      <c r="H75">
        <v>1</v>
      </c>
    </row>
    <row r="76" spans="1:8" x14ac:dyDescent="0.35">
      <c r="A76" s="29">
        <v>45502</v>
      </c>
      <c r="B76" t="s">
        <v>16</v>
      </c>
      <c r="C76" t="s">
        <v>877</v>
      </c>
      <c r="D76" s="33">
        <v>6</v>
      </c>
      <c r="E76" t="str">
        <f t="shared" si="1"/>
        <v>SKI6</v>
      </c>
      <c r="F76" t="s">
        <v>397</v>
      </c>
      <c r="G76" s="10">
        <v>12</v>
      </c>
      <c r="H76">
        <v>1</v>
      </c>
    </row>
    <row r="77" spans="1:8" x14ac:dyDescent="0.35">
      <c r="A77" s="29">
        <v>45502</v>
      </c>
      <c r="B77" t="s">
        <v>16</v>
      </c>
      <c r="C77" t="s">
        <v>877</v>
      </c>
      <c r="D77" s="33">
        <v>6</v>
      </c>
      <c r="E77" t="str">
        <f t="shared" si="1"/>
        <v>SKI6</v>
      </c>
      <c r="F77" t="s">
        <v>379</v>
      </c>
      <c r="G77" s="10">
        <v>6</v>
      </c>
      <c r="H77">
        <v>1</v>
      </c>
    </row>
    <row r="78" spans="1:8" x14ac:dyDescent="0.35">
      <c r="A78" s="29">
        <v>45502</v>
      </c>
      <c r="B78" t="s">
        <v>16</v>
      </c>
      <c r="C78" t="s">
        <v>877</v>
      </c>
      <c r="D78" s="33">
        <v>7</v>
      </c>
      <c r="E78" t="str">
        <f t="shared" si="1"/>
        <v>SKI7</v>
      </c>
      <c r="F78" t="s">
        <v>361</v>
      </c>
      <c r="G78" s="10" t="s">
        <v>362</v>
      </c>
      <c r="H78">
        <v>16</v>
      </c>
    </row>
    <row r="79" spans="1:8" x14ac:dyDescent="0.35">
      <c r="A79" s="29">
        <v>45502</v>
      </c>
      <c r="B79" t="s">
        <v>16</v>
      </c>
      <c r="C79" t="s">
        <v>877</v>
      </c>
      <c r="D79" s="33">
        <v>7</v>
      </c>
      <c r="E79" t="str">
        <f t="shared" si="1"/>
        <v>SKI7</v>
      </c>
      <c r="F79" t="s">
        <v>244</v>
      </c>
      <c r="G79" s="10" t="s">
        <v>540</v>
      </c>
      <c r="H79">
        <v>15</v>
      </c>
    </row>
    <row r="80" spans="1:8" x14ac:dyDescent="0.35">
      <c r="A80" s="29">
        <v>45502</v>
      </c>
      <c r="B80" t="s">
        <v>16</v>
      </c>
      <c r="C80" t="s">
        <v>877</v>
      </c>
      <c r="D80" s="33">
        <v>7</v>
      </c>
      <c r="E80" t="str">
        <f t="shared" si="1"/>
        <v>SKI7</v>
      </c>
      <c r="F80" t="s">
        <v>411</v>
      </c>
      <c r="G80" s="10" t="s">
        <v>541</v>
      </c>
      <c r="H80">
        <v>13</v>
      </c>
    </row>
    <row r="81" spans="1:8" x14ac:dyDescent="0.35">
      <c r="A81" s="29">
        <v>45502</v>
      </c>
      <c r="B81" t="s">
        <v>16</v>
      </c>
      <c r="C81" t="s">
        <v>877</v>
      </c>
      <c r="D81" s="33">
        <v>7</v>
      </c>
      <c r="E81" t="str">
        <f t="shared" si="1"/>
        <v>SKI7</v>
      </c>
      <c r="F81" t="s">
        <v>363</v>
      </c>
      <c r="G81" s="10" t="s">
        <v>538</v>
      </c>
      <c r="H81">
        <v>10</v>
      </c>
    </row>
    <row r="82" spans="1:8" x14ac:dyDescent="0.35">
      <c r="A82" s="29">
        <v>45502</v>
      </c>
      <c r="B82" t="s">
        <v>16</v>
      </c>
      <c r="C82" t="s">
        <v>877</v>
      </c>
      <c r="D82" s="33">
        <v>7</v>
      </c>
      <c r="E82" t="str">
        <f t="shared" si="1"/>
        <v>SKI7</v>
      </c>
      <c r="F82" t="s">
        <v>422</v>
      </c>
      <c r="G82" s="10" t="s">
        <v>542</v>
      </c>
      <c r="H82">
        <v>10</v>
      </c>
    </row>
    <row r="83" spans="1:8" x14ac:dyDescent="0.35">
      <c r="A83" s="29">
        <v>45502</v>
      </c>
      <c r="B83" t="s">
        <v>16</v>
      </c>
      <c r="C83" t="s">
        <v>877</v>
      </c>
      <c r="D83" s="33">
        <v>7</v>
      </c>
      <c r="E83" t="str">
        <f t="shared" si="1"/>
        <v>SKI7</v>
      </c>
      <c r="F83" t="s">
        <v>381</v>
      </c>
      <c r="G83" s="10" t="s">
        <v>536</v>
      </c>
      <c r="H83">
        <v>8</v>
      </c>
    </row>
    <row r="84" spans="1:8" x14ac:dyDescent="0.35">
      <c r="A84" s="29">
        <v>45502</v>
      </c>
      <c r="B84" t="s">
        <v>16</v>
      </c>
      <c r="C84" t="s">
        <v>877</v>
      </c>
      <c r="D84" s="33">
        <v>7</v>
      </c>
      <c r="E84" t="str">
        <f t="shared" si="1"/>
        <v>SKI7</v>
      </c>
      <c r="F84" t="s">
        <v>372</v>
      </c>
      <c r="G84" s="10" t="s">
        <v>535</v>
      </c>
      <c r="H84">
        <v>6</v>
      </c>
    </row>
    <row r="85" spans="1:8" x14ac:dyDescent="0.35">
      <c r="A85" s="29">
        <v>45502</v>
      </c>
      <c r="B85" t="s">
        <v>16</v>
      </c>
      <c r="C85" t="s">
        <v>877</v>
      </c>
      <c r="D85" s="33">
        <v>7</v>
      </c>
      <c r="E85" t="str">
        <f t="shared" si="1"/>
        <v>SKI7</v>
      </c>
      <c r="F85" t="s">
        <v>368</v>
      </c>
      <c r="G85" s="10" t="s">
        <v>537</v>
      </c>
      <c r="H85">
        <v>4</v>
      </c>
    </row>
    <row r="86" spans="1:8" x14ac:dyDescent="0.35">
      <c r="A86" s="29">
        <v>45502</v>
      </c>
      <c r="B86" t="s">
        <v>16</v>
      </c>
      <c r="C86" t="s">
        <v>877</v>
      </c>
      <c r="D86" s="33">
        <v>7</v>
      </c>
      <c r="E86" t="str">
        <f t="shared" si="1"/>
        <v>SKI7</v>
      </c>
      <c r="F86" t="s">
        <v>370</v>
      </c>
      <c r="G86" s="10" t="s">
        <v>539</v>
      </c>
      <c r="H86">
        <v>3</v>
      </c>
    </row>
    <row r="87" spans="1:8" x14ac:dyDescent="0.35">
      <c r="A87" s="29">
        <v>45502</v>
      </c>
      <c r="B87" t="s">
        <v>16</v>
      </c>
      <c r="C87" t="s">
        <v>877</v>
      </c>
      <c r="D87" s="33">
        <v>7</v>
      </c>
      <c r="E87" t="str">
        <f t="shared" si="1"/>
        <v>SKI7</v>
      </c>
      <c r="F87" t="s">
        <v>389</v>
      </c>
      <c r="G87" s="10" t="s">
        <v>543</v>
      </c>
      <c r="H87">
        <v>3</v>
      </c>
    </row>
    <row r="88" spans="1:8" x14ac:dyDescent="0.35">
      <c r="A88" s="29">
        <v>45502</v>
      </c>
      <c r="B88" t="s">
        <v>16</v>
      </c>
      <c r="C88" t="s">
        <v>877</v>
      </c>
      <c r="D88" s="33">
        <v>7</v>
      </c>
      <c r="E88" t="str">
        <f t="shared" si="1"/>
        <v>SKI7</v>
      </c>
      <c r="F88" t="s">
        <v>365</v>
      </c>
      <c r="G88" s="10" t="s">
        <v>1088</v>
      </c>
      <c r="H88">
        <v>2</v>
      </c>
    </row>
    <row r="89" spans="1:8" x14ac:dyDescent="0.35">
      <c r="A89" s="29">
        <v>45502</v>
      </c>
      <c r="B89" t="s">
        <v>16</v>
      </c>
      <c r="C89" t="s">
        <v>877</v>
      </c>
      <c r="D89" s="33">
        <v>7</v>
      </c>
      <c r="E89" t="str">
        <f t="shared" si="1"/>
        <v>SKI7</v>
      </c>
      <c r="F89" t="s">
        <v>514</v>
      </c>
      <c r="G89" s="10" t="s">
        <v>901</v>
      </c>
      <c r="H89">
        <v>2</v>
      </c>
    </row>
    <row r="90" spans="1:8" x14ac:dyDescent="0.35">
      <c r="A90" s="29">
        <v>45502</v>
      </c>
      <c r="B90" t="s">
        <v>16</v>
      </c>
      <c r="C90" t="s">
        <v>877</v>
      </c>
      <c r="D90" s="33">
        <v>7</v>
      </c>
      <c r="E90" t="str">
        <f t="shared" si="1"/>
        <v>SKI7</v>
      </c>
      <c r="F90" t="s">
        <v>378</v>
      </c>
      <c r="G90" s="10" t="s">
        <v>1089</v>
      </c>
      <c r="H90">
        <v>2</v>
      </c>
    </row>
    <row r="91" spans="1:8" x14ac:dyDescent="0.35">
      <c r="A91" s="29">
        <v>45502</v>
      </c>
      <c r="B91" t="s">
        <v>16</v>
      </c>
      <c r="C91" t="s">
        <v>877</v>
      </c>
      <c r="D91" s="33">
        <v>7</v>
      </c>
      <c r="E91" t="str">
        <f t="shared" si="1"/>
        <v>SKI7</v>
      </c>
      <c r="F91" t="s">
        <v>379</v>
      </c>
      <c r="G91" s="10">
        <v>9</v>
      </c>
      <c r="H91">
        <v>1</v>
      </c>
    </row>
    <row r="92" spans="1:8" x14ac:dyDescent="0.35">
      <c r="A92" s="29">
        <v>45502</v>
      </c>
      <c r="B92" t="s">
        <v>16</v>
      </c>
      <c r="C92" t="s">
        <v>877</v>
      </c>
      <c r="D92" s="33">
        <v>7</v>
      </c>
      <c r="E92" t="str">
        <f t="shared" si="1"/>
        <v>SKI7</v>
      </c>
      <c r="F92" t="s">
        <v>544</v>
      </c>
      <c r="G92" s="10">
        <v>13</v>
      </c>
      <c r="H92">
        <v>1</v>
      </c>
    </row>
    <row r="93" spans="1:8" x14ac:dyDescent="0.35">
      <c r="A93" s="29">
        <v>45502</v>
      </c>
      <c r="B93" t="s">
        <v>16</v>
      </c>
      <c r="C93" t="s">
        <v>877</v>
      </c>
      <c r="D93" s="33">
        <v>7</v>
      </c>
      <c r="E93" t="str">
        <f t="shared" si="1"/>
        <v>SKI7</v>
      </c>
      <c r="F93" t="s">
        <v>420</v>
      </c>
      <c r="G93" s="10">
        <v>5</v>
      </c>
      <c r="H93">
        <v>1</v>
      </c>
    </row>
    <row r="94" spans="1:8" x14ac:dyDescent="0.35">
      <c r="A94" s="29">
        <v>45510</v>
      </c>
      <c r="B94" t="s">
        <v>16</v>
      </c>
      <c r="C94" t="s">
        <v>877</v>
      </c>
      <c r="D94" s="33">
        <v>8</v>
      </c>
      <c r="E94" t="str">
        <f t="shared" si="1"/>
        <v>SKI8</v>
      </c>
      <c r="F94" t="s">
        <v>361</v>
      </c>
      <c r="G94" s="10" t="s">
        <v>362</v>
      </c>
      <c r="H94">
        <v>16</v>
      </c>
    </row>
    <row r="95" spans="1:8" x14ac:dyDescent="0.35">
      <c r="A95" s="29">
        <v>45510</v>
      </c>
      <c r="B95" t="s">
        <v>16</v>
      </c>
      <c r="C95" t="s">
        <v>877</v>
      </c>
      <c r="D95" s="33">
        <v>8</v>
      </c>
      <c r="E95" t="str">
        <f t="shared" si="1"/>
        <v>SKI8</v>
      </c>
      <c r="F95" t="s">
        <v>244</v>
      </c>
      <c r="G95" s="10" t="s">
        <v>362</v>
      </c>
      <c r="H95">
        <v>16</v>
      </c>
    </row>
    <row r="96" spans="1:8" x14ac:dyDescent="0.35">
      <c r="A96" s="29">
        <v>45510</v>
      </c>
      <c r="B96" t="s">
        <v>16</v>
      </c>
      <c r="C96" t="s">
        <v>877</v>
      </c>
      <c r="D96" s="33">
        <v>8</v>
      </c>
      <c r="E96" t="str">
        <f t="shared" si="1"/>
        <v>SKI8</v>
      </c>
      <c r="F96" t="s">
        <v>411</v>
      </c>
      <c r="G96" s="10" t="s">
        <v>362</v>
      </c>
      <c r="H96">
        <v>16</v>
      </c>
    </row>
    <row r="97" spans="1:8" x14ac:dyDescent="0.35">
      <c r="A97" s="29">
        <v>45510</v>
      </c>
      <c r="B97" t="s">
        <v>16</v>
      </c>
      <c r="C97" t="s">
        <v>877</v>
      </c>
      <c r="D97" s="33">
        <v>8</v>
      </c>
      <c r="E97" t="str">
        <f t="shared" si="1"/>
        <v>SKI8</v>
      </c>
      <c r="F97" t="s">
        <v>370</v>
      </c>
      <c r="G97" s="10" t="s">
        <v>562</v>
      </c>
      <c r="H97">
        <v>12</v>
      </c>
    </row>
    <row r="98" spans="1:8" x14ac:dyDescent="0.35">
      <c r="A98" s="29">
        <v>45510</v>
      </c>
      <c r="B98" t="s">
        <v>16</v>
      </c>
      <c r="C98" t="s">
        <v>877</v>
      </c>
      <c r="D98" s="33">
        <v>8</v>
      </c>
      <c r="E98" t="str">
        <f t="shared" si="1"/>
        <v>SKI8</v>
      </c>
      <c r="F98" t="s">
        <v>422</v>
      </c>
      <c r="G98" s="10" t="s">
        <v>563</v>
      </c>
      <c r="H98">
        <v>12</v>
      </c>
    </row>
    <row r="99" spans="1:8" x14ac:dyDescent="0.35">
      <c r="A99" s="29">
        <v>45510</v>
      </c>
      <c r="B99" t="s">
        <v>16</v>
      </c>
      <c r="C99" t="s">
        <v>877</v>
      </c>
      <c r="D99" s="33">
        <v>8</v>
      </c>
      <c r="E99" t="str">
        <f t="shared" si="1"/>
        <v>SKI8</v>
      </c>
      <c r="F99" t="s">
        <v>363</v>
      </c>
      <c r="G99" s="10" t="s">
        <v>561</v>
      </c>
      <c r="H99">
        <v>11</v>
      </c>
    </row>
    <row r="100" spans="1:8" x14ac:dyDescent="0.35">
      <c r="A100" s="29">
        <v>45510</v>
      </c>
      <c r="B100" t="s">
        <v>16</v>
      </c>
      <c r="C100" t="s">
        <v>877</v>
      </c>
      <c r="D100" s="33">
        <v>8</v>
      </c>
      <c r="E100" t="str">
        <f t="shared" si="1"/>
        <v>SKI8</v>
      </c>
      <c r="F100" t="s">
        <v>420</v>
      </c>
      <c r="G100" s="10" t="s">
        <v>566</v>
      </c>
      <c r="H100">
        <v>11</v>
      </c>
    </row>
    <row r="101" spans="1:8" x14ac:dyDescent="0.35">
      <c r="A101" s="29">
        <v>45510</v>
      </c>
      <c r="B101" t="s">
        <v>16</v>
      </c>
      <c r="C101" t="s">
        <v>877</v>
      </c>
      <c r="D101" s="33">
        <v>8</v>
      </c>
      <c r="E101" t="str">
        <f t="shared" si="1"/>
        <v>SKI8</v>
      </c>
      <c r="F101" t="s">
        <v>381</v>
      </c>
      <c r="G101" s="10" t="s">
        <v>558</v>
      </c>
      <c r="H101">
        <v>10</v>
      </c>
    </row>
    <row r="102" spans="1:8" x14ac:dyDescent="0.35">
      <c r="A102" s="29">
        <v>45510</v>
      </c>
      <c r="B102" t="s">
        <v>16</v>
      </c>
      <c r="C102" t="s">
        <v>877</v>
      </c>
      <c r="D102" s="33">
        <v>8</v>
      </c>
      <c r="E102" t="str">
        <f t="shared" si="1"/>
        <v>SKI8</v>
      </c>
      <c r="F102" t="s">
        <v>389</v>
      </c>
      <c r="G102" s="10" t="s">
        <v>565</v>
      </c>
      <c r="H102">
        <v>10</v>
      </c>
    </row>
    <row r="103" spans="1:8" x14ac:dyDescent="0.35">
      <c r="A103" s="29">
        <v>45510</v>
      </c>
      <c r="B103" t="s">
        <v>16</v>
      </c>
      <c r="C103" t="s">
        <v>877</v>
      </c>
      <c r="D103" s="33">
        <v>8</v>
      </c>
      <c r="E103" t="str">
        <f t="shared" si="1"/>
        <v>SKI8</v>
      </c>
      <c r="F103" t="s">
        <v>372</v>
      </c>
      <c r="G103" s="10" t="s">
        <v>559</v>
      </c>
      <c r="H103">
        <v>8</v>
      </c>
    </row>
    <row r="104" spans="1:8" x14ac:dyDescent="0.35">
      <c r="A104" s="29">
        <v>45510</v>
      </c>
      <c r="B104" t="s">
        <v>16</v>
      </c>
      <c r="C104" t="s">
        <v>877</v>
      </c>
      <c r="D104" s="33">
        <v>8</v>
      </c>
      <c r="E104" t="str">
        <f t="shared" si="1"/>
        <v>SKI8</v>
      </c>
      <c r="F104" t="s">
        <v>567</v>
      </c>
      <c r="G104" s="10" t="s">
        <v>568</v>
      </c>
      <c r="H104">
        <v>6</v>
      </c>
    </row>
    <row r="105" spans="1:8" x14ac:dyDescent="0.35">
      <c r="A105" s="29">
        <v>45510</v>
      </c>
      <c r="B105" t="s">
        <v>16</v>
      </c>
      <c r="C105" t="s">
        <v>877</v>
      </c>
      <c r="D105" s="33">
        <v>8</v>
      </c>
      <c r="E105" t="str">
        <f t="shared" si="1"/>
        <v>SKI8</v>
      </c>
      <c r="F105" t="s">
        <v>377</v>
      </c>
      <c r="G105" s="10" t="s">
        <v>564</v>
      </c>
      <c r="H105">
        <v>3</v>
      </c>
    </row>
    <row r="106" spans="1:8" x14ac:dyDescent="0.35">
      <c r="A106" s="29">
        <v>45510</v>
      </c>
      <c r="B106" t="s">
        <v>16</v>
      </c>
      <c r="C106" t="s">
        <v>877</v>
      </c>
      <c r="D106" s="33">
        <v>8</v>
      </c>
      <c r="E106" t="str">
        <f t="shared" si="1"/>
        <v>SKI8</v>
      </c>
      <c r="F106" t="s">
        <v>368</v>
      </c>
      <c r="G106" s="10" t="s">
        <v>1090</v>
      </c>
      <c r="H106">
        <v>2</v>
      </c>
    </row>
    <row r="107" spans="1:8" x14ac:dyDescent="0.35">
      <c r="A107" s="29">
        <v>45510</v>
      </c>
      <c r="B107" t="s">
        <v>16</v>
      </c>
      <c r="C107" t="s">
        <v>877</v>
      </c>
      <c r="D107" s="33">
        <v>8</v>
      </c>
      <c r="E107" t="str">
        <f t="shared" si="1"/>
        <v>SKI8</v>
      </c>
      <c r="F107" t="s">
        <v>379</v>
      </c>
      <c r="G107" s="10" t="s">
        <v>560</v>
      </c>
      <c r="H107">
        <v>1</v>
      </c>
    </row>
    <row r="108" spans="1:8" x14ac:dyDescent="0.35">
      <c r="A108" s="29">
        <v>45510</v>
      </c>
      <c r="B108" t="s">
        <v>16</v>
      </c>
      <c r="C108" t="s">
        <v>877</v>
      </c>
      <c r="D108" s="33">
        <v>8</v>
      </c>
      <c r="E108" t="str">
        <f t="shared" si="1"/>
        <v>SKI8</v>
      </c>
      <c r="F108" t="s">
        <v>514</v>
      </c>
      <c r="G108" s="10">
        <v>1</v>
      </c>
      <c r="H108">
        <v>1</v>
      </c>
    </row>
    <row r="109" spans="1:8" x14ac:dyDescent="0.35">
      <c r="A109" s="29">
        <v>45495</v>
      </c>
      <c r="B109" t="s">
        <v>16</v>
      </c>
      <c r="C109" t="s">
        <v>877</v>
      </c>
      <c r="D109" s="33">
        <v>9</v>
      </c>
      <c r="E109" t="str">
        <f t="shared" si="1"/>
        <v>SKI9</v>
      </c>
      <c r="F109" t="s">
        <v>361</v>
      </c>
      <c r="G109" s="10" t="s">
        <v>362</v>
      </c>
      <c r="H109">
        <v>16</v>
      </c>
    </row>
    <row r="110" spans="1:8" x14ac:dyDescent="0.35">
      <c r="A110" s="29">
        <v>45495</v>
      </c>
      <c r="B110" t="s">
        <v>16</v>
      </c>
      <c r="C110" t="s">
        <v>877</v>
      </c>
      <c r="D110" s="33">
        <v>9</v>
      </c>
      <c r="E110" t="str">
        <f t="shared" si="1"/>
        <v>SKI9</v>
      </c>
      <c r="F110" t="s">
        <v>422</v>
      </c>
      <c r="G110" s="10" t="s">
        <v>578</v>
      </c>
      <c r="H110">
        <v>12</v>
      </c>
    </row>
    <row r="111" spans="1:8" x14ac:dyDescent="0.35">
      <c r="A111" s="29">
        <v>45495</v>
      </c>
      <c r="B111" t="s">
        <v>16</v>
      </c>
      <c r="C111" t="s">
        <v>877</v>
      </c>
      <c r="D111" s="33">
        <v>9</v>
      </c>
      <c r="E111" t="str">
        <f t="shared" si="1"/>
        <v>SKI9</v>
      </c>
      <c r="F111" t="s">
        <v>370</v>
      </c>
      <c r="G111" s="10" t="s">
        <v>582</v>
      </c>
      <c r="H111">
        <v>11</v>
      </c>
    </row>
    <row r="112" spans="1:8" x14ac:dyDescent="0.35">
      <c r="A112" s="29">
        <v>45495</v>
      </c>
      <c r="B112" t="s">
        <v>16</v>
      </c>
      <c r="C112" t="s">
        <v>877</v>
      </c>
      <c r="D112" s="33">
        <v>9</v>
      </c>
      <c r="E112" t="str">
        <f t="shared" si="1"/>
        <v>SKI9</v>
      </c>
      <c r="F112" t="s">
        <v>244</v>
      </c>
      <c r="G112" s="10" t="s">
        <v>579</v>
      </c>
      <c r="H112">
        <v>10</v>
      </c>
    </row>
    <row r="113" spans="1:8" x14ac:dyDescent="0.35">
      <c r="A113" s="29">
        <v>45495</v>
      </c>
      <c r="B113" t="s">
        <v>16</v>
      </c>
      <c r="C113" t="s">
        <v>877</v>
      </c>
      <c r="D113" s="33">
        <v>9</v>
      </c>
      <c r="E113" t="str">
        <f t="shared" si="1"/>
        <v>SKI9</v>
      </c>
      <c r="F113" t="s">
        <v>411</v>
      </c>
      <c r="G113" s="10" t="s">
        <v>577</v>
      </c>
      <c r="H113">
        <v>8</v>
      </c>
    </row>
    <row r="114" spans="1:8" x14ac:dyDescent="0.35">
      <c r="A114" s="29">
        <v>45495</v>
      </c>
      <c r="B114" t="s">
        <v>16</v>
      </c>
      <c r="C114" t="s">
        <v>877</v>
      </c>
      <c r="D114" s="33">
        <v>9</v>
      </c>
      <c r="E114" t="str">
        <f t="shared" si="1"/>
        <v>SKI9</v>
      </c>
      <c r="F114" t="s">
        <v>372</v>
      </c>
      <c r="G114" s="10" t="s">
        <v>580</v>
      </c>
      <c r="H114">
        <v>5</v>
      </c>
    </row>
    <row r="115" spans="1:8" x14ac:dyDescent="0.35">
      <c r="A115" s="29">
        <v>45495</v>
      </c>
      <c r="B115" t="s">
        <v>16</v>
      </c>
      <c r="C115" t="s">
        <v>877</v>
      </c>
      <c r="D115" s="33">
        <v>9</v>
      </c>
      <c r="E115" t="str">
        <f t="shared" si="1"/>
        <v>SKI9</v>
      </c>
      <c r="F115" t="s">
        <v>389</v>
      </c>
      <c r="G115" s="10" t="s">
        <v>576</v>
      </c>
      <c r="H115">
        <v>3</v>
      </c>
    </row>
    <row r="116" spans="1:8" x14ac:dyDescent="0.35">
      <c r="A116" s="29">
        <v>45495</v>
      </c>
      <c r="B116" t="s">
        <v>16</v>
      </c>
      <c r="C116" t="s">
        <v>877</v>
      </c>
      <c r="D116" s="33">
        <v>9</v>
      </c>
      <c r="E116" t="str">
        <f t="shared" si="1"/>
        <v>SKI9</v>
      </c>
      <c r="F116" t="s">
        <v>381</v>
      </c>
      <c r="G116" s="10" t="s">
        <v>581</v>
      </c>
      <c r="H116">
        <v>3</v>
      </c>
    </row>
    <row r="117" spans="1:8" x14ac:dyDescent="0.35">
      <c r="A117" s="29">
        <v>45495</v>
      </c>
      <c r="B117" t="s">
        <v>16</v>
      </c>
      <c r="C117" t="s">
        <v>877</v>
      </c>
      <c r="D117" s="33">
        <v>9</v>
      </c>
      <c r="E117" t="str">
        <f t="shared" si="1"/>
        <v>SKI9</v>
      </c>
      <c r="F117" t="s">
        <v>363</v>
      </c>
      <c r="G117" s="10" t="s">
        <v>583</v>
      </c>
      <c r="H117">
        <v>3</v>
      </c>
    </row>
    <row r="118" spans="1:8" x14ac:dyDescent="0.35">
      <c r="A118" s="29">
        <v>45495</v>
      </c>
      <c r="B118" t="s">
        <v>16</v>
      </c>
      <c r="C118" t="s">
        <v>877</v>
      </c>
      <c r="D118" s="33">
        <v>9</v>
      </c>
      <c r="E118" t="str">
        <f t="shared" si="1"/>
        <v>SKI9</v>
      </c>
      <c r="F118" t="s">
        <v>415</v>
      </c>
      <c r="G118" s="10">
        <v>5</v>
      </c>
      <c r="H118">
        <v>1</v>
      </c>
    </row>
    <row r="119" spans="1:8" x14ac:dyDescent="0.35">
      <c r="A119" s="29">
        <v>45495</v>
      </c>
      <c r="B119" t="s">
        <v>16</v>
      </c>
      <c r="C119" t="s">
        <v>877</v>
      </c>
      <c r="D119" s="33">
        <v>9</v>
      </c>
      <c r="E119" t="str">
        <f t="shared" si="1"/>
        <v>SKI9</v>
      </c>
      <c r="F119" t="s">
        <v>379</v>
      </c>
      <c r="G119" s="10">
        <v>13</v>
      </c>
      <c r="H119">
        <v>1</v>
      </c>
    </row>
    <row r="120" spans="1:8" x14ac:dyDescent="0.35">
      <c r="A120" s="29">
        <v>45499</v>
      </c>
      <c r="B120" t="s">
        <v>16</v>
      </c>
      <c r="C120" t="s">
        <v>877</v>
      </c>
      <c r="D120" s="33">
        <v>11</v>
      </c>
      <c r="E120" t="str">
        <f t="shared" si="1"/>
        <v>SKI11</v>
      </c>
      <c r="F120" t="s">
        <v>370</v>
      </c>
      <c r="G120" s="10" t="s">
        <v>362</v>
      </c>
      <c r="H120">
        <v>16</v>
      </c>
    </row>
    <row r="121" spans="1:8" x14ac:dyDescent="0.35">
      <c r="A121" s="29">
        <v>45499</v>
      </c>
      <c r="B121" t="s">
        <v>16</v>
      </c>
      <c r="C121" t="s">
        <v>877</v>
      </c>
      <c r="D121" s="33">
        <v>11</v>
      </c>
      <c r="E121" t="str">
        <f t="shared" si="1"/>
        <v>SKI11</v>
      </c>
      <c r="F121" t="s">
        <v>247</v>
      </c>
      <c r="G121" s="10" t="s">
        <v>362</v>
      </c>
      <c r="H121">
        <v>16</v>
      </c>
    </row>
    <row r="122" spans="1:8" x14ac:dyDescent="0.35">
      <c r="A122" s="29">
        <v>45499</v>
      </c>
      <c r="B122" t="s">
        <v>16</v>
      </c>
      <c r="C122" t="s">
        <v>877</v>
      </c>
      <c r="D122" s="33">
        <v>11</v>
      </c>
      <c r="E122" t="str">
        <f t="shared" si="1"/>
        <v>SKI11</v>
      </c>
      <c r="F122" t="s">
        <v>363</v>
      </c>
      <c r="G122" s="10" t="s">
        <v>617</v>
      </c>
      <c r="H122">
        <v>14</v>
      </c>
    </row>
    <row r="123" spans="1:8" x14ac:dyDescent="0.35">
      <c r="A123" s="29">
        <v>45499</v>
      </c>
      <c r="B123" t="s">
        <v>16</v>
      </c>
      <c r="C123" t="s">
        <v>877</v>
      </c>
      <c r="D123" s="33">
        <v>11</v>
      </c>
      <c r="E123" t="str">
        <f t="shared" si="1"/>
        <v>SKI11</v>
      </c>
      <c r="F123" t="s">
        <v>361</v>
      </c>
      <c r="G123" s="10" t="s">
        <v>616</v>
      </c>
      <c r="H123">
        <v>13</v>
      </c>
    </row>
    <row r="124" spans="1:8" x14ac:dyDescent="0.35">
      <c r="A124" s="29">
        <v>45499</v>
      </c>
      <c r="B124" t="s">
        <v>16</v>
      </c>
      <c r="C124" t="s">
        <v>877</v>
      </c>
      <c r="D124" s="33">
        <v>11</v>
      </c>
      <c r="E124" t="str">
        <f t="shared" si="1"/>
        <v>SKI11</v>
      </c>
      <c r="F124" t="s">
        <v>618</v>
      </c>
      <c r="G124" s="10" t="s">
        <v>619</v>
      </c>
      <c r="H124">
        <v>4</v>
      </c>
    </row>
    <row r="125" spans="1:8" x14ac:dyDescent="0.35">
      <c r="A125" s="29">
        <v>45499</v>
      </c>
      <c r="B125" t="s">
        <v>16</v>
      </c>
      <c r="C125" t="s">
        <v>877</v>
      </c>
      <c r="D125" s="33">
        <v>11</v>
      </c>
      <c r="E125" t="str">
        <f t="shared" si="1"/>
        <v>SKI11</v>
      </c>
      <c r="F125" t="s">
        <v>427</v>
      </c>
      <c r="G125" s="10" t="s">
        <v>620</v>
      </c>
      <c r="H125">
        <v>3</v>
      </c>
    </row>
    <row r="126" spans="1:8" x14ac:dyDescent="0.35">
      <c r="A126" s="29">
        <v>45499</v>
      </c>
      <c r="B126" t="s">
        <v>16</v>
      </c>
      <c r="C126" t="s">
        <v>877</v>
      </c>
      <c r="D126" s="33">
        <v>11</v>
      </c>
      <c r="E126" t="str">
        <f t="shared" si="1"/>
        <v>SKI11</v>
      </c>
      <c r="F126" t="s">
        <v>380</v>
      </c>
      <c r="G126" s="10" t="s">
        <v>621</v>
      </c>
      <c r="H126">
        <v>3</v>
      </c>
    </row>
    <row r="127" spans="1:8" x14ac:dyDescent="0.35">
      <c r="A127" s="29">
        <v>45499</v>
      </c>
      <c r="B127" t="s">
        <v>16</v>
      </c>
      <c r="C127" t="s">
        <v>877</v>
      </c>
      <c r="D127" s="33">
        <v>11</v>
      </c>
      <c r="E127" t="str">
        <f t="shared" si="1"/>
        <v>SKI11</v>
      </c>
      <c r="F127" t="s">
        <v>375</v>
      </c>
      <c r="G127" s="10" t="s">
        <v>1090</v>
      </c>
      <c r="H127">
        <v>2</v>
      </c>
    </row>
    <row r="128" spans="1:8" x14ac:dyDescent="0.35">
      <c r="A128" s="29">
        <v>45499</v>
      </c>
      <c r="B128" t="s">
        <v>16</v>
      </c>
      <c r="C128" t="s">
        <v>877</v>
      </c>
      <c r="D128" s="33">
        <v>11</v>
      </c>
      <c r="E128" t="str">
        <f t="shared" si="1"/>
        <v>SKI11</v>
      </c>
      <c r="F128" t="s">
        <v>622</v>
      </c>
      <c r="G128" s="10">
        <v>14</v>
      </c>
      <c r="H128">
        <v>1</v>
      </c>
    </row>
    <row r="129" spans="1:8" x14ac:dyDescent="0.35">
      <c r="A129" s="29">
        <v>45499</v>
      </c>
      <c r="B129" t="s">
        <v>16</v>
      </c>
      <c r="C129" t="s">
        <v>877</v>
      </c>
      <c r="D129" s="33">
        <v>12</v>
      </c>
      <c r="E129" t="str">
        <f t="shared" si="1"/>
        <v>SKI12</v>
      </c>
      <c r="F129" t="s">
        <v>361</v>
      </c>
      <c r="G129" s="10" t="s">
        <v>362</v>
      </c>
      <c r="H129">
        <v>16</v>
      </c>
    </row>
    <row r="130" spans="1:8" x14ac:dyDescent="0.35">
      <c r="A130" s="29">
        <v>45499</v>
      </c>
      <c r="B130" t="s">
        <v>16</v>
      </c>
      <c r="C130" t="s">
        <v>877</v>
      </c>
      <c r="D130" s="33">
        <v>12</v>
      </c>
      <c r="E130" t="str">
        <f t="shared" si="1"/>
        <v>SKI12</v>
      </c>
      <c r="F130" t="s">
        <v>370</v>
      </c>
      <c r="G130" s="10" t="s">
        <v>362</v>
      </c>
      <c r="H130">
        <v>16</v>
      </c>
    </row>
    <row r="131" spans="1:8" x14ac:dyDescent="0.35">
      <c r="A131" s="29">
        <v>45499</v>
      </c>
      <c r="B131" t="s">
        <v>16</v>
      </c>
      <c r="C131" t="s">
        <v>877</v>
      </c>
      <c r="D131" s="33">
        <v>12</v>
      </c>
      <c r="E131" t="str">
        <f t="shared" ref="E131:E194" si="2">C131&amp;""&amp;D131</f>
        <v>SKI12</v>
      </c>
      <c r="F131" t="s">
        <v>363</v>
      </c>
      <c r="G131" s="10" t="s">
        <v>362</v>
      </c>
      <c r="H131">
        <v>16</v>
      </c>
    </row>
    <row r="132" spans="1:8" x14ac:dyDescent="0.35">
      <c r="A132" s="29">
        <v>45499</v>
      </c>
      <c r="B132" t="s">
        <v>16</v>
      </c>
      <c r="C132" t="s">
        <v>877</v>
      </c>
      <c r="D132" s="33">
        <v>12</v>
      </c>
      <c r="E132" t="str">
        <f t="shared" si="2"/>
        <v>SKI12</v>
      </c>
      <c r="F132" t="s">
        <v>523</v>
      </c>
      <c r="G132" s="10" t="s">
        <v>637</v>
      </c>
      <c r="H132">
        <v>4</v>
      </c>
    </row>
    <row r="133" spans="1:8" x14ac:dyDescent="0.35">
      <c r="A133" s="29">
        <v>45499</v>
      </c>
      <c r="B133" t="s">
        <v>16</v>
      </c>
      <c r="C133" t="s">
        <v>877</v>
      </c>
      <c r="D133" s="33">
        <v>12</v>
      </c>
      <c r="E133" t="str">
        <f t="shared" si="2"/>
        <v>SKI12</v>
      </c>
      <c r="F133" t="s">
        <v>389</v>
      </c>
      <c r="G133" s="10" t="s">
        <v>1091</v>
      </c>
      <c r="H133">
        <v>2</v>
      </c>
    </row>
    <row r="134" spans="1:8" x14ac:dyDescent="0.35">
      <c r="A134" s="29">
        <v>45499</v>
      </c>
      <c r="B134" t="s">
        <v>16</v>
      </c>
      <c r="C134" t="s">
        <v>877</v>
      </c>
      <c r="D134" s="33">
        <v>12</v>
      </c>
      <c r="E134" t="str">
        <f t="shared" si="2"/>
        <v>SKI12</v>
      </c>
      <c r="F134" t="s">
        <v>247</v>
      </c>
      <c r="G134" s="10">
        <v>12</v>
      </c>
      <c r="H134">
        <v>1</v>
      </c>
    </row>
    <row r="135" spans="1:8" x14ac:dyDescent="0.35">
      <c r="A135" s="29">
        <v>45502</v>
      </c>
      <c r="B135" t="s">
        <v>16</v>
      </c>
      <c r="C135" t="s">
        <v>877</v>
      </c>
      <c r="D135" s="33">
        <v>13</v>
      </c>
      <c r="E135" t="str">
        <f t="shared" si="2"/>
        <v>SKI13</v>
      </c>
      <c r="F135" t="s">
        <v>361</v>
      </c>
      <c r="G135" s="10" t="s">
        <v>362</v>
      </c>
      <c r="H135">
        <v>16</v>
      </c>
    </row>
    <row r="136" spans="1:8" x14ac:dyDescent="0.35">
      <c r="A136" s="29">
        <v>45502</v>
      </c>
      <c r="B136" t="s">
        <v>16</v>
      </c>
      <c r="C136" t="s">
        <v>877</v>
      </c>
      <c r="D136" s="33">
        <v>13</v>
      </c>
      <c r="E136" t="str">
        <f t="shared" si="2"/>
        <v>SKI13</v>
      </c>
      <c r="F136" t="s">
        <v>370</v>
      </c>
      <c r="G136" s="10" t="s">
        <v>362</v>
      </c>
      <c r="H136">
        <v>16</v>
      </c>
    </row>
    <row r="137" spans="1:8" x14ac:dyDescent="0.35">
      <c r="A137" s="29">
        <v>45502</v>
      </c>
      <c r="B137" t="s">
        <v>16</v>
      </c>
      <c r="C137" t="s">
        <v>877</v>
      </c>
      <c r="D137" s="33">
        <v>13</v>
      </c>
      <c r="E137" t="str">
        <f t="shared" si="2"/>
        <v>SKI13</v>
      </c>
      <c r="F137" t="s">
        <v>244</v>
      </c>
      <c r="G137" s="10" t="s">
        <v>362</v>
      </c>
      <c r="H137">
        <v>16</v>
      </c>
    </row>
    <row r="138" spans="1:8" x14ac:dyDescent="0.35">
      <c r="A138" s="29">
        <v>45502</v>
      </c>
      <c r="B138" t="s">
        <v>16</v>
      </c>
      <c r="C138" t="s">
        <v>877</v>
      </c>
      <c r="D138" s="33">
        <v>13</v>
      </c>
      <c r="E138" t="str">
        <f t="shared" si="2"/>
        <v>SKI13</v>
      </c>
      <c r="F138" t="s">
        <v>363</v>
      </c>
      <c r="G138" s="10" t="s">
        <v>652</v>
      </c>
      <c r="H138">
        <v>13</v>
      </c>
    </row>
    <row r="139" spans="1:8" x14ac:dyDescent="0.35">
      <c r="A139" s="29">
        <v>45502</v>
      </c>
      <c r="B139" t="s">
        <v>16</v>
      </c>
      <c r="C139" t="s">
        <v>877</v>
      </c>
      <c r="D139" s="33">
        <v>13</v>
      </c>
      <c r="E139" t="str">
        <f t="shared" si="2"/>
        <v>SKI13</v>
      </c>
      <c r="F139" t="s">
        <v>389</v>
      </c>
      <c r="G139" s="10" t="s">
        <v>654</v>
      </c>
      <c r="H139">
        <v>10</v>
      </c>
    </row>
    <row r="140" spans="1:8" x14ac:dyDescent="0.35">
      <c r="A140" s="29">
        <v>45502</v>
      </c>
      <c r="B140" t="s">
        <v>16</v>
      </c>
      <c r="C140" t="s">
        <v>877</v>
      </c>
      <c r="D140" s="33">
        <v>13</v>
      </c>
      <c r="E140" t="str">
        <f t="shared" si="2"/>
        <v>SKI13</v>
      </c>
      <c r="F140" t="s">
        <v>411</v>
      </c>
      <c r="G140" s="10" t="s">
        <v>653</v>
      </c>
      <c r="H140">
        <v>9</v>
      </c>
    </row>
    <row r="141" spans="1:8" x14ac:dyDescent="0.35">
      <c r="A141" s="29">
        <v>45502</v>
      </c>
      <c r="B141" t="s">
        <v>16</v>
      </c>
      <c r="C141" t="s">
        <v>877</v>
      </c>
      <c r="D141" s="33">
        <v>13</v>
      </c>
      <c r="E141" t="str">
        <f t="shared" si="2"/>
        <v>SKI13</v>
      </c>
      <c r="F141" t="s">
        <v>381</v>
      </c>
      <c r="G141" s="10" t="s">
        <v>651</v>
      </c>
      <c r="H141">
        <v>7</v>
      </c>
    </row>
    <row r="142" spans="1:8" x14ac:dyDescent="0.35">
      <c r="A142" s="29">
        <v>45502</v>
      </c>
      <c r="B142" t="s">
        <v>16</v>
      </c>
      <c r="C142" t="s">
        <v>877</v>
      </c>
      <c r="D142" s="33">
        <v>13</v>
      </c>
      <c r="E142" t="str">
        <f t="shared" si="2"/>
        <v>SKI13</v>
      </c>
      <c r="F142" t="s">
        <v>408</v>
      </c>
      <c r="G142" s="10" t="s">
        <v>655</v>
      </c>
      <c r="H142">
        <v>7</v>
      </c>
    </row>
    <row r="143" spans="1:8" x14ac:dyDescent="0.35">
      <c r="A143" s="29">
        <v>45502</v>
      </c>
      <c r="B143" t="s">
        <v>16</v>
      </c>
      <c r="C143" t="s">
        <v>877</v>
      </c>
      <c r="D143" s="33">
        <v>13</v>
      </c>
      <c r="E143" t="str">
        <f t="shared" si="2"/>
        <v>SKI13</v>
      </c>
      <c r="F143" t="s">
        <v>379</v>
      </c>
      <c r="G143" s="10" t="s">
        <v>657</v>
      </c>
      <c r="H143">
        <v>7</v>
      </c>
    </row>
    <row r="144" spans="1:8" x14ac:dyDescent="0.35">
      <c r="A144" s="29">
        <v>45502</v>
      </c>
      <c r="B144" t="s">
        <v>16</v>
      </c>
      <c r="C144" t="s">
        <v>877</v>
      </c>
      <c r="D144" s="33">
        <v>13</v>
      </c>
      <c r="E144" t="str">
        <f t="shared" si="2"/>
        <v>SKI13</v>
      </c>
      <c r="F144" t="s">
        <v>378</v>
      </c>
      <c r="G144" s="10" t="s">
        <v>656</v>
      </c>
      <c r="H144">
        <v>5</v>
      </c>
    </row>
    <row r="145" spans="1:8" x14ac:dyDescent="0.35">
      <c r="A145" s="29">
        <v>45502</v>
      </c>
      <c r="B145" t="s">
        <v>16</v>
      </c>
      <c r="C145" t="s">
        <v>877</v>
      </c>
      <c r="D145" s="33">
        <v>13</v>
      </c>
      <c r="E145" t="str">
        <f t="shared" si="2"/>
        <v>SKI13</v>
      </c>
      <c r="F145" t="s">
        <v>404</v>
      </c>
      <c r="G145" s="10" t="s">
        <v>658</v>
      </c>
      <c r="H145">
        <v>3</v>
      </c>
    </row>
    <row r="146" spans="1:8" x14ac:dyDescent="0.35">
      <c r="A146" s="29">
        <v>45502</v>
      </c>
      <c r="B146" t="s">
        <v>16</v>
      </c>
      <c r="C146" t="s">
        <v>877</v>
      </c>
      <c r="D146" s="33">
        <v>13</v>
      </c>
      <c r="E146" t="str">
        <f t="shared" si="2"/>
        <v>SKI13</v>
      </c>
      <c r="F146" t="s">
        <v>420</v>
      </c>
      <c r="G146" s="10" t="s">
        <v>1092</v>
      </c>
      <c r="H146">
        <v>2</v>
      </c>
    </row>
    <row r="147" spans="1:8" x14ac:dyDescent="0.35">
      <c r="A147" s="29">
        <v>45502</v>
      </c>
      <c r="B147" t="s">
        <v>16</v>
      </c>
      <c r="C147" t="s">
        <v>877</v>
      </c>
      <c r="D147" s="33">
        <v>13</v>
      </c>
      <c r="E147" t="str">
        <f t="shared" si="2"/>
        <v>SKI13</v>
      </c>
      <c r="F147" t="s">
        <v>365</v>
      </c>
      <c r="G147" s="10">
        <v>11</v>
      </c>
      <c r="H147">
        <v>1</v>
      </c>
    </row>
    <row r="148" spans="1:8" x14ac:dyDescent="0.35">
      <c r="A148" s="29">
        <v>45502</v>
      </c>
      <c r="B148" t="s">
        <v>16</v>
      </c>
      <c r="C148" t="s">
        <v>877</v>
      </c>
      <c r="D148" s="33">
        <v>13</v>
      </c>
      <c r="E148" t="str">
        <f t="shared" si="2"/>
        <v>SKI13</v>
      </c>
      <c r="F148" t="s">
        <v>247</v>
      </c>
      <c r="G148" s="10">
        <v>13</v>
      </c>
      <c r="H148">
        <v>1</v>
      </c>
    </row>
    <row r="149" spans="1:8" x14ac:dyDescent="0.35">
      <c r="A149" s="29">
        <v>45502</v>
      </c>
      <c r="B149" t="s">
        <v>16</v>
      </c>
      <c r="C149" t="s">
        <v>877</v>
      </c>
      <c r="D149" s="33">
        <v>13</v>
      </c>
      <c r="E149" t="str">
        <f t="shared" si="2"/>
        <v>SKI13</v>
      </c>
      <c r="F149" t="s">
        <v>514</v>
      </c>
      <c r="G149" s="10">
        <v>13</v>
      </c>
      <c r="H149">
        <v>1</v>
      </c>
    </row>
    <row r="150" spans="1:8" x14ac:dyDescent="0.35">
      <c r="A150" s="29">
        <v>45495</v>
      </c>
      <c r="B150" t="s">
        <v>16</v>
      </c>
      <c r="C150" t="s">
        <v>877</v>
      </c>
      <c r="D150" s="33">
        <v>14</v>
      </c>
      <c r="E150" t="str">
        <f t="shared" si="2"/>
        <v>SKI14</v>
      </c>
      <c r="F150" t="s">
        <v>361</v>
      </c>
      <c r="G150" s="10" t="s">
        <v>362</v>
      </c>
      <c r="H150">
        <v>16</v>
      </c>
    </row>
    <row r="151" spans="1:8" x14ac:dyDescent="0.35">
      <c r="A151" s="29">
        <v>45495</v>
      </c>
      <c r="B151" t="s">
        <v>16</v>
      </c>
      <c r="C151" t="s">
        <v>877</v>
      </c>
      <c r="D151" s="33">
        <v>14</v>
      </c>
      <c r="E151" t="str">
        <f t="shared" si="2"/>
        <v>SKI14</v>
      </c>
      <c r="F151" t="s">
        <v>363</v>
      </c>
      <c r="G151" s="10" t="s">
        <v>678</v>
      </c>
      <c r="H151">
        <v>14</v>
      </c>
    </row>
    <row r="152" spans="1:8" x14ac:dyDescent="0.35">
      <c r="A152" s="29">
        <v>45495</v>
      </c>
      <c r="B152" t="s">
        <v>16</v>
      </c>
      <c r="C152" t="s">
        <v>877</v>
      </c>
      <c r="D152" s="33">
        <v>14</v>
      </c>
      <c r="E152" t="str">
        <f t="shared" si="2"/>
        <v>SKI14</v>
      </c>
      <c r="F152" t="s">
        <v>422</v>
      </c>
      <c r="G152" s="10" t="s">
        <v>677</v>
      </c>
      <c r="H152">
        <v>8</v>
      </c>
    </row>
    <row r="153" spans="1:8" x14ac:dyDescent="0.35">
      <c r="A153" s="29">
        <v>45495</v>
      </c>
      <c r="B153" t="s">
        <v>16</v>
      </c>
      <c r="C153" t="s">
        <v>877</v>
      </c>
      <c r="D153" s="33">
        <v>14</v>
      </c>
      <c r="E153" t="str">
        <f t="shared" si="2"/>
        <v>SKI14</v>
      </c>
      <c r="F153" t="s">
        <v>377</v>
      </c>
      <c r="G153" s="10" t="s">
        <v>675</v>
      </c>
      <c r="H153">
        <v>7</v>
      </c>
    </row>
    <row r="154" spans="1:8" x14ac:dyDescent="0.35">
      <c r="A154" s="29">
        <v>45495</v>
      </c>
      <c r="B154" t="s">
        <v>16</v>
      </c>
      <c r="C154" t="s">
        <v>877</v>
      </c>
      <c r="D154" s="33">
        <v>14</v>
      </c>
      <c r="E154" t="str">
        <f t="shared" si="2"/>
        <v>SKI14</v>
      </c>
      <c r="F154" t="s">
        <v>367</v>
      </c>
      <c r="G154" s="10" t="s">
        <v>680</v>
      </c>
      <c r="H154">
        <v>6</v>
      </c>
    </row>
    <row r="155" spans="1:8" x14ac:dyDescent="0.35">
      <c r="A155" s="29">
        <v>45495</v>
      </c>
      <c r="B155" t="s">
        <v>16</v>
      </c>
      <c r="C155" t="s">
        <v>877</v>
      </c>
      <c r="D155" s="33">
        <v>14</v>
      </c>
      <c r="E155" t="str">
        <f t="shared" si="2"/>
        <v>SKI14</v>
      </c>
      <c r="F155" t="s">
        <v>244</v>
      </c>
      <c r="G155" s="10" t="s">
        <v>679</v>
      </c>
      <c r="H155">
        <v>4</v>
      </c>
    </row>
    <row r="156" spans="1:8" x14ac:dyDescent="0.35">
      <c r="A156" s="29">
        <v>45495</v>
      </c>
      <c r="B156" t="s">
        <v>16</v>
      </c>
      <c r="C156" t="s">
        <v>877</v>
      </c>
      <c r="D156" s="33">
        <v>14</v>
      </c>
      <c r="E156" t="str">
        <f t="shared" si="2"/>
        <v>SKI14</v>
      </c>
      <c r="F156" t="s">
        <v>370</v>
      </c>
      <c r="G156" s="10" t="s">
        <v>681</v>
      </c>
      <c r="H156">
        <v>4</v>
      </c>
    </row>
    <row r="157" spans="1:8" x14ac:dyDescent="0.35">
      <c r="A157" s="29">
        <v>45495</v>
      </c>
      <c r="B157" t="s">
        <v>16</v>
      </c>
      <c r="C157" t="s">
        <v>877</v>
      </c>
      <c r="D157" s="33">
        <v>14</v>
      </c>
      <c r="E157" t="str">
        <f t="shared" si="2"/>
        <v>SKI14</v>
      </c>
      <c r="F157" t="s">
        <v>673</v>
      </c>
      <c r="G157" s="10" t="s">
        <v>674</v>
      </c>
      <c r="H157">
        <v>3</v>
      </c>
    </row>
    <row r="158" spans="1:8" x14ac:dyDescent="0.35">
      <c r="A158" s="29">
        <v>45495</v>
      </c>
      <c r="B158" t="s">
        <v>16</v>
      </c>
      <c r="C158" t="s">
        <v>877</v>
      </c>
      <c r="D158" s="33">
        <v>14</v>
      </c>
      <c r="E158" t="str">
        <f t="shared" si="2"/>
        <v>SKI14</v>
      </c>
      <c r="F158" t="s">
        <v>389</v>
      </c>
      <c r="G158" s="10" t="s">
        <v>676</v>
      </c>
      <c r="H158">
        <v>3</v>
      </c>
    </row>
    <row r="159" spans="1:8" x14ac:dyDescent="0.35">
      <c r="A159" s="29">
        <v>45495</v>
      </c>
      <c r="B159" t="s">
        <v>16</v>
      </c>
      <c r="C159" t="s">
        <v>877</v>
      </c>
      <c r="D159" s="33">
        <v>14</v>
      </c>
      <c r="E159" t="str">
        <f t="shared" si="2"/>
        <v>SKI14</v>
      </c>
      <c r="F159" t="s">
        <v>411</v>
      </c>
      <c r="G159" s="10">
        <v>12</v>
      </c>
      <c r="H159">
        <v>1</v>
      </c>
    </row>
    <row r="160" spans="1:8" x14ac:dyDescent="0.35">
      <c r="A160" s="29">
        <v>45502</v>
      </c>
      <c r="B160" t="s">
        <v>16</v>
      </c>
      <c r="C160" t="s">
        <v>877</v>
      </c>
      <c r="D160" s="33">
        <v>15</v>
      </c>
      <c r="E160" t="str">
        <f t="shared" si="2"/>
        <v>SKI15</v>
      </c>
      <c r="F160" t="s">
        <v>361</v>
      </c>
      <c r="G160" s="10" t="s">
        <v>362</v>
      </c>
      <c r="H160">
        <v>16</v>
      </c>
    </row>
    <row r="161" spans="1:8" x14ac:dyDescent="0.35">
      <c r="A161" s="29">
        <v>45502</v>
      </c>
      <c r="B161" t="s">
        <v>16</v>
      </c>
      <c r="C161" t="s">
        <v>877</v>
      </c>
      <c r="D161" s="33">
        <v>15</v>
      </c>
      <c r="E161" t="str">
        <f t="shared" si="2"/>
        <v>SKI15</v>
      </c>
      <c r="F161" t="s">
        <v>363</v>
      </c>
      <c r="G161" s="10" t="s">
        <v>694</v>
      </c>
      <c r="H161">
        <v>15</v>
      </c>
    </row>
    <row r="162" spans="1:8" x14ac:dyDescent="0.35">
      <c r="A162" s="29">
        <v>45502</v>
      </c>
      <c r="B162" t="s">
        <v>16</v>
      </c>
      <c r="C162" t="s">
        <v>877</v>
      </c>
      <c r="D162" s="33">
        <v>15</v>
      </c>
      <c r="E162" t="str">
        <f t="shared" si="2"/>
        <v>SKI15</v>
      </c>
      <c r="F162" t="s">
        <v>244</v>
      </c>
      <c r="G162" s="10" t="s">
        <v>695</v>
      </c>
      <c r="H162">
        <v>15</v>
      </c>
    </row>
    <row r="163" spans="1:8" x14ac:dyDescent="0.35">
      <c r="A163" s="29">
        <v>45502</v>
      </c>
      <c r="B163" t="s">
        <v>16</v>
      </c>
      <c r="C163" t="s">
        <v>877</v>
      </c>
      <c r="D163" s="33">
        <v>15</v>
      </c>
      <c r="E163" t="str">
        <f t="shared" si="2"/>
        <v>SKI15</v>
      </c>
      <c r="F163" t="s">
        <v>370</v>
      </c>
      <c r="G163" s="10" t="s">
        <v>693</v>
      </c>
      <c r="H163">
        <v>10</v>
      </c>
    </row>
    <row r="164" spans="1:8" x14ac:dyDescent="0.35">
      <c r="A164" s="29">
        <v>45502</v>
      </c>
      <c r="B164" t="s">
        <v>16</v>
      </c>
      <c r="C164" t="s">
        <v>877</v>
      </c>
      <c r="D164" s="33">
        <v>15</v>
      </c>
      <c r="E164" t="str">
        <f t="shared" si="2"/>
        <v>SKI15</v>
      </c>
      <c r="F164" t="s">
        <v>411</v>
      </c>
      <c r="G164" s="10" t="s">
        <v>697</v>
      </c>
      <c r="H164">
        <v>10</v>
      </c>
    </row>
    <row r="165" spans="1:8" x14ac:dyDescent="0.35">
      <c r="A165" s="29">
        <v>45502</v>
      </c>
      <c r="B165" t="s">
        <v>16</v>
      </c>
      <c r="C165" t="s">
        <v>877</v>
      </c>
      <c r="D165" s="33">
        <v>15</v>
      </c>
      <c r="E165" t="str">
        <f t="shared" si="2"/>
        <v>SKI15</v>
      </c>
      <c r="F165" t="s">
        <v>422</v>
      </c>
      <c r="G165" s="10" t="s">
        <v>696</v>
      </c>
      <c r="H165">
        <v>8</v>
      </c>
    </row>
    <row r="166" spans="1:8" x14ac:dyDescent="0.35">
      <c r="A166" s="29">
        <v>45502</v>
      </c>
      <c r="B166" t="s">
        <v>16</v>
      </c>
      <c r="C166" t="s">
        <v>877</v>
      </c>
      <c r="D166" s="33">
        <v>15</v>
      </c>
      <c r="E166" t="str">
        <f t="shared" si="2"/>
        <v>SKI15</v>
      </c>
      <c r="F166" t="s">
        <v>381</v>
      </c>
      <c r="G166" s="10" t="s">
        <v>1084</v>
      </c>
      <c r="H166">
        <v>2</v>
      </c>
    </row>
    <row r="167" spans="1:8" x14ac:dyDescent="0.35">
      <c r="A167" s="29">
        <v>45502</v>
      </c>
      <c r="B167" t="s">
        <v>16</v>
      </c>
      <c r="C167" t="s">
        <v>877</v>
      </c>
      <c r="D167" s="33">
        <v>15</v>
      </c>
      <c r="E167" t="str">
        <f t="shared" si="2"/>
        <v>SKI15</v>
      </c>
      <c r="F167" t="s">
        <v>247</v>
      </c>
      <c r="G167" s="10">
        <v>1</v>
      </c>
      <c r="H167">
        <v>1</v>
      </c>
    </row>
    <row r="168" spans="1:8" x14ac:dyDescent="0.35">
      <c r="A168" s="29">
        <v>45502</v>
      </c>
      <c r="B168" t="s">
        <v>16</v>
      </c>
      <c r="C168" t="s">
        <v>877</v>
      </c>
      <c r="D168" s="33">
        <v>15</v>
      </c>
      <c r="E168" t="str">
        <f t="shared" si="2"/>
        <v>SKI15</v>
      </c>
      <c r="F168" t="s">
        <v>379</v>
      </c>
      <c r="G168" s="10">
        <v>1</v>
      </c>
      <c r="H168">
        <v>1</v>
      </c>
    </row>
    <row r="169" spans="1:8" x14ac:dyDescent="0.35">
      <c r="A169" s="29">
        <v>45502</v>
      </c>
      <c r="B169" t="s">
        <v>16</v>
      </c>
      <c r="C169" t="s">
        <v>877</v>
      </c>
      <c r="D169" s="33">
        <v>16</v>
      </c>
      <c r="E169" t="str">
        <f t="shared" si="2"/>
        <v>SKI16</v>
      </c>
      <c r="F169" t="s">
        <v>361</v>
      </c>
      <c r="G169" s="10" t="s">
        <v>362</v>
      </c>
      <c r="H169">
        <v>16</v>
      </c>
    </row>
    <row r="170" spans="1:8" x14ac:dyDescent="0.35">
      <c r="A170" s="29">
        <v>45502</v>
      </c>
      <c r="B170" t="s">
        <v>16</v>
      </c>
      <c r="C170" t="s">
        <v>877</v>
      </c>
      <c r="D170" s="33">
        <v>16</v>
      </c>
      <c r="E170" t="str">
        <f t="shared" si="2"/>
        <v>SKI16</v>
      </c>
      <c r="F170" t="s">
        <v>363</v>
      </c>
      <c r="G170" s="10" t="s">
        <v>598</v>
      </c>
      <c r="H170">
        <v>15</v>
      </c>
    </row>
    <row r="171" spans="1:8" x14ac:dyDescent="0.35">
      <c r="A171" s="29">
        <v>45502</v>
      </c>
      <c r="B171" t="s">
        <v>16</v>
      </c>
      <c r="C171" t="s">
        <v>877</v>
      </c>
      <c r="D171" s="33">
        <v>16</v>
      </c>
      <c r="E171" t="str">
        <f t="shared" si="2"/>
        <v>SKI16</v>
      </c>
      <c r="F171" t="s">
        <v>370</v>
      </c>
      <c r="G171" s="10" t="s">
        <v>710</v>
      </c>
      <c r="H171">
        <v>13</v>
      </c>
    </row>
    <row r="172" spans="1:8" x14ac:dyDescent="0.35">
      <c r="A172" s="29">
        <v>45502</v>
      </c>
      <c r="B172" t="s">
        <v>16</v>
      </c>
      <c r="C172" t="s">
        <v>877</v>
      </c>
      <c r="D172" s="33">
        <v>16</v>
      </c>
      <c r="E172" t="str">
        <f t="shared" si="2"/>
        <v>SKI16</v>
      </c>
      <c r="F172" t="s">
        <v>244</v>
      </c>
      <c r="G172" s="10" t="s">
        <v>711</v>
      </c>
      <c r="H172">
        <v>7</v>
      </c>
    </row>
    <row r="173" spans="1:8" x14ac:dyDescent="0.35">
      <c r="A173" s="29">
        <v>45502</v>
      </c>
      <c r="B173" t="s">
        <v>16</v>
      </c>
      <c r="C173" t="s">
        <v>877</v>
      </c>
      <c r="D173" s="33">
        <v>16</v>
      </c>
      <c r="E173" t="str">
        <f t="shared" si="2"/>
        <v>SKI16</v>
      </c>
      <c r="F173" t="s">
        <v>422</v>
      </c>
      <c r="G173" s="10" t="s">
        <v>712</v>
      </c>
      <c r="H173">
        <v>7</v>
      </c>
    </row>
    <row r="174" spans="1:8" x14ac:dyDescent="0.35">
      <c r="A174" s="29">
        <v>45502</v>
      </c>
      <c r="B174" t="s">
        <v>16</v>
      </c>
      <c r="C174" t="s">
        <v>877</v>
      </c>
      <c r="D174" s="33">
        <v>16</v>
      </c>
      <c r="E174" t="str">
        <f t="shared" si="2"/>
        <v>SKI16</v>
      </c>
      <c r="F174" t="s">
        <v>389</v>
      </c>
      <c r="G174" s="10" t="s">
        <v>713</v>
      </c>
      <c r="H174">
        <v>6</v>
      </c>
    </row>
    <row r="175" spans="1:8" x14ac:dyDescent="0.35">
      <c r="A175" s="29">
        <v>45502</v>
      </c>
      <c r="B175" t="s">
        <v>16</v>
      </c>
      <c r="C175" t="s">
        <v>877</v>
      </c>
      <c r="D175" s="33">
        <v>16</v>
      </c>
      <c r="E175" t="str">
        <f t="shared" si="2"/>
        <v>SKI16</v>
      </c>
      <c r="F175" t="s">
        <v>379</v>
      </c>
      <c r="G175" s="10" t="s">
        <v>901</v>
      </c>
      <c r="H175">
        <v>2</v>
      </c>
    </row>
    <row r="176" spans="1:8" x14ac:dyDescent="0.35">
      <c r="A176" s="29">
        <v>45502</v>
      </c>
      <c r="B176" t="s">
        <v>16</v>
      </c>
      <c r="C176" t="s">
        <v>877</v>
      </c>
      <c r="D176" s="33">
        <v>16</v>
      </c>
      <c r="E176" t="str">
        <f t="shared" si="2"/>
        <v>SKI16</v>
      </c>
      <c r="F176" t="s">
        <v>367</v>
      </c>
      <c r="G176" s="10">
        <v>4</v>
      </c>
      <c r="H176">
        <v>1</v>
      </c>
    </row>
    <row r="177" spans="1:8" x14ac:dyDescent="0.35">
      <c r="A177" s="29">
        <v>45502</v>
      </c>
      <c r="B177" t="s">
        <v>16</v>
      </c>
      <c r="C177" t="s">
        <v>877</v>
      </c>
      <c r="D177" s="33">
        <v>16</v>
      </c>
      <c r="E177" t="str">
        <f t="shared" si="2"/>
        <v>SKI16</v>
      </c>
      <c r="F177" t="s">
        <v>427</v>
      </c>
      <c r="G177" s="10">
        <v>13</v>
      </c>
      <c r="H177">
        <v>1</v>
      </c>
    </row>
    <row r="178" spans="1:8" x14ac:dyDescent="0.35">
      <c r="A178" s="29">
        <v>45502</v>
      </c>
      <c r="B178" t="s">
        <v>16</v>
      </c>
      <c r="C178" t="s">
        <v>877</v>
      </c>
      <c r="D178" s="33">
        <v>16</v>
      </c>
      <c r="E178" t="str">
        <f t="shared" si="2"/>
        <v>SKI16</v>
      </c>
      <c r="F178" t="s">
        <v>377</v>
      </c>
      <c r="G178" s="10">
        <v>6</v>
      </c>
      <c r="H178">
        <v>1</v>
      </c>
    </row>
    <row r="179" spans="1:8" x14ac:dyDescent="0.35">
      <c r="A179" s="29">
        <v>45495</v>
      </c>
      <c r="B179" t="s">
        <v>16</v>
      </c>
      <c r="C179" t="s">
        <v>877</v>
      </c>
      <c r="D179" s="33">
        <v>17</v>
      </c>
      <c r="E179" t="str">
        <f t="shared" si="2"/>
        <v>SKI17</v>
      </c>
      <c r="F179" t="s">
        <v>363</v>
      </c>
      <c r="G179" s="10" t="s">
        <v>362</v>
      </c>
      <c r="H179">
        <v>16</v>
      </c>
    </row>
    <row r="180" spans="1:8" x14ac:dyDescent="0.35">
      <c r="A180" s="29">
        <v>45495</v>
      </c>
      <c r="B180" t="s">
        <v>16</v>
      </c>
      <c r="C180" t="s">
        <v>877</v>
      </c>
      <c r="D180" s="33">
        <v>17</v>
      </c>
      <c r="E180" t="str">
        <f t="shared" si="2"/>
        <v>SKI17</v>
      </c>
      <c r="F180" t="s">
        <v>361</v>
      </c>
      <c r="G180" s="10" t="s">
        <v>362</v>
      </c>
      <c r="H180">
        <v>16</v>
      </c>
    </row>
    <row r="181" spans="1:8" x14ac:dyDescent="0.35">
      <c r="A181" s="29">
        <v>45495</v>
      </c>
      <c r="B181" t="s">
        <v>16</v>
      </c>
      <c r="C181" t="s">
        <v>877</v>
      </c>
      <c r="D181" s="33">
        <v>17</v>
      </c>
      <c r="E181" t="str">
        <f t="shared" si="2"/>
        <v>SKI17</v>
      </c>
      <c r="F181" t="s">
        <v>370</v>
      </c>
      <c r="G181" s="10" t="s">
        <v>725</v>
      </c>
      <c r="H181">
        <v>5</v>
      </c>
    </row>
    <row r="182" spans="1:8" x14ac:dyDescent="0.35">
      <c r="A182" s="29">
        <v>45495</v>
      </c>
      <c r="B182" t="s">
        <v>16</v>
      </c>
      <c r="C182" t="s">
        <v>877</v>
      </c>
      <c r="D182" s="33">
        <v>17</v>
      </c>
      <c r="E182" t="str">
        <f t="shared" si="2"/>
        <v>SKI17</v>
      </c>
      <c r="F182" t="s">
        <v>427</v>
      </c>
      <c r="G182" s="10" t="s">
        <v>727</v>
      </c>
      <c r="H182">
        <v>5</v>
      </c>
    </row>
    <row r="183" spans="1:8" x14ac:dyDescent="0.35">
      <c r="A183" s="29">
        <v>45495</v>
      </c>
      <c r="B183" t="s">
        <v>16</v>
      </c>
      <c r="C183" t="s">
        <v>877</v>
      </c>
      <c r="D183" s="33">
        <v>17</v>
      </c>
      <c r="E183" t="str">
        <f t="shared" si="2"/>
        <v>SKI17</v>
      </c>
      <c r="F183" t="s">
        <v>377</v>
      </c>
      <c r="G183" s="10" t="s">
        <v>726</v>
      </c>
      <c r="H183">
        <v>4</v>
      </c>
    </row>
    <row r="184" spans="1:8" x14ac:dyDescent="0.35">
      <c r="A184" s="29">
        <v>45495</v>
      </c>
      <c r="B184" t="s">
        <v>16</v>
      </c>
      <c r="C184" t="s">
        <v>877</v>
      </c>
      <c r="D184" s="33">
        <v>17</v>
      </c>
      <c r="E184" t="str">
        <f t="shared" si="2"/>
        <v>SKI17</v>
      </c>
      <c r="F184" t="s">
        <v>513</v>
      </c>
      <c r="G184" s="10">
        <v>1</v>
      </c>
      <c r="H184">
        <v>1</v>
      </c>
    </row>
    <row r="185" spans="1:8" x14ac:dyDescent="0.35">
      <c r="A185" s="29">
        <v>45495</v>
      </c>
      <c r="B185" t="s">
        <v>16</v>
      </c>
      <c r="C185" t="s">
        <v>877</v>
      </c>
      <c r="D185" s="33">
        <v>17</v>
      </c>
      <c r="E185" t="str">
        <f t="shared" si="2"/>
        <v>SKI17</v>
      </c>
      <c r="F185" t="s">
        <v>415</v>
      </c>
      <c r="G185" s="10">
        <v>12</v>
      </c>
      <c r="H185">
        <v>1</v>
      </c>
    </row>
    <row r="186" spans="1:8" x14ac:dyDescent="0.35">
      <c r="A186" s="29">
        <v>45505</v>
      </c>
      <c r="B186" t="s">
        <v>19</v>
      </c>
      <c r="C186" t="s">
        <v>878</v>
      </c>
      <c r="D186" s="33">
        <v>1</v>
      </c>
      <c r="E186" t="str">
        <f t="shared" si="2"/>
        <v>SKJ1</v>
      </c>
      <c r="F186" t="s">
        <v>370</v>
      </c>
      <c r="G186" s="10" t="s">
        <v>362</v>
      </c>
      <c r="H186">
        <v>16</v>
      </c>
    </row>
    <row r="187" spans="1:8" x14ac:dyDescent="0.35">
      <c r="A187" s="29">
        <v>45505</v>
      </c>
      <c r="B187" t="s">
        <v>19</v>
      </c>
      <c r="C187" t="s">
        <v>878</v>
      </c>
      <c r="D187" s="33">
        <v>1</v>
      </c>
      <c r="E187" t="str">
        <f t="shared" si="2"/>
        <v>SKJ1</v>
      </c>
      <c r="F187" t="s">
        <v>365</v>
      </c>
      <c r="G187" s="10" t="s">
        <v>385</v>
      </c>
      <c r="H187">
        <v>14</v>
      </c>
    </row>
    <row r="188" spans="1:8" x14ac:dyDescent="0.35">
      <c r="A188" s="29">
        <v>45505</v>
      </c>
      <c r="B188" t="s">
        <v>19</v>
      </c>
      <c r="C188" t="s">
        <v>878</v>
      </c>
      <c r="D188" s="33">
        <v>1</v>
      </c>
      <c r="E188" t="str">
        <f t="shared" si="2"/>
        <v>SKJ1</v>
      </c>
      <c r="F188" t="s">
        <v>389</v>
      </c>
      <c r="G188" s="10" t="s">
        <v>390</v>
      </c>
      <c r="H188">
        <v>11</v>
      </c>
    </row>
    <row r="189" spans="1:8" x14ac:dyDescent="0.35">
      <c r="A189" s="29">
        <v>45505</v>
      </c>
      <c r="B189" t="s">
        <v>19</v>
      </c>
      <c r="C189" t="s">
        <v>878</v>
      </c>
      <c r="D189" s="33">
        <v>1</v>
      </c>
      <c r="E189" t="str">
        <f t="shared" si="2"/>
        <v>SKJ1</v>
      </c>
      <c r="F189" t="s">
        <v>393</v>
      </c>
      <c r="G189" s="10" t="s">
        <v>394</v>
      </c>
      <c r="H189">
        <v>10</v>
      </c>
    </row>
    <row r="190" spans="1:8" x14ac:dyDescent="0.35">
      <c r="A190" s="29">
        <v>45505</v>
      </c>
      <c r="B190" t="s">
        <v>19</v>
      </c>
      <c r="C190" t="s">
        <v>878</v>
      </c>
      <c r="D190" s="33">
        <v>1</v>
      </c>
      <c r="E190" t="str">
        <f t="shared" si="2"/>
        <v>SKJ1</v>
      </c>
      <c r="F190" t="s">
        <v>381</v>
      </c>
      <c r="G190" s="10" t="s">
        <v>382</v>
      </c>
      <c r="H190">
        <v>8</v>
      </c>
    </row>
    <row r="191" spans="1:8" x14ac:dyDescent="0.35">
      <c r="A191" s="29">
        <v>45505</v>
      </c>
      <c r="B191" t="s">
        <v>19</v>
      </c>
      <c r="C191" t="s">
        <v>878</v>
      </c>
      <c r="D191" s="33">
        <v>1</v>
      </c>
      <c r="E191" t="str">
        <f t="shared" si="2"/>
        <v>SKJ1</v>
      </c>
      <c r="F191" t="s">
        <v>361</v>
      </c>
      <c r="G191" s="10" t="s">
        <v>383</v>
      </c>
      <c r="H191">
        <v>8</v>
      </c>
    </row>
    <row r="192" spans="1:8" x14ac:dyDescent="0.35">
      <c r="A192" s="29">
        <v>45505</v>
      </c>
      <c r="B192" t="s">
        <v>19</v>
      </c>
      <c r="C192" t="s">
        <v>878</v>
      </c>
      <c r="D192" s="33">
        <v>1</v>
      </c>
      <c r="E192" t="str">
        <f t="shared" si="2"/>
        <v>SKJ1</v>
      </c>
      <c r="F192" t="s">
        <v>395</v>
      </c>
      <c r="G192" s="10" t="s">
        <v>396</v>
      </c>
      <c r="H192">
        <v>8</v>
      </c>
    </row>
    <row r="193" spans="1:8" x14ac:dyDescent="0.35">
      <c r="A193" s="29">
        <v>45505</v>
      </c>
      <c r="B193" t="s">
        <v>19</v>
      </c>
      <c r="C193" t="s">
        <v>878</v>
      </c>
      <c r="D193" s="33">
        <v>1</v>
      </c>
      <c r="E193" t="str">
        <f t="shared" si="2"/>
        <v>SKJ1</v>
      </c>
      <c r="F193" t="s">
        <v>398</v>
      </c>
      <c r="G193" s="10" t="s">
        <v>399</v>
      </c>
      <c r="H193">
        <v>8</v>
      </c>
    </row>
    <row r="194" spans="1:8" x14ac:dyDescent="0.35">
      <c r="A194" s="29">
        <v>45505</v>
      </c>
      <c r="B194" t="s">
        <v>19</v>
      </c>
      <c r="C194" t="s">
        <v>878</v>
      </c>
      <c r="D194" s="33">
        <v>1</v>
      </c>
      <c r="E194" t="str">
        <f t="shared" si="2"/>
        <v>SKJ1</v>
      </c>
      <c r="F194" t="s">
        <v>401</v>
      </c>
      <c r="G194" s="10" t="s">
        <v>402</v>
      </c>
      <c r="H194">
        <v>8</v>
      </c>
    </row>
    <row r="195" spans="1:8" x14ac:dyDescent="0.35">
      <c r="A195" s="29">
        <v>45505</v>
      </c>
      <c r="B195" t="s">
        <v>19</v>
      </c>
      <c r="C195" t="s">
        <v>878</v>
      </c>
      <c r="D195" s="33">
        <v>1</v>
      </c>
      <c r="E195" t="str">
        <f t="shared" ref="E195:E258" si="3">C195&amp;""&amp;D195</f>
        <v>SKJ1</v>
      </c>
      <c r="F195" t="s">
        <v>368</v>
      </c>
      <c r="G195" s="10" t="s">
        <v>384</v>
      </c>
      <c r="H195">
        <v>7</v>
      </c>
    </row>
    <row r="196" spans="1:8" x14ac:dyDescent="0.35">
      <c r="A196" s="29">
        <v>45505</v>
      </c>
      <c r="B196" t="s">
        <v>19</v>
      </c>
      <c r="C196" t="s">
        <v>878</v>
      </c>
      <c r="D196" s="33">
        <v>1</v>
      </c>
      <c r="E196" t="str">
        <f t="shared" si="3"/>
        <v>SKJ1</v>
      </c>
      <c r="F196" t="s">
        <v>386</v>
      </c>
      <c r="G196" s="10" t="s">
        <v>387</v>
      </c>
      <c r="H196">
        <v>3</v>
      </c>
    </row>
    <row r="197" spans="1:8" x14ac:dyDescent="0.35">
      <c r="A197" s="29">
        <v>45505</v>
      </c>
      <c r="B197" t="s">
        <v>19</v>
      </c>
      <c r="C197" t="s">
        <v>878</v>
      </c>
      <c r="D197" s="33">
        <v>1</v>
      </c>
      <c r="E197" t="str">
        <f t="shared" si="3"/>
        <v>SKJ1</v>
      </c>
      <c r="F197" t="s">
        <v>380</v>
      </c>
      <c r="G197" s="10" t="s">
        <v>400</v>
      </c>
      <c r="H197">
        <v>3</v>
      </c>
    </row>
    <row r="198" spans="1:8" x14ac:dyDescent="0.35">
      <c r="A198" s="29">
        <v>45505</v>
      </c>
      <c r="B198" t="s">
        <v>19</v>
      </c>
      <c r="C198" t="s">
        <v>878</v>
      </c>
      <c r="D198" s="33">
        <v>1</v>
      </c>
      <c r="E198" t="str">
        <f t="shared" si="3"/>
        <v>SKJ1</v>
      </c>
      <c r="F198" t="s">
        <v>392</v>
      </c>
      <c r="G198" s="10" t="s">
        <v>1093</v>
      </c>
      <c r="H198">
        <v>2</v>
      </c>
    </row>
    <row r="199" spans="1:8" x14ac:dyDescent="0.35">
      <c r="A199" s="29">
        <v>45505</v>
      </c>
      <c r="B199" t="s">
        <v>19</v>
      </c>
      <c r="C199" t="s">
        <v>878</v>
      </c>
      <c r="D199" s="33">
        <v>1</v>
      </c>
      <c r="E199" t="str">
        <f t="shared" si="3"/>
        <v>SKJ1</v>
      </c>
      <c r="F199" t="s">
        <v>397</v>
      </c>
      <c r="G199" s="30" t="s">
        <v>1094</v>
      </c>
      <c r="H199">
        <v>2</v>
      </c>
    </row>
    <row r="200" spans="1:8" x14ac:dyDescent="0.35">
      <c r="A200" s="29">
        <v>45505</v>
      </c>
      <c r="B200" t="s">
        <v>19</v>
      </c>
      <c r="C200" t="s">
        <v>878</v>
      </c>
      <c r="D200" s="33">
        <v>1</v>
      </c>
      <c r="E200" t="str">
        <f t="shared" si="3"/>
        <v>SKJ1</v>
      </c>
      <c r="F200" t="s">
        <v>403</v>
      </c>
      <c r="G200" s="10" t="s">
        <v>901</v>
      </c>
      <c r="H200">
        <v>2</v>
      </c>
    </row>
    <row r="201" spans="1:8" x14ac:dyDescent="0.35">
      <c r="A201" s="29">
        <v>45505</v>
      </c>
      <c r="B201" t="s">
        <v>19</v>
      </c>
      <c r="C201" t="s">
        <v>878</v>
      </c>
      <c r="D201" s="33">
        <v>1</v>
      </c>
      <c r="E201" t="str">
        <f t="shared" si="3"/>
        <v>SKJ1</v>
      </c>
      <c r="F201" t="s">
        <v>367</v>
      </c>
      <c r="G201" s="30" t="s">
        <v>310</v>
      </c>
      <c r="H201">
        <v>2</v>
      </c>
    </row>
    <row r="202" spans="1:8" x14ac:dyDescent="0.35">
      <c r="A202" s="29">
        <v>45505</v>
      </c>
      <c r="B202" t="s">
        <v>19</v>
      </c>
      <c r="C202" t="s">
        <v>878</v>
      </c>
      <c r="D202" s="33">
        <v>1</v>
      </c>
      <c r="E202" t="str">
        <f t="shared" si="3"/>
        <v>SKJ1</v>
      </c>
      <c r="F202" t="s">
        <v>404</v>
      </c>
      <c r="G202" s="10" t="s">
        <v>1095</v>
      </c>
      <c r="H202">
        <v>2</v>
      </c>
    </row>
    <row r="203" spans="1:8" x14ac:dyDescent="0.35">
      <c r="A203" s="29">
        <v>45505</v>
      </c>
      <c r="B203" t="s">
        <v>19</v>
      </c>
      <c r="C203" t="s">
        <v>878</v>
      </c>
      <c r="D203" s="33">
        <v>1</v>
      </c>
      <c r="E203" t="str">
        <f t="shared" si="3"/>
        <v>SKJ1</v>
      </c>
      <c r="F203" t="s">
        <v>388</v>
      </c>
      <c r="G203" s="10">
        <v>11</v>
      </c>
      <c r="H203">
        <v>1</v>
      </c>
    </row>
    <row r="204" spans="1:8" x14ac:dyDescent="0.35">
      <c r="A204" s="29">
        <v>45505</v>
      </c>
      <c r="B204" t="s">
        <v>19</v>
      </c>
      <c r="C204" t="s">
        <v>878</v>
      </c>
      <c r="D204" s="33">
        <v>1</v>
      </c>
      <c r="E204" t="str">
        <f t="shared" si="3"/>
        <v>SKJ1</v>
      </c>
      <c r="F204" t="s">
        <v>391</v>
      </c>
      <c r="G204" s="10">
        <v>9</v>
      </c>
      <c r="H204">
        <v>1</v>
      </c>
    </row>
    <row r="205" spans="1:8" x14ac:dyDescent="0.35">
      <c r="A205" s="29">
        <v>45505</v>
      </c>
      <c r="B205" t="s">
        <v>19</v>
      </c>
      <c r="C205" t="s">
        <v>878</v>
      </c>
      <c r="D205" s="33">
        <v>1</v>
      </c>
      <c r="E205" t="str">
        <f t="shared" si="3"/>
        <v>SKJ1</v>
      </c>
      <c r="F205" t="s">
        <v>405</v>
      </c>
      <c r="G205" s="10">
        <v>2</v>
      </c>
      <c r="H205">
        <v>1</v>
      </c>
    </row>
    <row r="206" spans="1:8" x14ac:dyDescent="0.35">
      <c r="A206" s="29">
        <v>45505</v>
      </c>
      <c r="B206" t="s">
        <v>19</v>
      </c>
      <c r="C206" t="s">
        <v>878</v>
      </c>
      <c r="D206" s="33">
        <v>1</v>
      </c>
      <c r="E206" t="str">
        <f t="shared" si="3"/>
        <v>SKJ1</v>
      </c>
      <c r="F206" t="s">
        <v>406</v>
      </c>
      <c r="G206" s="10">
        <v>3</v>
      </c>
      <c r="H206">
        <v>1</v>
      </c>
    </row>
    <row r="207" spans="1:8" x14ac:dyDescent="0.35">
      <c r="A207" s="29">
        <v>45505</v>
      </c>
      <c r="B207" t="s">
        <v>19</v>
      </c>
      <c r="C207" t="s">
        <v>878</v>
      </c>
      <c r="D207" s="33">
        <v>1</v>
      </c>
      <c r="E207" t="str">
        <f t="shared" si="3"/>
        <v>SKJ1</v>
      </c>
      <c r="F207" t="s">
        <v>244</v>
      </c>
      <c r="G207" s="10">
        <v>6</v>
      </c>
      <c r="H207">
        <v>1</v>
      </c>
    </row>
    <row r="208" spans="1:8" x14ac:dyDescent="0.35">
      <c r="A208" s="29">
        <v>45505</v>
      </c>
      <c r="B208" t="s">
        <v>19</v>
      </c>
      <c r="C208" t="s">
        <v>878</v>
      </c>
      <c r="D208" s="33">
        <v>1</v>
      </c>
      <c r="E208" t="str">
        <f t="shared" si="3"/>
        <v>SKJ1</v>
      </c>
      <c r="F208" t="s">
        <v>407</v>
      </c>
      <c r="G208" s="10">
        <v>6</v>
      </c>
      <c r="H208">
        <v>1</v>
      </c>
    </row>
    <row r="209" spans="1:8" x14ac:dyDescent="0.35">
      <c r="A209" s="29">
        <v>45505</v>
      </c>
      <c r="B209" t="s">
        <v>19</v>
      </c>
      <c r="C209" t="s">
        <v>878</v>
      </c>
      <c r="D209" s="33">
        <v>1</v>
      </c>
      <c r="E209" t="str">
        <f t="shared" si="3"/>
        <v>SKJ1</v>
      </c>
      <c r="F209" t="s">
        <v>408</v>
      </c>
      <c r="G209" s="10">
        <v>6</v>
      </c>
      <c r="H209">
        <v>1</v>
      </c>
    </row>
    <row r="210" spans="1:8" x14ac:dyDescent="0.35">
      <c r="A210" s="29">
        <v>45505</v>
      </c>
      <c r="B210" t="s">
        <v>19</v>
      </c>
      <c r="C210" t="s">
        <v>878</v>
      </c>
      <c r="D210" s="33">
        <v>1</v>
      </c>
      <c r="E210" t="str">
        <f t="shared" si="3"/>
        <v>SKJ1</v>
      </c>
      <c r="F210" t="s">
        <v>409</v>
      </c>
      <c r="G210" s="10">
        <v>8</v>
      </c>
      <c r="H210">
        <v>1</v>
      </c>
    </row>
    <row r="211" spans="1:8" x14ac:dyDescent="0.35">
      <c r="A211" s="29">
        <v>45504</v>
      </c>
      <c r="B211" t="s">
        <v>19</v>
      </c>
      <c r="C211" t="s">
        <v>878</v>
      </c>
      <c r="D211" s="33">
        <v>2</v>
      </c>
      <c r="E211" t="str">
        <f t="shared" si="3"/>
        <v>SKJ2</v>
      </c>
      <c r="F211" t="s">
        <v>370</v>
      </c>
      <c r="G211" s="10" t="s">
        <v>362</v>
      </c>
      <c r="H211">
        <v>16</v>
      </c>
    </row>
    <row r="212" spans="1:8" x14ac:dyDescent="0.35">
      <c r="A212" s="29">
        <v>45504</v>
      </c>
      <c r="B212" t="s">
        <v>19</v>
      </c>
      <c r="C212" t="s">
        <v>878</v>
      </c>
      <c r="D212" s="33">
        <v>2</v>
      </c>
      <c r="E212" t="str">
        <f t="shared" si="3"/>
        <v>SKJ2</v>
      </c>
      <c r="F212" t="s">
        <v>365</v>
      </c>
      <c r="G212" s="10" t="s">
        <v>362</v>
      </c>
      <c r="H212">
        <v>16</v>
      </c>
    </row>
    <row r="213" spans="1:8" x14ac:dyDescent="0.35">
      <c r="A213" s="29">
        <v>45504</v>
      </c>
      <c r="B213" t="s">
        <v>19</v>
      </c>
      <c r="C213" t="s">
        <v>878</v>
      </c>
      <c r="D213" s="33">
        <v>2</v>
      </c>
      <c r="E213" t="str">
        <f t="shared" si="3"/>
        <v>SKJ2</v>
      </c>
      <c r="F213" t="s">
        <v>429</v>
      </c>
      <c r="G213" s="10" t="s">
        <v>430</v>
      </c>
      <c r="H213">
        <v>13</v>
      </c>
    </row>
    <row r="214" spans="1:8" x14ac:dyDescent="0.35">
      <c r="A214" s="29">
        <v>45504</v>
      </c>
      <c r="B214" t="s">
        <v>19</v>
      </c>
      <c r="C214" t="s">
        <v>878</v>
      </c>
      <c r="D214" s="33">
        <v>2</v>
      </c>
      <c r="E214" t="str">
        <f t="shared" si="3"/>
        <v>SKJ2</v>
      </c>
      <c r="F214" t="s">
        <v>361</v>
      </c>
      <c r="G214" s="10" t="s">
        <v>425</v>
      </c>
      <c r="H214">
        <v>10</v>
      </c>
    </row>
    <row r="215" spans="1:8" x14ac:dyDescent="0.35">
      <c r="A215" s="29">
        <v>45504</v>
      </c>
      <c r="B215" t="s">
        <v>19</v>
      </c>
      <c r="C215" t="s">
        <v>878</v>
      </c>
      <c r="D215" s="33">
        <v>2</v>
      </c>
      <c r="E215" t="str">
        <f t="shared" si="3"/>
        <v>SKJ2</v>
      </c>
      <c r="F215" t="s">
        <v>397</v>
      </c>
      <c r="G215" s="10" t="s">
        <v>432</v>
      </c>
      <c r="H215">
        <v>10</v>
      </c>
    </row>
    <row r="216" spans="1:8" x14ac:dyDescent="0.35">
      <c r="A216" s="29">
        <v>45504</v>
      </c>
      <c r="B216" t="s">
        <v>19</v>
      </c>
      <c r="C216" t="s">
        <v>878</v>
      </c>
      <c r="D216" s="33">
        <v>2</v>
      </c>
      <c r="E216" t="str">
        <f t="shared" si="3"/>
        <v>SKJ2</v>
      </c>
      <c r="F216" t="s">
        <v>398</v>
      </c>
      <c r="G216" s="10" t="s">
        <v>435</v>
      </c>
      <c r="H216">
        <v>10</v>
      </c>
    </row>
    <row r="217" spans="1:8" x14ac:dyDescent="0.35">
      <c r="A217" s="29">
        <v>45504</v>
      </c>
      <c r="B217" t="s">
        <v>19</v>
      </c>
      <c r="C217" t="s">
        <v>878</v>
      </c>
      <c r="D217" s="33">
        <v>2</v>
      </c>
      <c r="E217" t="str">
        <f t="shared" si="3"/>
        <v>SKJ2</v>
      </c>
      <c r="F217" t="s">
        <v>395</v>
      </c>
      <c r="G217" s="10" t="s">
        <v>437</v>
      </c>
      <c r="H217">
        <v>9</v>
      </c>
    </row>
    <row r="218" spans="1:8" x14ac:dyDescent="0.35">
      <c r="A218" s="29">
        <v>45504</v>
      </c>
      <c r="B218" t="s">
        <v>19</v>
      </c>
      <c r="C218" t="s">
        <v>878</v>
      </c>
      <c r="D218" s="33">
        <v>2</v>
      </c>
      <c r="E218" t="str">
        <f t="shared" si="3"/>
        <v>SKJ2</v>
      </c>
      <c r="F218" t="s">
        <v>391</v>
      </c>
      <c r="G218" s="10" t="s">
        <v>438</v>
      </c>
      <c r="H218">
        <v>5</v>
      </c>
    </row>
    <row r="219" spans="1:8" x14ac:dyDescent="0.35">
      <c r="A219" s="29">
        <v>45504</v>
      </c>
      <c r="B219" t="s">
        <v>19</v>
      </c>
      <c r="C219" t="s">
        <v>878</v>
      </c>
      <c r="D219" s="33">
        <v>2</v>
      </c>
      <c r="E219" t="str">
        <f t="shared" si="3"/>
        <v>SKJ2</v>
      </c>
      <c r="F219" t="s">
        <v>368</v>
      </c>
      <c r="G219" s="10" t="s">
        <v>426</v>
      </c>
      <c r="H219">
        <v>4</v>
      </c>
    </row>
    <row r="220" spans="1:8" x14ac:dyDescent="0.35">
      <c r="A220" s="29">
        <v>45504</v>
      </c>
      <c r="B220" t="s">
        <v>19</v>
      </c>
      <c r="C220" t="s">
        <v>878</v>
      </c>
      <c r="D220" s="33">
        <v>2</v>
      </c>
      <c r="E220" t="str">
        <f t="shared" si="3"/>
        <v>SKJ2</v>
      </c>
      <c r="F220" t="s">
        <v>403</v>
      </c>
      <c r="G220" s="10" t="s">
        <v>431</v>
      </c>
      <c r="H220">
        <v>4</v>
      </c>
    </row>
    <row r="221" spans="1:8" x14ac:dyDescent="0.35">
      <c r="A221" s="29">
        <v>45504</v>
      </c>
      <c r="B221" t="s">
        <v>19</v>
      </c>
      <c r="C221" t="s">
        <v>878</v>
      </c>
      <c r="D221" s="33">
        <v>2</v>
      </c>
      <c r="E221" t="str">
        <f t="shared" si="3"/>
        <v>SKJ2</v>
      </c>
      <c r="F221" t="s">
        <v>380</v>
      </c>
      <c r="G221" s="10" t="s">
        <v>440</v>
      </c>
      <c r="H221">
        <v>4</v>
      </c>
    </row>
    <row r="222" spans="1:8" x14ac:dyDescent="0.35">
      <c r="A222" s="29">
        <v>45504</v>
      </c>
      <c r="B222" t="s">
        <v>19</v>
      </c>
      <c r="C222" t="s">
        <v>878</v>
      </c>
      <c r="D222" s="33">
        <v>2</v>
      </c>
      <c r="E222" t="str">
        <f t="shared" si="3"/>
        <v>SKJ2</v>
      </c>
      <c r="F222" t="s">
        <v>244</v>
      </c>
      <c r="G222" s="10" t="s">
        <v>433</v>
      </c>
      <c r="H222">
        <v>3</v>
      </c>
    </row>
    <row r="223" spans="1:8" x14ac:dyDescent="0.35">
      <c r="A223" s="29">
        <v>45504</v>
      </c>
      <c r="B223" t="s">
        <v>19</v>
      </c>
      <c r="C223" t="s">
        <v>878</v>
      </c>
      <c r="D223" s="33">
        <v>2</v>
      </c>
      <c r="E223" t="str">
        <f t="shared" si="3"/>
        <v>SKJ2</v>
      </c>
      <c r="F223" t="s">
        <v>249</v>
      </c>
      <c r="G223" s="10" t="s">
        <v>434</v>
      </c>
      <c r="H223">
        <v>3</v>
      </c>
    </row>
    <row r="224" spans="1:8" x14ac:dyDescent="0.35">
      <c r="A224" s="29">
        <v>45504</v>
      </c>
      <c r="B224" t="s">
        <v>19</v>
      </c>
      <c r="C224" t="s">
        <v>878</v>
      </c>
      <c r="D224" s="33">
        <v>2</v>
      </c>
      <c r="E224" t="str">
        <f t="shared" si="3"/>
        <v>SKJ2</v>
      </c>
      <c r="F224" t="s">
        <v>409</v>
      </c>
      <c r="G224" s="10" t="s">
        <v>436</v>
      </c>
      <c r="H224">
        <v>3</v>
      </c>
    </row>
    <row r="225" spans="1:8" x14ac:dyDescent="0.35">
      <c r="A225" s="29">
        <v>45504</v>
      </c>
      <c r="B225" t="s">
        <v>19</v>
      </c>
      <c r="C225" t="s">
        <v>878</v>
      </c>
      <c r="D225" s="33">
        <v>2</v>
      </c>
      <c r="E225" t="str">
        <f t="shared" si="3"/>
        <v>SKJ2</v>
      </c>
      <c r="F225" t="s">
        <v>389</v>
      </c>
      <c r="G225" s="10" t="s">
        <v>1096</v>
      </c>
      <c r="H225">
        <v>2</v>
      </c>
    </row>
    <row r="226" spans="1:8" x14ac:dyDescent="0.35">
      <c r="A226" s="29">
        <v>45504</v>
      </c>
      <c r="B226" t="s">
        <v>19</v>
      </c>
      <c r="C226" t="s">
        <v>878</v>
      </c>
      <c r="D226" s="33">
        <v>2</v>
      </c>
      <c r="E226" t="str">
        <f t="shared" si="3"/>
        <v>SKJ2</v>
      </c>
      <c r="F226" t="s">
        <v>392</v>
      </c>
      <c r="G226" s="10" t="s">
        <v>1097</v>
      </c>
      <c r="H226">
        <v>2</v>
      </c>
    </row>
    <row r="227" spans="1:8" x14ac:dyDescent="0.35">
      <c r="A227" s="29">
        <v>45504</v>
      </c>
      <c r="B227" t="s">
        <v>19</v>
      </c>
      <c r="C227" t="s">
        <v>878</v>
      </c>
      <c r="D227" s="33">
        <v>2</v>
      </c>
      <c r="E227" t="str">
        <f t="shared" si="3"/>
        <v>SKJ2</v>
      </c>
      <c r="F227" t="s">
        <v>393</v>
      </c>
      <c r="G227" s="30" t="s">
        <v>341</v>
      </c>
      <c r="H227">
        <v>2</v>
      </c>
    </row>
    <row r="228" spans="1:8" x14ac:dyDescent="0.35">
      <c r="A228" s="29">
        <v>45504</v>
      </c>
      <c r="B228" t="s">
        <v>19</v>
      </c>
      <c r="C228" t="s">
        <v>878</v>
      </c>
      <c r="D228" s="33">
        <v>2</v>
      </c>
      <c r="E228" t="str">
        <f t="shared" si="3"/>
        <v>SKJ2</v>
      </c>
      <c r="F228" t="s">
        <v>427</v>
      </c>
      <c r="G228" s="10" t="s">
        <v>1098</v>
      </c>
      <c r="H228">
        <v>1</v>
      </c>
    </row>
    <row r="229" spans="1:8" x14ac:dyDescent="0.35">
      <c r="A229" s="29">
        <v>45504</v>
      </c>
      <c r="B229" t="s">
        <v>19</v>
      </c>
      <c r="C229" t="s">
        <v>878</v>
      </c>
      <c r="D229" s="33">
        <v>2</v>
      </c>
      <c r="E229" t="str">
        <f t="shared" si="3"/>
        <v>SKJ2</v>
      </c>
      <c r="F229" t="s">
        <v>428</v>
      </c>
      <c r="G229" s="10">
        <v>4</v>
      </c>
      <c r="H229">
        <v>1</v>
      </c>
    </row>
    <row r="230" spans="1:8" x14ac:dyDescent="0.35">
      <c r="A230" s="29">
        <v>45504</v>
      </c>
      <c r="B230" t="s">
        <v>19</v>
      </c>
      <c r="C230" t="s">
        <v>878</v>
      </c>
      <c r="D230" s="33">
        <v>2</v>
      </c>
      <c r="E230" t="str">
        <f t="shared" si="3"/>
        <v>SKJ2</v>
      </c>
      <c r="F230" t="s">
        <v>381</v>
      </c>
      <c r="G230" s="10">
        <v>8</v>
      </c>
      <c r="H230">
        <v>1</v>
      </c>
    </row>
    <row r="231" spans="1:8" x14ac:dyDescent="0.35">
      <c r="A231" s="29">
        <v>45504</v>
      </c>
      <c r="B231" t="s">
        <v>19</v>
      </c>
      <c r="C231" t="s">
        <v>878</v>
      </c>
      <c r="D231" s="33">
        <v>2</v>
      </c>
      <c r="E231" t="str">
        <f t="shared" si="3"/>
        <v>SKJ2</v>
      </c>
      <c r="F231" t="s">
        <v>388</v>
      </c>
      <c r="G231" s="10">
        <v>13</v>
      </c>
      <c r="H231">
        <v>1</v>
      </c>
    </row>
    <row r="232" spans="1:8" x14ac:dyDescent="0.35">
      <c r="A232" s="29">
        <v>45504</v>
      </c>
      <c r="B232" t="s">
        <v>19</v>
      </c>
      <c r="C232" t="s">
        <v>878</v>
      </c>
      <c r="D232" s="33">
        <v>2</v>
      </c>
      <c r="E232" t="str">
        <f t="shared" si="3"/>
        <v>SKJ2</v>
      </c>
      <c r="F232" t="s">
        <v>250</v>
      </c>
      <c r="G232" s="10">
        <v>10</v>
      </c>
      <c r="H232">
        <v>1</v>
      </c>
    </row>
    <row r="233" spans="1:8" x14ac:dyDescent="0.35">
      <c r="A233" s="29">
        <v>45504</v>
      </c>
      <c r="B233" t="s">
        <v>19</v>
      </c>
      <c r="C233" t="s">
        <v>878</v>
      </c>
      <c r="D233" s="33">
        <v>2</v>
      </c>
      <c r="E233" t="str">
        <f t="shared" si="3"/>
        <v>SKJ2</v>
      </c>
      <c r="F233" t="s">
        <v>439</v>
      </c>
      <c r="G233" s="10">
        <v>6</v>
      </c>
      <c r="H233">
        <v>1</v>
      </c>
    </row>
    <row r="234" spans="1:8" x14ac:dyDescent="0.35">
      <c r="A234" s="29">
        <v>45504</v>
      </c>
      <c r="B234" t="s">
        <v>19</v>
      </c>
      <c r="C234" t="s">
        <v>878</v>
      </c>
      <c r="D234" s="33">
        <v>2</v>
      </c>
      <c r="E234" t="str">
        <f t="shared" si="3"/>
        <v>SKJ2</v>
      </c>
      <c r="F234" t="s">
        <v>372</v>
      </c>
      <c r="G234" s="10">
        <v>8</v>
      </c>
      <c r="H234">
        <v>1</v>
      </c>
    </row>
    <row r="235" spans="1:8" x14ac:dyDescent="0.35">
      <c r="A235" s="29">
        <v>45504</v>
      </c>
      <c r="B235" t="s">
        <v>19</v>
      </c>
      <c r="C235" t="s">
        <v>878</v>
      </c>
      <c r="D235" s="33">
        <v>3</v>
      </c>
      <c r="E235" t="str">
        <f t="shared" si="3"/>
        <v>SKJ3</v>
      </c>
      <c r="F235" t="s">
        <v>370</v>
      </c>
      <c r="G235" s="10" t="s">
        <v>452</v>
      </c>
      <c r="H235">
        <v>15</v>
      </c>
    </row>
    <row r="236" spans="1:8" x14ac:dyDescent="0.35">
      <c r="A236" s="29">
        <v>45504</v>
      </c>
      <c r="B236" t="s">
        <v>19</v>
      </c>
      <c r="C236" t="s">
        <v>878</v>
      </c>
      <c r="D236" s="33">
        <v>3</v>
      </c>
      <c r="E236" t="str">
        <f t="shared" si="3"/>
        <v>SKJ3</v>
      </c>
      <c r="F236" t="s">
        <v>365</v>
      </c>
      <c r="G236" s="10" t="s">
        <v>454</v>
      </c>
      <c r="H236">
        <v>13</v>
      </c>
    </row>
    <row r="237" spans="1:8" x14ac:dyDescent="0.35">
      <c r="A237" s="29">
        <v>45504</v>
      </c>
      <c r="B237" t="s">
        <v>19</v>
      </c>
      <c r="C237" t="s">
        <v>878</v>
      </c>
      <c r="D237" s="33">
        <v>3</v>
      </c>
      <c r="E237" t="str">
        <f t="shared" si="3"/>
        <v>SKJ3</v>
      </c>
      <c r="F237" t="s">
        <v>361</v>
      </c>
      <c r="G237" s="10" t="s">
        <v>455</v>
      </c>
      <c r="H237">
        <v>13</v>
      </c>
    </row>
    <row r="238" spans="1:8" x14ac:dyDescent="0.35">
      <c r="A238" s="29">
        <v>45504</v>
      </c>
      <c r="B238" t="s">
        <v>19</v>
      </c>
      <c r="C238" t="s">
        <v>878</v>
      </c>
      <c r="D238" s="33">
        <v>3</v>
      </c>
      <c r="E238" t="str">
        <f t="shared" si="3"/>
        <v>SKJ3</v>
      </c>
      <c r="F238" t="s">
        <v>403</v>
      </c>
      <c r="G238" s="10" t="s">
        <v>458</v>
      </c>
      <c r="H238">
        <v>13</v>
      </c>
    </row>
    <row r="239" spans="1:8" x14ac:dyDescent="0.35">
      <c r="A239" s="29">
        <v>45504</v>
      </c>
      <c r="B239" t="s">
        <v>19</v>
      </c>
      <c r="C239" t="s">
        <v>878</v>
      </c>
      <c r="D239" s="33">
        <v>3</v>
      </c>
      <c r="E239" t="str">
        <f t="shared" si="3"/>
        <v>SKJ3</v>
      </c>
      <c r="F239" t="s">
        <v>381</v>
      </c>
      <c r="G239" s="10" t="s">
        <v>451</v>
      </c>
      <c r="H239">
        <v>8</v>
      </c>
    </row>
    <row r="240" spans="1:8" x14ac:dyDescent="0.35">
      <c r="A240" s="29">
        <v>45504</v>
      </c>
      <c r="B240" t="s">
        <v>19</v>
      </c>
      <c r="C240" t="s">
        <v>878</v>
      </c>
      <c r="D240" s="33">
        <v>3</v>
      </c>
      <c r="E240" t="str">
        <f t="shared" si="3"/>
        <v>SKJ3</v>
      </c>
      <c r="F240" t="s">
        <v>372</v>
      </c>
      <c r="G240" s="10" t="s">
        <v>456</v>
      </c>
      <c r="H240">
        <v>8</v>
      </c>
    </row>
    <row r="241" spans="1:8" x14ac:dyDescent="0.35">
      <c r="A241" s="29">
        <v>45504</v>
      </c>
      <c r="B241" t="s">
        <v>19</v>
      </c>
      <c r="C241" t="s">
        <v>878</v>
      </c>
      <c r="D241" s="33">
        <v>3</v>
      </c>
      <c r="E241" t="str">
        <f t="shared" si="3"/>
        <v>SKJ3</v>
      </c>
      <c r="F241" t="s">
        <v>397</v>
      </c>
      <c r="G241" s="10" t="s">
        <v>1099</v>
      </c>
      <c r="H241">
        <v>7</v>
      </c>
    </row>
    <row r="242" spans="1:8" x14ac:dyDescent="0.35">
      <c r="A242" s="29">
        <v>45504</v>
      </c>
      <c r="B242" t="s">
        <v>19</v>
      </c>
      <c r="C242" t="s">
        <v>878</v>
      </c>
      <c r="D242" s="33">
        <v>3</v>
      </c>
      <c r="E242" t="str">
        <f t="shared" si="3"/>
        <v>SKJ3</v>
      </c>
      <c r="F242" t="s">
        <v>395</v>
      </c>
      <c r="G242" s="10" t="s">
        <v>457</v>
      </c>
      <c r="H242">
        <v>6</v>
      </c>
    </row>
    <row r="243" spans="1:8" x14ac:dyDescent="0.35">
      <c r="A243" s="29">
        <v>45504</v>
      </c>
      <c r="B243" t="s">
        <v>19</v>
      </c>
      <c r="C243" t="s">
        <v>878</v>
      </c>
      <c r="D243" s="33">
        <v>3</v>
      </c>
      <c r="E243" t="str">
        <f t="shared" si="3"/>
        <v>SKJ3</v>
      </c>
      <c r="F243" t="s">
        <v>368</v>
      </c>
      <c r="G243" s="10" t="s">
        <v>453</v>
      </c>
      <c r="H243">
        <v>5</v>
      </c>
    </row>
    <row r="244" spans="1:8" x14ac:dyDescent="0.35">
      <c r="A244" s="29">
        <v>45504</v>
      </c>
      <c r="B244" t="s">
        <v>19</v>
      </c>
      <c r="C244" t="s">
        <v>878</v>
      </c>
      <c r="D244" s="33">
        <v>3</v>
      </c>
      <c r="E244" t="str">
        <f t="shared" si="3"/>
        <v>SKJ3</v>
      </c>
      <c r="F244" t="s">
        <v>422</v>
      </c>
      <c r="G244" s="10" t="s">
        <v>459</v>
      </c>
      <c r="H244">
        <v>4</v>
      </c>
    </row>
    <row r="245" spans="1:8" x14ac:dyDescent="0.35">
      <c r="A245" s="29">
        <v>45504</v>
      </c>
      <c r="B245" t="s">
        <v>19</v>
      </c>
      <c r="C245" t="s">
        <v>878</v>
      </c>
      <c r="D245" s="33">
        <v>3</v>
      </c>
      <c r="E245" t="str">
        <f t="shared" si="3"/>
        <v>SKJ3</v>
      </c>
      <c r="F245" t="s">
        <v>393</v>
      </c>
      <c r="G245" s="10" t="s">
        <v>460</v>
      </c>
      <c r="H245">
        <v>4</v>
      </c>
    </row>
    <row r="246" spans="1:8" x14ac:dyDescent="0.35">
      <c r="A246" s="29">
        <v>45504</v>
      </c>
      <c r="B246" t="s">
        <v>19</v>
      </c>
      <c r="C246" t="s">
        <v>878</v>
      </c>
      <c r="D246" s="33">
        <v>3</v>
      </c>
      <c r="E246" t="str">
        <f t="shared" si="3"/>
        <v>SKJ3</v>
      </c>
      <c r="F246" t="s">
        <v>398</v>
      </c>
      <c r="G246" s="10" t="s">
        <v>462</v>
      </c>
      <c r="H246">
        <v>4</v>
      </c>
    </row>
    <row r="247" spans="1:8" x14ac:dyDescent="0.35">
      <c r="A247" s="29">
        <v>45504</v>
      </c>
      <c r="B247" t="s">
        <v>19</v>
      </c>
      <c r="C247" t="s">
        <v>878</v>
      </c>
      <c r="D247" s="33">
        <v>3</v>
      </c>
      <c r="E247" t="str">
        <f t="shared" si="3"/>
        <v>SKJ3</v>
      </c>
      <c r="F247" t="s">
        <v>244</v>
      </c>
      <c r="G247" s="10" t="s">
        <v>461</v>
      </c>
      <c r="H247">
        <v>3</v>
      </c>
    </row>
    <row r="248" spans="1:8" x14ac:dyDescent="0.35">
      <c r="A248" s="29">
        <v>45504</v>
      </c>
      <c r="B248" t="s">
        <v>19</v>
      </c>
      <c r="C248" t="s">
        <v>878</v>
      </c>
      <c r="D248" s="33">
        <v>3</v>
      </c>
      <c r="E248" t="str">
        <f t="shared" si="3"/>
        <v>SKJ3</v>
      </c>
      <c r="F248" t="s">
        <v>464</v>
      </c>
      <c r="G248" s="10" t="s">
        <v>1100</v>
      </c>
      <c r="H248">
        <v>2</v>
      </c>
    </row>
    <row r="249" spans="1:8" x14ac:dyDescent="0.35">
      <c r="A249" s="29">
        <v>45504</v>
      </c>
      <c r="B249" t="s">
        <v>19</v>
      </c>
      <c r="C249" t="s">
        <v>878</v>
      </c>
      <c r="D249" s="33">
        <v>3</v>
      </c>
      <c r="E249" t="str">
        <f t="shared" si="3"/>
        <v>SKJ3</v>
      </c>
      <c r="F249" t="s">
        <v>391</v>
      </c>
      <c r="G249" s="10" t="s">
        <v>1082</v>
      </c>
      <c r="H249">
        <v>2</v>
      </c>
    </row>
    <row r="250" spans="1:8" x14ac:dyDescent="0.35">
      <c r="A250" s="29">
        <v>45504</v>
      </c>
      <c r="B250" t="s">
        <v>19</v>
      </c>
      <c r="C250" t="s">
        <v>878</v>
      </c>
      <c r="D250" s="33">
        <v>3</v>
      </c>
      <c r="E250" t="str">
        <f t="shared" si="3"/>
        <v>SKJ3</v>
      </c>
      <c r="F250" t="s">
        <v>411</v>
      </c>
      <c r="G250" s="10">
        <v>2</v>
      </c>
      <c r="H250">
        <v>1</v>
      </c>
    </row>
    <row r="251" spans="1:8" x14ac:dyDescent="0.35">
      <c r="A251" s="29">
        <v>45504</v>
      </c>
      <c r="B251" t="s">
        <v>19</v>
      </c>
      <c r="C251" t="s">
        <v>878</v>
      </c>
      <c r="D251" s="33">
        <v>3</v>
      </c>
      <c r="E251" t="str">
        <f t="shared" si="3"/>
        <v>SKJ3</v>
      </c>
      <c r="F251" t="s">
        <v>389</v>
      </c>
      <c r="G251" s="10">
        <v>8</v>
      </c>
      <c r="H251">
        <v>1</v>
      </c>
    </row>
    <row r="252" spans="1:8" x14ac:dyDescent="0.35">
      <c r="A252" s="29">
        <v>45504</v>
      </c>
      <c r="B252" t="s">
        <v>19</v>
      </c>
      <c r="C252" t="s">
        <v>878</v>
      </c>
      <c r="D252" s="33">
        <v>3</v>
      </c>
      <c r="E252" t="str">
        <f t="shared" si="3"/>
        <v>SKJ3</v>
      </c>
      <c r="F252" t="s">
        <v>463</v>
      </c>
      <c r="G252" s="10">
        <v>13</v>
      </c>
      <c r="H252">
        <v>1</v>
      </c>
    </row>
    <row r="253" spans="1:8" x14ac:dyDescent="0.35">
      <c r="A253" s="29">
        <v>45504</v>
      </c>
      <c r="B253" t="s">
        <v>19</v>
      </c>
      <c r="C253" t="s">
        <v>878</v>
      </c>
      <c r="D253" s="33">
        <v>3</v>
      </c>
      <c r="E253" t="str">
        <f t="shared" si="3"/>
        <v>SKJ3</v>
      </c>
      <c r="F253" t="s">
        <v>465</v>
      </c>
      <c r="G253" s="10">
        <v>7</v>
      </c>
      <c r="H253">
        <v>1</v>
      </c>
    </row>
    <row r="254" spans="1:8" x14ac:dyDescent="0.35">
      <c r="A254" s="29">
        <v>45504</v>
      </c>
      <c r="B254" t="s">
        <v>19</v>
      </c>
      <c r="C254" t="s">
        <v>878</v>
      </c>
      <c r="D254" s="33">
        <v>4</v>
      </c>
      <c r="E254" t="str">
        <f t="shared" si="3"/>
        <v>SKJ4</v>
      </c>
      <c r="F254" t="s">
        <v>365</v>
      </c>
      <c r="G254" s="10" t="s">
        <v>477</v>
      </c>
      <c r="H254">
        <v>14</v>
      </c>
    </row>
    <row r="255" spans="1:8" x14ac:dyDescent="0.35">
      <c r="A255" s="29">
        <v>45504</v>
      </c>
      <c r="B255" t="s">
        <v>19</v>
      </c>
      <c r="C255" t="s">
        <v>878</v>
      </c>
      <c r="D255" s="33">
        <v>4</v>
      </c>
      <c r="E255" t="str">
        <f t="shared" si="3"/>
        <v>SKJ4</v>
      </c>
      <c r="F255" t="s">
        <v>368</v>
      </c>
      <c r="G255" s="10" t="s">
        <v>479</v>
      </c>
      <c r="H255">
        <v>11</v>
      </c>
    </row>
    <row r="256" spans="1:8" x14ac:dyDescent="0.35">
      <c r="A256" s="29">
        <v>45504</v>
      </c>
      <c r="B256" t="s">
        <v>19</v>
      </c>
      <c r="C256" t="s">
        <v>878</v>
      </c>
      <c r="D256" s="33">
        <v>4</v>
      </c>
      <c r="E256" t="str">
        <f t="shared" si="3"/>
        <v>SKJ4</v>
      </c>
      <c r="F256" t="s">
        <v>372</v>
      </c>
      <c r="G256" s="10" t="s">
        <v>482</v>
      </c>
      <c r="H256">
        <v>10</v>
      </c>
    </row>
    <row r="257" spans="1:9" x14ac:dyDescent="0.35">
      <c r="A257" s="29">
        <v>45504</v>
      </c>
      <c r="B257" t="s">
        <v>19</v>
      </c>
      <c r="C257" t="s">
        <v>878</v>
      </c>
      <c r="D257" s="33">
        <v>4</v>
      </c>
      <c r="E257" t="str">
        <f t="shared" si="3"/>
        <v>SKJ4</v>
      </c>
      <c r="F257" t="s">
        <v>244</v>
      </c>
      <c r="G257" s="10" t="s">
        <v>485</v>
      </c>
      <c r="H257">
        <v>10</v>
      </c>
    </row>
    <row r="258" spans="1:9" x14ac:dyDescent="0.35">
      <c r="A258" s="29">
        <v>45504</v>
      </c>
      <c r="B258" t="s">
        <v>19</v>
      </c>
      <c r="C258" t="s">
        <v>878</v>
      </c>
      <c r="D258" s="33">
        <v>4</v>
      </c>
      <c r="E258" t="str">
        <f t="shared" si="3"/>
        <v>SKJ4</v>
      </c>
      <c r="F258" t="s">
        <v>395</v>
      </c>
      <c r="G258" s="10" t="s">
        <v>493</v>
      </c>
      <c r="H258">
        <v>10</v>
      </c>
    </row>
    <row r="259" spans="1:9" x14ac:dyDescent="0.35">
      <c r="A259" s="29">
        <v>45504</v>
      </c>
      <c r="B259" t="s">
        <v>19</v>
      </c>
      <c r="C259" t="s">
        <v>878</v>
      </c>
      <c r="D259" s="33">
        <v>4</v>
      </c>
      <c r="E259" t="str">
        <f t="shared" ref="E259:E322" si="4">C259&amp;""&amp;D259</f>
        <v>SKJ4</v>
      </c>
      <c r="F259" t="s">
        <v>381</v>
      </c>
      <c r="G259" s="10" t="s">
        <v>476</v>
      </c>
      <c r="H259">
        <v>8</v>
      </c>
    </row>
    <row r="260" spans="1:9" x14ac:dyDescent="0.35">
      <c r="A260" s="29">
        <v>45504</v>
      </c>
      <c r="B260" t="s">
        <v>19</v>
      </c>
      <c r="C260" t="s">
        <v>878</v>
      </c>
      <c r="D260" s="33">
        <v>4</v>
      </c>
      <c r="E260" t="str">
        <f t="shared" si="4"/>
        <v>SKJ4</v>
      </c>
      <c r="F260" t="s">
        <v>393</v>
      </c>
      <c r="G260" s="10" t="s">
        <v>489</v>
      </c>
      <c r="H260">
        <v>7</v>
      </c>
    </row>
    <row r="261" spans="1:9" x14ac:dyDescent="0.35">
      <c r="A261" s="29">
        <v>45504</v>
      </c>
      <c r="B261" t="s">
        <v>19</v>
      </c>
      <c r="C261" t="s">
        <v>878</v>
      </c>
      <c r="D261" s="33">
        <v>4</v>
      </c>
      <c r="E261" t="str">
        <f t="shared" si="4"/>
        <v>SKJ4</v>
      </c>
      <c r="F261" t="s">
        <v>389</v>
      </c>
      <c r="G261" s="10" t="s">
        <v>483</v>
      </c>
      <c r="H261">
        <v>6</v>
      </c>
    </row>
    <row r="262" spans="1:9" x14ac:dyDescent="0.35">
      <c r="A262" s="29">
        <v>45504</v>
      </c>
      <c r="B262" t="s">
        <v>19</v>
      </c>
      <c r="C262" t="s">
        <v>878</v>
      </c>
      <c r="D262" s="33">
        <v>4</v>
      </c>
      <c r="E262" t="str">
        <f t="shared" si="4"/>
        <v>SKJ4</v>
      </c>
      <c r="F262" t="s">
        <v>397</v>
      </c>
      <c r="G262" s="10" t="s">
        <v>484</v>
      </c>
      <c r="H262">
        <v>6</v>
      </c>
    </row>
    <row r="263" spans="1:9" x14ac:dyDescent="0.35">
      <c r="A263" s="29">
        <v>45504</v>
      </c>
      <c r="B263" t="s">
        <v>19</v>
      </c>
      <c r="C263" t="s">
        <v>878</v>
      </c>
      <c r="D263" s="33">
        <v>4</v>
      </c>
      <c r="E263" t="str">
        <f t="shared" si="4"/>
        <v>SKJ4</v>
      </c>
      <c r="F263" t="s">
        <v>361</v>
      </c>
      <c r="G263" s="10" t="s">
        <v>478</v>
      </c>
      <c r="H263">
        <v>5</v>
      </c>
    </row>
    <row r="264" spans="1:9" x14ac:dyDescent="0.35">
      <c r="A264" s="29">
        <v>45504</v>
      </c>
      <c r="B264" t="s">
        <v>19</v>
      </c>
      <c r="C264" t="s">
        <v>878</v>
      </c>
      <c r="D264" s="33">
        <v>4</v>
      </c>
      <c r="E264" t="str">
        <f t="shared" si="4"/>
        <v>SKJ4</v>
      </c>
      <c r="F264" t="s">
        <v>408</v>
      </c>
      <c r="G264" s="10" t="s">
        <v>492</v>
      </c>
      <c r="H264">
        <v>5</v>
      </c>
    </row>
    <row r="265" spans="1:9" x14ac:dyDescent="0.35">
      <c r="A265" s="29">
        <v>45504</v>
      </c>
      <c r="B265" t="s">
        <v>19</v>
      </c>
      <c r="C265" t="s">
        <v>878</v>
      </c>
      <c r="D265" s="33">
        <v>4</v>
      </c>
      <c r="E265" t="str">
        <f t="shared" si="4"/>
        <v>SKJ4</v>
      </c>
      <c r="F265" t="s">
        <v>388</v>
      </c>
      <c r="G265" s="10" t="s">
        <v>480</v>
      </c>
      <c r="H265">
        <v>4</v>
      </c>
    </row>
    <row r="266" spans="1:9" x14ac:dyDescent="0.35">
      <c r="A266" s="29">
        <v>45504</v>
      </c>
      <c r="B266" t="s">
        <v>19</v>
      </c>
      <c r="C266" t="s">
        <v>878</v>
      </c>
      <c r="D266" s="33">
        <v>4</v>
      </c>
      <c r="E266" t="str">
        <f t="shared" si="4"/>
        <v>SKJ4</v>
      </c>
      <c r="F266" t="s">
        <v>398</v>
      </c>
      <c r="G266" s="10" t="s">
        <v>494</v>
      </c>
      <c r="H266">
        <v>4</v>
      </c>
    </row>
    <row r="267" spans="1:9" x14ac:dyDescent="0.35">
      <c r="A267" s="29">
        <v>45504</v>
      </c>
      <c r="B267" t="s">
        <v>19</v>
      </c>
      <c r="C267" t="s">
        <v>878</v>
      </c>
      <c r="D267" s="33">
        <v>4</v>
      </c>
      <c r="E267" t="str">
        <f t="shared" si="4"/>
        <v>SKJ4</v>
      </c>
      <c r="F267" t="s">
        <v>486</v>
      </c>
      <c r="G267" s="10" t="s">
        <v>487</v>
      </c>
      <c r="H267">
        <v>3</v>
      </c>
      <c r="I267" t="s">
        <v>488</v>
      </c>
    </row>
    <row r="268" spans="1:9" x14ac:dyDescent="0.35">
      <c r="A268" s="29">
        <v>45504</v>
      </c>
      <c r="B268" t="s">
        <v>19</v>
      </c>
      <c r="C268" t="s">
        <v>878</v>
      </c>
      <c r="D268" s="33">
        <v>4</v>
      </c>
      <c r="E268" t="str">
        <f t="shared" si="4"/>
        <v>SKJ4</v>
      </c>
      <c r="F268" t="s">
        <v>411</v>
      </c>
      <c r="G268" s="10" t="s">
        <v>490</v>
      </c>
      <c r="H268">
        <v>3</v>
      </c>
    </row>
    <row r="269" spans="1:9" x14ac:dyDescent="0.35">
      <c r="A269" s="29">
        <v>45504</v>
      </c>
      <c r="B269" t="s">
        <v>19</v>
      </c>
      <c r="C269" t="s">
        <v>878</v>
      </c>
      <c r="D269" s="33">
        <v>4</v>
      </c>
      <c r="E269" t="str">
        <f t="shared" si="4"/>
        <v>SKJ4</v>
      </c>
      <c r="F269" t="s">
        <v>391</v>
      </c>
      <c r="G269" s="10" t="s">
        <v>491</v>
      </c>
      <c r="H269">
        <v>3</v>
      </c>
    </row>
    <row r="270" spans="1:9" x14ac:dyDescent="0.35">
      <c r="A270" s="29">
        <v>45504</v>
      </c>
      <c r="B270" t="s">
        <v>19</v>
      </c>
      <c r="C270" t="s">
        <v>878</v>
      </c>
      <c r="D270" s="33">
        <v>4</v>
      </c>
      <c r="E270" t="str">
        <f t="shared" si="4"/>
        <v>SKJ4</v>
      </c>
      <c r="F270" t="s">
        <v>392</v>
      </c>
      <c r="G270" s="10" t="s">
        <v>1091</v>
      </c>
      <c r="H270">
        <v>2</v>
      </c>
    </row>
    <row r="271" spans="1:9" x14ac:dyDescent="0.35">
      <c r="A271" s="29">
        <v>45504</v>
      </c>
      <c r="B271" t="s">
        <v>19</v>
      </c>
      <c r="C271" t="s">
        <v>878</v>
      </c>
      <c r="D271" s="33">
        <v>4</v>
      </c>
      <c r="E271" t="str">
        <f t="shared" si="4"/>
        <v>SKJ4</v>
      </c>
      <c r="F271" t="s">
        <v>377</v>
      </c>
      <c r="G271" s="10" t="s">
        <v>1088</v>
      </c>
      <c r="H271">
        <v>2</v>
      </c>
    </row>
    <row r="272" spans="1:9" x14ac:dyDescent="0.35">
      <c r="A272" s="29">
        <v>45504</v>
      </c>
      <c r="B272" t="s">
        <v>19</v>
      </c>
      <c r="C272" t="s">
        <v>878</v>
      </c>
      <c r="D272" s="33">
        <v>4</v>
      </c>
      <c r="E272" t="str">
        <f t="shared" si="4"/>
        <v>SKJ4</v>
      </c>
      <c r="F272" t="s">
        <v>481</v>
      </c>
      <c r="G272" s="10">
        <v>13</v>
      </c>
      <c r="H272">
        <v>1</v>
      </c>
    </row>
    <row r="273" spans="1:8" x14ac:dyDescent="0.35">
      <c r="A273" s="29">
        <v>45504</v>
      </c>
      <c r="B273" t="s">
        <v>19</v>
      </c>
      <c r="C273" t="s">
        <v>878</v>
      </c>
      <c r="D273" s="33">
        <v>4</v>
      </c>
      <c r="E273" t="str">
        <f t="shared" si="4"/>
        <v>SKJ4</v>
      </c>
      <c r="F273" t="s">
        <v>403</v>
      </c>
      <c r="G273" s="10">
        <v>1</v>
      </c>
      <c r="H273">
        <v>1</v>
      </c>
    </row>
    <row r="274" spans="1:8" x14ac:dyDescent="0.35">
      <c r="A274" s="29">
        <v>45504</v>
      </c>
      <c r="B274" t="s">
        <v>19</v>
      </c>
      <c r="C274" t="s">
        <v>878</v>
      </c>
      <c r="D274" s="33">
        <v>4</v>
      </c>
      <c r="E274" t="str">
        <f t="shared" si="4"/>
        <v>SKJ4</v>
      </c>
      <c r="F274" t="s">
        <v>465</v>
      </c>
      <c r="G274" s="10">
        <v>3</v>
      </c>
      <c r="H274">
        <v>1</v>
      </c>
    </row>
    <row r="275" spans="1:8" x14ac:dyDescent="0.35">
      <c r="A275" s="29">
        <v>45504</v>
      </c>
      <c r="B275" t="s">
        <v>19</v>
      </c>
      <c r="C275" t="s">
        <v>878</v>
      </c>
      <c r="D275" s="33">
        <v>4</v>
      </c>
      <c r="E275" t="str">
        <f t="shared" si="4"/>
        <v>SKJ4</v>
      </c>
      <c r="F275" t="s">
        <v>409</v>
      </c>
      <c r="G275" s="10">
        <v>12</v>
      </c>
      <c r="H275">
        <v>1</v>
      </c>
    </row>
    <row r="276" spans="1:8" x14ac:dyDescent="0.35">
      <c r="A276" s="29">
        <v>45504</v>
      </c>
      <c r="B276" t="s">
        <v>19</v>
      </c>
      <c r="C276" t="s">
        <v>878</v>
      </c>
      <c r="D276" s="33">
        <v>5</v>
      </c>
      <c r="E276" t="str">
        <f t="shared" si="4"/>
        <v>SKJ5</v>
      </c>
      <c r="F276" t="s">
        <v>370</v>
      </c>
      <c r="G276" s="10" t="s">
        <v>362</v>
      </c>
      <c r="H276">
        <v>16</v>
      </c>
    </row>
    <row r="277" spans="1:8" x14ac:dyDescent="0.35">
      <c r="A277" s="29">
        <v>45504</v>
      </c>
      <c r="B277" t="s">
        <v>19</v>
      </c>
      <c r="C277" t="s">
        <v>878</v>
      </c>
      <c r="D277" s="33">
        <v>5</v>
      </c>
      <c r="E277" t="str">
        <f t="shared" si="4"/>
        <v>SKJ5</v>
      </c>
      <c r="F277" t="s">
        <v>372</v>
      </c>
      <c r="G277" s="10" t="s">
        <v>502</v>
      </c>
      <c r="H277">
        <v>14</v>
      </c>
    </row>
    <row r="278" spans="1:8" x14ac:dyDescent="0.35">
      <c r="A278" s="29">
        <v>45504</v>
      </c>
      <c r="B278" t="s">
        <v>19</v>
      </c>
      <c r="C278" t="s">
        <v>878</v>
      </c>
      <c r="D278" s="33">
        <v>5</v>
      </c>
      <c r="E278" t="str">
        <f t="shared" si="4"/>
        <v>SKJ5</v>
      </c>
      <c r="F278" t="s">
        <v>463</v>
      </c>
      <c r="G278" s="10" t="s">
        <v>507</v>
      </c>
      <c r="H278">
        <v>12</v>
      </c>
    </row>
    <row r="279" spans="1:8" x14ac:dyDescent="0.35">
      <c r="A279" s="29">
        <v>45504</v>
      </c>
      <c r="B279" t="s">
        <v>19</v>
      </c>
      <c r="C279" t="s">
        <v>878</v>
      </c>
      <c r="D279" s="33">
        <v>5</v>
      </c>
      <c r="E279" t="str">
        <f t="shared" si="4"/>
        <v>SKJ5</v>
      </c>
      <c r="F279" t="s">
        <v>365</v>
      </c>
      <c r="G279" s="10" t="s">
        <v>496</v>
      </c>
      <c r="H279">
        <v>11</v>
      </c>
    </row>
    <row r="280" spans="1:8" x14ac:dyDescent="0.35">
      <c r="A280" s="29">
        <v>45504</v>
      </c>
      <c r="B280" t="s">
        <v>19</v>
      </c>
      <c r="C280" t="s">
        <v>878</v>
      </c>
      <c r="D280" s="33">
        <v>5</v>
      </c>
      <c r="E280" t="str">
        <f t="shared" si="4"/>
        <v>SKJ5</v>
      </c>
      <c r="F280" t="s">
        <v>429</v>
      </c>
      <c r="G280" s="10" t="s">
        <v>501</v>
      </c>
      <c r="H280">
        <v>11</v>
      </c>
    </row>
    <row r="281" spans="1:8" x14ac:dyDescent="0.35">
      <c r="A281" s="29">
        <v>45504</v>
      </c>
      <c r="B281" t="s">
        <v>19</v>
      </c>
      <c r="C281" t="s">
        <v>878</v>
      </c>
      <c r="D281" s="33">
        <v>5</v>
      </c>
      <c r="E281" t="str">
        <f t="shared" si="4"/>
        <v>SKJ5</v>
      </c>
      <c r="F281" t="s">
        <v>391</v>
      </c>
      <c r="G281" s="10" t="s">
        <v>503</v>
      </c>
      <c r="H281">
        <v>11</v>
      </c>
    </row>
    <row r="282" spans="1:8" x14ac:dyDescent="0.35">
      <c r="A282" s="29">
        <v>45504</v>
      </c>
      <c r="B282" t="s">
        <v>19</v>
      </c>
      <c r="C282" t="s">
        <v>878</v>
      </c>
      <c r="D282" s="33">
        <v>5</v>
      </c>
      <c r="E282" t="str">
        <f t="shared" si="4"/>
        <v>SKJ5</v>
      </c>
      <c r="F282" t="s">
        <v>398</v>
      </c>
      <c r="G282" s="10" t="s">
        <v>505</v>
      </c>
      <c r="H282">
        <v>11</v>
      </c>
    </row>
    <row r="283" spans="1:8" x14ac:dyDescent="0.35">
      <c r="A283" s="29">
        <v>45504</v>
      </c>
      <c r="B283" t="s">
        <v>19</v>
      </c>
      <c r="C283" t="s">
        <v>878</v>
      </c>
      <c r="D283" s="33">
        <v>5</v>
      </c>
      <c r="E283" t="str">
        <f t="shared" si="4"/>
        <v>SKJ5</v>
      </c>
      <c r="F283" t="s">
        <v>393</v>
      </c>
      <c r="G283" s="10" t="s">
        <v>509</v>
      </c>
      <c r="H283">
        <v>9</v>
      </c>
    </row>
    <row r="284" spans="1:8" x14ac:dyDescent="0.35">
      <c r="A284" s="29">
        <v>45504</v>
      </c>
      <c r="B284" t="s">
        <v>19</v>
      </c>
      <c r="C284" t="s">
        <v>878</v>
      </c>
      <c r="D284" s="33">
        <v>5</v>
      </c>
      <c r="E284" t="str">
        <f t="shared" si="4"/>
        <v>SKJ5</v>
      </c>
      <c r="F284" t="s">
        <v>361</v>
      </c>
      <c r="G284" s="10" t="s">
        <v>495</v>
      </c>
      <c r="H284">
        <v>8</v>
      </c>
    </row>
    <row r="285" spans="1:8" x14ac:dyDescent="0.35">
      <c r="A285" s="29">
        <v>45504</v>
      </c>
      <c r="B285" t="s">
        <v>19</v>
      </c>
      <c r="C285" t="s">
        <v>878</v>
      </c>
      <c r="D285" s="33">
        <v>5</v>
      </c>
      <c r="E285" t="str">
        <f t="shared" si="4"/>
        <v>SKJ5</v>
      </c>
      <c r="F285" t="s">
        <v>244</v>
      </c>
      <c r="G285" s="10" t="s">
        <v>499</v>
      </c>
      <c r="H285">
        <v>7</v>
      </c>
    </row>
    <row r="286" spans="1:8" x14ac:dyDescent="0.35">
      <c r="A286" s="29">
        <v>45504</v>
      </c>
      <c r="B286" t="s">
        <v>19</v>
      </c>
      <c r="C286" t="s">
        <v>878</v>
      </c>
      <c r="D286" s="33">
        <v>5</v>
      </c>
      <c r="E286" t="str">
        <f t="shared" si="4"/>
        <v>SKJ5</v>
      </c>
      <c r="F286" t="s">
        <v>439</v>
      </c>
      <c r="G286" s="10" t="s">
        <v>506</v>
      </c>
      <c r="H286">
        <v>7</v>
      </c>
    </row>
    <row r="287" spans="1:8" x14ac:dyDescent="0.35">
      <c r="A287" s="29">
        <v>45504</v>
      </c>
      <c r="B287" t="s">
        <v>19</v>
      </c>
      <c r="C287" t="s">
        <v>878</v>
      </c>
      <c r="D287" s="33">
        <v>5</v>
      </c>
      <c r="E287" t="str">
        <f t="shared" si="4"/>
        <v>SKJ5</v>
      </c>
      <c r="F287" t="s">
        <v>397</v>
      </c>
      <c r="G287" s="10" t="s">
        <v>500</v>
      </c>
      <c r="H287">
        <v>6</v>
      </c>
    </row>
    <row r="288" spans="1:8" x14ac:dyDescent="0.35">
      <c r="A288" s="29">
        <v>45504</v>
      </c>
      <c r="B288" t="s">
        <v>19</v>
      </c>
      <c r="C288" t="s">
        <v>878</v>
      </c>
      <c r="D288" s="33">
        <v>5</v>
      </c>
      <c r="E288" t="str">
        <f t="shared" si="4"/>
        <v>SKJ5</v>
      </c>
      <c r="F288" t="s">
        <v>368</v>
      </c>
      <c r="G288" s="10" t="s">
        <v>498</v>
      </c>
      <c r="H288">
        <v>5</v>
      </c>
    </row>
    <row r="289" spans="1:9" x14ac:dyDescent="0.35">
      <c r="A289" s="29">
        <v>45504</v>
      </c>
      <c r="B289" t="s">
        <v>19</v>
      </c>
      <c r="C289" t="s">
        <v>878</v>
      </c>
      <c r="D289" s="33">
        <v>5</v>
      </c>
      <c r="E289" t="str">
        <f t="shared" si="4"/>
        <v>SKJ5</v>
      </c>
      <c r="F289" t="s">
        <v>409</v>
      </c>
      <c r="G289" s="10" t="s">
        <v>508</v>
      </c>
      <c r="H289">
        <v>5</v>
      </c>
    </row>
    <row r="290" spans="1:9" x14ac:dyDescent="0.35">
      <c r="A290" s="29">
        <v>45504</v>
      </c>
      <c r="B290" t="s">
        <v>19</v>
      </c>
      <c r="C290" t="s">
        <v>878</v>
      </c>
      <c r="D290" s="33">
        <v>5</v>
      </c>
      <c r="E290" t="str">
        <f t="shared" si="4"/>
        <v>SKJ5</v>
      </c>
      <c r="F290" t="s">
        <v>388</v>
      </c>
      <c r="G290" s="10" t="s">
        <v>497</v>
      </c>
      <c r="H290">
        <v>3</v>
      </c>
    </row>
    <row r="291" spans="1:9" x14ac:dyDescent="0.35">
      <c r="A291" s="29">
        <v>45504</v>
      </c>
      <c r="B291" t="s">
        <v>19</v>
      </c>
      <c r="C291" t="s">
        <v>878</v>
      </c>
      <c r="D291" s="33">
        <v>5</v>
      </c>
      <c r="E291" t="str">
        <f t="shared" si="4"/>
        <v>SKJ5</v>
      </c>
      <c r="F291" t="s">
        <v>486</v>
      </c>
      <c r="G291" s="10" t="s">
        <v>504</v>
      </c>
      <c r="H291">
        <v>3</v>
      </c>
      <c r="I291" t="s">
        <v>488</v>
      </c>
    </row>
    <row r="292" spans="1:9" x14ac:dyDescent="0.35">
      <c r="A292" s="29">
        <v>45504</v>
      </c>
      <c r="B292" t="s">
        <v>19</v>
      </c>
      <c r="C292" t="s">
        <v>878</v>
      </c>
      <c r="D292" s="33">
        <v>5</v>
      </c>
      <c r="E292" t="str">
        <f t="shared" si="4"/>
        <v>SKJ5</v>
      </c>
      <c r="F292" t="s">
        <v>381</v>
      </c>
      <c r="G292" s="10" t="s">
        <v>1006</v>
      </c>
      <c r="H292">
        <v>2</v>
      </c>
    </row>
    <row r="293" spans="1:9" x14ac:dyDescent="0.35">
      <c r="A293" s="29">
        <v>45504</v>
      </c>
      <c r="B293" t="s">
        <v>19</v>
      </c>
      <c r="C293" t="s">
        <v>878</v>
      </c>
      <c r="D293" s="33">
        <v>5</v>
      </c>
      <c r="E293" t="str">
        <f t="shared" si="4"/>
        <v>SKJ5</v>
      </c>
      <c r="F293" t="s">
        <v>401</v>
      </c>
      <c r="G293" s="10">
        <v>8</v>
      </c>
      <c r="H293">
        <v>1</v>
      </c>
    </row>
    <row r="294" spans="1:9" x14ac:dyDescent="0.35">
      <c r="A294" s="29">
        <v>45504</v>
      </c>
      <c r="B294" t="s">
        <v>19</v>
      </c>
      <c r="C294" t="s">
        <v>878</v>
      </c>
      <c r="D294" s="33">
        <v>5</v>
      </c>
      <c r="E294" t="str">
        <f t="shared" si="4"/>
        <v>SKJ5</v>
      </c>
      <c r="F294" t="s">
        <v>474</v>
      </c>
      <c r="G294" s="10">
        <v>8</v>
      </c>
      <c r="H294">
        <v>1</v>
      </c>
    </row>
    <row r="295" spans="1:9" x14ac:dyDescent="0.35">
      <c r="A295" s="29">
        <v>45504</v>
      </c>
      <c r="B295" t="s">
        <v>19</v>
      </c>
      <c r="C295" t="s">
        <v>878</v>
      </c>
      <c r="D295" s="33">
        <v>5</v>
      </c>
      <c r="E295" t="str">
        <f t="shared" si="4"/>
        <v>SKJ5</v>
      </c>
      <c r="F295" t="s">
        <v>408</v>
      </c>
      <c r="G295" s="10">
        <v>9</v>
      </c>
      <c r="H295">
        <v>1</v>
      </c>
    </row>
    <row r="296" spans="1:9" x14ac:dyDescent="0.35">
      <c r="A296" s="29">
        <v>45504</v>
      </c>
      <c r="B296" t="s">
        <v>19</v>
      </c>
      <c r="C296" t="s">
        <v>878</v>
      </c>
      <c r="D296" s="33">
        <v>5</v>
      </c>
      <c r="E296" t="str">
        <f t="shared" si="4"/>
        <v>SKJ5</v>
      </c>
      <c r="F296" t="s">
        <v>427</v>
      </c>
      <c r="G296" s="10">
        <v>9</v>
      </c>
      <c r="H296">
        <v>1</v>
      </c>
    </row>
    <row r="297" spans="1:9" x14ac:dyDescent="0.35">
      <c r="A297" s="29">
        <v>45504</v>
      </c>
      <c r="B297" t="s">
        <v>19</v>
      </c>
      <c r="C297" t="s">
        <v>878</v>
      </c>
      <c r="D297" s="33">
        <v>6</v>
      </c>
      <c r="E297" t="str">
        <f t="shared" si="4"/>
        <v>SKJ6</v>
      </c>
      <c r="F297" t="s">
        <v>370</v>
      </c>
      <c r="G297" s="10" t="s">
        <v>362</v>
      </c>
      <c r="H297">
        <v>16</v>
      </c>
    </row>
    <row r="298" spans="1:9" x14ac:dyDescent="0.35">
      <c r="A298" s="29">
        <v>45504</v>
      </c>
      <c r="B298" t="s">
        <v>19</v>
      </c>
      <c r="C298" t="s">
        <v>878</v>
      </c>
      <c r="D298" s="33">
        <v>6</v>
      </c>
      <c r="E298" t="str">
        <f t="shared" si="4"/>
        <v>SKJ6</v>
      </c>
      <c r="F298" t="s">
        <v>397</v>
      </c>
      <c r="G298" s="10" t="s">
        <v>524</v>
      </c>
      <c r="H298">
        <v>15</v>
      </c>
    </row>
    <row r="299" spans="1:9" x14ac:dyDescent="0.35">
      <c r="A299" s="29">
        <v>45504</v>
      </c>
      <c r="B299" t="s">
        <v>19</v>
      </c>
      <c r="C299" t="s">
        <v>878</v>
      </c>
      <c r="D299" s="33">
        <v>6</v>
      </c>
      <c r="E299" t="str">
        <f t="shared" si="4"/>
        <v>SKJ6</v>
      </c>
      <c r="F299" t="s">
        <v>429</v>
      </c>
      <c r="G299" s="10" t="s">
        <v>525</v>
      </c>
      <c r="H299">
        <v>13</v>
      </c>
    </row>
    <row r="300" spans="1:9" x14ac:dyDescent="0.35">
      <c r="A300" s="29">
        <v>45504</v>
      </c>
      <c r="B300" t="s">
        <v>19</v>
      </c>
      <c r="C300" t="s">
        <v>878</v>
      </c>
      <c r="D300" s="33">
        <v>6</v>
      </c>
      <c r="E300" t="str">
        <f t="shared" si="4"/>
        <v>SKJ6</v>
      </c>
      <c r="F300" t="s">
        <v>372</v>
      </c>
      <c r="G300" s="10" t="s">
        <v>527</v>
      </c>
      <c r="H300">
        <v>13</v>
      </c>
    </row>
    <row r="301" spans="1:9" x14ac:dyDescent="0.35">
      <c r="A301" s="29">
        <v>45504</v>
      </c>
      <c r="B301" t="s">
        <v>19</v>
      </c>
      <c r="C301" t="s">
        <v>878</v>
      </c>
      <c r="D301" s="33">
        <v>6</v>
      </c>
      <c r="E301" t="str">
        <f t="shared" si="4"/>
        <v>SKJ6</v>
      </c>
      <c r="F301" t="s">
        <v>463</v>
      </c>
      <c r="G301" s="10" t="s">
        <v>530</v>
      </c>
      <c r="H301">
        <v>12</v>
      </c>
    </row>
    <row r="302" spans="1:9" x14ac:dyDescent="0.35">
      <c r="A302" s="29">
        <v>45504</v>
      </c>
      <c r="B302" t="s">
        <v>19</v>
      </c>
      <c r="C302" t="s">
        <v>878</v>
      </c>
      <c r="D302" s="33">
        <v>6</v>
      </c>
      <c r="E302" t="str">
        <f t="shared" si="4"/>
        <v>SKJ6</v>
      </c>
      <c r="F302" t="s">
        <v>365</v>
      </c>
      <c r="G302" s="10" t="s">
        <v>520</v>
      </c>
      <c r="H302">
        <v>11</v>
      </c>
    </row>
    <row r="303" spans="1:9" x14ac:dyDescent="0.35">
      <c r="A303" s="29">
        <v>45504</v>
      </c>
      <c r="B303" t="s">
        <v>19</v>
      </c>
      <c r="C303" t="s">
        <v>878</v>
      </c>
      <c r="D303" s="33">
        <v>6</v>
      </c>
      <c r="E303" t="str">
        <f t="shared" si="4"/>
        <v>SKJ6</v>
      </c>
      <c r="F303" t="s">
        <v>361</v>
      </c>
      <c r="G303" s="10" t="s">
        <v>522</v>
      </c>
      <c r="H303">
        <v>10</v>
      </c>
    </row>
    <row r="304" spans="1:9" x14ac:dyDescent="0.35">
      <c r="A304" s="29">
        <v>45504</v>
      </c>
      <c r="B304" t="s">
        <v>19</v>
      </c>
      <c r="C304" t="s">
        <v>878</v>
      </c>
      <c r="D304" s="33">
        <v>6</v>
      </c>
      <c r="E304" t="str">
        <f t="shared" si="4"/>
        <v>SKJ6</v>
      </c>
      <c r="F304" t="s">
        <v>393</v>
      </c>
      <c r="G304" s="10" t="s">
        <v>526</v>
      </c>
      <c r="H304">
        <v>8</v>
      </c>
    </row>
    <row r="305" spans="1:8" x14ac:dyDescent="0.35">
      <c r="A305" s="29">
        <v>45504</v>
      </c>
      <c r="B305" t="s">
        <v>19</v>
      </c>
      <c r="C305" t="s">
        <v>878</v>
      </c>
      <c r="D305" s="33">
        <v>6</v>
      </c>
      <c r="E305" t="str">
        <f t="shared" si="4"/>
        <v>SKJ6</v>
      </c>
      <c r="F305" t="s">
        <v>439</v>
      </c>
      <c r="G305" s="10" t="s">
        <v>532</v>
      </c>
      <c r="H305">
        <v>8</v>
      </c>
    </row>
    <row r="306" spans="1:8" x14ac:dyDescent="0.35">
      <c r="A306" s="29">
        <v>45504</v>
      </c>
      <c r="B306" t="s">
        <v>19</v>
      </c>
      <c r="C306" t="s">
        <v>878</v>
      </c>
      <c r="D306" s="33">
        <v>6</v>
      </c>
      <c r="E306" t="str">
        <f t="shared" si="4"/>
        <v>SKJ6</v>
      </c>
      <c r="F306" t="s">
        <v>368</v>
      </c>
      <c r="G306" s="10" t="s">
        <v>521</v>
      </c>
      <c r="H306">
        <v>6</v>
      </c>
    </row>
    <row r="307" spans="1:8" x14ac:dyDescent="0.35">
      <c r="A307" s="29">
        <v>45504</v>
      </c>
      <c r="B307" t="s">
        <v>19</v>
      </c>
      <c r="C307" t="s">
        <v>878</v>
      </c>
      <c r="D307" s="33">
        <v>6</v>
      </c>
      <c r="E307" t="str">
        <f t="shared" si="4"/>
        <v>SKJ6</v>
      </c>
      <c r="F307" t="s">
        <v>391</v>
      </c>
      <c r="G307" s="10" t="s">
        <v>531</v>
      </c>
      <c r="H307">
        <v>6</v>
      </c>
    </row>
    <row r="308" spans="1:8" x14ac:dyDescent="0.35">
      <c r="A308" s="29">
        <v>45504</v>
      </c>
      <c r="B308" t="s">
        <v>19</v>
      </c>
      <c r="C308" t="s">
        <v>878</v>
      </c>
      <c r="D308" s="33">
        <v>6</v>
      </c>
      <c r="E308" t="str">
        <f t="shared" si="4"/>
        <v>SKJ6</v>
      </c>
      <c r="F308" t="s">
        <v>244</v>
      </c>
      <c r="G308" s="10" t="s">
        <v>528</v>
      </c>
      <c r="H308">
        <v>3</v>
      </c>
    </row>
    <row r="309" spans="1:8" x14ac:dyDescent="0.35">
      <c r="A309" s="29">
        <v>45504</v>
      </c>
      <c r="B309" t="s">
        <v>19</v>
      </c>
      <c r="C309" t="s">
        <v>878</v>
      </c>
      <c r="D309" s="33">
        <v>6</v>
      </c>
      <c r="E309" t="str">
        <f t="shared" si="4"/>
        <v>SKJ6</v>
      </c>
      <c r="F309" t="s">
        <v>401</v>
      </c>
      <c r="G309" s="10" t="s">
        <v>533</v>
      </c>
      <c r="H309">
        <v>3</v>
      </c>
    </row>
    <row r="310" spans="1:8" x14ac:dyDescent="0.35">
      <c r="A310" s="29">
        <v>45504</v>
      </c>
      <c r="B310" t="s">
        <v>19</v>
      </c>
      <c r="C310" t="s">
        <v>878</v>
      </c>
      <c r="D310" s="33">
        <v>6</v>
      </c>
      <c r="E310" t="str">
        <f t="shared" si="4"/>
        <v>SKJ6</v>
      </c>
      <c r="F310" t="s">
        <v>409</v>
      </c>
      <c r="G310" s="10" t="s">
        <v>534</v>
      </c>
      <c r="H310">
        <v>3</v>
      </c>
    </row>
    <row r="311" spans="1:8" x14ac:dyDescent="0.35">
      <c r="A311" s="29">
        <v>45504</v>
      </c>
      <c r="B311" t="s">
        <v>19</v>
      </c>
      <c r="C311" t="s">
        <v>878</v>
      </c>
      <c r="D311" s="33">
        <v>6</v>
      </c>
      <c r="E311" t="str">
        <f t="shared" si="4"/>
        <v>SKJ6</v>
      </c>
      <c r="F311" t="s">
        <v>398</v>
      </c>
      <c r="G311" s="10" t="s">
        <v>1101</v>
      </c>
      <c r="H311">
        <v>2</v>
      </c>
    </row>
    <row r="312" spans="1:8" x14ac:dyDescent="0.35">
      <c r="A312" s="29">
        <v>45504</v>
      </c>
      <c r="B312" t="s">
        <v>19</v>
      </c>
      <c r="C312" t="s">
        <v>878</v>
      </c>
      <c r="D312" s="33">
        <v>6</v>
      </c>
      <c r="E312" t="str">
        <f t="shared" si="4"/>
        <v>SKJ6</v>
      </c>
      <c r="F312" t="s">
        <v>367</v>
      </c>
      <c r="G312" s="10" t="s">
        <v>1102</v>
      </c>
      <c r="H312">
        <v>2</v>
      </c>
    </row>
    <row r="313" spans="1:8" x14ac:dyDescent="0.35">
      <c r="A313" s="29">
        <v>45504</v>
      </c>
      <c r="B313" t="s">
        <v>19</v>
      </c>
      <c r="C313" t="s">
        <v>878</v>
      </c>
      <c r="D313" s="33">
        <v>6</v>
      </c>
      <c r="E313" t="str">
        <f t="shared" si="4"/>
        <v>SKJ6</v>
      </c>
      <c r="F313" t="s">
        <v>388</v>
      </c>
      <c r="G313" s="10">
        <v>1</v>
      </c>
      <c r="H313">
        <v>1</v>
      </c>
    </row>
    <row r="314" spans="1:8" x14ac:dyDescent="0.35">
      <c r="A314" s="29">
        <v>45504</v>
      </c>
      <c r="B314" t="s">
        <v>19</v>
      </c>
      <c r="C314" t="s">
        <v>878</v>
      </c>
      <c r="D314" s="33">
        <v>6</v>
      </c>
      <c r="E314" t="str">
        <f t="shared" si="4"/>
        <v>SKJ6</v>
      </c>
      <c r="F314" t="s">
        <v>523</v>
      </c>
      <c r="G314" s="10">
        <v>9</v>
      </c>
      <c r="H314">
        <v>1</v>
      </c>
    </row>
    <row r="315" spans="1:8" x14ac:dyDescent="0.35">
      <c r="A315" s="29">
        <v>45504</v>
      </c>
      <c r="B315" t="s">
        <v>19</v>
      </c>
      <c r="C315" t="s">
        <v>878</v>
      </c>
      <c r="D315" s="33">
        <v>6</v>
      </c>
      <c r="E315" t="str">
        <f t="shared" si="4"/>
        <v>SKJ6</v>
      </c>
      <c r="F315" t="s">
        <v>529</v>
      </c>
      <c r="G315" s="10">
        <v>9</v>
      </c>
      <c r="H315">
        <v>1</v>
      </c>
    </row>
    <row r="316" spans="1:8" x14ac:dyDescent="0.35">
      <c r="A316" s="29">
        <v>45503</v>
      </c>
      <c r="B316" t="s">
        <v>19</v>
      </c>
      <c r="C316" t="s">
        <v>878</v>
      </c>
      <c r="D316" s="33">
        <v>7</v>
      </c>
      <c r="E316" t="str">
        <f t="shared" si="4"/>
        <v>SKJ7</v>
      </c>
      <c r="F316" t="s">
        <v>361</v>
      </c>
      <c r="G316" s="10" t="s">
        <v>362</v>
      </c>
      <c r="H316">
        <v>16</v>
      </c>
    </row>
    <row r="317" spans="1:8" x14ac:dyDescent="0.35">
      <c r="A317" s="29">
        <v>45503</v>
      </c>
      <c r="B317" t="s">
        <v>19</v>
      </c>
      <c r="C317" t="s">
        <v>878</v>
      </c>
      <c r="D317" s="33">
        <v>7</v>
      </c>
      <c r="E317" t="str">
        <f t="shared" si="4"/>
        <v>SKJ7</v>
      </c>
      <c r="F317" t="s">
        <v>370</v>
      </c>
      <c r="G317" s="10" t="s">
        <v>362</v>
      </c>
      <c r="H317">
        <v>16</v>
      </c>
    </row>
    <row r="318" spans="1:8" x14ac:dyDescent="0.35">
      <c r="A318" s="29">
        <v>45503</v>
      </c>
      <c r="B318" t="s">
        <v>19</v>
      </c>
      <c r="C318" t="s">
        <v>878</v>
      </c>
      <c r="D318" s="33">
        <v>7</v>
      </c>
      <c r="E318" t="str">
        <f t="shared" si="4"/>
        <v>SKJ7</v>
      </c>
      <c r="F318" t="s">
        <v>403</v>
      </c>
      <c r="G318" s="10" t="s">
        <v>549</v>
      </c>
      <c r="H318">
        <v>13</v>
      </c>
    </row>
    <row r="319" spans="1:8" x14ac:dyDescent="0.35">
      <c r="A319" s="29">
        <v>45503</v>
      </c>
      <c r="B319" t="s">
        <v>19</v>
      </c>
      <c r="C319" t="s">
        <v>878</v>
      </c>
      <c r="D319" s="33">
        <v>7</v>
      </c>
      <c r="E319" t="str">
        <f t="shared" si="4"/>
        <v>SKJ7</v>
      </c>
      <c r="F319" t="s">
        <v>429</v>
      </c>
      <c r="G319" s="10" t="s">
        <v>550</v>
      </c>
      <c r="H319">
        <v>13</v>
      </c>
    </row>
    <row r="320" spans="1:8" x14ac:dyDescent="0.35">
      <c r="A320" s="29">
        <v>45503</v>
      </c>
      <c r="B320" t="s">
        <v>19</v>
      </c>
      <c r="C320" t="s">
        <v>878</v>
      </c>
      <c r="D320" s="33">
        <v>7</v>
      </c>
      <c r="E320" t="str">
        <f t="shared" si="4"/>
        <v>SKJ7</v>
      </c>
      <c r="F320" t="s">
        <v>365</v>
      </c>
      <c r="G320" s="10" t="s">
        <v>545</v>
      </c>
      <c r="H320">
        <v>12</v>
      </c>
    </row>
    <row r="321" spans="1:8" x14ac:dyDescent="0.35">
      <c r="A321" s="29">
        <v>45503</v>
      </c>
      <c r="B321" t="s">
        <v>19</v>
      </c>
      <c r="C321" t="s">
        <v>878</v>
      </c>
      <c r="D321" s="33">
        <v>7</v>
      </c>
      <c r="E321" t="str">
        <f t="shared" si="4"/>
        <v>SKJ7</v>
      </c>
      <c r="F321" t="s">
        <v>397</v>
      </c>
      <c r="G321" s="10" t="s">
        <v>547</v>
      </c>
      <c r="H321">
        <v>12</v>
      </c>
    </row>
    <row r="322" spans="1:8" x14ac:dyDescent="0.35">
      <c r="A322" s="29">
        <v>45503</v>
      </c>
      <c r="B322" t="s">
        <v>19</v>
      </c>
      <c r="C322" t="s">
        <v>878</v>
      </c>
      <c r="D322" s="33">
        <v>7</v>
      </c>
      <c r="E322" t="str">
        <f t="shared" si="4"/>
        <v>SKJ7</v>
      </c>
      <c r="F322" t="s">
        <v>244</v>
      </c>
      <c r="G322" s="10" t="s">
        <v>554</v>
      </c>
      <c r="H322">
        <v>8</v>
      </c>
    </row>
    <row r="323" spans="1:8" x14ac:dyDescent="0.35">
      <c r="A323" s="29">
        <v>45503</v>
      </c>
      <c r="B323" t="s">
        <v>19</v>
      </c>
      <c r="C323" t="s">
        <v>878</v>
      </c>
      <c r="D323" s="33">
        <v>7</v>
      </c>
      <c r="E323" t="str">
        <f t="shared" ref="E323:E386" si="5">C323&amp;""&amp;D323</f>
        <v>SKJ7</v>
      </c>
      <c r="F323" t="s">
        <v>398</v>
      </c>
      <c r="G323" s="10" t="s">
        <v>553</v>
      </c>
      <c r="H323">
        <v>7</v>
      </c>
    </row>
    <row r="324" spans="1:8" x14ac:dyDescent="0.35">
      <c r="A324" s="29">
        <v>45503</v>
      </c>
      <c r="B324" t="s">
        <v>19</v>
      </c>
      <c r="C324" t="s">
        <v>878</v>
      </c>
      <c r="D324" s="33">
        <v>7</v>
      </c>
      <c r="E324" t="str">
        <f t="shared" si="5"/>
        <v>SKJ7</v>
      </c>
      <c r="F324" t="s">
        <v>368</v>
      </c>
      <c r="G324" s="10" t="s">
        <v>546</v>
      </c>
      <c r="H324">
        <v>5</v>
      </c>
    </row>
    <row r="325" spans="1:8" x14ac:dyDescent="0.35">
      <c r="A325" s="29">
        <v>45503</v>
      </c>
      <c r="B325" t="s">
        <v>19</v>
      </c>
      <c r="C325" t="s">
        <v>878</v>
      </c>
      <c r="D325" s="33">
        <v>7</v>
      </c>
      <c r="E325" t="str">
        <f t="shared" si="5"/>
        <v>SKJ7</v>
      </c>
      <c r="F325" t="s">
        <v>391</v>
      </c>
      <c r="G325" s="10" t="s">
        <v>551</v>
      </c>
      <c r="H325">
        <v>5</v>
      </c>
    </row>
    <row r="326" spans="1:8" x14ac:dyDescent="0.35">
      <c r="A326" s="29">
        <v>45503</v>
      </c>
      <c r="B326" t="s">
        <v>19</v>
      </c>
      <c r="C326" t="s">
        <v>878</v>
      </c>
      <c r="D326" s="33">
        <v>7</v>
      </c>
      <c r="E326" t="str">
        <f t="shared" si="5"/>
        <v>SKJ7</v>
      </c>
      <c r="F326" t="s">
        <v>529</v>
      </c>
      <c r="G326" s="10" t="s">
        <v>548</v>
      </c>
      <c r="H326">
        <v>4</v>
      </c>
    </row>
    <row r="327" spans="1:8" x14ac:dyDescent="0.35">
      <c r="A327" s="29">
        <v>45503</v>
      </c>
      <c r="B327" t="s">
        <v>19</v>
      </c>
      <c r="C327" t="s">
        <v>878</v>
      </c>
      <c r="D327" s="33">
        <v>7</v>
      </c>
      <c r="E327" t="str">
        <f t="shared" si="5"/>
        <v>SKJ7</v>
      </c>
      <c r="F327" t="s">
        <v>393</v>
      </c>
      <c r="G327" s="10" t="s">
        <v>556</v>
      </c>
      <c r="H327">
        <v>4</v>
      </c>
    </row>
    <row r="328" spans="1:8" x14ac:dyDescent="0.35">
      <c r="A328" s="29">
        <v>45503</v>
      </c>
      <c r="B328" t="s">
        <v>19</v>
      </c>
      <c r="C328" t="s">
        <v>878</v>
      </c>
      <c r="D328" s="33">
        <v>7</v>
      </c>
      <c r="E328" t="str">
        <f t="shared" si="5"/>
        <v>SKJ7</v>
      </c>
      <c r="F328" t="s">
        <v>439</v>
      </c>
      <c r="G328" s="10" t="s">
        <v>552</v>
      </c>
      <c r="H328">
        <v>3</v>
      </c>
    </row>
    <row r="329" spans="1:8" x14ac:dyDescent="0.35">
      <c r="A329" s="29">
        <v>45503</v>
      </c>
      <c r="B329" t="s">
        <v>19</v>
      </c>
      <c r="C329" t="s">
        <v>878</v>
      </c>
      <c r="D329" s="33">
        <v>7</v>
      </c>
      <c r="E329" t="str">
        <f t="shared" si="5"/>
        <v>SKJ7</v>
      </c>
      <c r="F329" t="s">
        <v>388</v>
      </c>
      <c r="G329" s="10" t="s">
        <v>1103</v>
      </c>
      <c r="H329">
        <v>2</v>
      </c>
    </row>
    <row r="330" spans="1:8" x14ac:dyDescent="0.35">
      <c r="A330" s="29">
        <v>45503</v>
      </c>
      <c r="B330" t="s">
        <v>19</v>
      </c>
      <c r="C330" t="s">
        <v>878</v>
      </c>
      <c r="D330" s="33">
        <v>7</v>
      </c>
      <c r="E330" t="str">
        <f t="shared" si="5"/>
        <v>SKJ7</v>
      </c>
      <c r="F330" t="s">
        <v>557</v>
      </c>
      <c r="G330" s="10" t="s">
        <v>282</v>
      </c>
      <c r="H330">
        <v>2</v>
      </c>
    </row>
    <row r="331" spans="1:8" x14ac:dyDescent="0.35">
      <c r="A331" s="29">
        <v>45503</v>
      </c>
      <c r="B331" t="s">
        <v>19</v>
      </c>
      <c r="C331" t="s">
        <v>878</v>
      </c>
      <c r="D331" s="33">
        <v>7</v>
      </c>
      <c r="E331" t="str">
        <f t="shared" si="5"/>
        <v>SKJ7</v>
      </c>
      <c r="F331" t="s">
        <v>463</v>
      </c>
      <c r="G331" s="10" t="s">
        <v>290</v>
      </c>
      <c r="H331">
        <v>2</v>
      </c>
    </row>
    <row r="332" spans="1:8" x14ac:dyDescent="0.35">
      <c r="A332" s="29">
        <v>45503</v>
      </c>
      <c r="B332" t="s">
        <v>19</v>
      </c>
      <c r="C332" t="s">
        <v>878</v>
      </c>
      <c r="D332" s="33">
        <v>7</v>
      </c>
      <c r="E332" t="str">
        <f t="shared" si="5"/>
        <v>SKJ7</v>
      </c>
      <c r="F332" t="s">
        <v>408</v>
      </c>
      <c r="G332" s="10">
        <v>1</v>
      </c>
      <c r="H332">
        <v>1</v>
      </c>
    </row>
    <row r="333" spans="1:8" x14ac:dyDescent="0.35">
      <c r="A333" s="29">
        <v>45503</v>
      </c>
      <c r="B333" t="s">
        <v>19</v>
      </c>
      <c r="C333" t="s">
        <v>878</v>
      </c>
      <c r="D333" s="33">
        <v>7</v>
      </c>
      <c r="E333" t="str">
        <f t="shared" si="5"/>
        <v>SKJ7</v>
      </c>
      <c r="F333" t="s">
        <v>555</v>
      </c>
      <c r="G333" s="10">
        <v>3</v>
      </c>
      <c r="H333">
        <v>1</v>
      </c>
    </row>
    <row r="334" spans="1:8" x14ac:dyDescent="0.35">
      <c r="A334" s="29">
        <v>45503</v>
      </c>
      <c r="B334" t="s">
        <v>19</v>
      </c>
      <c r="C334" t="s">
        <v>878</v>
      </c>
      <c r="D334" s="33">
        <v>7</v>
      </c>
      <c r="E334" t="str">
        <f t="shared" si="5"/>
        <v>SKJ7</v>
      </c>
      <c r="F334" t="s">
        <v>422</v>
      </c>
      <c r="G334" s="10">
        <v>11</v>
      </c>
      <c r="H334">
        <v>1</v>
      </c>
    </row>
    <row r="335" spans="1:8" x14ac:dyDescent="0.35">
      <c r="A335" s="29">
        <v>45505</v>
      </c>
      <c r="B335" t="s">
        <v>19</v>
      </c>
      <c r="C335" t="s">
        <v>878</v>
      </c>
      <c r="D335" s="33">
        <v>8</v>
      </c>
      <c r="E335" t="str">
        <f t="shared" si="5"/>
        <v>SKJ8</v>
      </c>
      <c r="F335" t="s">
        <v>361</v>
      </c>
      <c r="G335" s="10" t="s">
        <v>362</v>
      </c>
      <c r="H335">
        <v>16</v>
      </c>
    </row>
    <row r="336" spans="1:8" x14ac:dyDescent="0.35">
      <c r="A336" s="29">
        <v>45505</v>
      </c>
      <c r="B336" t="s">
        <v>19</v>
      </c>
      <c r="C336" t="s">
        <v>878</v>
      </c>
      <c r="D336" s="33">
        <v>8</v>
      </c>
      <c r="E336" t="str">
        <f t="shared" si="5"/>
        <v>SKJ8</v>
      </c>
      <c r="F336" t="s">
        <v>370</v>
      </c>
      <c r="G336" s="10" t="s">
        <v>362</v>
      </c>
      <c r="H336">
        <v>16</v>
      </c>
    </row>
    <row r="337" spans="1:9" x14ac:dyDescent="0.35">
      <c r="A337" s="29">
        <v>45505</v>
      </c>
      <c r="B337" t="s">
        <v>19</v>
      </c>
      <c r="C337" t="s">
        <v>878</v>
      </c>
      <c r="D337" s="33">
        <v>8</v>
      </c>
      <c r="E337" t="str">
        <f t="shared" si="5"/>
        <v>SKJ8</v>
      </c>
      <c r="F337" t="s">
        <v>365</v>
      </c>
      <c r="G337" s="10" t="s">
        <v>569</v>
      </c>
      <c r="H337">
        <v>14</v>
      </c>
    </row>
    <row r="338" spans="1:9" x14ac:dyDescent="0.35">
      <c r="A338" s="29">
        <v>45505</v>
      </c>
      <c r="B338" t="s">
        <v>19</v>
      </c>
      <c r="C338" t="s">
        <v>878</v>
      </c>
      <c r="D338" s="33">
        <v>8</v>
      </c>
      <c r="E338" t="str">
        <f t="shared" si="5"/>
        <v>SKJ8</v>
      </c>
      <c r="F338" t="s">
        <v>380</v>
      </c>
      <c r="G338" s="10" t="s">
        <v>574</v>
      </c>
      <c r="H338">
        <v>13</v>
      </c>
    </row>
    <row r="339" spans="1:9" x14ac:dyDescent="0.35">
      <c r="A339" s="29">
        <v>45505</v>
      </c>
      <c r="B339" t="s">
        <v>19</v>
      </c>
      <c r="C339" t="s">
        <v>878</v>
      </c>
      <c r="D339" s="33">
        <v>8</v>
      </c>
      <c r="E339" t="str">
        <f t="shared" si="5"/>
        <v>SKJ8</v>
      </c>
      <c r="F339" t="s">
        <v>429</v>
      </c>
      <c r="G339" s="10" t="s">
        <v>572</v>
      </c>
      <c r="H339">
        <v>12</v>
      </c>
    </row>
    <row r="340" spans="1:9" x14ac:dyDescent="0.35">
      <c r="A340" s="29">
        <v>45505</v>
      </c>
      <c r="B340" t="s">
        <v>19</v>
      </c>
      <c r="C340" t="s">
        <v>878</v>
      </c>
      <c r="D340" s="33">
        <v>8</v>
      </c>
      <c r="E340" t="str">
        <f t="shared" si="5"/>
        <v>SKJ8</v>
      </c>
      <c r="F340" t="s">
        <v>529</v>
      </c>
      <c r="G340" s="10" t="s">
        <v>571</v>
      </c>
      <c r="H340">
        <v>11</v>
      </c>
    </row>
    <row r="341" spans="1:9" x14ac:dyDescent="0.35">
      <c r="A341" s="29">
        <v>45505</v>
      </c>
      <c r="B341" t="s">
        <v>19</v>
      </c>
      <c r="C341" t="s">
        <v>878</v>
      </c>
      <c r="D341" s="33">
        <v>8</v>
      </c>
      <c r="E341" t="str">
        <f t="shared" si="5"/>
        <v>SKJ8</v>
      </c>
      <c r="F341" t="s">
        <v>248</v>
      </c>
      <c r="G341" s="10" t="s">
        <v>570</v>
      </c>
      <c r="H341">
        <v>8</v>
      </c>
    </row>
    <row r="342" spans="1:9" x14ac:dyDescent="0.35">
      <c r="A342" s="29">
        <v>45505</v>
      </c>
      <c r="B342" t="s">
        <v>19</v>
      </c>
      <c r="C342" t="s">
        <v>878</v>
      </c>
      <c r="D342" s="33">
        <v>8</v>
      </c>
      <c r="E342" t="str">
        <f t="shared" si="5"/>
        <v>SKJ8</v>
      </c>
      <c r="F342" t="s">
        <v>463</v>
      </c>
      <c r="G342" s="10" t="s">
        <v>573</v>
      </c>
      <c r="H342">
        <v>6</v>
      </c>
    </row>
    <row r="343" spans="1:9" x14ac:dyDescent="0.35">
      <c r="A343" s="29">
        <v>45505</v>
      </c>
      <c r="B343" t="s">
        <v>19</v>
      </c>
      <c r="C343" t="s">
        <v>878</v>
      </c>
      <c r="D343" s="33">
        <v>8</v>
      </c>
      <c r="E343" t="str">
        <f t="shared" si="5"/>
        <v>SKJ8</v>
      </c>
      <c r="F343" t="s">
        <v>391</v>
      </c>
      <c r="G343" s="10" t="s">
        <v>575</v>
      </c>
      <c r="H343">
        <v>6</v>
      </c>
    </row>
    <row r="344" spans="1:9" x14ac:dyDescent="0.35">
      <c r="A344" s="29">
        <v>45505</v>
      </c>
      <c r="B344" t="s">
        <v>19</v>
      </c>
      <c r="C344" t="s">
        <v>878</v>
      </c>
      <c r="D344" s="33">
        <v>8</v>
      </c>
      <c r="E344" t="str">
        <f t="shared" si="5"/>
        <v>SKJ8</v>
      </c>
      <c r="F344" t="s">
        <v>388</v>
      </c>
      <c r="G344" s="10" t="s">
        <v>1104</v>
      </c>
      <c r="H344">
        <v>2</v>
      </c>
    </row>
    <row r="345" spans="1:9" x14ac:dyDescent="0.35">
      <c r="A345" s="29">
        <v>45505</v>
      </c>
      <c r="B345" t="s">
        <v>19</v>
      </c>
      <c r="C345" t="s">
        <v>878</v>
      </c>
      <c r="D345" s="33">
        <v>8</v>
      </c>
      <c r="E345" t="str">
        <f t="shared" si="5"/>
        <v>SKJ8</v>
      </c>
      <c r="F345" t="s">
        <v>486</v>
      </c>
      <c r="G345" s="10" t="s">
        <v>1103</v>
      </c>
      <c r="H345">
        <v>2</v>
      </c>
      <c r="I345" t="s">
        <v>488</v>
      </c>
    </row>
    <row r="346" spans="1:9" x14ac:dyDescent="0.35">
      <c r="A346" s="29">
        <v>45505</v>
      </c>
      <c r="B346" t="s">
        <v>19</v>
      </c>
      <c r="C346" t="s">
        <v>878</v>
      </c>
      <c r="D346" s="33">
        <v>8</v>
      </c>
      <c r="E346" t="str">
        <f t="shared" si="5"/>
        <v>SKJ8</v>
      </c>
      <c r="F346" t="s">
        <v>397</v>
      </c>
      <c r="G346" s="10" t="s">
        <v>1090</v>
      </c>
      <c r="H346">
        <v>2</v>
      </c>
    </row>
    <row r="347" spans="1:9" x14ac:dyDescent="0.35">
      <c r="A347" s="29">
        <v>45505</v>
      </c>
      <c r="B347" t="s">
        <v>19</v>
      </c>
      <c r="C347" t="s">
        <v>878</v>
      </c>
      <c r="D347" s="33">
        <v>8</v>
      </c>
      <c r="E347" t="str">
        <f t="shared" si="5"/>
        <v>SKJ8</v>
      </c>
      <c r="F347" t="s">
        <v>367</v>
      </c>
      <c r="G347" s="10" t="s">
        <v>1105</v>
      </c>
      <c r="H347">
        <v>2</v>
      </c>
    </row>
    <row r="348" spans="1:9" x14ac:dyDescent="0.35">
      <c r="A348" s="29">
        <v>45505</v>
      </c>
      <c r="B348" t="s">
        <v>19</v>
      </c>
      <c r="C348" t="s">
        <v>878</v>
      </c>
      <c r="D348" s="33">
        <v>8</v>
      </c>
      <c r="E348" t="str">
        <f t="shared" si="5"/>
        <v>SKJ8</v>
      </c>
      <c r="F348" t="s">
        <v>401</v>
      </c>
      <c r="G348" s="10" t="s">
        <v>1106</v>
      </c>
      <c r="H348">
        <v>2</v>
      </c>
    </row>
    <row r="349" spans="1:9" x14ac:dyDescent="0.35">
      <c r="A349" s="29">
        <v>45505</v>
      </c>
      <c r="B349" t="s">
        <v>19</v>
      </c>
      <c r="C349" t="s">
        <v>878</v>
      </c>
      <c r="D349" s="33">
        <v>8</v>
      </c>
      <c r="E349" t="str">
        <f t="shared" si="5"/>
        <v>SKJ8</v>
      </c>
      <c r="F349" t="s">
        <v>381</v>
      </c>
      <c r="G349" s="10">
        <v>1</v>
      </c>
      <c r="H349">
        <v>1</v>
      </c>
    </row>
    <row r="350" spans="1:9" x14ac:dyDescent="0.35">
      <c r="A350" s="29">
        <v>45505</v>
      </c>
      <c r="B350" t="s">
        <v>19</v>
      </c>
      <c r="C350" t="s">
        <v>878</v>
      </c>
      <c r="D350" s="33">
        <v>8</v>
      </c>
      <c r="E350" t="str">
        <f t="shared" si="5"/>
        <v>SKJ8</v>
      </c>
      <c r="F350" t="s">
        <v>368</v>
      </c>
      <c r="G350" s="10">
        <v>1</v>
      </c>
      <c r="H350">
        <v>1</v>
      </c>
    </row>
    <row r="351" spans="1:9" x14ac:dyDescent="0.35">
      <c r="A351" s="29">
        <v>45505</v>
      </c>
      <c r="B351" t="s">
        <v>19</v>
      </c>
      <c r="C351" t="s">
        <v>878</v>
      </c>
      <c r="D351" s="33">
        <v>8</v>
      </c>
      <c r="E351" t="str">
        <f t="shared" si="5"/>
        <v>SKJ8</v>
      </c>
      <c r="F351" t="s">
        <v>393</v>
      </c>
      <c r="G351" s="10">
        <v>1</v>
      </c>
      <c r="H351">
        <v>1</v>
      </c>
    </row>
    <row r="352" spans="1:9" x14ac:dyDescent="0.35">
      <c r="A352" s="29">
        <v>45505</v>
      </c>
      <c r="B352" t="s">
        <v>19</v>
      </c>
      <c r="C352" t="s">
        <v>878</v>
      </c>
      <c r="D352" s="33">
        <v>8</v>
      </c>
      <c r="E352" t="str">
        <f t="shared" si="5"/>
        <v>SKJ8</v>
      </c>
      <c r="F352" t="s">
        <v>249</v>
      </c>
      <c r="G352" s="10">
        <v>5</v>
      </c>
      <c r="H352">
        <v>1</v>
      </c>
    </row>
    <row r="353" spans="1:8" x14ac:dyDescent="0.35">
      <c r="A353" s="29">
        <v>45505</v>
      </c>
      <c r="B353" t="s">
        <v>19</v>
      </c>
      <c r="C353" t="s">
        <v>878</v>
      </c>
      <c r="D353" s="33">
        <v>8</v>
      </c>
      <c r="E353" t="str">
        <f t="shared" si="5"/>
        <v>SKJ8</v>
      </c>
      <c r="F353" t="s">
        <v>409</v>
      </c>
      <c r="G353" s="10">
        <v>8</v>
      </c>
      <c r="H353">
        <v>1</v>
      </c>
    </row>
    <row r="354" spans="1:8" x14ac:dyDescent="0.35">
      <c r="A354" s="29">
        <v>45505</v>
      </c>
      <c r="B354" t="s">
        <v>19</v>
      </c>
      <c r="C354" t="s">
        <v>878</v>
      </c>
      <c r="D354" s="33">
        <v>9</v>
      </c>
      <c r="E354" t="str">
        <f t="shared" si="5"/>
        <v>SKJ9</v>
      </c>
      <c r="F354" t="s">
        <v>370</v>
      </c>
      <c r="G354" s="10" t="s">
        <v>362</v>
      </c>
      <c r="H354">
        <v>16</v>
      </c>
    </row>
    <row r="355" spans="1:8" x14ac:dyDescent="0.35">
      <c r="A355" s="29">
        <v>45505</v>
      </c>
      <c r="B355" t="s">
        <v>19</v>
      </c>
      <c r="C355" t="s">
        <v>878</v>
      </c>
      <c r="D355" s="33">
        <v>9</v>
      </c>
      <c r="E355" t="str">
        <f t="shared" si="5"/>
        <v>SKJ9</v>
      </c>
      <c r="F355" t="s">
        <v>429</v>
      </c>
      <c r="G355" s="10" t="s">
        <v>362</v>
      </c>
      <c r="H355">
        <v>16</v>
      </c>
    </row>
    <row r="356" spans="1:8" x14ac:dyDescent="0.35">
      <c r="A356" s="29">
        <v>45505</v>
      </c>
      <c r="B356" t="s">
        <v>19</v>
      </c>
      <c r="C356" t="s">
        <v>878</v>
      </c>
      <c r="D356" s="33">
        <v>9</v>
      </c>
      <c r="E356" t="str">
        <f t="shared" si="5"/>
        <v>SKJ9</v>
      </c>
      <c r="F356" t="s">
        <v>365</v>
      </c>
      <c r="G356" s="10" t="s">
        <v>584</v>
      </c>
      <c r="H356">
        <v>14</v>
      </c>
    </row>
    <row r="357" spans="1:8" x14ac:dyDescent="0.35">
      <c r="A357" s="29">
        <v>45505</v>
      </c>
      <c r="B357" t="s">
        <v>19</v>
      </c>
      <c r="C357" t="s">
        <v>878</v>
      </c>
      <c r="D357" s="33">
        <v>9</v>
      </c>
      <c r="E357" t="str">
        <f t="shared" si="5"/>
        <v>SKJ9</v>
      </c>
      <c r="F357" t="s">
        <v>397</v>
      </c>
      <c r="G357" s="10" t="s">
        <v>590</v>
      </c>
      <c r="H357">
        <v>12</v>
      </c>
    </row>
    <row r="358" spans="1:8" x14ac:dyDescent="0.35">
      <c r="A358" s="29">
        <v>45505</v>
      </c>
      <c r="B358" t="s">
        <v>19</v>
      </c>
      <c r="C358" t="s">
        <v>878</v>
      </c>
      <c r="D358" s="33">
        <v>9</v>
      </c>
      <c r="E358" t="str">
        <f t="shared" si="5"/>
        <v>SKJ9</v>
      </c>
      <c r="F358" t="s">
        <v>513</v>
      </c>
      <c r="G358" s="10" t="s">
        <v>592</v>
      </c>
      <c r="H358">
        <v>10</v>
      </c>
    </row>
    <row r="359" spans="1:8" x14ac:dyDescent="0.35">
      <c r="A359" s="29">
        <v>45505</v>
      </c>
      <c r="B359" t="s">
        <v>19</v>
      </c>
      <c r="C359" t="s">
        <v>878</v>
      </c>
      <c r="D359" s="33">
        <v>9</v>
      </c>
      <c r="E359" t="str">
        <f t="shared" si="5"/>
        <v>SKJ9</v>
      </c>
      <c r="F359" t="s">
        <v>361</v>
      </c>
      <c r="G359" s="10" t="s">
        <v>585</v>
      </c>
      <c r="H359">
        <v>9</v>
      </c>
    </row>
    <row r="360" spans="1:8" x14ac:dyDescent="0.35">
      <c r="A360" s="29">
        <v>45505</v>
      </c>
      <c r="B360" t="s">
        <v>19</v>
      </c>
      <c r="C360" t="s">
        <v>878</v>
      </c>
      <c r="D360" s="33">
        <v>9</v>
      </c>
      <c r="E360" t="str">
        <f t="shared" si="5"/>
        <v>SKJ9</v>
      </c>
      <c r="F360" t="s">
        <v>529</v>
      </c>
      <c r="G360" s="10" t="s">
        <v>588</v>
      </c>
      <c r="H360">
        <v>7</v>
      </c>
    </row>
    <row r="361" spans="1:8" x14ac:dyDescent="0.35">
      <c r="A361" s="29">
        <v>45505</v>
      </c>
      <c r="B361" t="s">
        <v>19</v>
      </c>
      <c r="C361" t="s">
        <v>878</v>
      </c>
      <c r="D361" s="33">
        <v>9</v>
      </c>
      <c r="E361" t="str">
        <f t="shared" si="5"/>
        <v>SKJ9</v>
      </c>
      <c r="F361" t="s">
        <v>393</v>
      </c>
      <c r="G361" s="10" t="s">
        <v>586</v>
      </c>
      <c r="H361">
        <v>6</v>
      </c>
    </row>
    <row r="362" spans="1:8" x14ac:dyDescent="0.35">
      <c r="A362" s="29">
        <v>45505</v>
      </c>
      <c r="B362" t="s">
        <v>19</v>
      </c>
      <c r="C362" t="s">
        <v>878</v>
      </c>
      <c r="D362" s="33">
        <v>9</v>
      </c>
      <c r="E362" t="str">
        <f t="shared" si="5"/>
        <v>SKJ9</v>
      </c>
      <c r="F362" t="s">
        <v>398</v>
      </c>
      <c r="G362" s="10" t="s">
        <v>591</v>
      </c>
      <c r="H362">
        <v>6</v>
      </c>
    </row>
    <row r="363" spans="1:8" x14ac:dyDescent="0.35">
      <c r="A363" s="29">
        <v>45505</v>
      </c>
      <c r="B363" t="s">
        <v>19</v>
      </c>
      <c r="C363" t="s">
        <v>878</v>
      </c>
      <c r="D363" s="33">
        <v>9</v>
      </c>
      <c r="E363" t="str">
        <f t="shared" si="5"/>
        <v>SKJ9</v>
      </c>
      <c r="F363" t="s">
        <v>249</v>
      </c>
      <c r="G363" s="10" t="s">
        <v>587</v>
      </c>
      <c r="H363">
        <v>5</v>
      </c>
    </row>
    <row r="364" spans="1:8" x14ac:dyDescent="0.35">
      <c r="A364" s="29">
        <v>45505</v>
      </c>
      <c r="B364" t="s">
        <v>19</v>
      </c>
      <c r="C364" t="s">
        <v>878</v>
      </c>
      <c r="D364" s="33">
        <v>9</v>
      </c>
      <c r="E364" t="str">
        <f t="shared" si="5"/>
        <v>SKJ9</v>
      </c>
      <c r="F364" t="s">
        <v>248</v>
      </c>
      <c r="G364" s="10" t="s">
        <v>589</v>
      </c>
      <c r="H364">
        <v>5</v>
      </c>
    </row>
    <row r="365" spans="1:8" x14ac:dyDescent="0.35">
      <c r="A365" s="29">
        <v>45505</v>
      </c>
      <c r="B365" t="s">
        <v>19</v>
      </c>
      <c r="C365" t="s">
        <v>878</v>
      </c>
      <c r="D365" s="33">
        <v>9</v>
      </c>
      <c r="E365" t="str">
        <f t="shared" si="5"/>
        <v>SKJ9</v>
      </c>
      <c r="F365" t="s">
        <v>463</v>
      </c>
      <c r="G365" s="10" t="s">
        <v>594</v>
      </c>
      <c r="H365">
        <v>5</v>
      </c>
    </row>
    <row r="366" spans="1:8" x14ac:dyDescent="0.35">
      <c r="A366" s="29">
        <v>45505</v>
      </c>
      <c r="B366" t="s">
        <v>19</v>
      </c>
      <c r="C366" t="s">
        <v>878</v>
      </c>
      <c r="D366" s="33">
        <v>9</v>
      </c>
      <c r="E366" t="str">
        <f t="shared" si="5"/>
        <v>SKJ9</v>
      </c>
      <c r="F366" t="s">
        <v>368</v>
      </c>
      <c r="G366" s="10" t="s">
        <v>528</v>
      </c>
      <c r="H366">
        <v>3</v>
      </c>
    </row>
    <row r="367" spans="1:8" x14ac:dyDescent="0.35">
      <c r="A367" s="29">
        <v>45505</v>
      </c>
      <c r="B367" t="s">
        <v>19</v>
      </c>
      <c r="C367" t="s">
        <v>878</v>
      </c>
      <c r="D367" s="33">
        <v>9</v>
      </c>
      <c r="E367" t="str">
        <f t="shared" si="5"/>
        <v>SKJ9</v>
      </c>
      <c r="F367" t="s">
        <v>391</v>
      </c>
      <c r="G367" s="10" t="s">
        <v>593</v>
      </c>
      <c r="H367">
        <v>3</v>
      </c>
    </row>
    <row r="368" spans="1:8" x14ac:dyDescent="0.35">
      <c r="A368" s="29">
        <v>45505</v>
      </c>
      <c r="B368" t="s">
        <v>19</v>
      </c>
      <c r="C368" t="s">
        <v>878</v>
      </c>
      <c r="D368" s="33">
        <v>9</v>
      </c>
      <c r="E368" t="str">
        <f t="shared" si="5"/>
        <v>SKJ9</v>
      </c>
      <c r="F368" t="s">
        <v>596</v>
      </c>
      <c r="G368" s="10" t="s">
        <v>597</v>
      </c>
      <c r="H368">
        <v>3</v>
      </c>
    </row>
    <row r="369" spans="1:8" x14ac:dyDescent="0.35">
      <c r="A369" s="29">
        <v>45505</v>
      </c>
      <c r="B369" t="s">
        <v>19</v>
      </c>
      <c r="C369" t="s">
        <v>878</v>
      </c>
      <c r="D369" s="33">
        <v>9</v>
      </c>
      <c r="E369" t="str">
        <f t="shared" si="5"/>
        <v>SKJ9</v>
      </c>
      <c r="F369" t="s">
        <v>372</v>
      </c>
      <c r="G369" s="10" t="s">
        <v>1084</v>
      </c>
      <c r="H369">
        <v>2</v>
      </c>
    </row>
    <row r="370" spans="1:8" x14ac:dyDescent="0.35">
      <c r="A370" s="29">
        <v>45505</v>
      </c>
      <c r="B370" t="s">
        <v>19</v>
      </c>
      <c r="C370" t="s">
        <v>878</v>
      </c>
      <c r="D370" s="33">
        <v>9</v>
      </c>
      <c r="E370" t="str">
        <f t="shared" si="5"/>
        <v>SKJ9</v>
      </c>
      <c r="F370" t="s">
        <v>367</v>
      </c>
      <c r="G370" s="10" t="s">
        <v>1086</v>
      </c>
      <c r="H370">
        <v>2</v>
      </c>
    </row>
    <row r="371" spans="1:8" x14ac:dyDescent="0.35">
      <c r="A371" s="29">
        <v>45505</v>
      </c>
      <c r="B371" t="s">
        <v>19</v>
      </c>
      <c r="C371" t="s">
        <v>878</v>
      </c>
      <c r="D371" s="33">
        <v>9</v>
      </c>
      <c r="E371" t="str">
        <f t="shared" si="5"/>
        <v>SKJ9</v>
      </c>
      <c r="F371" t="s">
        <v>401</v>
      </c>
      <c r="G371" s="10" t="s">
        <v>1107</v>
      </c>
      <c r="H371">
        <v>2</v>
      </c>
    </row>
    <row r="372" spans="1:8" x14ac:dyDescent="0.35">
      <c r="A372" s="29">
        <v>45505</v>
      </c>
      <c r="B372" t="s">
        <v>19</v>
      </c>
      <c r="C372" t="s">
        <v>878</v>
      </c>
      <c r="D372" s="33">
        <v>9</v>
      </c>
      <c r="E372" t="str">
        <f t="shared" si="5"/>
        <v>SKJ9</v>
      </c>
      <c r="F372" t="s">
        <v>388</v>
      </c>
      <c r="G372" s="10">
        <v>13</v>
      </c>
      <c r="H372">
        <v>1</v>
      </c>
    </row>
    <row r="373" spans="1:8" x14ac:dyDescent="0.35">
      <c r="A373" s="29">
        <v>45505</v>
      </c>
      <c r="B373" t="s">
        <v>19</v>
      </c>
      <c r="C373" t="s">
        <v>878</v>
      </c>
      <c r="D373" s="33">
        <v>9</v>
      </c>
      <c r="E373" t="str">
        <f t="shared" si="5"/>
        <v>SKJ9</v>
      </c>
      <c r="F373" t="s">
        <v>595</v>
      </c>
      <c r="G373" s="10">
        <v>5</v>
      </c>
      <c r="H373">
        <v>1</v>
      </c>
    </row>
    <row r="374" spans="1:8" x14ac:dyDescent="0.35">
      <c r="A374" s="29">
        <v>45505</v>
      </c>
      <c r="B374" t="s">
        <v>19</v>
      </c>
      <c r="C374" t="s">
        <v>878</v>
      </c>
      <c r="D374" s="33">
        <v>9</v>
      </c>
      <c r="E374" t="str">
        <f t="shared" si="5"/>
        <v>SKJ9</v>
      </c>
      <c r="F374" t="s">
        <v>474</v>
      </c>
      <c r="G374" s="10">
        <v>14</v>
      </c>
      <c r="H374">
        <v>1</v>
      </c>
    </row>
    <row r="375" spans="1:8" x14ac:dyDescent="0.35">
      <c r="A375" s="29">
        <v>45505</v>
      </c>
      <c r="B375" t="s">
        <v>19</v>
      </c>
      <c r="C375" t="s">
        <v>878</v>
      </c>
      <c r="D375" s="33">
        <v>9</v>
      </c>
      <c r="E375" t="str">
        <f t="shared" si="5"/>
        <v>SKJ9</v>
      </c>
      <c r="F375" t="s">
        <v>439</v>
      </c>
      <c r="G375" s="10">
        <v>4</v>
      </c>
      <c r="H375">
        <v>1</v>
      </c>
    </row>
    <row r="376" spans="1:8" x14ac:dyDescent="0.35">
      <c r="A376" s="29">
        <v>45505</v>
      </c>
      <c r="B376" t="s">
        <v>19</v>
      </c>
      <c r="C376" t="s">
        <v>878</v>
      </c>
      <c r="D376" s="33">
        <v>9</v>
      </c>
      <c r="E376" t="str">
        <f t="shared" si="5"/>
        <v>SKJ9</v>
      </c>
      <c r="F376" t="s">
        <v>403</v>
      </c>
      <c r="G376" s="10">
        <v>5</v>
      </c>
      <c r="H376">
        <v>1</v>
      </c>
    </row>
    <row r="377" spans="1:8" x14ac:dyDescent="0.35">
      <c r="A377" s="29">
        <v>45509</v>
      </c>
      <c r="B377" t="s">
        <v>19</v>
      </c>
      <c r="C377" t="s">
        <v>878</v>
      </c>
      <c r="D377" s="33">
        <v>10</v>
      </c>
      <c r="E377" t="str">
        <f t="shared" si="5"/>
        <v>SKJ10</v>
      </c>
      <c r="F377" t="s">
        <v>248</v>
      </c>
      <c r="G377" s="10" t="s">
        <v>362</v>
      </c>
      <c r="H377">
        <v>16</v>
      </c>
    </row>
    <row r="378" spans="1:8" x14ac:dyDescent="0.35">
      <c r="A378" s="29">
        <v>45509</v>
      </c>
      <c r="B378" t="s">
        <v>19</v>
      </c>
      <c r="C378" t="s">
        <v>878</v>
      </c>
      <c r="D378" s="33">
        <v>10</v>
      </c>
      <c r="E378" t="str">
        <f t="shared" si="5"/>
        <v>SKJ10</v>
      </c>
      <c r="F378" t="s">
        <v>361</v>
      </c>
      <c r="G378" s="10" t="s">
        <v>362</v>
      </c>
      <c r="H378">
        <v>16</v>
      </c>
    </row>
    <row r="379" spans="1:8" x14ac:dyDescent="0.35">
      <c r="A379" s="29">
        <v>45509</v>
      </c>
      <c r="B379" t="s">
        <v>19</v>
      </c>
      <c r="C379" t="s">
        <v>878</v>
      </c>
      <c r="D379" s="33">
        <v>10</v>
      </c>
      <c r="E379" t="str">
        <f t="shared" si="5"/>
        <v>SKJ10</v>
      </c>
      <c r="F379" t="s">
        <v>370</v>
      </c>
      <c r="G379" s="10" t="s">
        <v>598</v>
      </c>
      <c r="H379">
        <v>15</v>
      </c>
    </row>
    <row r="380" spans="1:8" x14ac:dyDescent="0.35">
      <c r="A380" s="29">
        <v>45509</v>
      </c>
      <c r="B380" t="s">
        <v>19</v>
      </c>
      <c r="C380" t="s">
        <v>878</v>
      </c>
      <c r="D380" s="33">
        <v>10</v>
      </c>
      <c r="E380" t="str">
        <f t="shared" si="5"/>
        <v>SKJ10</v>
      </c>
      <c r="F380" t="s">
        <v>365</v>
      </c>
      <c r="G380" s="10" t="s">
        <v>600</v>
      </c>
      <c r="H380">
        <v>13</v>
      </c>
    </row>
    <row r="381" spans="1:8" x14ac:dyDescent="0.35">
      <c r="A381" s="29">
        <v>45509</v>
      </c>
      <c r="B381" t="s">
        <v>19</v>
      </c>
      <c r="C381" t="s">
        <v>878</v>
      </c>
      <c r="D381" s="33">
        <v>10</v>
      </c>
      <c r="E381" t="str">
        <f t="shared" si="5"/>
        <v>SKJ10</v>
      </c>
      <c r="F381" t="s">
        <v>403</v>
      </c>
      <c r="G381" s="10" t="s">
        <v>604</v>
      </c>
      <c r="H381">
        <v>13</v>
      </c>
    </row>
    <row r="382" spans="1:8" x14ac:dyDescent="0.35">
      <c r="A382" s="29">
        <v>45509</v>
      </c>
      <c r="B382" t="s">
        <v>19</v>
      </c>
      <c r="C382" t="s">
        <v>878</v>
      </c>
      <c r="D382" s="33">
        <v>10</v>
      </c>
      <c r="E382" t="str">
        <f t="shared" si="5"/>
        <v>SKJ10</v>
      </c>
      <c r="F382" t="s">
        <v>429</v>
      </c>
      <c r="G382" s="10" t="s">
        <v>496</v>
      </c>
      <c r="H382">
        <v>11</v>
      </c>
    </row>
    <row r="383" spans="1:8" x14ac:dyDescent="0.35">
      <c r="A383" s="29">
        <v>45509</v>
      </c>
      <c r="B383" t="s">
        <v>19</v>
      </c>
      <c r="C383" t="s">
        <v>878</v>
      </c>
      <c r="D383" s="33">
        <v>10</v>
      </c>
      <c r="E383" t="str">
        <f t="shared" si="5"/>
        <v>SKJ10</v>
      </c>
      <c r="F383" t="s">
        <v>398</v>
      </c>
      <c r="G383" s="10" t="s">
        <v>605</v>
      </c>
      <c r="H383">
        <v>10</v>
      </c>
    </row>
    <row r="384" spans="1:8" x14ac:dyDescent="0.35">
      <c r="A384" s="29">
        <v>45509</v>
      </c>
      <c r="B384" t="s">
        <v>19</v>
      </c>
      <c r="C384" t="s">
        <v>878</v>
      </c>
      <c r="D384" s="33">
        <v>10</v>
      </c>
      <c r="E384" t="str">
        <f t="shared" si="5"/>
        <v>SKJ10</v>
      </c>
      <c r="F384" t="s">
        <v>557</v>
      </c>
      <c r="G384" s="10" t="s">
        <v>601</v>
      </c>
      <c r="H384">
        <v>8</v>
      </c>
    </row>
    <row r="385" spans="1:9" x14ac:dyDescent="0.35">
      <c r="A385" s="29">
        <v>45509</v>
      </c>
      <c r="B385" t="s">
        <v>19</v>
      </c>
      <c r="C385" t="s">
        <v>878</v>
      </c>
      <c r="D385" s="33">
        <v>10</v>
      </c>
      <c r="E385" t="str">
        <f t="shared" si="5"/>
        <v>SKJ10</v>
      </c>
      <c r="F385" t="s">
        <v>368</v>
      </c>
      <c r="G385" s="10" t="s">
        <v>603</v>
      </c>
      <c r="H385">
        <v>7</v>
      </c>
    </row>
    <row r="386" spans="1:9" x14ac:dyDescent="0.35">
      <c r="A386" s="29">
        <v>45509</v>
      </c>
      <c r="B386" t="s">
        <v>19</v>
      </c>
      <c r="C386" t="s">
        <v>878</v>
      </c>
      <c r="D386" s="33">
        <v>10</v>
      </c>
      <c r="E386" t="str">
        <f t="shared" si="5"/>
        <v>SKJ10</v>
      </c>
      <c r="F386" t="s">
        <v>609</v>
      </c>
      <c r="G386" s="10" t="s">
        <v>610</v>
      </c>
      <c r="H386">
        <v>7</v>
      </c>
    </row>
    <row r="387" spans="1:9" x14ac:dyDescent="0.35">
      <c r="A387" s="29">
        <v>45509</v>
      </c>
      <c r="B387" t="s">
        <v>19</v>
      </c>
      <c r="C387" t="s">
        <v>878</v>
      </c>
      <c r="D387" s="33">
        <v>10</v>
      </c>
      <c r="E387" t="str">
        <f t="shared" ref="E387:E450" si="6">C387&amp;""&amp;D387</f>
        <v>SKJ10</v>
      </c>
      <c r="F387" t="s">
        <v>393</v>
      </c>
      <c r="G387" s="10" t="s">
        <v>607</v>
      </c>
      <c r="H387">
        <v>6</v>
      </c>
    </row>
    <row r="388" spans="1:9" x14ac:dyDescent="0.35">
      <c r="A388" s="29">
        <v>45509</v>
      </c>
      <c r="B388" t="s">
        <v>19</v>
      </c>
      <c r="C388" t="s">
        <v>878</v>
      </c>
      <c r="D388" s="33">
        <v>10</v>
      </c>
      <c r="E388" t="str">
        <f t="shared" si="6"/>
        <v>SKJ10</v>
      </c>
      <c r="F388" t="s">
        <v>409</v>
      </c>
      <c r="G388" s="10" t="s">
        <v>608</v>
      </c>
      <c r="H388">
        <v>6</v>
      </c>
    </row>
    <row r="389" spans="1:9" x14ac:dyDescent="0.35">
      <c r="A389" s="29">
        <v>45509</v>
      </c>
      <c r="B389" t="s">
        <v>19</v>
      </c>
      <c r="C389" t="s">
        <v>878</v>
      </c>
      <c r="D389" s="33">
        <v>10</v>
      </c>
      <c r="E389" t="str">
        <f t="shared" si="6"/>
        <v>SKJ10</v>
      </c>
      <c r="F389" t="s">
        <v>391</v>
      </c>
      <c r="G389" s="10" t="s">
        <v>602</v>
      </c>
      <c r="H389">
        <v>5</v>
      </c>
    </row>
    <row r="390" spans="1:9" x14ac:dyDescent="0.35">
      <c r="A390" s="29">
        <v>45509</v>
      </c>
      <c r="B390" t="s">
        <v>19</v>
      </c>
      <c r="C390" t="s">
        <v>878</v>
      </c>
      <c r="D390" s="33">
        <v>10</v>
      </c>
      <c r="E390" t="str">
        <f t="shared" si="6"/>
        <v>SKJ10</v>
      </c>
      <c r="F390" t="s">
        <v>381</v>
      </c>
      <c r="G390" s="10" t="s">
        <v>606</v>
      </c>
      <c r="H390">
        <v>5</v>
      </c>
    </row>
    <row r="391" spans="1:9" x14ac:dyDescent="0.35">
      <c r="A391" s="29">
        <v>45509</v>
      </c>
      <c r="B391" t="s">
        <v>19</v>
      </c>
      <c r="C391" t="s">
        <v>878</v>
      </c>
      <c r="D391" s="33">
        <v>10</v>
      </c>
      <c r="E391" t="str">
        <f t="shared" si="6"/>
        <v>SKJ10</v>
      </c>
      <c r="F391" t="s">
        <v>411</v>
      </c>
      <c r="G391" s="10" t="s">
        <v>599</v>
      </c>
      <c r="H391">
        <v>3</v>
      </c>
    </row>
    <row r="392" spans="1:9" x14ac:dyDescent="0.35">
      <c r="A392" s="29">
        <v>45509</v>
      </c>
      <c r="B392" t="s">
        <v>19</v>
      </c>
      <c r="C392" t="s">
        <v>878</v>
      </c>
      <c r="D392" s="33">
        <v>10</v>
      </c>
      <c r="E392" t="str">
        <f t="shared" si="6"/>
        <v>SKJ10</v>
      </c>
      <c r="F392" t="s">
        <v>249</v>
      </c>
      <c r="G392" s="10" t="s">
        <v>611</v>
      </c>
      <c r="H392">
        <v>3</v>
      </c>
    </row>
    <row r="393" spans="1:9" x14ac:dyDescent="0.35">
      <c r="A393" s="29">
        <v>45509</v>
      </c>
      <c r="B393" t="s">
        <v>19</v>
      </c>
      <c r="C393" t="s">
        <v>878</v>
      </c>
      <c r="D393" s="33">
        <v>10</v>
      </c>
      <c r="E393" t="str">
        <f t="shared" si="6"/>
        <v>SKJ10</v>
      </c>
      <c r="F393" t="s">
        <v>612</v>
      </c>
      <c r="G393" s="10" t="s">
        <v>613</v>
      </c>
      <c r="H393">
        <v>3</v>
      </c>
      <c r="I393" t="s">
        <v>614</v>
      </c>
    </row>
    <row r="394" spans="1:9" x14ac:dyDescent="0.35">
      <c r="A394" s="29">
        <v>45509</v>
      </c>
      <c r="B394" t="s">
        <v>19</v>
      </c>
      <c r="C394" t="s">
        <v>878</v>
      </c>
      <c r="D394" s="33">
        <v>10</v>
      </c>
      <c r="E394" t="str">
        <f t="shared" si="6"/>
        <v>SKJ10</v>
      </c>
      <c r="F394" t="s">
        <v>395</v>
      </c>
      <c r="G394" s="10" t="s">
        <v>615</v>
      </c>
      <c r="H394">
        <v>3</v>
      </c>
    </row>
    <row r="395" spans="1:9" x14ac:dyDescent="0.35">
      <c r="A395" s="29">
        <v>45509</v>
      </c>
      <c r="B395" t="s">
        <v>19</v>
      </c>
      <c r="C395" t="s">
        <v>878</v>
      </c>
      <c r="D395" s="33">
        <v>10</v>
      </c>
      <c r="E395" t="str">
        <f t="shared" si="6"/>
        <v>SKJ10</v>
      </c>
      <c r="F395" t="s">
        <v>388</v>
      </c>
      <c r="G395" s="10">
        <v>1</v>
      </c>
      <c r="H395">
        <v>1</v>
      </c>
    </row>
    <row r="396" spans="1:9" x14ac:dyDescent="0.35">
      <c r="A396" s="29">
        <v>45509</v>
      </c>
      <c r="B396" t="s">
        <v>19</v>
      </c>
      <c r="C396" t="s">
        <v>878</v>
      </c>
      <c r="D396" s="33">
        <v>10</v>
      </c>
      <c r="E396" t="str">
        <f t="shared" si="6"/>
        <v>SKJ10</v>
      </c>
      <c r="F396" t="s">
        <v>244</v>
      </c>
      <c r="G396" s="10">
        <v>4</v>
      </c>
      <c r="H396">
        <v>1</v>
      </c>
    </row>
    <row r="397" spans="1:9" x14ac:dyDescent="0.35">
      <c r="A397" s="29">
        <v>45509</v>
      </c>
      <c r="B397" t="s">
        <v>19</v>
      </c>
      <c r="C397" t="s">
        <v>878</v>
      </c>
      <c r="D397" s="33">
        <v>10</v>
      </c>
      <c r="E397" t="str">
        <f t="shared" si="6"/>
        <v>SKJ10</v>
      </c>
      <c r="F397" t="s">
        <v>386</v>
      </c>
      <c r="G397" s="10">
        <v>5</v>
      </c>
      <c r="H397">
        <v>1</v>
      </c>
    </row>
    <row r="398" spans="1:9" x14ac:dyDescent="0.35">
      <c r="A398" s="29">
        <v>45509</v>
      </c>
      <c r="B398" t="s">
        <v>19</v>
      </c>
      <c r="C398" t="s">
        <v>878</v>
      </c>
      <c r="D398" s="33">
        <v>10</v>
      </c>
      <c r="E398" t="str">
        <f t="shared" si="6"/>
        <v>SKJ10</v>
      </c>
      <c r="F398" t="s">
        <v>367</v>
      </c>
      <c r="G398" s="10">
        <v>13</v>
      </c>
      <c r="H398">
        <v>1</v>
      </c>
    </row>
    <row r="399" spans="1:9" x14ac:dyDescent="0.35">
      <c r="A399" s="29">
        <v>45509</v>
      </c>
      <c r="B399" t="s">
        <v>19</v>
      </c>
      <c r="C399" t="s">
        <v>878</v>
      </c>
      <c r="D399" s="33">
        <v>10</v>
      </c>
      <c r="E399" t="str">
        <f t="shared" si="6"/>
        <v>SKJ10</v>
      </c>
      <c r="F399" t="s">
        <v>372</v>
      </c>
      <c r="G399" s="10">
        <v>16</v>
      </c>
      <c r="H399">
        <v>1</v>
      </c>
    </row>
    <row r="400" spans="1:9" x14ac:dyDescent="0.35">
      <c r="A400" s="29">
        <v>45498</v>
      </c>
      <c r="B400" t="s">
        <v>19</v>
      </c>
      <c r="C400" t="s">
        <v>878</v>
      </c>
      <c r="D400" s="33">
        <v>11</v>
      </c>
      <c r="E400" t="str">
        <f t="shared" si="6"/>
        <v>SKJ11</v>
      </c>
      <c r="F400" t="s">
        <v>361</v>
      </c>
      <c r="G400" s="10" t="s">
        <v>362</v>
      </c>
      <c r="H400">
        <v>16</v>
      </c>
    </row>
    <row r="401" spans="1:8" x14ac:dyDescent="0.35">
      <c r="A401" s="29">
        <v>45498</v>
      </c>
      <c r="B401" t="s">
        <v>19</v>
      </c>
      <c r="C401" t="s">
        <v>878</v>
      </c>
      <c r="D401" s="33">
        <v>11</v>
      </c>
      <c r="E401" t="str">
        <f t="shared" si="6"/>
        <v>SKJ11</v>
      </c>
      <c r="F401" t="s">
        <v>370</v>
      </c>
      <c r="G401" s="10" t="s">
        <v>362</v>
      </c>
      <c r="H401">
        <v>16</v>
      </c>
    </row>
    <row r="402" spans="1:8" x14ac:dyDescent="0.35">
      <c r="A402" s="29">
        <v>45498</v>
      </c>
      <c r="B402" t="s">
        <v>19</v>
      </c>
      <c r="C402" t="s">
        <v>878</v>
      </c>
      <c r="D402" s="33">
        <v>11</v>
      </c>
      <c r="E402" t="str">
        <f t="shared" si="6"/>
        <v>SKJ11</v>
      </c>
      <c r="F402" t="s">
        <v>365</v>
      </c>
      <c r="G402" s="10" t="s">
        <v>626</v>
      </c>
      <c r="H402">
        <v>13</v>
      </c>
    </row>
    <row r="403" spans="1:8" x14ac:dyDescent="0.35">
      <c r="A403" s="29">
        <v>45498</v>
      </c>
      <c r="B403" t="s">
        <v>19</v>
      </c>
      <c r="C403" t="s">
        <v>878</v>
      </c>
      <c r="D403" s="33">
        <v>11</v>
      </c>
      <c r="E403" t="str">
        <f t="shared" si="6"/>
        <v>SKJ11</v>
      </c>
      <c r="F403" t="s">
        <v>403</v>
      </c>
      <c r="G403" s="10" t="s">
        <v>571</v>
      </c>
      <c r="H403">
        <v>11</v>
      </c>
    </row>
    <row r="404" spans="1:8" x14ac:dyDescent="0.35">
      <c r="A404" s="29">
        <v>45498</v>
      </c>
      <c r="B404" t="s">
        <v>19</v>
      </c>
      <c r="C404" t="s">
        <v>878</v>
      </c>
      <c r="D404" s="33">
        <v>11</v>
      </c>
      <c r="E404" t="str">
        <f t="shared" si="6"/>
        <v>SKJ11</v>
      </c>
      <c r="F404" t="s">
        <v>429</v>
      </c>
      <c r="G404" s="10" t="s">
        <v>635</v>
      </c>
      <c r="H404">
        <v>11</v>
      </c>
    </row>
    <row r="405" spans="1:8" x14ac:dyDescent="0.35">
      <c r="A405" s="29">
        <v>45498</v>
      </c>
      <c r="B405" t="s">
        <v>19</v>
      </c>
      <c r="C405" t="s">
        <v>878</v>
      </c>
      <c r="D405" s="33">
        <v>11</v>
      </c>
      <c r="E405" t="str">
        <f t="shared" si="6"/>
        <v>SKJ11</v>
      </c>
      <c r="F405" t="s">
        <v>463</v>
      </c>
      <c r="G405" s="10" t="s">
        <v>636</v>
      </c>
      <c r="H405">
        <v>10</v>
      </c>
    </row>
    <row r="406" spans="1:8" x14ac:dyDescent="0.35">
      <c r="A406" s="29">
        <v>45498</v>
      </c>
      <c r="B406" t="s">
        <v>19</v>
      </c>
      <c r="C406" t="s">
        <v>878</v>
      </c>
      <c r="D406" s="33">
        <v>11</v>
      </c>
      <c r="E406" t="str">
        <f t="shared" si="6"/>
        <v>SKJ11</v>
      </c>
      <c r="F406" t="s">
        <v>381</v>
      </c>
      <c r="G406" s="10" t="s">
        <v>623</v>
      </c>
      <c r="H406">
        <v>8</v>
      </c>
    </row>
    <row r="407" spans="1:8" x14ac:dyDescent="0.35">
      <c r="A407" s="29">
        <v>45498</v>
      </c>
      <c r="B407" t="s">
        <v>19</v>
      </c>
      <c r="C407" t="s">
        <v>878</v>
      </c>
      <c r="D407" s="33">
        <v>11</v>
      </c>
      <c r="E407" t="str">
        <f t="shared" si="6"/>
        <v>SKJ11</v>
      </c>
      <c r="F407" t="s">
        <v>249</v>
      </c>
      <c r="G407" s="10" t="s">
        <v>628</v>
      </c>
      <c r="H407">
        <v>8</v>
      </c>
    </row>
    <row r="408" spans="1:8" x14ac:dyDescent="0.35">
      <c r="A408" s="29">
        <v>45498</v>
      </c>
      <c r="B408" t="s">
        <v>19</v>
      </c>
      <c r="C408" t="s">
        <v>878</v>
      </c>
      <c r="D408" s="33">
        <v>11</v>
      </c>
      <c r="E408" t="str">
        <f t="shared" si="6"/>
        <v>SKJ11</v>
      </c>
      <c r="F408" t="s">
        <v>372</v>
      </c>
      <c r="G408" s="10" t="s">
        <v>629</v>
      </c>
      <c r="H408">
        <v>6</v>
      </c>
    </row>
    <row r="409" spans="1:8" x14ac:dyDescent="0.35">
      <c r="A409" s="29">
        <v>45498</v>
      </c>
      <c r="B409" t="s">
        <v>19</v>
      </c>
      <c r="C409" t="s">
        <v>878</v>
      </c>
      <c r="D409" s="33">
        <v>11</v>
      </c>
      <c r="E409" t="str">
        <f t="shared" si="6"/>
        <v>SKJ11</v>
      </c>
      <c r="F409" t="s">
        <v>368</v>
      </c>
      <c r="G409" s="10" t="s">
        <v>624</v>
      </c>
      <c r="H409">
        <v>4</v>
      </c>
    </row>
    <row r="410" spans="1:8" x14ac:dyDescent="0.35">
      <c r="A410" s="29">
        <v>45498</v>
      </c>
      <c r="B410" t="s">
        <v>19</v>
      </c>
      <c r="C410" t="s">
        <v>878</v>
      </c>
      <c r="D410" s="33">
        <v>11</v>
      </c>
      <c r="E410" t="str">
        <f t="shared" si="6"/>
        <v>SKJ11</v>
      </c>
      <c r="F410" t="s">
        <v>398</v>
      </c>
      <c r="G410" s="10" t="s">
        <v>625</v>
      </c>
      <c r="H410">
        <v>4</v>
      </c>
    </row>
    <row r="411" spans="1:8" x14ac:dyDescent="0.35">
      <c r="A411" s="29">
        <v>45498</v>
      </c>
      <c r="B411" t="s">
        <v>19</v>
      </c>
      <c r="C411" t="s">
        <v>878</v>
      </c>
      <c r="D411" s="33">
        <v>11</v>
      </c>
      <c r="E411" t="str">
        <f t="shared" si="6"/>
        <v>SKJ11</v>
      </c>
      <c r="F411" t="s">
        <v>529</v>
      </c>
      <c r="G411" s="10" t="s">
        <v>631</v>
      </c>
      <c r="H411">
        <v>4</v>
      </c>
    </row>
    <row r="412" spans="1:8" x14ac:dyDescent="0.35">
      <c r="A412" s="29">
        <v>45498</v>
      </c>
      <c r="B412" t="s">
        <v>19</v>
      </c>
      <c r="C412" t="s">
        <v>878</v>
      </c>
      <c r="D412" s="33">
        <v>11</v>
      </c>
      <c r="E412" t="str">
        <f t="shared" si="6"/>
        <v>SKJ11</v>
      </c>
      <c r="F412" t="s">
        <v>411</v>
      </c>
      <c r="G412" s="10" t="s">
        <v>634</v>
      </c>
      <c r="H412">
        <v>4</v>
      </c>
    </row>
    <row r="413" spans="1:8" x14ac:dyDescent="0.35">
      <c r="A413" s="29">
        <v>45498</v>
      </c>
      <c r="B413" t="s">
        <v>19</v>
      </c>
      <c r="C413" t="s">
        <v>878</v>
      </c>
      <c r="D413" s="33">
        <v>11</v>
      </c>
      <c r="E413" t="str">
        <f t="shared" si="6"/>
        <v>SKJ11</v>
      </c>
      <c r="F413" t="s">
        <v>523</v>
      </c>
      <c r="G413" s="10" t="s">
        <v>410</v>
      </c>
      <c r="H413">
        <v>3</v>
      </c>
    </row>
    <row r="414" spans="1:8" x14ac:dyDescent="0.35">
      <c r="A414" s="29">
        <v>45498</v>
      </c>
      <c r="B414" t="s">
        <v>19</v>
      </c>
      <c r="C414" t="s">
        <v>878</v>
      </c>
      <c r="D414" s="33">
        <v>11</v>
      </c>
      <c r="E414" t="str">
        <f t="shared" si="6"/>
        <v>SKJ11</v>
      </c>
      <c r="F414" t="s">
        <v>248</v>
      </c>
      <c r="G414" s="10" t="s">
        <v>627</v>
      </c>
      <c r="H414">
        <v>3</v>
      </c>
    </row>
    <row r="415" spans="1:8" x14ac:dyDescent="0.35">
      <c r="A415" s="29">
        <v>45498</v>
      </c>
      <c r="B415" t="s">
        <v>19</v>
      </c>
      <c r="C415" t="s">
        <v>878</v>
      </c>
      <c r="D415" s="33">
        <v>11</v>
      </c>
      <c r="E415" t="str">
        <f t="shared" si="6"/>
        <v>SKJ11</v>
      </c>
      <c r="F415" t="s">
        <v>244</v>
      </c>
      <c r="G415" s="10" t="s">
        <v>630</v>
      </c>
      <c r="H415">
        <v>3</v>
      </c>
    </row>
    <row r="416" spans="1:8" x14ac:dyDescent="0.35">
      <c r="A416" s="29">
        <v>45498</v>
      </c>
      <c r="B416" t="s">
        <v>19</v>
      </c>
      <c r="C416" t="s">
        <v>878</v>
      </c>
      <c r="D416" s="33">
        <v>11</v>
      </c>
      <c r="E416" t="str">
        <f t="shared" si="6"/>
        <v>SKJ11</v>
      </c>
      <c r="F416" t="s">
        <v>377</v>
      </c>
      <c r="G416" s="10" t="s">
        <v>621</v>
      </c>
      <c r="H416">
        <v>3</v>
      </c>
    </row>
    <row r="417" spans="1:9" x14ac:dyDescent="0.35">
      <c r="A417" s="29">
        <v>45498</v>
      </c>
      <c r="B417" t="s">
        <v>19</v>
      </c>
      <c r="C417" t="s">
        <v>878</v>
      </c>
      <c r="D417" s="33">
        <v>11</v>
      </c>
      <c r="E417" t="str">
        <f t="shared" si="6"/>
        <v>SKJ11</v>
      </c>
      <c r="F417" t="s">
        <v>393</v>
      </c>
      <c r="G417" s="10" t="s">
        <v>1010</v>
      </c>
      <c r="H417">
        <v>2</v>
      </c>
    </row>
    <row r="418" spans="1:9" x14ac:dyDescent="0.35">
      <c r="A418" s="29">
        <v>45498</v>
      </c>
      <c r="B418" t="s">
        <v>19</v>
      </c>
      <c r="C418" t="s">
        <v>878</v>
      </c>
      <c r="D418" s="33">
        <v>11</v>
      </c>
      <c r="E418" t="str">
        <f t="shared" si="6"/>
        <v>SKJ11</v>
      </c>
      <c r="F418" t="s">
        <v>632</v>
      </c>
      <c r="G418" s="10">
        <v>10</v>
      </c>
      <c r="H418">
        <v>1</v>
      </c>
      <c r="I418" t="s">
        <v>633</v>
      </c>
    </row>
    <row r="419" spans="1:9" x14ac:dyDescent="0.35">
      <c r="A419" s="29">
        <v>45498</v>
      </c>
      <c r="B419" t="s">
        <v>19</v>
      </c>
      <c r="C419" t="s">
        <v>878</v>
      </c>
      <c r="D419" s="33">
        <v>11</v>
      </c>
      <c r="E419" t="str">
        <f t="shared" si="6"/>
        <v>SKJ11</v>
      </c>
      <c r="F419" t="s">
        <v>408</v>
      </c>
      <c r="G419" s="10">
        <v>13</v>
      </c>
      <c r="H419">
        <v>1</v>
      </c>
    </row>
    <row r="420" spans="1:9" x14ac:dyDescent="0.35">
      <c r="A420" s="29">
        <v>45498</v>
      </c>
      <c r="B420" t="s">
        <v>19</v>
      </c>
      <c r="C420" t="s">
        <v>878</v>
      </c>
      <c r="D420" s="33">
        <v>11</v>
      </c>
      <c r="E420" t="str">
        <f t="shared" si="6"/>
        <v>SKJ11</v>
      </c>
      <c r="F420" t="s">
        <v>557</v>
      </c>
      <c r="G420" s="10">
        <v>3</v>
      </c>
      <c r="H420">
        <v>1</v>
      </c>
    </row>
    <row r="421" spans="1:9" x14ac:dyDescent="0.35">
      <c r="A421" s="29">
        <v>45498</v>
      </c>
      <c r="B421" t="s">
        <v>19</v>
      </c>
      <c r="C421" t="s">
        <v>878</v>
      </c>
      <c r="D421" s="33">
        <v>11</v>
      </c>
      <c r="E421" t="str">
        <f t="shared" si="6"/>
        <v>SKJ11</v>
      </c>
      <c r="F421" t="s">
        <v>609</v>
      </c>
      <c r="G421" s="10">
        <v>3</v>
      </c>
      <c r="H421">
        <v>1</v>
      </c>
    </row>
    <row r="422" spans="1:9" x14ac:dyDescent="0.35">
      <c r="A422" s="29">
        <v>45498</v>
      </c>
      <c r="B422" t="s">
        <v>19</v>
      </c>
      <c r="C422" t="s">
        <v>878</v>
      </c>
      <c r="D422" s="33">
        <v>11</v>
      </c>
      <c r="E422" t="str">
        <f t="shared" si="6"/>
        <v>SKJ11</v>
      </c>
      <c r="F422" t="s">
        <v>439</v>
      </c>
      <c r="G422" s="10">
        <v>3</v>
      </c>
      <c r="H422">
        <v>1</v>
      </c>
    </row>
    <row r="423" spans="1:9" x14ac:dyDescent="0.35">
      <c r="A423" s="29">
        <v>45498</v>
      </c>
      <c r="B423" t="s">
        <v>19</v>
      </c>
      <c r="C423" t="s">
        <v>878</v>
      </c>
      <c r="D423" s="33">
        <v>11</v>
      </c>
      <c r="E423" t="str">
        <f t="shared" si="6"/>
        <v>SKJ11</v>
      </c>
      <c r="F423" t="s">
        <v>391</v>
      </c>
      <c r="G423" s="10">
        <v>8</v>
      </c>
      <c r="H423">
        <v>1</v>
      </c>
    </row>
    <row r="424" spans="1:9" x14ac:dyDescent="0.35">
      <c r="A424" s="29">
        <v>45498</v>
      </c>
      <c r="B424" t="s">
        <v>19</v>
      </c>
      <c r="C424" t="s">
        <v>878</v>
      </c>
      <c r="D424" s="33">
        <v>11</v>
      </c>
      <c r="E424" t="str">
        <f t="shared" si="6"/>
        <v>SKJ11</v>
      </c>
      <c r="F424" t="s">
        <v>380</v>
      </c>
      <c r="G424" s="10">
        <v>13</v>
      </c>
      <c r="H424">
        <v>1</v>
      </c>
    </row>
    <row r="425" spans="1:9" x14ac:dyDescent="0.35">
      <c r="A425" s="29">
        <v>45498</v>
      </c>
      <c r="B425" t="s">
        <v>19</v>
      </c>
      <c r="C425" t="s">
        <v>878</v>
      </c>
      <c r="D425" s="33">
        <v>12</v>
      </c>
      <c r="E425" t="str">
        <f t="shared" si="6"/>
        <v>SKJ12</v>
      </c>
      <c r="F425" t="s">
        <v>370</v>
      </c>
      <c r="G425" s="10" t="s">
        <v>362</v>
      </c>
      <c r="H425">
        <v>16</v>
      </c>
    </row>
    <row r="426" spans="1:9" x14ac:dyDescent="0.35">
      <c r="A426" s="29">
        <v>45498</v>
      </c>
      <c r="B426" t="s">
        <v>19</v>
      </c>
      <c r="C426" t="s">
        <v>878</v>
      </c>
      <c r="D426" s="33">
        <v>12</v>
      </c>
      <c r="E426" t="str">
        <f t="shared" si="6"/>
        <v>SKJ12</v>
      </c>
      <c r="F426" t="s">
        <v>403</v>
      </c>
      <c r="G426" s="10" t="s">
        <v>641</v>
      </c>
      <c r="H426">
        <v>14</v>
      </c>
    </row>
    <row r="427" spans="1:9" x14ac:dyDescent="0.35">
      <c r="A427" s="29">
        <v>45498</v>
      </c>
      <c r="B427" t="s">
        <v>19</v>
      </c>
      <c r="C427" t="s">
        <v>878</v>
      </c>
      <c r="D427" s="33">
        <v>12</v>
      </c>
      <c r="E427" t="str">
        <f t="shared" si="6"/>
        <v>SKJ12</v>
      </c>
      <c r="F427" t="s">
        <v>365</v>
      </c>
      <c r="G427" s="10" t="s">
        <v>644</v>
      </c>
      <c r="H427">
        <v>14</v>
      </c>
    </row>
    <row r="428" spans="1:9" x14ac:dyDescent="0.35">
      <c r="A428" s="29">
        <v>45498</v>
      </c>
      <c r="B428" t="s">
        <v>19</v>
      </c>
      <c r="C428" t="s">
        <v>878</v>
      </c>
      <c r="D428" s="33">
        <v>12</v>
      </c>
      <c r="E428" t="str">
        <f t="shared" si="6"/>
        <v>SKJ12</v>
      </c>
      <c r="F428" t="s">
        <v>429</v>
      </c>
      <c r="G428" s="10" t="s">
        <v>648</v>
      </c>
      <c r="H428">
        <v>13</v>
      </c>
    </row>
    <row r="429" spans="1:9" x14ac:dyDescent="0.35">
      <c r="A429" s="29">
        <v>45498</v>
      </c>
      <c r="B429" t="s">
        <v>19</v>
      </c>
      <c r="C429" t="s">
        <v>878</v>
      </c>
      <c r="D429" s="33">
        <v>12</v>
      </c>
      <c r="E429" t="str">
        <f t="shared" si="6"/>
        <v>SKJ12</v>
      </c>
      <c r="F429" t="s">
        <v>248</v>
      </c>
      <c r="G429" s="10" t="s">
        <v>638</v>
      </c>
      <c r="H429">
        <v>12</v>
      </c>
    </row>
    <row r="430" spans="1:9" x14ac:dyDescent="0.35">
      <c r="A430" s="29">
        <v>45498</v>
      </c>
      <c r="B430" t="s">
        <v>19</v>
      </c>
      <c r="C430" t="s">
        <v>878</v>
      </c>
      <c r="D430" s="33">
        <v>12</v>
      </c>
      <c r="E430" t="str">
        <f t="shared" si="6"/>
        <v>SKJ12</v>
      </c>
      <c r="F430" t="s">
        <v>361</v>
      </c>
      <c r="G430" s="10" t="s">
        <v>639</v>
      </c>
      <c r="H430">
        <v>12</v>
      </c>
    </row>
    <row r="431" spans="1:9" x14ac:dyDescent="0.35">
      <c r="A431" s="29">
        <v>45498</v>
      </c>
      <c r="B431" t="s">
        <v>19</v>
      </c>
      <c r="C431" t="s">
        <v>878</v>
      </c>
      <c r="D431" s="33">
        <v>12</v>
      </c>
      <c r="E431" t="str">
        <f t="shared" si="6"/>
        <v>SKJ12</v>
      </c>
      <c r="F431" t="s">
        <v>381</v>
      </c>
      <c r="G431" s="10" t="s">
        <v>645</v>
      </c>
      <c r="H431">
        <v>11</v>
      </c>
    </row>
    <row r="432" spans="1:9" x14ac:dyDescent="0.35">
      <c r="A432" s="29">
        <v>45498</v>
      </c>
      <c r="B432" t="s">
        <v>19</v>
      </c>
      <c r="C432" t="s">
        <v>878</v>
      </c>
      <c r="D432" s="33">
        <v>12</v>
      </c>
      <c r="E432" t="str">
        <f t="shared" si="6"/>
        <v>SKJ12</v>
      </c>
      <c r="F432" t="s">
        <v>244</v>
      </c>
      <c r="G432" s="10" t="s">
        <v>646</v>
      </c>
      <c r="H432">
        <v>9</v>
      </c>
    </row>
    <row r="433" spans="1:8" x14ac:dyDescent="0.35">
      <c r="A433" s="29">
        <v>45498</v>
      </c>
      <c r="B433" t="s">
        <v>19</v>
      </c>
      <c r="C433" t="s">
        <v>878</v>
      </c>
      <c r="D433" s="33">
        <v>12</v>
      </c>
      <c r="E433" t="str">
        <f t="shared" si="6"/>
        <v>SKJ12</v>
      </c>
      <c r="F433" t="s">
        <v>463</v>
      </c>
      <c r="G433" s="10" t="s">
        <v>642</v>
      </c>
      <c r="H433">
        <v>7</v>
      </c>
    </row>
    <row r="434" spans="1:8" x14ac:dyDescent="0.35">
      <c r="A434" s="29">
        <v>45498</v>
      </c>
      <c r="B434" t="s">
        <v>19</v>
      </c>
      <c r="C434" t="s">
        <v>878</v>
      </c>
      <c r="D434" s="33">
        <v>12</v>
      </c>
      <c r="E434" t="str">
        <f t="shared" si="6"/>
        <v>SKJ12</v>
      </c>
      <c r="F434" t="s">
        <v>372</v>
      </c>
      <c r="G434" s="10" t="s">
        <v>643</v>
      </c>
      <c r="H434">
        <v>6</v>
      </c>
    </row>
    <row r="435" spans="1:8" x14ac:dyDescent="0.35">
      <c r="A435" s="29">
        <v>45498</v>
      </c>
      <c r="B435" t="s">
        <v>19</v>
      </c>
      <c r="C435" t="s">
        <v>878</v>
      </c>
      <c r="D435" s="33">
        <v>12</v>
      </c>
      <c r="E435" t="str">
        <f t="shared" si="6"/>
        <v>SKJ12</v>
      </c>
      <c r="F435" t="s">
        <v>391</v>
      </c>
      <c r="G435" s="10" t="s">
        <v>647</v>
      </c>
      <c r="H435">
        <v>5</v>
      </c>
    </row>
    <row r="436" spans="1:8" x14ac:dyDescent="0.35">
      <c r="A436" s="29">
        <v>45498</v>
      </c>
      <c r="B436" t="s">
        <v>19</v>
      </c>
      <c r="C436" t="s">
        <v>878</v>
      </c>
      <c r="D436" s="33">
        <v>12</v>
      </c>
      <c r="E436" t="str">
        <f t="shared" si="6"/>
        <v>SKJ12</v>
      </c>
      <c r="F436" t="s">
        <v>557</v>
      </c>
      <c r="G436" s="10" t="s">
        <v>650</v>
      </c>
      <c r="H436">
        <v>5</v>
      </c>
    </row>
    <row r="437" spans="1:8" x14ac:dyDescent="0.35">
      <c r="A437" s="29">
        <v>45498</v>
      </c>
      <c r="B437" t="s">
        <v>19</v>
      </c>
      <c r="C437" t="s">
        <v>878</v>
      </c>
      <c r="D437" s="33">
        <v>12</v>
      </c>
      <c r="E437" t="str">
        <f t="shared" si="6"/>
        <v>SKJ12</v>
      </c>
      <c r="F437" t="s">
        <v>377</v>
      </c>
      <c r="G437" s="10" t="s">
        <v>640</v>
      </c>
      <c r="H437">
        <v>4</v>
      </c>
    </row>
    <row r="438" spans="1:8" x14ac:dyDescent="0.35">
      <c r="A438" s="29">
        <v>45498</v>
      </c>
      <c r="B438" t="s">
        <v>19</v>
      </c>
      <c r="C438" t="s">
        <v>878</v>
      </c>
      <c r="D438" s="33">
        <v>12</v>
      </c>
      <c r="E438" t="str">
        <f t="shared" si="6"/>
        <v>SKJ12</v>
      </c>
      <c r="F438" t="s">
        <v>422</v>
      </c>
      <c r="G438" s="10" t="s">
        <v>649</v>
      </c>
      <c r="H438">
        <v>3</v>
      </c>
    </row>
    <row r="439" spans="1:8" x14ac:dyDescent="0.35">
      <c r="A439" s="29">
        <v>45498</v>
      </c>
      <c r="B439" t="s">
        <v>19</v>
      </c>
      <c r="C439" t="s">
        <v>878</v>
      </c>
      <c r="D439" s="33">
        <v>12</v>
      </c>
      <c r="E439" t="str">
        <f t="shared" si="6"/>
        <v>SKJ12</v>
      </c>
      <c r="F439" t="s">
        <v>398</v>
      </c>
      <c r="G439" s="10" t="s">
        <v>1108</v>
      </c>
      <c r="H439">
        <v>2</v>
      </c>
    </row>
    <row r="440" spans="1:8" x14ac:dyDescent="0.35">
      <c r="A440" s="29">
        <v>45498</v>
      </c>
      <c r="B440" t="s">
        <v>19</v>
      </c>
      <c r="C440" t="s">
        <v>878</v>
      </c>
      <c r="D440" s="33">
        <v>12</v>
      </c>
      <c r="E440" t="str">
        <f t="shared" si="6"/>
        <v>SKJ12</v>
      </c>
      <c r="F440" t="s">
        <v>523</v>
      </c>
      <c r="G440" s="10" t="s">
        <v>1109</v>
      </c>
      <c r="H440">
        <v>2</v>
      </c>
    </row>
    <row r="441" spans="1:8" x14ac:dyDescent="0.35">
      <c r="A441" s="29">
        <v>45498</v>
      </c>
      <c r="B441" t="s">
        <v>19</v>
      </c>
      <c r="C441" t="s">
        <v>878</v>
      </c>
      <c r="D441" s="33">
        <v>12</v>
      </c>
      <c r="E441" t="str">
        <f t="shared" si="6"/>
        <v>SKJ12</v>
      </c>
      <c r="F441" t="s">
        <v>393</v>
      </c>
      <c r="G441" s="30" t="s">
        <v>1110</v>
      </c>
      <c r="H441">
        <v>2</v>
      </c>
    </row>
    <row r="442" spans="1:8" x14ac:dyDescent="0.35">
      <c r="A442" s="29">
        <v>45498</v>
      </c>
      <c r="B442" t="s">
        <v>19</v>
      </c>
      <c r="C442" t="s">
        <v>878</v>
      </c>
      <c r="D442" s="33">
        <v>12</v>
      </c>
      <c r="E442" t="str">
        <f t="shared" si="6"/>
        <v>SKJ12</v>
      </c>
      <c r="F442" t="s">
        <v>368</v>
      </c>
      <c r="G442" s="10">
        <v>6</v>
      </c>
      <c r="H442">
        <v>1</v>
      </c>
    </row>
    <row r="443" spans="1:8" x14ac:dyDescent="0.35">
      <c r="A443" s="29">
        <v>45498</v>
      </c>
      <c r="B443" t="s">
        <v>19</v>
      </c>
      <c r="C443" t="s">
        <v>878</v>
      </c>
      <c r="D443" s="33">
        <v>12</v>
      </c>
      <c r="E443" t="str">
        <f t="shared" si="6"/>
        <v>SKJ12</v>
      </c>
      <c r="F443" t="s">
        <v>411</v>
      </c>
      <c r="G443" s="10">
        <v>5</v>
      </c>
      <c r="H443">
        <v>1</v>
      </c>
    </row>
    <row r="444" spans="1:8" x14ac:dyDescent="0.35">
      <c r="A444" s="29">
        <v>45498</v>
      </c>
      <c r="B444" t="s">
        <v>19</v>
      </c>
      <c r="C444" t="s">
        <v>878</v>
      </c>
      <c r="D444" s="33">
        <v>12</v>
      </c>
      <c r="E444" t="str">
        <f t="shared" si="6"/>
        <v>SKJ12</v>
      </c>
      <c r="F444" t="s">
        <v>439</v>
      </c>
      <c r="G444" s="10">
        <v>13</v>
      </c>
      <c r="H444">
        <v>1</v>
      </c>
    </row>
    <row r="445" spans="1:8" x14ac:dyDescent="0.35">
      <c r="A445" s="29">
        <v>45503</v>
      </c>
      <c r="B445" t="s">
        <v>19</v>
      </c>
      <c r="C445" t="s">
        <v>878</v>
      </c>
      <c r="D445" s="33">
        <v>13</v>
      </c>
      <c r="E445" t="str">
        <f t="shared" si="6"/>
        <v>SKJ13</v>
      </c>
      <c r="F445" t="s">
        <v>370</v>
      </c>
      <c r="G445" s="10" t="s">
        <v>362</v>
      </c>
      <c r="H445">
        <v>16</v>
      </c>
    </row>
    <row r="446" spans="1:8" x14ac:dyDescent="0.35">
      <c r="A446" s="29">
        <v>45503</v>
      </c>
      <c r="B446" t="s">
        <v>19</v>
      </c>
      <c r="C446" t="s">
        <v>878</v>
      </c>
      <c r="D446" s="33">
        <v>13</v>
      </c>
      <c r="E446" t="str">
        <f t="shared" si="6"/>
        <v>SKJ13</v>
      </c>
      <c r="F446" t="s">
        <v>398</v>
      </c>
      <c r="G446" s="10" t="s">
        <v>667</v>
      </c>
      <c r="H446">
        <v>14</v>
      </c>
    </row>
    <row r="447" spans="1:8" x14ac:dyDescent="0.35">
      <c r="A447" s="29">
        <v>45503</v>
      </c>
      <c r="B447" t="s">
        <v>19</v>
      </c>
      <c r="C447" t="s">
        <v>878</v>
      </c>
      <c r="D447" s="33">
        <v>13</v>
      </c>
      <c r="E447" t="str">
        <f t="shared" si="6"/>
        <v>SKJ13</v>
      </c>
      <c r="F447" t="s">
        <v>403</v>
      </c>
      <c r="G447" s="10" t="s">
        <v>668</v>
      </c>
      <c r="H447">
        <v>14</v>
      </c>
    </row>
    <row r="448" spans="1:8" x14ac:dyDescent="0.35">
      <c r="A448" s="29">
        <v>45503</v>
      </c>
      <c r="B448" t="s">
        <v>19</v>
      </c>
      <c r="C448" t="s">
        <v>878</v>
      </c>
      <c r="D448" s="33">
        <v>13</v>
      </c>
      <c r="E448" t="str">
        <f t="shared" si="6"/>
        <v>SKJ13</v>
      </c>
      <c r="F448" t="s">
        <v>397</v>
      </c>
      <c r="G448" s="10" t="s">
        <v>669</v>
      </c>
      <c r="H448">
        <v>13</v>
      </c>
    </row>
    <row r="449" spans="1:9" x14ac:dyDescent="0.35">
      <c r="A449" s="29">
        <v>45503</v>
      </c>
      <c r="B449" t="s">
        <v>19</v>
      </c>
      <c r="C449" t="s">
        <v>878</v>
      </c>
      <c r="D449" s="33">
        <v>13</v>
      </c>
      <c r="E449" t="str">
        <f t="shared" si="6"/>
        <v>SKJ13</v>
      </c>
      <c r="F449" t="s">
        <v>664</v>
      </c>
      <c r="G449" s="10" t="s">
        <v>665</v>
      </c>
      <c r="H449">
        <v>11</v>
      </c>
    </row>
    <row r="450" spans="1:9" x14ac:dyDescent="0.35">
      <c r="A450" s="29">
        <v>45503</v>
      </c>
      <c r="B450" t="s">
        <v>19</v>
      </c>
      <c r="C450" t="s">
        <v>878</v>
      </c>
      <c r="D450" s="33">
        <v>13</v>
      </c>
      <c r="E450" t="str">
        <f t="shared" si="6"/>
        <v>SKJ13</v>
      </c>
      <c r="F450" t="s">
        <v>365</v>
      </c>
      <c r="G450" s="10" t="s">
        <v>661</v>
      </c>
      <c r="H450">
        <v>10</v>
      </c>
    </row>
    <row r="451" spans="1:9" x14ac:dyDescent="0.35">
      <c r="A451" s="29">
        <v>45503</v>
      </c>
      <c r="B451" t="s">
        <v>19</v>
      </c>
      <c r="C451" t="s">
        <v>878</v>
      </c>
      <c r="D451" s="33">
        <v>13</v>
      </c>
      <c r="E451" t="str">
        <f t="shared" ref="E451:E514" si="7">C451&amp;""&amp;D451</f>
        <v>SKJ13</v>
      </c>
      <c r="F451" t="s">
        <v>372</v>
      </c>
      <c r="G451" s="10" t="s">
        <v>663</v>
      </c>
      <c r="H451">
        <v>9</v>
      </c>
    </row>
    <row r="452" spans="1:9" x14ac:dyDescent="0.35">
      <c r="A452" s="29">
        <v>45503</v>
      </c>
      <c r="B452" t="s">
        <v>19</v>
      </c>
      <c r="C452" t="s">
        <v>878</v>
      </c>
      <c r="D452" s="33">
        <v>13</v>
      </c>
      <c r="E452" t="str">
        <f t="shared" si="7"/>
        <v>SKJ13</v>
      </c>
      <c r="F452" t="s">
        <v>244</v>
      </c>
      <c r="G452" s="10" t="s">
        <v>666</v>
      </c>
      <c r="H452">
        <v>9</v>
      </c>
    </row>
    <row r="453" spans="1:9" x14ac:dyDescent="0.35">
      <c r="A453" s="29">
        <v>45503</v>
      </c>
      <c r="B453" t="s">
        <v>19</v>
      </c>
      <c r="C453" t="s">
        <v>878</v>
      </c>
      <c r="D453" s="33">
        <v>13</v>
      </c>
      <c r="E453" t="str">
        <f t="shared" si="7"/>
        <v>SKJ13</v>
      </c>
      <c r="F453" t="s">
        <v>361</v>
      </c>
      <c r="G453" s="10" t="s">
        <v>659</v>
      </c>
      <c r="H453">
        <v>8</v>
      </c>
    </row>
    <row r="454" spans="1:9" x14ac:dyDescent="0.35">
      <c r="A454" s="29">
        <v>45503</v>
      </c>
      <c r="B454" t="s">
        <v>19</v>
      </c>
      <c r="C454" t="s">
        <v>878</v>
      </c>
      <c r="D454" s="33">
        <v>13</v>
      </c>
      <c r="E454" t="str">
        <f t="shared" si="7"/>
        <v>SKJ13</v>
      </c>
      <c r="F454" t="s">
        <v>463</v>
      </c>
      <c r="G454" s="10" t="s">
        <v>671</v>
      </c>
      <c r="H454">
        <v>7</v>
      </c>
    </row>
    <row r="455" spans="1:9" x14ac:dyDescent="0.35">
      <c r="A455" s="29">
        <v>45503</v>
      </c>
      <c r="B455" t="s">
        <v>19</v>
      </c>
      <c r="C455" t="s">
        <v>878</v>
      </c>
      <c r="D455" s="33">
        <v>13</v>
      </c>
      <c r="E455" t="str">
        <f t="shared" si="7"/>
        <v>SKJ13</v>
      </c>
      <c r="F455" t="s">
        <v>388</v>
      </c>
      <c r="G455" s="10" t="s">
        <v>660</v>
      </c>
      <c r="H455">
        <v>5</v>
      </c>
    </row>
    <row r="456" spans="1:9" x14ac:dyDescent="0.35">
      <c r="A456" s="29">
        <v>45503</v>
      </c>
      <c r="B456" t="s">
        <v>19</v>
      </c>
      <c r="C456" t="s">
        <v>878</v>
      </c>
      <c r="D456" s="33">
        <v>13</v>
      </c>
      <c r="E456" t="str">
        <f t="shared" si="7"/>
        <v>SKJ13</v>
      </c>
      <c r="F456" t="s">
        <v>393</v>
      </c>
      <c r="G456" s="10" t="s">
        <v>670</v>
      </c>
      <c r="H456">
        <v>3</v>
      </c>
    </row>
    <row r="457" spans="1:9" x14ac:dyDescent="0.35">
      <c r="A457" s="29">
        <v>45503</v>
      </c>
      <c r="B457" t="s">
        <v>19</v>
      </c>
      <c r="C457" t="s">
        <v>878</v>
      </c>
      <c r="D457" s="33">
        <v>13</v>
      </c>
      <c r="E457" t="str">
        <f t="shared" si="7"/>
        <v>SKJ13</v>
      </c>
      <c r="F457" t="s">
        <v>368</v>
      </c>
      <c r="G457" s="10" t="s">
        <v>1008</v>
      </c>
      <c r="H457">
        <v>2</v>
      </c>
    </row>
    <row r="458" spans="1:9" x14ac:dyDescent="0.35">
      <c r="A458" s="29">
        <v>45503</v>
      </c>
      <c r="B458" t="s">
        <v>19</v>
      </c>
      <c r="C458" t="s">
        <v>878</v>
      </c>
      <c r="D458" s="33">
        <v>13</v>
      </c>
      <c r="E458" t="str">
        <f t="shared" si="7"/>
        <v>SKJ13</v>
      </c>
      <c r="F458" t="s">
        <v>612</v>
      </c>
      <c r="G458" s="10" t="s">
        <v>923</v>
      </c>
      <c r="H458">
        <v>2</v>
      </c>
      <c r="I458" t="s">
        <v>614</v>
      </c>
    </row>
    <row r="459" spans="1:9" x14ac:dyDescent="0.35">
      <c r="A459" s="29">
        <v>45503</v>
      </c>
      <c r="B459" t="s">
        <v>19</v>
      </c>
      <c r="C459" t="s">
        <v>878</v>
      </c>
      <c r="D459" s="33">
        <v>13</v>
      </c>
      <c r="E459" t="str">
        <f t="shared" si="7"/>
        <v>SKJ13</v>
      </c>
      <c r="F459" t="s">
        <v>248</v>
      </c>
      <c r="G459" s="10" t="s">
        <v>1098</v>
      </c>
      <c r="H459">
        <v>2</v>
      </c>
    </row>
    <row r="460" spans="1:9" x14ac:dyDescent="0.35">
      <c r="A460" s="29">
        <v>45503</v>
      </c>
      <c r="B460" t="s">
        <v>19</v>
      </c>
      <c r="C460" t="s">
        <v>878</v>
      </c>
      <c r="D460" s="33">
        <v>13</v>
      </c>
      <c r="E460" t="str">
        <f t="shared" si="7"/>
        <v>SKJ13</v>
      </c>
      <c r="F460" t="s">
        <v>662</v>
      </c>
      <c r="G460" s="10">
        <v>14</v>
      </c>
      <c r="H460">
        <v>1</v>
      </c>
    </row>
    <row r="461" spans="1:9" x14ac:dyDescent="0.35">
      <c r="A461" s="29">
        <v>45503</v>
      </c>
      <c r="B461" t="s">
        <v>19</v>
      </c>
      <c r="C461" t="s">
        <v>878</v>
      </c>
      <c r="D461" s="33">
        <v>13</v>
      </c>
      <c r="E461" t="str">
        <f t="shared" si="7"/>
        <v>SKJ13</v>
      </c>
      <c r="F461" t="s">
        <v>367</v>
      </c>
      <c r="G461" s="10">
        <v>12</v>
      </c>
      <c r="H461">
        <v>1</v>
      </c>
    </row>
    <row r="462" spans="1:9" x14ac:dyDescent="0.35">
      <c r="A462" s="29">
        <v>45503</v>
      </c>
      <c r="B462" t="s">
        <v>19</v>
      </c>
      <c r="C462" t="s">
        <v>878</v>
      </c>
      <c r="D462" s="33">
        <v>13</v>
      </c>
      <c r="E462" t="str">
        <f t="shared" si="7"/>
        <v>SKJ13</v>
      </c>
      <c r="F462" t="s">
        <v>392</v>
      </c>
      <c r="G462" s="10">
        <v>10</v>
      </c>
      <c r="H462">
        <v>1</v>
      </c>
    </row>
    <row r="463" spans="1:9" x14ac:dyDescent="0.35">
      <c r="A463" s="29">
        <v>45503</v>
      </c>
      <c r="B463" t="s">
        <v>19</v>
      </c>
      <c r="C463" t="s">
        <v>878</v>
      </c>
      <c r="D463" s="33">
        <v>13</v>
      </c>
      <c r="E463" t="str">
        <f t="shared" si="7"/>
        <v>SKJ13</v>
      </c>
      <c r="F463" t="s">
        <v>243</v>
      </c>
      <c r="G463" s="10">
        <v>13</v>
      </c>
      <c r="H463">
        <v>1</v>
      </c>
    </row>
    <row r="464" spans="1:9" x14ac:dyDescent="0.35">
      <c r="A464" s="29">
        <v>45503</v>
      </c>
      <c r="B464" t="s">
        <v>19</v>
      </c>
      <c r="C464" t="s">
        <v>878</v>
      </c>
      <c r="D464" s="33">
        <v>13</v>
      </c>
      <c r="E464" t="str">
        <f t="shared" si="7"/>
        <v>SKJ13</v>
      </c>
      <c r="F464" t="s">
        <v>544</v>
      </c>
      <c r="G464" s="10">
        <v>12</v>
      </c>
      <c r="H464">
        <v>1</v>
      </c>
    </row>
    <row r="465" spans="1:8" x14ac:dyDescent="0.35">
      <c r="A465" s="29">
        <v>45503</v>
      </c>
      <c r="B465" t="s">
        <v>19</v>
      </c>
      <c r="C465" t="s">
        <v>878</v>
      </c>
      <c r="D465" s="33">
        <v>13</v>
      </c>
      <c r="E465" t="str">
        <f t="shared" si="7"/>
        <v>SKJ13</v>
      </c>
      <c r="F465" t="s">
        <v>395</v>
      </c>
      <c r="G465" s="10">
        <v>6</v>
      </c>
      <c r="H465">
        <v>1</v>
      </c>
    </row>
    <row r="466" spans="1:8" x14ac:dyDescent="0.35">
      <c r="A466" s="29">
        <v>45503</v>
      </c>
      <c r="B466" t="s">
        <v>19</v>
      </c>
      <c r="C466" t="s">
        <v>878</v>
      </c>
      <c r="D466" s="33">
        <v>13</v>
      </c>
      <c r="E466" t="str">
        <f t="shared" si="7"/>
        <v>SKJ13</v>
      </c>
      <c r="F466" t="s">
        <v>391</v>
      </c>
      <c r="G466" s="10" t="s">
        <v>672</v>
      </c>
      <c r="H466">
        <v>6</v>
      </c>
    </row>
    <row r="467" spans="1:8" x14ac:dyDescent="0.35">
      <c r="A467" s="29">
        <v>45506</v>
      </c>
      <c r="B467" t="s">
        <v>19</v>
      </c>
      <c r="C467" t="s">
        <v>878</v>
      </c>
      <c r="D467" s="33">
        <v>14</v>
      </c>
      <c r="E467" t="str">
        <f t="shared" si="7"/>
        <v>SKJ14</v>
      </c>
      <c r="F467" t="s">
        <v>361</v>
      </c>
      <c r="G467" s="10" t="s">
        <v>362</v>
      </c>
      <c r="H467">
        <v>16</v>
      </c>
    </row>
    <row r="468" spans="1:8" x14ac:dyDescent="0.35">
      <c r="A468" s="29">
        <v>45506</v>
      </c>
      <c r="B468" t="s">
        <v>19</v>
      </c>
      <c r="C468" t="s">
        <v>878</v>
      </c>
      <c r="D468" s="33">
        <v>14</v>
      </c>
      <c r="E468" t="str">
        <f t="shared" si="7"/>
        <v>SKJ14</v>
      </c>
      <c r="F468" t="s">
        <v>365</v>
      </c>
      <c r="G468" s="10" t="s">
        <v>362</v>
      </c>
      <c r="H468">
        <v>16</v>
      </c>
    </row>
    <row r="469" spans="1:8" x14ac:dyDescent="0.35">
      <c r="A469" s="29">
        <v>45506</v>
      </c>
      <c r="B469" t="s">
        <v>19</v>
      </c>
      <c r="C469" t="s">
        <v>878</v>
      </c>
      <c r="D469" s="33">
        <v>14</v>
      </c>
      <c r="E469" t="str">
        <f t="shared" si="7"/>
        <v>SKJ14</v>
      </c>
      <c r="F469" t="s">
        <v>248</v>
      </c>
      <c r="G469" s="10" t="s">
        <v>682</v>
      </c>
      <c r="H469">
        <v>12</v>
      </c>
    </row>
    <row r="470" spans="1:8" x14ac:dyDescent="0.35">
      <c r="A470" s="29">
        <v>45506</v>
      </c>
      <c r="B470" t="s">
        <v>19</v>
      </c>
      <c r="C470" t="s">
        <v>878</v>
      </c>
      <c r="D470" s="33">
        <v>14</v>
      </c>
      <c r="E470" t="str">
        <f t="shared" si="7"/>
        <v>SKJ14</v>
      </c>
      <c r="F470" t="s">
        <v>244</v>
      </c>
      <c r="G470" s="10" t="s">
        <v>684</v>
      </c>
      <c r="H470">
        <v>12</v>
      </c>
    </row>
    <row r="471" spans="1:8" x14ac:dyDescent="0.35">
      <c r="A471" s="29">
        <v>45506</v>
      </c>
      <c r="B471" t="s">
        <v>19</v>
      </c>
      <c r="C471" t="s">
        <v>878</v>
      </c>
      <c r="D471" s="33">
        <v>14</v>
      </c>
      <c r="E471" t="str">
        <f t="shared" si="7"/>
        <v>SKJ14</v>
      </c>
      <c r="F471" t="s">
        <v>370</v>
      </c>
      <c r="G471" s="10" t="s">
        <v>685</v>
      </c>
      <c r="H471">
        <v>12</v>
      </c>
    </row>
    <row r="472" spans="1:8" x14ac:dyDescent="0.35">
      <c r="A472" s="29">
        <v>45506</v>
      </c>
      <c r="B472" t="s">
        <v>19</v>
      </c>
      <c r="C472" t="s">
        <v>878</v>
      </c>
      <c r="D472" s="33">
        <v>14</v>
      </c>
      <c r="E472" t="str">
        <f t="shared" si="7"/>
        <v>SKJ14</v>
      </c>
      <c r="F472" t="s">
        <v>403</v>
      </c>
      <c r="G472" s="10" t="s">
        <v>688</v>
      </c>
      <c r="H472">
        <v>9</v>
      </c>
    </row>
    <row r="473" spans="1:8" x14ac:dyDescent="0.35">
      <c r="A473" s="29">
        <v>45506</v>
      </c>
      <c r="B473" t="s">
        <v>19</v>
      </c>
      <c r="C473" t="s">
        <v>878</v>
      </c>
      <c r="D473" s="33">
        <v>14</v>
      </c>
      <c r="E473" t="str">
        <f t="shared" si="7"/>
        <v>SKJ14</v>
      </c>
      <c r="F473" t="s">
        <v>411</v>
      </c>
      <c r="G473" s="10" t="s">
        <v>686</v>
      </c>
      <c r="H473">
        <v>6</v>
      </c>
    </row>
    <row r="474" spans="1:8" x14ac:dyDescent="0.35">
      <c r="A474" s="29">
        <v>45506</v>
      </c>
      <c r="B474" t="s">
        <v>19</v>
      </c>
      <c r="C474" t="s">
        <v>878</v>
      </c>
      <c r="D474" s="33">
        <v>14</v>
      </c>
      <c r="E474" t="str">
        <f t="shared" si="7"/>
        <v>SKJ14</v>
      </c>
      <c r="F474" t="s">
        <v>463</v>
      </c>
      <c r="G474" s="10" t="s">
        <v>689</v>
      </c>
      <c r="H474">
        <v>6</v>
      </c>
    </row>
    <row r="475" spans="1:8" x14ac:dyDescent="0.35">
      <c r="A475" s="29">
        <v>45506</v>
      </c>
      <c r="B475" t="s">
        <v>19</v>
      </c>
      <c r="C475" t="s">
        <v>878</v>
      </c>
      <c r="D475" s="33">
        <v>14</v>
      </c>
      <c r="E475" t="str">
        <f t="shared" si="7"/>
        <v>SKJ14</v>
      </c>
      <c r="F475" t="s">
        <v>401</v>
      </c>
      <c r="G475" s="10" t="s">
        <v>683</v>
      </c>
      <c r="H475">
        <v>4</v>
      </c>
    </row>
    <row r="476" spans="1:8" x14ac:dyDescent="0.35">
      <c r="A476" s="29">
        <v>45506</v>
      </c>
      <c r="B476" t="s">
        <v>19</v>
      </c>
      <c r="C476" t="s">
        <v>878</v>
      </c>
      <c r="D476" s="33">
        <v>14</v>
      </c>
      <c r="E476" t="str">
        <f t="shared" si="7"/>
        <v>SKJ14</v>
      </c>
      <c r="F476" t="s">
        <v>612</v>
      </c>
      <c r="G476" s="10" t="s">
        <v>687</v>
      </c>
      <c r="H476">
        <v>3</v>
      </c>
    </row>
    <row r="477" spans="1:8" x14ac:dyDescent="0.35">
      <c r="A477" s="29">
        <v>45506</v>
      </c>
      <c r="B477" t="s">
        <v>19</v>
      </c>
      <c r="C477" t="s">
        <v>878</v>
      </c>
      <c r="D477" s="33">
        <v>14</v>
      </c>
      <c r="E477" t="str">
        <f t="shared" si="7"/>
        <v>SKJ14</v>
      </c>
      <c r="F477" t="s">
        <v>398</v>
      </c>
      <c r="G477" s="10" t="s">
        <v>690</v>
      </c>
      <c r="H477">
        <v>3</v>
      </c>
    </row>
    <row r="478" spans="1:8" x14ac:dyDescent="0.35">
      <c r="A478" s="29">
        <v>45506</v>
      </c>
      <c r="B478" t="s">
        <v>19</v>
      </c>
      <c r="C478" t="s">
        <v>878</v>
      </c>
      <c r="D478" s="33">
        <v>14</v>
      </c>
      <c r="E478" t="str">
        <f t="shared" si="7"/>
        <v>SKJ14</v>
      </c>
      <c r="F478" t="s">
        <v>395</v>
      </c>
      <c r="G478" s="10" t="s">
        <v>691</v>
      </c>
      <c r="H478">
        <v>3</v>
      </c>
    </row>
    <row r="479" spans="1:8" x14ac:dyDescent="0.35">
      <c r="A479" s="29">
        <v>45506</v>
      </c>
      <c r="B479" t="s">
        <v>19</v>
      </c>
      <c r="C479" t="s">
        <v>878</v>
      </c>
      <c r="D479" s="33">
        <v>14</v>
      </c>
      <c r="E479" t="str">
        <f t="shared" si="7"/>
        <v>SKJ14</v>
      </c>
      <c r="F479" t="s">
        <v>380</v>
      </c>
      <c r="G479" s="10" t="s">
        <v>1111</v>
      </c>
      <c r="H479">
        <v>2</v>
      </c>
    </row>
    <row r="480" spans="1:8" x14ac:dyDescent="0.35">
      <c r="A480" s="29">
        <v>45506</v>
      </c>
      <c r="B480" t="s">
        <v>19</v>
      </c>
      <c r="C480" t="s">
        <v>878</v>
      </c>
      <c r="D480" s="33">
        <v>14</v>
      </c>
      <c r="E480" t="str">
        <f t="shared" si="7"/>
        <v>SKJ14</v>
      </c>
      <c r="F480" t="s">
        <v>388</v>
      </c>
      <c r="G480" s="10" t="s">
        <v>1112</v>
      </c>
      <c r="H480">
        <v>2</v>
      </c>
    </row>
    <row r="481" spans="1:8" x14ac:dyDescent="0.35">
      <c r="A481" s="29">
        <v>45506</v>
      </c>
      <c r="B481" t="s">
        <v>19</v>
      </c>
      <c r="C481" t="s">
        <v>878</v>
      </c>
      <c r="D481" s="33">
        <v>14</v>
      </c>
      <c r="E481" t="str">
        <f t="shared" si="7"/>
        <v>SKJ14</v>
      </c>
      <c r="F481" t="s">
        <v>409</v>
      </c>
      <c r="G481" s="10" t="s">
        <v>1006</v>
      </c>
      <c r="H481">
        <v>2</v>
      </c>
    </row>
    <row r="482" spans="1:8" x14ac:dyDescent="0.35">
      <c r="A482" s="29">
        <v>45506</v>
      </c>
      <c r="B482" t="s">
        <v>19</v>
      </c>
      <c r="C482" t="s">
        <v>878</v>
      </c>
      <c r="D482" s="33">
        <v>14</v>
      </c>
      <c r="E482" t="str">
        <f t="shared" si="7"/>
        <v>SKJ14</v>
      </c>
      <c r="F482" t="s">
        <v>692</v>
      </c>
      <c r="G482" s="10" t="s">
        <v>1113</v>
      </c>
      <c r="H482">
        <v>2</v>
      </c>
    </row>
    <row r="483" spans="1:8" x14ac:dyDescent="0.35">
      <c r="A483" s="29">
        <v>45506</v>
      </c>
      <c r="B483" t="s">
        <v>19</v>
      </c>
      <c r="C483" t="s">
        <v>878</v>
      </c>
      <c r="D483" s="33">
        <v>14</v>
      </c>
      <c r="E483" t="str">
        <f t="shared" si="7"/>
        <v>SKJ14</v>
      </c>
      <c r="F483" t="s">
        <v>368</v>
      </c>
      <c r="G483" s="10">
        <v>9</v>
      </c>
      <c r="H483">
        <v>1</v>
      </c>
    </row>
    <row r="484" spans="1:8" x14ac:dyDescent="0.35">
      <c r="A484" s="29">
        <v>45506</v>
      </c>
      <c r="B484" t="s">
        <v>19</v>
      </c>
      <c r="C484" t="s">
        <v>878</v>
      </c>
      <c r="D484" s="33">
        <v>14</v>
      </c>
      <c r="E484" t="str">
        <f t="shared" si="7"/>
        <v>SKJ14</v>
      </c>
      <c r="F484" t="s">
        <v>514</v>
      </c>
      <c r="G484" s="10">
        <v>9</v>
      </c>
      <c r="H484">
        <v>1</v>
      </c>
    </row>
    <row r="485" spans="1:8" x14ac:dyDescent="0.35">
      <c r="A485" s="29">
        <v>45506</v>
      </c>
      <c r="B485" t="s">
        <v>19</v>
      </c>
      <c r="C485" t="s">
        <v>878</v>
      </c>
      <c r="D485" s="33">
        <v>15</v>
      </c>
      <c r="E485" t="str">
        <f t="shared" si="7"/>
        <v>SKJ15</v>
      </c>
      <c r="F485" t="s">
        <v>465</v>
      </c>
      <c r="G485" s="10" t="s">
        <v>362</v>
      </c>
      <c r="H485">
        <v>16</v>
      </c>
    </row>
    <row r="486" spans="1:8" x14ac:dyDescent="0.35">
      <c r="A486" s="29">
        <v>45506</v>
      </c>
      <c r="B486" t="s">
        <v>19</v>
      </c>
      <c r="C486" t="s">
        <v>878</v>
      </c>
      <c r="D486" s="33">
        <v>15</v>
      </c>
      <c r="E486" t="str">
        <f t="shared" si="7"/>
        <v>SKJ15</v>
      </c>
      <c r="F486" t="s">
        <v>248</v>
      </c>
      <c r="G486" s="10" t="s">
        <v>698</v>
      </c>
      <c r="H486">
        <v>10</v>
      </c>
    </row>
    <row r="487" spans="1:8" x14ac:dyDescent="0.35">
      <c r="A487" s="29">
        <v>45506</v>
      </c>
      <c r="B487" t="s">
        <v>19</v>
      </c>
      <c r="C487" t="s">
        <v>878</v>
      </c>
      <c r="D487" s="33">
        <v>15</v>
      </c>
      <c r="E487" t="str">
        <f t="shared" si="7"/>
        <v>SKJ15</v>
      </c>
      <c r="F487" t="s">
        <v>361</v>
      </c>
      <c r="G487" s="10" t="s">
        <v>702</v>
      </c>
      <c r="H487">
        <v>10</v>
      </c>
    </row>
    <row r="488" spans="1:8" x14ac:dyDescent="0.35">
      <c r="A488" s="29">
        <v>45506</v>
      </c>
      <c r="B488" t="s">
        <v>19</v>
      </c>
      <c r="C488" t="s">
        <v>878</v>
      </c>
      <c r="D488" s="33">
        <v>15</v>
      </c>
      <c r="E488" t="str">
        <f t="shared" si="7"/>
        <v>SKJ15</v>
      </c>
      <c r="F488" t="s">
        <v>700</v>
      </c>
      <c r="G488" s="10" t="s">
        <v>701</v>
      </c>
      <c r="H488">
        <v>9</v>
      </c>
    </row>
    <row r="489" spans="1:8" x14ac:dyDescent="0.35">
      <c r="A489" s="29">
        <v>45506</v>
      </c>
      <c r="B489" t="s">
        <v>19</v>
      </c>
      <c r="C489" t="s">
        <v>878</v>
      </c>
      <c r="D489" s="33">
        <v>15</v>
      </c>
      <c r="E489" t="str">
        <f t="shared" si="7"/>
        <v>SKJ15</v>
      </c>
      <c r="F489" t="s">
        <v>403</v>
      </c>
      <c r="G489" s="10" t="s">
        <v>705</v>
      </c>
      <c r="H489">
        <v>9</v>
      </c>
    </row>
    <row r="490" spans="1:8" x14ac:dyDescent="0.35">
      <c r="A490" s="29">
        <v>45506</v>
      </c>
      <c r="B490" t="s">
        <v>19</v>
      </c>
      <c r="C490" t="s">
        <v>878</v>
      </c>
      <c r="D490" s="33">
        <v>15</v>
      </c>
      <c r="E490" t="str">
        <f t="shared" si="7"/>
        <v>SKJ15</v>
      </c>
      <c r="F490" t="s">
        <v>365</v>
      </c>
      <c r="G490" s="10" t="s">
        <v>704</v>
      </c>
      <c r="H490">
        <v>8</v>
      </c>
    </row>
    <row r="491" spans="1:8" x14ac:dyDescent="0.35">
      <c r="A491" s="29">
        <v>45506</v>
      </c>
      <c r="B491" t="s">
        <v>19</v>
      </c>
      <c r="C491" t="s">
        <v>878</v>
      </c>
      <c r="D491" s="33">
        <v>15</v>
      </c>
      <c r="E491" t="str">
        <f t="shared" si="7"/>
        <v>SKJ15</v>
      </c>
      <c r="F491" t="s">
        <v>370</v>
      </c>
      <c r="G491" s="10" t="s">
        <v>708</v>
      </c>
      <c r="H491">
        <v>8</v>
      </c>
    </row>
    <row r="492" spans="1:8" x14ac:dyDescent="0.35">
      <c r="A492" s="29">
        <v>45506</v>
      </c>
      <c r="B492" t="s">
        <v>19</v>
      </c>
      <c r="C492" t="s">
        <v>878</v>
      </c>
      <c r="D492" s="33">
        <v>15</v>
      </c>
      <c r="E492" t="str">
        <f t="shared" si="7"/>
        <v>SKJ15</v>
      </c>
      <c r="F492" t="s">
        <v>380</v>
      </c>
      <c r="G492" s="10" t="s">
        <v>699</v>
      </c>
      <c r="H492">
        <v>6</v>
      </c>
    </row>
    <row r="493" spans="1:8" x14ac:dyDescent="0.35">
      <c r="A493" s="29">
        <v>45506</v>
      </c>
      <c r="B493" t="s">
        <v>19</v>
      </c>
      <c r="C493" t="s">
        <v>878</v>
      </c>
      <c r="D493" s="33">
        <v>15</v>
      </c>
      <c r="E493" t="str">
        <f t="shared" si="7"/>
        <v>SKJ15</v>
      </c>
      <c r="F493" t="s">
        <v>413</v>
      </c>
      <c r="G493" s="10" t="s">
        <v>706</v>
      </c>
      <c r="H493">
        <v>6</v>
      </c>
    </row>
    <row r="494" spans="1:8" x14ac:dyDescent="0.35">
      <c r="A494" s="29">
        <v>45506</v>
      </c>
      <c r="B494" t="s">
        <v>19</v>
      </c>
      <c r="C494" t="s">
        <v>878</v>
      </c>
      <c r="D494" s="33">
        <v>15</v>
      </c>
      <c r="E494" t="str">
        <f t="shared" si="7"/>
        <v>SKJ15</v>
      </c>
      <c r="F494" t="s">
        <v>381</v>
      </c>
      <c r="G494" s="10" t="s">
        <v>709</v>
      </c>
      <c r="H494">
        <v>6</v>
      </c>
    </row>
    <row r="495" spans="1:8" x14ac:dyDescent="0.35">
      <c r="A495" s="29">
        <v>45506</v>
      </c>
      <c r="B495" t="s">
        <v>19</v>
      </c>
      <c r="C495" t="s">
        <v>878</v>
      </c>
      <c r="D495" s="33">
        <v>15</v>
      </c>
      <c r="E495" t="str">
        <f t="shared" si="7"/>
        <v>SKJ15</v>
      </c>
      <c r="F495" t="s">
        <v>368</v>
      </c>
      <c r="G495" s="10" t="s">
        <v>703</v>
      </c>
      <c r="H495">
        <v>5</v>
      </c>
    </row>
    <row r="496" spans="1:8" x14ac:dyDescent="0.35">
      <c r="A496" s="29">
        <v>45506</v>
      </c>
      <c r="B496" t="s">
        <v>19</v>
      </c>
      <c r="C496" t="s">
        <v>878</v>
      </c>
      <c r="D496" s="33">
        <v>15</v>
      </c>
      <c r="E496" t="str">
        <f t="shared" si="7"/>
        <v>SKJ15</v>
      </c>
      <c r="F496" t="s">
        <v>251</v>
      </c>
      <c r="G496" s="10" t="s">
        <v>707</v>
      </c>
      <c r="H496">
        <v>3</v>
      </c>
    </row>
    <row r="497" spans="1:8" x14ac:dyDescent="0.35">
      <c r="A497" s="29">
        <v>45506</v>
      </c>
      <c r="B497" t="s">
        <v>19</v>
      </c>
      <c r="C497" t="s">
        <v>878</v>
      </c>
      <c r="D497" s="33">
        <v>15</v>
      </c>
      <c r="E497" t="str">
        <f t="shared" si="7"/>
        <v>SKJ15</v>
      </c>
      <c r="F497" t="s">
        <v>398</v>
      </c>
      <c r="G497" s="10" t="s">
        <v>1093</v>
      </c>
      <c r="H497">
        <v>2</v>
      </c>
    </row>
    <row r="498" spans="1:8" x14ac:dyDescent="0.35">
      <c r="A498" s="29">
        <v>45506</v>
      </c>
      <c r="B498" t="s">
        <v>19</v>
      </c>
      <c r="C498" t="s">
        <v>878</v>
      </c>
      <c r="D498" s="33">
        <v>15</v>
      </c>
      <c r="E498" t="str">
        <f t="shared" si="7"/>
        <v>SKJ15</v>
      </c>
      <c r="F498" t="s">
        <v>409</v>
      </c>
      <c r="G498" s="10">
        <v>14</v>
      </c>
      <c r="H498">
        <v>1</v>
      </c>
    </row>
    <row r="499" spans="1:8" x14ac:dyDescent="0.35">
      <c r="A499" s="29">
        <v>45503</v>
      </c>
      <c r="B499" t="s">
        <v>19</v>
      </c>
      <c r="C499" t="s">
        <v>878</v>
      </c>
      <c r="D499" s="33">
        <v>16</v>
      </c>
      <c r="E499" t="str">
        <f t="shared" si="7"/>
        <v>SKJ16</v>
      </c>
      <c r="F499" t="s">
        <v>714</v>
      </c>
      <c r="G499" s="10" t="s">
        <v>715</v>
      </c>
      <c r="H499">
        <v>12</v>
      </c>
    </row>
    <row r="500" spans="1:8" x14ac:dyDescent="0.35">
      <c r="A500" s="29">
        <v>45503</v>
      </c>
      <c r="B500" t="s">
        <v>19</v>
      </c>
      <c r="C500" t="s">
        <v>878</v>
      </c>
      <c r="D500" s="33">
        <v>16</v>
      </c>
      <c r="E500" t="str">
        <f t="shared" si="7"/>
        <v>SKJ16</v>
      </c>
      <c r="F500" t="s">
        <v>413</v>
      </c>
      <c r="G500" s="10" t="s">
        <v>720</v>
      </c>
      <c r="H500">
        <v>10</v>
      </c>
    </row>
    <row r="501" spans="1:8" x14ac:dyDescent="0.35">
      <c r="A501" s="29">
        <v>45503</v>
      </c>
      <c r="B501" t="s">
        <v>19</v>
      </c>
      <c r="C501" t="s">
        <v>878</v>
      </c>
      <c r="D501" s="33">
        <v>16</v>
      </c>
      <c r="E501" t="str">
        <f t="shared" si="7"/>
        <v>SKJ16</v>
      </c>
      <c r="F501" t="s">
        <v>368</v>
      </c>
      <c r="G501" s="10" t="s">
        <v>716</v>
      </c>
      <c r="H501">
        <v>6</v>
      </c>
    </row>
    <row r="502" spans="1:8" x14ac:dyDescent="0.35">
      <c r="A502" s="29">
        <v>45503</v>
      </c>
      <c r="B502" t="s">
        <v>19</v>
      </c>
      <c r="C502" t="s">
        <v>878</v>
      </c>
      <c r="D502" s="33">
        <v>16</v>
      </c>
      <c r="E502" t="str">
        <f t="shared" si="7"/>
        <v>SKJ16</v>
      </c>
      <c r="F502" t="s">
        <v>422</v>
      </c>
      <c r="G502" s="10" t="s">
        <v>718</v>
      </c>
      <c r="H502">
        <v>5</v>
      </c>
    </row>
    <row r="503" spans="1:8" x14ac:dyDescent="0.35">
      <c r="A503" s="29">
        <v>45503</v>
      </c>
      <c r="B503" t="s">
        <v>19</v>
      </c>
      <c r="C503" t="s">
        <v>878</v>
      </c>
      <c r="D503" s="33">
        <v>16</v>
      </c>
      <c r="E503" t="str">
        <f t="shared" si="7"/>
        <v>SKJ16</v>
      </c>
      <c r="F503" t="s">
        <v>700</v>
      </c>
      <c r="G503" s="10" t="s">
        <v>721</v>
      </c>
      <c r="H503">
        <v>4</v>
      </c>
    </row>
    <row r="504" spans="1:8" x14ac:dyDescent="0.35">
      <c r="A504" s="29">
        <v>45503</v>
      </c>
      <c r="B504" t="s">
        <v>19</v>
      </c>
      <c r="C504" t="s">
        <v>878</v>
      </c>
      <c r="D504" s="33">
        <v>16</v>
      </c>
      <c r="E504" t="str">
        <f t="shared" si="7"/>
        <v>SKJ16</v>
      </c>
      <c r="F504" t="s">
        <v>380</v>
      </c>
      <c r="G504" s="10" t="s">
        <v>722</v>
      </c>
      <c r="H504">
        <v>4</v>
      </c>
    </row>
    <row r="505" spans="1:8" x14ac:dyDescent="0.35">
      <c r="A505" s="29">
        <v>45503</v>
      </c>
      <c r="B505" t="s">
        <v>19</v>
      </c>
      <c r="C505" t="s">
        <v>878</v>
      </c>
      <c r="D505" s="33">
        <v>16</v>
      </c>
      <c r="E505" t="str">
        <f t="shared" si="7"/>
        <v>SKJ16</v>
      </c>
      <c r="F505" t="s">
        <v>377</v>
      </c>
      <c r="G505" s="10" t="s">
        <v>717</v>
      </c>
      <c r="H505">
        <v>3</v>
      </c>
    </row>
    <row r="506" spans="1:8" x14ac:dyDescent="0.35">
      <c r="A506" s="29">
        <v>45503</v>
      </c>
      <c r="B506" t="s">
        <v>19</v>
      </c>
      <c r="C506" t="s">
        <v>878</v>
      </c>
      <c r="D506" s="33">
        <v>16</v>
      </c>
      <c r="E506" t="str">
        <f t="shared" si="7"/>
        <v>SKJ16</v>
      </c>
      <c r="F506" t="s">
        <v>719</v>
      </c>
      <c r="G506" s="10" t="s">
        <v>282</v>
      </c>
      <c r="H506">
        <v>2</v>
      </c>
    </row>
    <row r="507" spans="1:8" x14ac:dyDescent="0.35">
      <c r="A507" s="29">
        <v>45503</v>
      </c>
      <c r="B507" t="s">
        <v>19</v>
      </c>
      <c r="C507" t="s">
        <v>878</v>
      </c>
      <c r="D507" s="33">
        <v>16</v>
      </c>
      <c r="E507" t="str">
        <f t="shared" si="7"/>
        <v>SKJ16</v>
      </c>
      <c r="F507" t="s">
        <v>365</v>
      </c>
      <c r="G507" s="10">
        <v>9</v>
      </c>
      <c r="H507">
        <v>1</v>
      </c>
    </row>
    <row r="508" spans="1:8" x14ac:dyDescent="0.35">
      <c r="A508" s="29">
        <v>45503</v>
      </c>
      <c r="B508" t="s">
        <v>19</v>
      </c>
      <c r="C508" t="s">
        <v>878</v>
      </c>
      <c r="D508" s="33">
        <v>16</v>
      </c>
      <c r="E508" t="str">
        <f t="shared" si="7"/>
        <v>SKJ16</v>
      </c>
      <c r="F508" t="s">
        <v>381</v>
      </c>
      <c r="G508" s="10">
        <v>14</v>
      </c>
      <c r="H508">
        <v>1</v>
      </c>
    </row>
    <row r="509" spans="1:8" x14ac:dyDescent="0.35">
      <c r="A509" s="29">
        <v>45503</v>
      </c>
      <c r="B509" t="s">
        <v>19</v>
      </c>
      <c r="C509" t="s">
        <v>878</v>
      </c>
      <c r="D509" s="33">
        <v>16</v>
      </c>
      <c r="E509" t="str">
        <f t="shared" si="7"/>
        <v>SKJ16</v>
      </c>
      <c r="F509" t="s">
        <v>618</v>
      </c>
      <c r="G509" s="10">
        <v>10</v>
      </c>
      <c r="H509">
        <v>1</v>
      </c>
    </row>
    <row r="510" spans="1:8" x14ac:dyDescent="0.35">
      <c r="A510" s="29">
        <v>45503</v>
      </c>
      <c r="B510" t="s">
        <v>19</v>
      </c>
      <c r="C510" t="s">
        <v>878</v>
      </c>
      <c r="D510" s="33">
        <v>16</v>
      </c>
      <c r="E510" t="str">
        <f t="shared" si="7"/>
        <v>SKJ16</v>
      </c>
      <c r="F510" t="s">
        <v>723</v>
      </c>
      <c r="G510" s="10">
        <v>6</v>
      </c>
      <c r="H510">
        <v>1</v>
      </c>
    </row>
    <row r="511" spans="1:8" x14ac:dyDescent="0.35">
      <c r="A511" s="29">
        <v>45503</v>
      </c>
      <c r="B511" t="s">
        <v>19</v>
      </c>
      <c r="C511" t="s">
        <v>878</v>
      </c>
      <c r="D511" s="33">
        <v>16</v>
      </c>
      <c r="E511" t="str">
        <f t="shared" si="7"/>
        <v>SKJ16</v>
      </c>
      <c r="F511" t="s">
        <v>724</v>
      </c>
      <c r="G511" s="10">
        <v>15</v>
      </c>
      <c r="H511">
        <v>1</v>
      </c>
    </row>
    <row r="512" spans="1:8" x14ac:dyDescent="0.35">
      <c r="A512" s="29">
        <v>45503</v>
      </c>
      <c r="B512" t="s">
        <v>19</v>
      </c>
      <c r="C512" t="s">
        <v>878</v>
      </c>
      <c r="D512" s="33">
        <v>17</v>
      </c>
      <c r="E512" t="str">
        <f t="shared" si="7"/>
        <v>SKJ17</v>
      </c>
      <c r="F512" t="s">
        <v>700</v>
      </c>
      <c r="G512" s="10" t="s">
        <v>733</v>
      </c>
      <c r="H512">
        <v>10</v>
      </c>
    </row>
    <row r="513" spans="1:8" x14ac:dyDescent="0.35">
      <c r="A513" s="29">
        <v>45503</v>
      </c>
      <c r="B513" t="s">
        <v>19</v>
      </c>
      <c r="C513" t="s">
        <v>878</v>
      </c>
      <c r="D513" s="33">
        <v>17</v>
      </c>
      <c r="E513" t="str">
        <f t="shared" si="7"/>
        <v>SKJ17</v>
      </c>
      <c r="F513" t="s">
        <v>447</v>
      </c>
      <c r="G513" s="10" t="s">
        <v>734</v>
      </c>
      <c r="H513">
        <v>10</v>
      </c>
    </row>
    <row r="514" spans="1:8" x14ac:dyDescent="0.35">
      <c r="A514" s="29">
        <v>45503</v>
      </c>
      <c r="B514" t="s">
        <v>19</v>
      </c>
      <c r="C514" t="s">
        <v>878</v>
      </c>
      <c r="D514" s="33">
        <v>17</v>
      </c>
      <c r="E514" t="str">
        <f t="shared" si="7"/>
        <v>SKJ17</v>
      </c>
      <c r="F514" t="s">
        <v>413</v>
      </c>
      <c r="G514" s="10" t="s">
        <v>731</v>
      </c>
      <c r="H514">
        <v>4</v>
      </c>
    </row>
    <row r="515" spans="1:8" x14ac:dyDescent="0.35">
      <c r="A515" s="29">
        <v>45503</v>
      </c>
      <c r="B515" t="s">
        <v>19</v>
      </c>
      <c r="C515" t="s">
        <v>878</v>
      </c>
      <c r="D515" s="33">
        <v>17</v>
      </c>
      <c r="E515" t="str">
        <f t="shared" ref="E515:E578" si="8">C515&amp;""&amp;D515</f>
        <v>SKJ17</v>
      </c>
      <c r="F515" t="s">
        <v>723</v>
      </c>
      <c r="G515" s="10" t="s">
        <v>736</v>
      </c>
      <c r="H515">
        <v>4</v>
      </c>
    </row>
    <row r="516" spans="1:8" x14ac:dyDescent="0.35">
      <c r="A516" s="29">
        <v>45503</v>
      </c>
      <c r="B516" t="s">
        <v>19</v>
      </c>
      <c r="C516" t="s">
        <v>878</v>
      </c>
      <c r="D516" s="33">
        <v>17</v>
      </c>
      <c r="E516" t="str">
        <f t="shared" si="8"/>
        <v>SKJ17</v>
      </c>
      <c r="F516" t="s">
        <v>729</v>
      </c>
      <c r="G516" s="10" t="s">
        <v>730</v>
      </c>
      <c r="H516">
        <v>3</v>
      </c>
    </row>
    <row r="517" spans="1:8" x14ac:dyDescent="0.35">
      <c r="A517" s="29">
        <v>45503</v>
      </c>
      <c r="B517" t="s">
        <v>19</v>
      </c>
      <c r="C517" t="s">
        <v>878</v>
      </c>
      <c r="D517" s="33">
        <v>17</v>
      </c>
      <c r="E517" t="str">
        <f t="shared" si="8"/>
        <v>SKJ17</v>
      </c>
      <c r="F517" t="s">
        <v>380</v>
      </c>
      <c r="G517" s="10" t="s">
        <v>732</v>
      </c>
      <c r="H517">
        <v>3</v>
      </c>
    </row>
    <row r="518" spans="1:8" x14ac:dyDescent="0.35">
      <c r="A518" s="29">
        <v>45503</v>
      </c>
      <c r="B518" t="s">
        <v>19</v>
      </c>
      <c r="C518" t="s">
        <v>878</v>
      </c>
      <c r="D518" s="33">
        <v>17</v>
      </c>
      <c r="E518" t="str">
        <f t="shared" si="8"/>
        <v>SKJ17</v>
      </c>
      <c r="F518" t="s">
        <v>422</v>
      </c>
      <c r="G518" s="10" t="s">
        <v>737</v>
      </c>
      <c r="H518">
        <v>3</v>
      </c>
    </row>
    <row r="519" spans="1:8" x14ac:dyDescent="0.35">
      <c r="A519" s="29">
        <v>45503</v>
      </c>
      <c r="B519" t="s">
        <v>19</v>
      </c>
      <c r="C519" t="s">
        <v>878</v>
      </c>
      <c r="D519" s="33">
        <v>17</v>
      </c>
      <c r="E519" t="str">
        <f t="shared" si="8"/>
        <v>SKJ17</v>
      </c>
      <c r="F519" t="s">
        <v>738</v>
      </c>
      <c r="G519" s="10" t="s">
        <v>739</v>
      </c>
      <c r="H519">
        <v>3</v>
      </c>
    </row>
    <row r="520" spans="1:8" x14ac:dyDescent="0.35">
      <c r="A520" s="29">
        <v>45503</v>
      </c>
      <c r="B520" t="s">
        <v>19</v>
      </c>
      <c r="C520" t="s">
        <v>878</v>
      </c>
      <c r="D520" s="33">
        <v>17</v>
      </c>
      <c r="E520" t="str">
        <f t="shared" si="8"/>
        <v>SKJ17</v>
      </c>
      <c r="F520" t="s">
        <v>728</v>
      </c>
      <c r="G520" s="10" t="s">
        <v>1114</v>
      </c>
      <c r="H520">
        <v>2</v>
      </c>
    </row>
    <row r="521" spans="1:8" x14ac:dyDescent="0.35">
      <c r="A521" s="29">
        <v>45503</v>
      </c>
      <c r="B521" t="s">
        <v>19</v>
      </c>
      <c r="C521" t="s">
        <v>878</v>
      </c>
      <c r="D521" s="33">
        <v>17</v>
      </c>
      <c r="E521" t="str">
        <f t="shared" si="8"/>
        <v>SKJ17</v>
      </c>
      <c r="F521" t="s">
        <v>374</v>
      </c>
      <c r="G521" s="10" t="s">
        <v>1115</v>
      </c>
      <c r="H521">
        <v>2</v>
      </c>
    </row>
    <row r="522" spans="1:8" x14ac:dyDescent="0.35">
      <c r="A522" s="29">
        <v>45503</v>
      </c>
      <c r="B522" t="s">
        <v>19</v>
      </c>
      <c r="C522" t="s">
        <v>878</v>
      </c>
      <c r="D522" s="33">
        <v>17</v>
      </c>
      <c r="E522" t="str">
        <f t="shared" si="8"/>
        <v>SKJ17</v>
      </c>
      <c r="F522" t="s">
        <v>377</v>
      </c>
      <c r="G522" s="10" t="s">
        <v>1116</v>
      </c>
      <c r="H522">
        <v>2</v>
      </c>
    </row>
    <row r="523" spans="1:8" x14ac:dyDescent="0.35">
      <c r="A523" s="29">
        <v>45503</v>
      </c>
      <c r="B523" t="s">
        <v>19</v>
      </c>
      <c r="C523" t="s">
        <v>878</v>
      </c>
      <c r="D523" s="33">
        <v>17</v>
      </c>
      <c r="E523" t="str">
        <f t="shared" si="8"/>
        <v>SKJ17</v>
      </c>
      <c r="F523" t="s">
        <v>724</v>
      </c>
      <c r="G523" s="10" t="s">
        <v>1105</v>
      </c>
      <c r="H523">
        <v>2</v>
      </c>
    </row>
    <row r="524" spans="1:8" x14ac:dyDescent="0.35">
      <c r="A524" s="29">
        <v>45503</v>
      </c>
      <c r="B524" t="s">
        <v>19</v>
      </c>
      <c r="C524" t="s">
        <v>878</v>
      </c>
      <c r="D524" s="33">
        <v>17</v>
      </c>
      <c r="E524" t="str">
        <f t="shared" si="8"/>
        <v>SKJ17</v>
      </c>
      <c r="F524" t="s">
        <v>735</v>
      </c>
      <c r="G524" s="10">
        <v>2</v>
      </c>
      <c r="H524">
        <v>1</v>
      </c>
    </row>
    <row r="525" spans="1:8" x14ac:dyDescent="0.35">
      <c r="A525" s="29">
        <v>45503</v>
      </c>
      <c r="B525" t="s">
        <v>19</v>
      </c>
      <c r="C525" t="s">
        <v>878</v>
      </c>
      <c r="D525" s="33">
        <v>18</v>
      </c>
      <c r="E525" t="str">
        <f t="shared" si="8"/>
        <v>SKJ18</v>
      </c>
      <c r="F525" t="s">
        <v>365</v>
      </c>
      <c r="G525" s="10" t="s">
        <v>741</v>
      </c>
      <c r="H525">
        <v>15</v>
      </c>
    </row>
    <row r="526" spans="1:8" x14ac:dyDescent="0.35">
      <c r="A526" s="29">
        <v>45503</v>
      </c>
      <c r="B526" t="s">
        <v>19</v>
      </c>
      <c r="C526" t="s">
        <v>878</v>
      </c>
      <c r="D526" s="33">
        <v>18</v>
      </c>
      <c r="E526" t="str">
        <f t="shared" si="8"/>
        <v>SKJ18</v>
      </c>
      <c r="F526" t="s">
        <v>361</v>
      </c>
      <c r="G526" s="10" t="s">
        <v>740</v>
      </c>
      <c r="H526">
        <v>14</v>
      </c>
    </row>
    <row r="527" spans="1:8" x14ac:dyDescent="0.35">
      <c r="A527" s="29">
        <v>45503</v>
      </c>
      <c r="B527" t="s">
        <v>19</v>
      </c>
      <c r="C527" t="s">
        <v>878</v>
      </c>
      <c r="D527" s="33">
        <v>18</v>
      </c>
      <c r="E527" t="str">
        <f t="shared" si="8"/>
        <v>SKJ18</v>
      </c>
      <c r="F527" t="s">
        <v>248</v>
      </c>
      <c r="G527" s="10" t="s">
        <v>745</v>
      </c>
      <c r="H527">
        <v>14</v>
      </c>
    </row>
    <row r="528" spans="1:8" x14ac:dyDescent="0.35">
      <c r="A528" s="29">
        <v>45503</v>
      </c>
      <c r="B528" t="s">
        <v>19</v>
      </c>
      <c r="C528" t="s">
        <v>878</v>
      </c>
      <c r="D528" s="33">
        <v>18</v>
      </c>
      <c r="E528" t="str">
        <f t="shared" si="8"/>
        <v>SKJ18</v>
      </c>
      <c r="F528" t="s">
        <v>370</v>
      </c>
      <c r="G528" s="10" t="s">
        <v>743</v>
      </c>
      <c r="H528">
        <v>13</v>
      </c>
    </row>
    <row r="529" spans="1:9" x14ac:dyDescent="0.35">
      <c r="A529" s="29">
        <v>45503</v>
      </c>
      <c r="B529" t="s">
        <v>19</v>
      </c>
      <c r="C529" t="s">
        <v>878</v>
      </c>
      <c r="D529" s="33">
        <v>18</v>
      </c>
      <c r="E529" t="str">
        <f t="shared" si="8"/>
        <v>SKJ18</v>
      </c>
      <c r="F529" t="s">
        <v>429</v>
      </c>
      <c r="G529" s="10" t="s">
        <v>750</v>
      </c>
      <c r="H529">
        <v>11</v>
      </c>
    </row>
    <row r="530" spans="1:9" x14ac:dyDescent="0.35">
      <c r="A530" s="29">
        <v>45503</v>
      </c>
      <c r="B530" t="s">
        <v>19</v>
      </c>
      <c r="C530" t="s">
        <v>878</v>
      </c>
      <c r="D530" s="33">
        <v>18</v>
      </c>
      <c r="E530" t="str">
        <f t="shared" si="8"/>
        <v>SKJ18</v>
      </c>
      <c r="F530" t="s">
        <v>403</v>
      </c>
      <c r="G530" s="10" t="s">
        <v>746</v>
      </c>
      <c r="H530">
        <v>9</v>
      </c>
    </row>
    <row r="531" spans="1:9" x14ac:dyDescent="0.35">
      <c r="A531" s="29">
        <v>45503</v>
      </c>
      <c r="B531" t="s">
        <v>19</v>
      </c>
      <c r="C531" t="s">
        <v>878</v>
      </c>
      <c r="D531" s="33">
        <v>18</v>
      </c>
      <c r="E531" t="str">
        <f t="shared" si="8"/>
        <v>SKJ18</v>
      </c>
      <c r="F531" t="s">
        <v>463</v>
      </c>
      <c r="G531" s="10" t="s">
        <v>748</v>
      </c>
      <c r="H531">
        <v>7</v>
      </c>
    </row>
    <row r="532" spans="1:9" x14ac:dyDescent="0.35">
      <c r="A532" s="29">
        <v>45503</v>
      </c>
      <c r="B532" t="s">
        <v>19</v>
      </c>
      <c r="C532" t="s">
        <v>878</v>
      </c>
      <c r="D532" s="33">
        <v>18</v>
      </c>
      <c r="E532" t="str">
        <f t="shared" si="8"/>
        <v>SKJ18</v>
      </c>
      <c r="F532" t="s">
        <v>612</v>
      </c>
      <c r="G532" s="10" t="s">
        <v>747</v>
      </c>
      <c r="H532">
        <v>6</v>
      </c>
      <c r="I532" t="s">
        <v>614</v>
      </c>
    </row>
    <row r="533" spans="1:9" x14ac:dyDescent="0.35">
      <c r="A533" s="29">
        <v>45503</v>
      </c>
      <c r="B533" t="s">
        <v>19</v>
      </c>
      <c r="C533" t="s">
        <v>878</v>
      </c>
      <c r="D533" s="33">
        <v>18</v>
      </c>
      <c r="E533" t="str">
        <f t="shared" si="8"/>
        <v>SKJ18</v>
      </c>
      <c r="F533" t="s">
        <v>401</v>
      </c>
      <c r="G533" s="10" t="s">
        <v>749</v>
      </c>
      <c r="H533">
        <v>5</v>
      </c>
    </row>
    <row r="534" spans="1:9" x14ac:dyDescent="0.35">
      <c r="A534" s="29">
        <v>45503</v>
      </c>
      <c r="B534" t="s">
        <v>19</v>
      </c>
      <c r="C534" t="s">
        <v>878</v>
      </c>
      <c r="D534" s="33">
        <v>18</v>
      </c>
      <c r="E534" t="str">
        <f t="shared" si="8"/>
        <v>SKJ18</v>
      </c>
      <c r="F534" t="s">
        <v>368</v>
      </c>
      <c r="G534" s="10" t="s">
        <v>742</v>
      </c>
      <c r="H534">
        <v>4</v>
      </c>
    </row>
    <row r="535" spans="1:9" x14ac:dyDescent="0.35">
      <c r="A535" s="29">
        <v>45503</v>
      </c>
      <c r="B535" t="s">
        <v>19</v>
      </c>
      <c r="C535" t="s">
        <v>878</v>
      </c>
      <c r="D535" s="33">
        <v>18</v>
      </c>
      <c r="E535" t="str">
        <f t="shared" si="8"/>
        <v>SKJ18</v>
      </c>
      <c r="F535" t="s">
        <v>529</v>
      </c>
      <c r="G535" s="10" t="s">
        <v>751</v>
      </c>
      <c r="H535">
        <v>3</v>
      </c>
    </row>
    <row r="536" spans="1:9" x14ac:dyDescent="0.35">
      <c r="A536" s="29">
        <v>45503</v>
      </c>
      <c r="B536" t="s">
        <v>19</v>
      </c>
      <c r="C536" t="s">
        <v>878</v>
      </c>
      <c r="D536" s="33">
        <v>18</v>
      </c>
      <c r="E536" t="str">
        <f t="shared" si="8"/>
        <v>SKJ18</v>
      </c>
      <c r="F536" t="s">
        <v>523</v>
      </c>
      <c r="G536" s="10" t="s">
        <v>1117</v>
      </c>
      <c r="H536">
        <v>2</v>
      </c>
    </row>
    <row r="537" spans="1:9" x14ac:dyDescent="0.35">
      <c r="A537" s="29">
        <v>45503</v>
      </c>
      <c r="B537" t="s">
        <v>19</v>
      </c>
      <c r="C537" t="s">
        <v>878</v>
      </c>
      <c r="D537" s="33">
        <v>18</v>
      </c>
      <c r="E537" t="str">
        <f t="shared" si="8"/>
        <v>SKJ18</v>
      </c>
      <c r="F537" t="s">
        <v>367</v>
      </c>
      <c r="G537" s="10" t="s">
        <v>1118</v>
      </c>
      <c r="H537">
        <v>2</v>
      </c>
    </row>
    <row r="538" spans="1:9" x14ac:dyDescent="0.35">
      <c r="A538" s="29">
        <v>45503</v>
      </c>
      <c r="B538" t="s">
        <v>19</v>
      </c>
      <c r="C538" t="s">
        <v>878</v>
      </c>
      <c r="D538" s="33">
        <v>18</v>
      </c>
      <c r="E538" t="str">
        <f t="shared" si="8"/>
        <v>SKJ18</v>
      </c>
      <c r="F538" t="s">
        <v>388</v>
      </c>
      <c r="G538" s="10" t="s">
        <v>1119</v>
      </c>
      <c r="H538">
        <v>2</v>
      </c>
    </row>
    <row r="539" spans="1:9" x14ac:dyDescent="0.35">
      <c r="A539" s="29">
        <v>45503</v>
      </c>
      <c r="B539" t="s">
        <v>19</v>
      </c>
      <c r="C539" t="s">
        <v>878</v>
      </c>
      <c r="D539" s="33">
        <v>18</v>
      </c>
      <c r="E539" t="str">
        <f t="shared" si="8"/>
        <v>SKJ18</v>
      </c>
      <c r="F539" t="s">
        <v>391</v>
      </c>
      <c r="G539" s="10" t="s">
        <v>1120</v>
      </c>
      <c r="H539">
        <v>2</v>
      </c>
    </row>
    <row r="540" spans="1:9" x14ac:dyDescent="0.35">
      <c r="A540" s="29">
        <v>45503</v>
      </c>
      <c r="B540" t="s">
        <v>19</v>
      </c>
      <c r="C540" t="s">
        <v>878</v>
      </c>
      <c r="D540" s="33">
        <v>18</v>
      </c>
      <c r="E540" t="str">
        <f t="shared" si="8"/>
        <v>SKJ18</v>
      </c>
      <c r="F540" t="s">
        <v>744</v>
      </c>
      <c r="G540" s="10">
        <v>8</v>
      </c>
      <c r="H540">
        <v>1</v>
      </c>
    </row>
    <row r="541" spans="1:9" x14ac:dyDescent="0.35">
      <c r="A541" s="29">
        <v>45503</v>
      </c>
      <c r="B541" t="s">
        <v>19</v>
      </c>
      <c r="C541" t="s">
        <v>878</v>
      </c>
      <c r="D541" s="33">
        <v>18</v>
      </c>
      <c r="E541" t="str">
        <f t="shared" si="8"/>
        <v>SKJ18</v>
      </c>
      <c r="F541" t="s">
        <v>372</v>
      </c>
      <c r="G541" s="10">
        <v>10</v>
      </c>
      <c r="H541">
        <v>1</v>
      </c>
    </row>
    <row r="542" spans="1:9" x14ac:dyDescent="0.35">
      <c r="A542" s="29">
        <v>45503</v>
      </c>
      <c r="B542" t="s">
        <v>19</v>
      </c>
      <c r="C542" t="s">
        <v>878</v>
      </c>
      <c r="D542" s="33">
        <v>18</v>
      </c>
      <c r="E542" t="str">
        <f t="shared" si="8"/>
        <v>SKJ18</v>
      </c>
      <c r="F542" t="s">
        <v>393</v>
      </c>
      <c r="G542" s="10">
        <v>9</v>
      </c>
      <c r="H542">
        <v>1</v>
      </c>
    </row>
    <row r="543" spans="1:9" x14ac:dyDescent="0.35">
      <c r="A543" s="29">
        <v>45503</v>
      </c>
      <c r="B543" t="s">
        <v>19</v>
      </c>
      <c r="C543" t="s">
        <v>878</v>
      </c>
      <c r="D543" s="33">
        <v>18</v>
      </c>
      <c r="E543" t="str">
        <f t="shared" si="8"/>
        <v>SKJ18</v>
      </c>
      <c r="F543" t="s">
        <v>465</v>
      </c>
      <c r="G543" s="10">
        <v>16</v>
      </c>
      <c r="H543">
        <v>1</v>
      </c>
    </row>
    <row r="544" spans="1:9" x14ac:dyDescent="0.35">
      <c r="A544" s="29">
        <v>45498</v>
      </c>
      <c r="B544" t="s">
        <v>19</v>
      </c>
      <c r="C544" t="s">
        <v>878</v>
      </c>
      <c r="D544" s="33">
        <v>19</v>
      </c>
      <c r="E544" t="str">
        <f t="shared" si="8"/>
        <v>SKJ19</v>
      </c>
      <c r="F544" t="s">
        <v>361</v>
      </c>
      <c r="G544" s="10" t="s">
        <v>362</v>
      </c>
      <c r="H544">
        <v>16</v>
      </c>
    </row>
    <row r="545" spans="1:9" x14ac:dyDescent="0.35">
      <c r="A545" s="29">
        <v>45498</v>
      </c>
      <c r="B545" t="s">
        <v>19</v>
      </c>
      <c r="C545" t="s">
        <v>878</v>
      </c>
      <c r="D545" s="33">
        <v>19</v>
      </c>
      <c r="E545" t="str">
        <f t="shared" si="8"/>
        <v>SKJ19</v>
      </c>
      <c r="F545" t="s">
        <v>370</v>
      </c>
      <c r="G545" s="10" t="s">
        <v>362</v>
      </c>
      <c r="H545">
        <v>16</v>
      </c>
    </row>
    <row r="546" spans="1:9" x14ac:dyDescent="0.35">
      <c r="A546" s="29">
        <v>45498</v>
      </c>
      <c r="B546" t="s">
        <v>19</v>
      </c>
      <c r="C546" t="s">
        <v>878</v>
      </c>
      <c r="D546" s="33">
        <v>19</v>
      </c>
      <c r="E546" t="str">
        <f t="shared" si="8"/>
        <v>SKJ19</v>
      </c>
      <c r="F546" t="s">
        <v>403</v>
      </c>
      <c r="G546" s="10" t="s">
        <v>756</v>
      </c>
      <c r="H546">
        <v>13</v>
      </c>
    </row>
    <row r="547" spans="1:9" x14ac:dyDescent="0.35">
      <c r="A547" s="29">
        <v>45498</v>
      </c>
      <c r="B547" t="s">
        <v>19</v>
      </c>
      <c r="C547" t="s">
        <v>878</v>
      </c>
      <c r="D547" s="33">
        <v>19</v>
      </c>
      <c r="E547" t="str">
        <f t="shared" si="8"/>
        <v>SKJ19</v>
      </c>
      <c r="F547" t="s">
        <v>248</v>
      </c>
      <c r="G547" s="10" t="s">
        <v>755</v>
      </c>
      <c r="H547">
        <v>11</v>
      </c>
    </row>
    <row r="548" spans="1:9" x14ac:dyDescent="0.35">
      <c r="A548" s="29">
        <v>45498</v>
      </c>
      <c r="B548" t="s">
        <v>19</v>
      </c>
      <c r="C548" t="s">
        <v>878</v>
      </c>
      <c r="D548" s="33">
        <v>19</v>
      </c>
      <c r="E548" t="str">
        <f t="shared" si="8"/>
        <v>SKJ19</v>
      </c>
      <c r="F548" t="s">
        <v>368</v>
      </c>
      <c r="G548" s="10" t="s">
        <v>753</v>
      </c>
      <c r="H548">
        <v>9</v>
      </c>
    </row>
    <row r="549" spans="1:9" x14ac:dyDescent="0.35">
      <c r="A549" s="29">
        <v>45498</v>
      </c>
      <c r="B549" t="s">
        <v>19</v>
      </c>
      <c r="C549" t="s">
        <v>878</v>
      </c>
      <c r="D549" s="33">
        <v>19</v>
      </c>
      <c r="E549" t="str">
        <f t="shared" si="8"/>
        <v>SKJ19</v>
      </c>
      <c r="F549" t="s">
        <v>365</v>
      </c>
      <c r="G549" s="10" t="s">
        <v>754</v>
      </c>
      <c r="H549">
        <v>6</v>
      </c>
    </row>
    <row r="550" spans="1:9" x14ac:dyDescent="0.35">
      <c r="A550" s="29">
        <v>45498</v>
      </c>
      <c r="B550" t="s">
        <v>19</v>
      </c>
      <c r="C550" t="s">
        <v>878</v>
      </c>
      <c r="D550" s="33">
        <v>19</v>
      </c>
      <c r="E550" t="str">
        <f t="shared" si="8"/>
        <v>SKJ19</v>
      </c>
      <c r="F550" t="s">
        <v>244</v>
      </c>
      <c r="G550" s="10" t="s">
        <v>757</v>
      </c>
      <c r="H550">
        <v>4</v>
      </c>
    </row>
    <row r="551" spans="1:9" x14ac:dyDescent="0.35">
      <c r="A551" s="29">
        <v>45498</v>
      </c>
      <c r="B551" t="s">
        <v>19</v>
      </c>
      <c r="C551" t="s">
        <v>878</v>
      </c>
      <c r="D551" s="33">
        <v>19</v>
      </c>
      <c r="E551" t="str">
        <f t="shared" si="8"/>
        <v>SKJ19</v>
      </c>
      <c r="F551" t="s">
        <v>463</v>
      </c>
      <c r="G551" s="10" t="s">
        <v>758</v>
      </c>
      <c r="H551">
        <v>4</v>
      </c>
    </row>
    <row r="552" spans="1:9" x14ac:dyDescent="0.35">
      <c r="A552" s="29">
        <v>45498</v>
      </c>
      <c r="B552" t="s">
        <v>19</v>
      </c>
      <c r="C552" t="s">
        <v>878</v>
      </c>
      <c r="D552" s="33">
        <v>19</v>
      </c>
      <c r="E552" t="str">
        <f t="shared" si="8"/>
        <v>SKJ19</v>
      </c>
      <c r="F552" t="s">
        <v>398</v>
      </c>
      <c r="G552" s="10" t="s">
        <v>752</v>
      </c>
      <c r="H552">
        <v>3</v>
      </c>
    </row>
    <row r="553" spans="1:9" x14ac:dyDescent="0.35">
      <c r="A553" s="29">
        <v>45498</v>
      </c>
      <c r="B553" t="s">
        <v>19</v>
      </c>
      <c r="C553" t="s">
        <v>878</v>
      </c>
      <c r="D553" s="33">
        <v>19</v>
      </c>
      <c r="E553" t="str">
        <f t="shared" si="8"/>
        <v>SKJ19</v>
      </c>
      <c r="F553" t="s">
        <v>395</v>
      </c>
      <c r="G553" s="10" t="s">
        <v>423</v>
      </c>
      <c r="H553">
        <v>3</v>
      </c>
    </row>
    <row r="554" spans="1:9" x14ac:dyDescent="0.35">
      <c r="A554" s="29">
        <v>45498</v>
      </c>
      <c r="B554" t="s">
        <v>19</v>
      </c>
      <c r="C554" t="s">
        <v>878</v>
      </c>
      <c r="D554" s="33">
        <v>19</v>
      </c>
      <c r="E554" t="str">
        <f t="shared" si="8"/>
        <v>SKJ19</v>
      </c>
      <c r="F554" t="s">
        <v>523</v>
      </c>
      <c r="G554" s="10" t="s">
        <v>1082</v>
      </c>
      <c r="H554">
        <v>2</v>
      </c>
    </row>
    <row r="555" spans="1:9" x14ac:dyDescent="0.35">
      <c r="A555" s="29">
        <v>45498</v>
      </c>
      <c r="B555" t="s">
        <v>19</v>
      </c>
      <c r="C555" t="s">
        <v>878</v>
      </c>
      <c r="D555" s="33">
        <v>19</v>
      </c>
      <c r="E555" t="str">
        <f t="shared" si="8"/>
        <v>SKJ19</v>
      </c>
      <c r="F555" t="s">
        <v>243</v>
      </c>
      <c r="G555" s="10" t="s">
        <v>901</v>
      </c>
      <c r="H555">
        <v>2</v>
      </c>
    </row>
    <row r="556" spans="1:9" x14ac:dyDescent="0.35">
      <c r="A556" s="29">
        <v>45498</v>
      </c>
      <c r="B556" t="s">
        <v>19</v>
      </c>
      <c r="C556" t="s">
        <v>878</v>
      </c>
      <c r="D556" s="33">
        <v>19</v>
      </c>
      <c r="E556" t="str">
        <f t="shared" si="8"/>
        <v>SKJ19</v>
      </c>
      <c r="F556" t="s">
        <v>401</v>
      </c>
      <c r="G556" s="10" t="s">
        <v>1085</v>
      </c>
      <c r="H556">
        <v>2</v>
      </c>
    </row>
    <row r="557" spans="1:9" x14ac:dyDescent="0.35">
      <c r="A557" s="29">
        <v>45498</v>
      </c>
      <c r="B557" t="s">
        <v>19</v>
      </c>
      <c r="C557" t="s">
        <v>878</v>
      </c>
      <c r="D557" s="33">
        <v>19</v>
      </c>
      <c r="E557" t="str">
        <f t="shared" si="8"/>
        <v>SKJ19</v>
      </c>
      <c r="F557" t="s">
        <v>632</v>
      </c>
      <c r="G557" s="10">
        <v>3</v>
      </c>
      <c r="H557">
        <v>1</v>
      </c>
      <c r="I557" t="s">
        <v>633</v>
      </c>
    </row>
    <row r="558" spans="1:9" x14ac:dyDescent="0.35">
      <c r="A558" s="29">
        <v>45498</v>
      </c>
      <c r="B558" t="s">
        <v>19</v>
      </c>
      <c r="C558" t="s">
        <v>878</v>
      </c>
      <c r="D558" s="33">
        <v>19</v>
      </c>
      <c r="E558" t="str">
        <f t="shared" si="8"/>
        <v>SKJ19</v>
      </c>
      <c r="F558" t="s">
        <v>429</v>
      </c>
      <c r="G558" s="10">
        <v>1</v>
      </c>
      <c r="H558">
        <v>1</v>
      </c>
    </row>
    <row r="559" spans="1:9" x14ac:dyDescent="0.35">
      <c r="A559" s="29">
        <v>45497</v>
      </c>
      <c r="B559" t="s">
        <v>19</v>
      </c>
      <c r="C559" t="s">
        <v>878</v>
      </c>
      <c r="D559" s="33">
        <v>20</v>
      </c>
      <c r="E559" t="str">
        <f t="shared" si="8"/>
        <v>SKJ20</v>
      </c>
      <c r="F559" t="s">
        <v>361</v>
      </c>
      <c r="G559" s="10" t="s">
        <v>362</v>
      </c>
      <c r="H559">
        <v>16</v>
      </c>
    </row>
    <row r="560" spans="1:9" x14ac:dyDescent="0.35">
      <c r="A560" s="29">
        <v>45497</v>
      </c>
      <c r="B560" t="s">
        <v>19</v>
      </c>
      <c r="C560" t="s">
        <v>878</v>
      </c>
      <c r="D560" s="33">
        <v>20</v>
      </c>
      <c r="E560" t="str">
        <f t="shared" si="8"/>
        <v>SKJ20</v>
      </c>
      <c r="F560" t="s">
        <v>403</v>
      </c>
      <c r="G560" s="10" t="s">
        <v>362</v>
      </c>
      <c r="H560">
        <v>16</v>
      </c>
    </row>
    <row r="561" spans="1:8" x14ac:dyDescent="0.35">
      <c r="A561" s="29">
        <v>45497</v>
      </c>
      <c r="B561" t="s">
        <v>19</v>
      </c>
      <c r="C561" t="s">
        <v>878</v>
      </c>
      <c r="D561" s="33">
        <v>20</v>
      </c>
      <c r="E561" t="str">
        <f t="shared" si="8"/>
        <v>SKJ20</v>
      </c>
      <c r="F561" t="s">
        <v>370</v>
      </c>
      <c r="G561" s="10" t="s">
        <v>362</v>
      </c>
      <c r="H561">
        <v>16</v>
      </c>
    </row>
    <row r="562" spans="1:8" x14ac:dyDescent="0.35">
      <c r="A562" s="29">
        <v>45497</v>
      </c>
      <c r="B562" t="s">
        <v>19</v>
      </c>
      <c r="C562" t="s">
        <v>878</v>
      </c>
      <c r="D562" s="33">
        <v>20</v>
      </c>
      <c r="E562" t="str">
        <f t="shared" si="8"/>
        <v>SKJ20</v>
      </c>
      <c r="F562" t="s">
        <v>389</v>
      </c>
      <c r="G562" s="10" t="s">
        <v>762</v>
      </c>
      <c r="H562">
        <v>14</v>
      </c>
    </row>
    <row r="563" spans="1:8" x14ac:dyDescent="0.35">
      <c r="A563" s="29">
        <v>45497</v>
      </c>
      <c r="B563" t="s">
        <v>19</v>
      </c>
      <c r="C563" t="s">
        <v>878</v>
      </c>
      <c r="D563" s="33">
        <v>20</v>
      </c>
      <c r="E563" t="str">
        <f t="shared" si="8"/>
        <v>SKJ20</v>
      </c>
      <c r="F563" t="s">
        <v>465</v>
      </c>
      <c r="G563" s="10" t="s">
        <v>761</v>
      </c>
      <c r="H563">
        <v>12</v>
      </c>
    </row>
    <row r="564" spans="1:8" x14ac:dyDescent="0.35">
      <c r="A564" s="29">
        <v>45497</v>
      </c>
      <c r="B564" t="s">
        <v>19</v>
      </c>
      <c r="C564" t="s">
        <v>878</v>
      </c>
      <c r="D564" s="33">
        <v>20</v>
      </c>
      <c r="E564" t="str">
        <f t="shared" si="8"/>
        <v>SKJ20</v>
      </c>
      <c r="F564" t="s">
        <v>249</v>
      </c>
      <c r="G564" s="10" t="s">
        <v>764</v>
      </c>
      <c r="H564">
        <v>8</v>
      </c>
    </row>
    <row r="565" spans="1:8" x14ac:dyDescent="0.35">
      <c r="A565" s="29">
        <v>45497</v>
      </c>
      <c r="B565" t="s">
        <v>19</v>
      </c>
      <c r="C565" t="s">
        <v>878</v>
      </c>
      <c r="D565" s="33">
        <v>20</v>
      </c>
      <c r="E565" t="str">
        <f t="shared" si="8"/>
        <v>SKJ20</v>
      </c>
      <c r="F565" t="s">
        <v>244</v>
      </c>
      <c r="G565" s="10" t="s">
        <v>763</v>
      </c>
      <c r="H565">
        <v>7</v>
      </c>
    </row>
    <row r="566" spans="1:8" x14ac:dyDescent="0.35">
      <c r="A566" s="29">
        <v>45497</v>
      </c>
      <c r="B566" t="s">
        <v>19</v>
      </c>
      <c r="C566" t="s">
        <v>878</v>
      </c>
      <c r="D566" s="33">
        <v>20</v>
      </c>
      <c r="E566" t="str">
        <f t="shared" si="8"/>
        <v>SKJ20</v>
      </c>
      <c r="F566" t="s">
        <v>380</v>
      </c>
      <c r="G566" s="10" t="s">
        <v>766</v>
      </c>
      <c r="H566">
        <v>6</v>
      </c>
    </row>
    <row r="567" spans="1:8" x14ac:dyDescent="0.35">
      <c r="A567" s="29">
        <v>45497</v>
      </c>
      <c r="B567" t="s">
        <v>19</v>
      </c>
      <c r="C567" t="s">
        <v>878</v>
      </c>
      <c r="D567" s="33">
        <v>20</v>
      </c>
      <c r="E567" t="str">
        <f t="shared" si="8"/>
        <v>SKJ20</v>
      </c>
      <c r="F567" t="s">
        <v>367</v>
      </c>
      <c r="G567" s="10" t="s">
        <v>760</v>
      </c>
      <c r="H567">
        <v>5</v>
      </c>
    </row>
    <row r="568" spans="1:8" x14ac:dyDescent="0.35">
      <c r="A568" s="29">
        <v>45497</v>
      </c>
      <c r="B568" t="s">
        <v>19</v>
      </c>
      <c r="C568" t="s">
        <v>878</v>
      </c>
      <c r="D568" s="33">
        <v>20</v>
      </c>
      <c r="E568" t="str">
        <f t="shared" si="8"/>
        <v>SKJ20</v>
      </c>
      <c r="F568" t="s">
        <v>422</v>
      </c>
      <c r="G568" s="10" t="s">
        <v>765</v>
      </c>
      <c r="H568">
        <v>5</v>
      </c>
    </row>
    <row r="569" spans="1:8" x14ac:dyDescent="0.35">
      <c r="A569" s="29">
        <v>45497</v>
      </c>
      <c r="B569" t="s">
        <v>19</v>
      </c>
      <c r="C569" t="s">
        <v>878</v>
      </c>
      <c r="D569" s="33">
        <v>20</v>
      </c>
      <c r="E569" t="str">
        <f t="shared" si="8"/>
        <v>SKJ20</v>
      </c>
      <c r="F569" t="s">
        <v>381</v>
      </c>
      <c r="G569" s="10" t="s">
        <v>759</v>
      </c>
      <c r="H569">
        <v>4</v>
      </c>
    </row>
    <row r="570" spans="1:8" x14ac:dyDescent="0.35">
      <c r="A570" s="29">
        <v>45497</v>
      </c>
      <c r="B570" t="s">
        <v>19</v>
      </c>
      <c r="C570" t="s">
        <v>878</v>
      </c>
      <c r="D570" s="33">
        <v>20</v>
      </c>
      <c r="E570" t="str">
        <f t="shared" si="8"/>
        <v>SKJ20</v>
      </c>
      <c r="F570" t="s">
        <v>374</v>
      </c>
      <c r="G570" s="10">
        <v>4</v>
      </c>
      <c r="H570">
        <v>1</v>
      </c>
    </row>
    <row r="571" spans="1:8" x14ac:dyDescent="0.35">
      <c r="A571" s="29">
        <v>45497</v>
      </c>
      <c r="B571" t="s">
        <v>19</v>
      </c>
      <c r="C571" t="s">
        <v>878</v>
      </c>
      <c r="D571" s="33">
        <v>20</v>
      </c>
      <c r="E571" t="str">
        <f t="shared" si="8"/>
        <v>SKJ20</v>
      </c>
      <c r="F571" t="s">
        <v>377</v>
      </c>
      <c r="G571" s="10">
        <v>8</v>
      </c>
      <c r="H571">
        <v>1</v>
      </c>
    </row>
    <row r="572" spans="1:8" x14ac:dyDescent="0.35">
      <c r="A572" s="29">
        <v>45497</v>
      </c>
      <c r="B572" t="s">
        <v>19</v>
      </c>
      <c r="C572" t="s">
        <v>878</v>
      </c>
      <c r="D572" s="33">
        <v>20</v>
      </c>
      <c r="E572" t="str">
        <f t="shared" si="8"/>
        <v>SKJ20</v>
      </c>
      <c r="F572" t="s">
        <v>413</v>
      </c>
      <c r="G572" s="10">
        <v>9</v>
      </c>
      <c r="H572">
        <v>1</v>
      </c>
    </row>
    <row r="573" spans="1:8" x14ac:dyDescent="0.35">
      <c r="A573" s="29">
        <v>45497</v>
      </c>
      <c r="B573" t="s">
        <v>19</v>
      </c>
      <c r="C573" t="s">
        <v>878</v>
      </c>
      <c r="D573" s="33">
        <v>20</v>
      </c>
      <c r="E573" t="str">
        <f t="shared" si="8"/>
        <v>SKJ20</v>
      </c>
      <c r="F573" t="s">
        <v>447</v>
      </c>
      <c r="G573" s="10">
        <v>10</v>
      </c>
      <c r="H573">
        <v>1</v>
      </c>
    </row>
    <row r="574" spans="1:8" x14ac:dyDescent="0.35">
      <c r="A574" s="29">
        <v>45497</v>
      </c>
      <c r="B574" t="s">
        <v>19</v>
      </c>
      <c r="C574" t="s">
        <v>878</v>
      </c>
      <c r="D574" s="33">
        <v>21</v>
      </c>
      <c r="E574" t="str">
        <f t="shared" si="8"/>
        <v>SKJ21</v>
      </c>
      <c r="F574" t="s">
        <v>447</v>
      </c>
      <c r="G574" s="10" t="s">
        <v>770</v>
      </c>
      <c r="H574">
        <v>10</v>
      </c>
    </row>
    <row r="575" spans="1:8" x14ac:dyDescent="0.35">
      <c r="A575" s="29">
        <v>45497</v>
      </c>
      <c r="B575" t="s">
        <v>19</v>
      </c>
      <c r="C575" t="s">
        <v>878</v>
      </c>
      <c r="D575" s="33">
        <v>21</v>
      </c>
      <c r="E575" t="str">
        <f t="shared" si="8"/>
        <v>SKJ21</v>
      </c>
      <c r="F575" t="s">
        <v>729</v>
      </c>
      <c r="G575" s="10" t="s">
        <v>772</v>
      </c>
      <c r="H575">
        <v>10</v>
      </c>
    </row>
    <row r="576" spans="1:8" x14ac:dyDescent="0.35">
      <c r="A576" s="29">
        <v>45497</v>
      </c>
      <c r="B576" t="s">
        <v>19</v>
      </c>
      <c r="C576" t="s">
        <v>878</v>
      </c>
      <c r="D576" s="33">
        <v>21</v>
      </c>
      <c r="E576" t="str">
        <f t="shared" si="8"/>
        <v>SKJ21</v>
      </c>
      <c r="F576" t="s">
        <v>374</v>
      </c>
      <c r="G576" s="10" t="s">
        <v>775</v>
      </c>
      <c r="H576">
        <v>9</v>
      </c>
    </row>
    <row r="577" spans="1:8" x14ac:dyDescent="0.35">
      <c r="A577" s="29">
        <v>45497</v>
      </c>
      <c r="B577" t="s">
        <v>19</v>
      </c>
      <c r="C577" t="s">
        <v>878</v>
      </c>
      <c r="D577" s="33">
        <v>21</v>
      </c>
      <c r="E577" t="str">
        <f t="shared" si="8"/>
        <v>SKJ21</v>
      </c>
      <c r="F577" t="s">
        <v>700</v>
      </c>
      <c r="G577" s="10" t="s">
        <v>771</v>
      </c>
      <c r="H577">
        <v>8</v>
      </c>
    </row>
    <row r="578" spans="1:8" x14ac:dyDescent="0.35">
      <c r="A578" s="29">
        <v>45497</v>
      </c>
      <c r="B578" t="s">
        <v>19</v>
      </c>
      <c r="C578" t="s">
        <v>878</v>
      </c>
      <c r="D578" s="33">
        <v>21</v>
      </c>
      <c r="E578" t="str">
        <f t="shared" si="8"/>
        <v>SKJ21</v>
      </c>
      <c r="F578" t="s">
        <v>728</v>
      </c>
      <c r="G578" s="10" t="s">
        <v>773</v>
      </c>
      <c r="H578">
        <v>7</v>
      </c>
    </row>
    <row r="579" spans="1:8" x14ac:dyDescent="0.35">
      <c r="A579" s="29">
        <v>45497</v>
      </c>
      <c r="B579" t="s">
        <v>19</v>
      </c>
      <c r="C579" t="s">
        <v>878</v>
      </c>
      <c r="D579" s="33">
        <v>21</v>
      </c>
      <c r="E579" t="str">
        <f t="shared" ref="E579:E642" si="9">C579&amp;""&amp;D579</f>
        <v>SKJ21</v>
      </c>
      <c r="F579" t="s">
        <v>380</v>
      </c>
      <c r="G579" s="10" t="s">
        <v>776</v>
      </c>
      <c r="H579">
        <v>7</v>
      </c>
    </row>
    <row r="580" spans="1:8" x14ac:dyDescent="0.35">
      <c r="A580" s="29">
        <v>45497</v>
      </c>
      <c r="B580" t="s">
        <v>19</v>
      </c>
      <c r="C580" t="s">
        <v>878</v>
      </c>
      <c r="D580" s="33">
        <v>21</v>
      </c>
      <c r="E580" t="str">
        <f t="shared" si="9"/>
        <v>SKJ21</v>
      </c>
      <c r="F580" t="s">
        <v>250</v>
      </c>
      <c r="G580" s="10" t="s">
        <v>769</v>
      </c>
      <c r="H580">
        <v>5</v>
      </c>
    </row>
    <row r="581" spans="1:8" x14ac:dyDescent="0.35">
      <c r="A581" s="29">
        <v>45497</v>
      </c>
      <c r="B581" t="s">
        <v>19</v>
      </c>
      <c r="C581" t="s">
        <v>878</v>
      </c>
      <c r="D581" s="33">
        <v>21</v>
      </c>
      <c r="E581" t="str">
        <f t="shared" si="9"/>
        <v>SKJ21</v>
      </c>
      <c r="F581" t="s">
        <v>618</v>
      </c>
      <c r="G581" s="10" t="s">
        <v>774</v>
      </c>
      <c r="H581">
        <v>5</v>
      </c>
    </row>
    <row r="582" spans="1:8" x14ac:dyDescent="0.35">
      <c r="A582" s="29">
        <v>45497</v>
      </c>
      <c r="B582" t="s">
        <v>19</v>
      </c>
      <c r="C582" t="s">
        <v>878</v>
      </c>
      <c r="D582" s="33">
        <v>21</v>
      </c>
      <c r="E582" t="str">
        <f t="shared" si="9"/>
        <v>SKJ21</v>
      </c>
      <c r="F582" t="s">
        <v>413</v>
      </c>
      <c r="G582" s="10" t="s">
        <v>767</v>
      </c>
      <c r="H582">
        <v>3</v>
      </c>
    </row>
    <row r="583" spans="1:8" x14ac:dyDescent="0.35">
      <c r="A583" s="29">
        <v>45497</v>
      </c>
      <c r="B583" t="s">
        <v>19</v>
      </c>
      <c r="C583" t="s">
        <v>878</v>
      </c>
      <c r="D583" s="33">
        <v>21</v>
      </c>
      <c r="E583" t="str">
        <f t="shared" si="9"/>
        <v>SKJ21</v>
      </c>
      <c r="F583" t="s">
        <v>618</v>
      </c>
      <c r="G583" s="10" t="s">
        <v>768</v>
      </c>
      <c r="H583">
        <v>3</v>
      </c>
    </row>
    <row r="584" spans="1:8" x14ac:dyDescent="0.35">
      <c r="A584" s="29">
        <v>45497</v>
      </c>
      <c r="B584" t="s">
        <v>19</v>
      </c>
      <c r="C584" t="s">
        <v>878</v>
      </c>
      <c r="D584" s="33">
        <v>21</v>
      </c>
      <c r="E584" t="str">
        <f t="shared" si="9"/>
        <v>SKJ21</v>
      </c>
      <c r="F584" t="s">
        <v>723</v>
      </c>
      <c r="G584" s="10" t="s">
        <v>387</v>
      </c>
      <c r="H584">
        <v>3</v>
      </c>
    </row>
    <row r="585" spans="1:8" x14ac:dyDescent="0.35">
      <c r="A585" s="29">
        <v>45497</v>
      </c>
      <c r="B585" t="s">
        <v>19</v>
      </c>
      <c r="C585" t="s">
        <v>878</v>
      </c>
      <c r="D585" s="33">
        <v>21</v>
      </c>
      <c r="E585" t="str">
        <f t="shared" si="9"/>
        <v>SKJ21</v>
      </c>
      <c r="F585" t="s">
        <v>381</v>
      </c>
      <c r="G585" s="10" t="s">
        <v>1121</v>
      </c>
      <c r="H585">
        <v>2</v>
      </c>
    </row>
    <row r="586" spans="1:8" x14ac:dyDescent="0.35">
      <c r="A586" s="29">
        <v>45497</v>
      </c>
      <c r="B586" t="s">
        <v>19</v>
      </c>
      <c r="C586" t="s">
        <v>878</v>
      </c>
      <c r="D586" s="33">
        <v>21</v>
      </c>
      <c r="E586" t="str">
        <f t="shared" si="9"/>
        <v>SKJ21</v>
      </c>
      <c r="F586" t="s">
        <v>738</v>
      </c>
      <c r="G586" s="30" t="s">
        <v>341</v>
      </c>
      <c r="H586">
        <v>2</v>
      </c>
    </row>
    <row r="587" spans="1:8" x14ac:dyDescent="0.35">
      <c r="A587" s="29">
        <v>45497</v>
      </c>
      <c r="B587" t="s">
        <v>19</v>
      </c>
      <c r="C587" t="s">
        <v>878</v>
      </c>
      <c r="D587" s="33">
        <v>21</v>
      </c>
      <c r="E587" t="str">
        <f t="shared" si="9"/>
        <v>SKJ21</v>
      </c>
      <c r="F587" t="s">
        <v>377</v>
      </c>
      <c r="G587" s="10" t="s">
        <v>1081</v>
      </c>
      <c r="H587">
        <v>2</v>
      </c>
    </row>
    <row r="588" spans="1:8" x14ac:dyDescent="0.35">
      <c r="A588" s="29">
        <v>45497</v>
      </c>
      <c r="B588" t="s">
        <v>19</v>
      </c>
      <c r="C588" t="s">
        <v>878</v>
      </c>
      <c r="D588" s="33">
        <v>21</v>
      </c>
      <c r="E588" t="str">
        <f t="shared" si="9"/>
        <v>SKJ21</v>
      </c>
      <c r="F588" t="s">
        <v>777</v>
      </c>
      <c r="G588" s="10">
        <v>16</v>
      </c>
      <c r="H588">
        <v>1</v>
      </c>
    </row>
    <row r="589" spans="1:8" x14ac:dyDescent="0.35">
      <c r="A589" s="29">
        <v>45497</v>
      </c>
      <c r="B589" t="s">
        <v>19</v>
      </c>
      <c r="C589" t="s">
        <v>878</v>
      </c>
      <c r="D589" s="33">
        <v>21</v>
      </c>
      <c r="E589" t="str">
        <f t="shared" si="9"/>
        <v>SKJ21</v>
      </c>
      <c r="F589" t="s">
        <v>778</v>
      </c>
      <c r="G589" s="10">
        <v>15</v>
      </c>
      <c r="H589">
        <v>1</v>
      </c>
    </row>
    <row r="590" spans="1:8" x14ac:dyDescent="0.35">
      <c r="A590" s="29">
        <v>45498</v>
      </c>
      <c r="B590" t="s">
        <v>19</v>
      </c>
      <c r="C590" t="s">
        <v>878</v>
      </c>
      <c r="D590" s="33">
        <v>22</v>
      </c>
      <c r="E590" t="str">
        <f t="shared" si="9"/>
        <v>SKJ22</v>
      </c>
      <c r="F590" t="s">
        <v>729</v>
      </c>
      <c r="G590" s="10" t="s">
        <v>785</v>
      </c>
      <c r="H590">
        <v>13</v>
      </c>
    </row>
    <row r="591" spans="1:8" x14ac:dyDescent="0.35">
      <c r="A591" s="29">
        <v>45498</v>
      </c>
      <c r="B591" t="s">
        <v>19</v>
      </c>
      <c r="C591" t="s">
        <v>878</v>
      </c>
      <c r="D591" s="33">
        <v>22</v>
      </c>
      <c r="E591" t="str">
        <f t="shared" si="9"/>
        <v>SKJ22</v>
      </c>
      <c r="F591" t="s">
        <v>422</v>
      </c>
      <c r="G591" s="10" t="s">
        <v>786</v>
      </c>
      <c r="H591">
        <v>10</v>
      </c>
    </row>
    <row r="592" spans="1:8" x14ac:dyDescent="0.35">
      <c r="A592" s="29">
        <v>45498</v>
      </c>
      <c r="B592" t="s">
        <v>19</v>
      </c>
      <c r="C592" t="s">
        <v>878</v>
      </c>
      <c r="D592" s="33">
        <v>22</v>
      </c>
      <c r="E592" t="str">
        <f t="shared" si="9"/>
        <v>SKJ22</v>
      </c>
      <c r="F592" t="s">
        <v>719</v>
      </c>
      <c r="G592" s="10" t="s">
        <v>783</v>
      </c>
      <c r="H592">
        <v>9</v>
      </c>
    </row>
    <row r="593" spans="1:9" x14ac:dyDescent="0.35">
      <c r="A593" s="29">
        <v>45498</v>
      </c>
      <c r="B593" t="s">
        <v>19</v>
      </c>
      <c r="C593" t="s">
        <v>878</v>
      </c>
      <c r="D593" s="33">
        <v>22</v>
      </c>
      <c r="E593" t="str">
        <f t="shared" si="9"/>
        <v>SKJ22</v>
      </c>
      <c r="F593" t="s">
        <v>374</v>
      </c>
      <c r="G593" s="10" t="s">
        <v>781</v>
      </c>
      <c r="H593">
        <v>8</v>
      </c>
    </row>
    <row r="594" spans="1:9" x14ac:dyDescent="0.35">
      <c r="A594" s="29">
        <v>45498</v>
      </c>
      <c r="B594" t="s">
        <v>19</v>
      </c>
      <c r="C594" t="s">
        <v>878</v>
      </c>
      <c r="D594" s="33">
        <v>22</v>
      </c>
      <c r="E594" t="str">
        <f t="shared" si="9"/>
        <v>SKJ22</v>
      </c>
      <c r="F594" t="s">
        <v>250</v>
      </c>
      <c r="G594" s="10" t="s">
        <v>782</v>
      </c>
      <c r="H594">
        <v>6</v>
      </c>
    </row>
    <row r="595" spans="1:9" x14ac:dyDescent="0.35">
      <c r="A595" s="29">
        <v>45498</v>
      </c>
      <c r="B595" t="s">
        <v>19</v>
      </c>
      <c r="C595" t="s">
        <v>878</v>
      </c>
      <c r="D595" s="33">
        <v>22</v>
      </c>
      <c r="E595" t="str">
        <f t="shared" si="9"/>
        <v>SKJ22</v>
      </c>
      <c r="F595" t="s">
        <v>368</v>
      </c>
      <c r="G595" s="10" t="s">
        <v>784</v>
      </c>
      <c r="H595">
        <v>6</v>
      </c>
    </row>
    <row r="596" spans="1:9" x14ac:dyDescent="0.35">
      <c r="A596" s="29">
        <v>45498</v>
      </c>
      <c r="B596" t="s">
        <v>19</v>
      </c>
      <c r="C596" t="s">
        <v>878</v>
      </c>
      <c r="D596" s="33">
        <v>22</v>
      </c>
      <c r="E596" t="str">
        <f t="shared" si="9"/>
        <v>SKJ22</v>
      </c>
      <c r="F596" t="s">
        <v>779</v>
      </c>
      <c r="G596" s="10" t="s">
        <v>780</v>
      </c>
      <c r="H596">
        <v>5</v>
      </c>
    </row>
    <row r="597" spans="1:9" x14ac:dyDescent="0.35">
      <c r="A597" s="29">
        <v>45498</v>
      </c>
      <c r="B597" t="s">
        <v>19</v>
      </c>
      <c r="C597" t="s">
        <v>878</v>
      </c>
      <c r="D597" s="33">
        <v>22</v>
      </c>
      <c r="E597" t="str">
        <f t="shared" si="9"/>
        <v>SKJ22</v>
      </c>
      <c r="F597" t="s">
        <v>409</v>
      </c>
      <c r="G597" s="10" t="s">
        <v>788</v>
      </c>
      <c r="H597">
        <v>4</v>
      </c>
    </row>
    <row r="598" spans="1:9" x14ac:dyDescent="0.35">
      <c r="A598" s="29">
        <v>45498</v>
      </c>
      <c r="B598" t="s">
        <v>19</v>
      </c>
      <c r="C598" t="s">
        <v>878</v>
      </c>
      <c r="D598" s="33">
        <v>22</v>
      </c>
      <c r="E598" t="str">
        <f t="shared" si="9"/>
        <v>SKJ22</v>
      </c>
      <c r="F598" t="s">
        <v>723</v>
      </c>
      <c r="G598" s="10" t="s">
        <v>787</v>
      </c>
      <c r="H598">
        <v>3</v>
      </c>
    </row>
    <row r="599" spans="1:9" x14ac:dyDescent="0.35">
      <c r="A599" s="29">
        <v>45498</v>
      </c>
      <c r="B599" t="s">
        <v>19</v>
      </c>
      <c r="C599" t="s">
        <v>878</v>
      </c>
      <c r="D599" s="33">
        <v>22</v>
      </c>
      <c r="E599" t="str">
        <f t="shared" si="9"/>
        <v>SKJ22</v>
      </c>
      <c r="F599" t="s">
        <v>738</v>
      </c>
      <c r="G599" s="10" t="s">
        <v>791</v>
      </c>
      <c r="H599">
        <v>3</v>
      </c>
    </row>
    <row r="600" spans="1:9" x14ac:dyDescent="0.35">
      <c r="A600" s="29">
        <v>45498</v>
      </c>
      <c r="B600" t="s">
        <v>19</v>
      </c>
      <c r="C600" t="s">
        <v>878</v>
      </c>
      <c r="D600" s="33">
        <v>22</v>
      </c>
      <c r="E600" t="str">
        <f t="shared" si="9"/>
        <v>SKJ22</v>
      </c>
      <c r="F600" t="s">
        <v>700</v>
      </c>
      <c r="G600" s="10" t="s">
        <v>1090</v>
      </c>
      <c r="H600">
        <v>2</v>
      </c>
    </row>
    <row r="601" spans="1:9" x14ac:dyDescent="0.35">
      <c r="A601" s="29">
        <v>45498</v>
      </c>
      <c r="B601" t="s">
        <v>19</v>
      </c>
      <c r="C601" t="s">
        <v>878</v>
      </c>
      <c r="D601" s="33">
        <v>22</v>
      </c>
      <c r="E601" t="str">
        <f t="shared" si="9"/>
        <v>SKJ22</v>
      </c>
      <c r="F601" t="s">
        <v>381</v>
      </c>
      <c r="G601" s="10" t="s">
        <v>1120</v>
      </c>
      <c r="H601">
        <v>2</v>
      </c>
    </row>
    <row r="602" spans="1:9" x14ac:dyDescent="0.35">
      <c r="A602" s="29">
        <v>45498</v>
      </c>
      <c r="B602" t="s">
        <v>19</v>
      </c>
      <c r="C602" t="s">
        <v>878</v>
      </c>
      <c r="D602" s="33">
        <v>22</v>
      </c>
      <c r="E602" t="str">
        <f t="shared" si="9"/>
        <v>SKJ22</v>
      </c>
      <c r="F602" t="s">
        <v>413</v>
      </c>
      <c r="G602" s="10" t="s">
        <v>1122</v>
      </c>
      <c r="H602">
        <v>2</v>
      </c>
    </row>
    <row r="603" spans="1:9" x14ac:dyDescent="0.35">
      <c r="A603" s="29">
        <v>45498</v>
      </c>
      <c r="B603" t="s">
        <v>19</v>
      </c>
      <c r="C603" t="s">
        <v>878</v>
      </c>
      <c r="D603" s="33">
        <v>22</v>
      </c>
      <c r="E603" t="str">
        <f t="shared" si="9"/>
        <v>SKJ22</v>
      </c>
      <c r="F603" t="s">
        <v>447</v>
      </c>
      <c r="G603" s="10">
        <v>4</v>
      </c>
      <c r="H603">
        <v>1</v>
      </c>
    </row>
    <row r="604" spans="1:9" x14ac:dyDescent="0.35">
      <c r="A604" s="29">
        <v>45498</v>
      </c>
      <c r="B604" t="s">
        <v>19</v>
      </c>
      <c r="C604" t="s">
        <v>878</v>
      </c>
      <c r="D604" s="33">
        <v>22</v>
      </c>
      <c r="E604" t="str">
        <f t="shared" si="9"/>
        <v>SKJ22</v>
      </c>
      <c r="F604" t="s">
        <v>370</v>
      </c>
      <c r="G604" s="10">
        <v>4</v>
      </c>
      <c r="H604">
        <v>1</v>
      </c>
    </row>
    <row r="605" spans="1:9" x14ac:dyDescent="0.35">
      <c r="A605" s="29">
        <v>45498</v>
      </c>
      <c r="B605" t="s">
        <v>19</v>
      </c>
      <c r="C605" t="s">
        <v>878</v>
      </c>
      <c r="D605" s="33">
        <v>22</v>
      </c>
      <c r="E605" t="str">
        <f t="shared" si="9"/>
        <v>SKJ22</v>
      </c>
      <c r="F605" t="s">
        <v>728</v>
      </c>
      <c r="G605" s="10">
        <v>6</v>
      </c>
      <c r="H605">
        <v>1</v>
      </c>
    </row>
    <row r="606" spans="1:9" x14ac:dyDescent="0.35">
      <c r="A606" s="29">
        <v>45498</v>
      </c>
      <c r="B606" t="s">
        <v>19</v>
      </c>
      <c r="C606" t="s">
        <v>878</v>
      </c>
      <c r="D606" s="33">
        <v>22</v>
      </c>
      <c r="E606" t="str">
        <f t="shared" si="9"/>
        <v>SKJ22</v>
      </c>
      <c r="F606" t="s">
        <v>789</v>
      </c>
      <c r="G606" s="10">
        <v>11</v>
      </c>
      <c r="H606">
        <v>1</v>
      </c>
      <c r="I606" t="s">
        <v>790</v>
      </c>
    </row>
    <row r="607" spans="1:9" x14ac:dyDescent="0.35">
      <c r="A607" s="29">
        <v>45509</v>
      </c>
      <c r="B607" t="s">
        <v>19</v>
      </c>
      <c r="C607" t="s">
        <v>878</v>
      </c>
      <c r="D607" s="33">
        <v>23</v>
      </c>
      <c r="E607" t="str">
        <f t="shared" si="9"/>
        <v>SKJ23</v>
      </c>
      <c r="F607" t="s">
        <v>361</v>
      </c>
      <c r="G607" s="10" t="s">
        <v>362</v>
      </c>
      <c r="H607">
        <v>16</v>
      </c>
    </row>
    <row r="608" spans="1:9" x14ac:dyDescent="0.35">
      <c r="A608" s="29">
        <v>45509</v>
      </c>
      <c r="B608" t="s">
        <v>19</v>
      </c>
      <c r="C608" t="s">
        <v>878</v>
      </c>
      <c r="D608" s="33">
        <v>23</v>
      </c>
      <c r="E608" t="str">
        <f t="shared" si="9"/>
        <v>SKJ23</v>
      </c>
      <c r="F608" t="s">
        <v>370</v>
      </c>
      <c r="G608" s="10" t="s">
        <v>362</v>
      </c>
      <c r="H608">
        <v>16</v>
      </c>
    </row>
    <row r="609" spans="1:8" x14ac:dyDescent="0.35">
      <c r="A609" s="29">
        <v>45509</v>
      </c>
      <c r="B609" t="s">
        <v>19</v>
      </c>
      <c r="C609" t="s">
        <v>878</v>
      </c>
      <c r="D609" s="33">
        <v>23</v>
      </c>
      <c r="E609" t="str">
        <f t="shared" si="9"/>
        <v>SKJ23</v>
      </c>
      <c r="F609" t="s">
        <v>557</v>
      </c>
      <c r="G609" s="10" t="s">
        <v>362</v>
      </c>
      <c r="H609">
        <v>16</v>
      </c>
    </row>
    <row r="610" spans="1:8" x14ac:dyDescent="0.35">
      <c r="A610" s="29">
        <v>45509</v>
      </c>
      <c r="B610" t="s">
        <v>19</v>
      </c>
      <c r="C610" t="s">
        <v>878</v>
      </c>
      <c r="D610" s="33">
        <v>23</v>
      </c>
      <c r="E610" t="str">
        <f t="shared" si="9"/>
        <v>SKJ23</v>
      </c>
      <c r="F610" t="s">
        <v>403</v>
      </c>
      <c r="G610" s="10" t="s">
        <v>796</v>
      </c>
      <c r="H610">
        <v>14</v>
      </c>
    </row>
    <row r="611" spans="1:8" x14ac:dyDescent="0.35">
      <c r="A611" s="29">
        <v>45509</v>
      </c>
      <c r="B611" t="s">
        <v>19</v>
      </c>
      <c r="C611" t="s">
        <v>878</v>
      </c>
      <c r="D611" s="33">
        <v>23</v>
      </c>
      <c r="E611" t="str">
        <f t="shared" si="9"/>
        <v>SKJ23</v>
      </c>
      <c r="F611" t="s">
        <v>381</v>
      </c>
      <c r="G611" s="10" t="s">
        <v>793</v>
      </c>
      <c r="H611">
        <v>13</v>
      </c>
    </row>
    <row r="612" spans="1:8" x14ac:dyDescent="0.35">
      <c r="A612" s="29">
        <v>45509</v>
      </c>
      <c r="B612" t="s">
        <v>19</v>
      </c>
      <c r="C612" t="s">
        <v>878</v>
      </c>
      <c r="D612" s="33">
        <v>23</v>
      </c>
      <c r="E612" t="str">
        <f t="shared" si="9"/>
        <v>SKJ23</v>
      </c>
      <c r="F612" t="s">
        <v>244</v>
      </c>
      <c r="G612" s="10" t="s">
        <v>795</v>
      </c>
      <c r="H612">
        <v>13</v>
      </c>
    </row>
    <row r="613" spans="1:8" x14ac:dyDescent="0.35">
      <c r="A613" s="29">
        <v>45509</v>
      </c>
      <c r="B613" t="s">
        <v>19</v>
      </c>
      <c r="C613" t="s">
        <v>878</v>
      </c>
      <c r="D613" s="33">
        <v>23</v>
      </c>
      <c r="E613" t="str">
        <f t="shared" si="9"/>
        <v>SKJ23</v>
      </c>
      <c r="F613" t="s">
        <v>365</v>
      </c>
      <c r="G613" s="10" t="s">
        <v>792</v>
      </c>
      <c r="H613">
        <v>12</v>
      </c>
    </row>
    <row r="614" spans="1:8" x14ac:dyDescent="0.35">
      <c r="A614" s="29">
        <v>45509</v>
      </c>
      <c r="B614" t="s">
        <v>19</v>
      </c>
      <c r="C614" t="s">
        <v>878</v>
      </c>
      <c r="D614" s="33">
        <v>23</v>
      </c>
      <c r="E614" t="str">
        <f t="shared" si="9"/>
        <v>SKJ23</v>
      </c>
      <c r="F614" t="s">
        <v>389</v>
      </c>
      <c r="G614" s="10" t="s">
        <v>794</v>
      </c>
      <c r="H614">
        <v>8</v>
      </c>
    </row>
    <row r="615" spans="1:8" x14ac:dyDescent="0.35">
      <c r="A615" s="29">
        <v>45509</v>
      </c>
      <c r="B615" t="s">
        <v>19</v>
      </c>
      <c r="C615" t="s">
        <v>878</v>
      </c>
      <c r="D615" s="33">
        <v>23</v>
      </c>
      <c r="E615" t="str">
        <f t="shared" si="9"/>
        <v>SKJ23</v>
      </c>
      <c r="F615" t="s">
        <v>408</v>
      </c>
      <c r="G615" s="10" t="s">
        <v>797</v>
      </c>
      <c r="H615">
        <v>8</v>
      </c>
    </row>
    <row r="616" spans="1:8" x14ac:dyDescent="0.35">
      <c r="A616" s="29">
        <v>45509</v>
      </c>
      <c r="B616" t="s">
        <v>19</v>
      </c>
      <c r="C616" t="s">
        <v>878</v>
      </c>
      <c r="D616" s="33">
        <v>23</v>
      </c>
      <c r="E616" t="str">
        <f t="shared" si="9"/>
        <v>SKJ23</v>
      </c>
      <c r="F616" t="s">
        <v>249</v>
      </c>
      <c r="G616" s="10" t="s">
        <v>799</v>
      </c>
      <c r="H616">
        <v>8</v>
      </c>
    </row>
    <row r="617" spans="1:8" x14ac:dyDescent="0.35">
      <c r="A617" s="29">
        <v>45509</v>
      </c>
      <c r="B617" t="s">
        <v>19</v>
      </c>
      <c r="C617" t="s">
        <v>878</v>
      </c>
      <c r="D617" s="33">
        <v>23</v>
      </c>
      <c r="E617" t="str">
        <f t="shared" si="9"/>
        <v>SKJ23</v>
      </c>
      <c r="F617" t="s">
        <v>401</v>
      </c>
      <c r="G617" s="10" t="s">
        <v>801</v>
      </c>
      <c r="H617">
        <v>8</v>
      </c>
    </row>
    <row r="618" spans="1:8" x14ac:dyDescent="0.35">
      <c r="A618" s="29">
        <v>45509</v>
      </c>
      <c r="B618" t="s">
        <v>19</v>
      </c>
      <c r="C618" t="s">
        <v>878</v>
      </c>
      <c r="D618" s="33">
        <v>23</v>
      </c>
      <c r="E618" t="str">
        <f t="shared" si="9"/>
        <v>SKJ23</v>
      </c>
      <c r="F618" t="s">
        <v>409</v>
      </c>
      <c r="G618" s="10" t="s">
        <v>803</v>
      </c>
      <c r="H618">
        <v>7</v>
      </c>
    </row>
    <row r="619" spans="1:8" x14ac:dyDescent="0.35">
      <c r="A619" s="29">
        <v>45509</v>
      </c>
      <c r="B619" t="s">
        <v>19</v>
      </c>
      <c r="C619" t="s">
        <v>878</v>
      </c>
      <c r="D619" s="33">
        <v>23</v>
      </c>
      <c r="E619" t="str">
        <f t="shared" si="9"/>
        <v>SKJ23</v>
      </c>
      <c r="F619" t="s">
        <v>407</v>
      </c>
      <c r="G619" s="10" t="s">
        <v>804</v>
      </c>
      <c r="H619">
        <v>7</v>
      </c>
    </row>
    <row r="620" spans="1:8" x14ac:dyDescent="0.35">
      <c r="A620" s="29">
        <v>45509</v>
      </c>
      <c r="B620" t="s">
        <v>19</v>
      </c>
      <c r="C620" t="s">
        <v>878</v>
      </c>
      <c r="D620" s="33">
        <v>23</v>
      </c>
      <c r="E620" t="str">
        <f t="shared" si="9"/>
        <v>SKJ23</v>
      </c>
      <c r="F620" t="s">
        <v>372</v>
      </c>
      <c r="G620" s="10" t="s">
        <v>802</v>
      </c>
      <c r="H620">
        <v>6</v>
      </c>
    </row>
    <row r="621" spans="1:8" x14ac:dyDescent="0.35">
      <c r="A621" s="29">
        <v>45509</v>
      </c>
      <c r="B621" t="s">
        <v>19</v>
      </c>
      <c r="C621" t="s">
        <v>878</v>
      </c>
      <c r="D621" s="33">
        <v>23</v>
      </c>
      <c r="E621" t="str">
        <f t="shared" si="9"/>
        <v>SKJ23</v>
      </c>
      <c r="F621" t="s">
        <v>609</v>
      </c>
      <c r="G621" s="10" t="s">
        <v>798</v>
      </c>
      <c r="H621">
        <v>5</v>
      </c>
    </row>
    <row r="622" spans="1:8" x14ac:dyDescent="0.35">
      <c r="A622" s="29">
        <v>45509</v>
      </c>
      <c r="B622" t="s">
        <v>19</v>
      </c>
      <c r="C622" t="s">
        <v>878</v>
      </c>
      <c r="D622" s="33">
        <v>23</v>
      </c>
      <c r="E622" t="str">
        <f t="shared" si="9"/>
        <v>SKJ23</v>
      </c>
      <c r="F622" t="s">
        <v>465</v>
      </c>
      <c r="G622" s="10" t="s">
        <v>805</v>
      </c>
      <c r="H622">
        <v>4</v>
      </c>
    </row>
    <row r="623" spans="1:8" x14ac:dyDescent="0.35">
      <c r="A623" s="29">
        <v>45509</v>
      </c>
      <c r="B623" t="s">
        <v>19</v>
      </c>
      <c r="C623" t="s">
        <v>878</v>
      </c>
      <c r="D623" s="33">
        <v>23</v>
      </c>
      <c r="E623" t="str">
        <f t="shared" si="9"/>
        <v>SKJ23</v>
      </c>
      <c r="F623" t="s">
        <v>367</v>
      </c>
      <c r="G623" s="10" t="s">
        <v>800</v>
      </c>
      <c r="H623">
        <v>3</v>
      </c>
    </row>
    <row r="624" spans="1:8" x14ac:dyDescent="0.35">
      <c r="A624" s="29">
        <v>45509</v>
      </c>
      <c r="B624" t="s">
        <v>19</v>
      </c>
      <c r="C624" t="s">
        <v>878</v>
      </c>
      <c r="D624" s="33">
        <v>23</v>
      </c>
      <c r="E624" t="str">
        <f t="shared" si="9"/>
        <v>SKJ23</v>
      </c>
      <c r="F624" t="s">
        <v>806</v>
      </c>
      <c r="G624" s="10" t="s">
        <v>807</v>
      </c>
      <c r="H624">
        <v>3</v>
      </c>
    </row>
    <row r="625" spans="1:8" x14ac:dyDescent="0.35">
      <c r="A625" s="29">
        <v>45509</v>
      </c>
      <c r="B625" t="s">
        <v>19</v>
      </c>
      <c r="C625" t="s">
        <v>878</v>
      </c>
      <c r="D625" s="33">
        <v>23</v>
      </c>
      <c r="E625" t="str">
        <f t="shared" si="9"/>
        <v>SKJ23</v>
      </c>
      <c r="F625" t="s">
        <v>397</v>
      </c>
      <c r="G625" s="10" t="s">
        <v>808</v>
      </c>
      <c r="H625">
        <v>3</v>
      </c>
    </row>
    <row r="626" spans="1:8" x14ac:dyDescent="0.35">
      <c r="A626" s="29">
        <v>45509</v>
      </c>
      <c r="B626" t="s">
        <v>19</v>
      </c>
      <c r="C626" t="s">
        <v>878</v>
      </c>
      <c r="D626" s="33">
        <v>23</v>
      </c>
      <c r="E626" t="str">
        <f t="shared" si="9"/>
        <v>SKJ23</v>
      </c>
      <c r="F626" t="s">
        <v>391</v>
      </c>
      <c r="G626" s="10" t="s">
        <v>809</v>
      </c>
      <c r="H626">
        <v>3</v>
      </c>
    </row>
    <row r="627" spans="1:8" x14ac:dyDescent="0.35">
      <c r="A627" s="29">
        <v>45509</v>
      </c>
      <c r="B627" t="s">
        <v>19</v>
      </c>
      <c r="C627" t="s">
        <v>878</v>
      </c>
      <c r="D627" s="33">
        <v>23</v>
      </c>
      <c r="E627" t="str">
        <f t="shared" si="9"/>
        <v>SKJ23</v>
      </c>
      <c r="F627" t="s">
        <v>380</v>
      </c>
      <c r="G627" s="10" t="s">
        <v>1123</v>
      </c>
      <c r="H627">
        <v>2</v>
      </c>
    </row>
    <row r="628" spans="1:8" x14ac:dyDescent="0.35">
      <c r="A628" s="29">
        <v>45509</v>
      </c>
      <c r="B628" t="s">
        <v>19</v>
      </c>
      <c r="C628" t="s">
        <v>878</v>
      </c>
      <c r="D628" s="33">
        <v>23</v>
      </c>
      <c r="E628" t="str">
        <f t="shared" si="9"/>
        <v>SKJ23</v>
      </c>
      <c r="F628" t="s">
        <v>811</v>
      </c>
      <c r="G628" s="10" t="s">
        <v>1119</v>
      </c>
      <c r="H628">
        <v>2</v>
      </c>
    </row>
    <row r="629" spans="1:8" x14ac:dyDescent="0.35">
      <c r="A629" s="29">
        <v>45509</v>
      </c>
      <c r="B629" t="s">
        <v>19</v>
      </c>
      <c r="C629" t="s">
        <v>878</v>
      </c>
      <c r="D629" s="33">
        <v>23</v>
      </c>
      <c r="E629" t="str">
        <f t="shared" si="9"/>
        <v>SKJ23</v>
      </c>
      <c r="F629" t="s">
        <v>386</v>
      </c>
      <c r="G629" s="10">
        <v>2</v>
      </c>
      <c r="H629">
        <v>1</v>
      </c>
    </row>
    <row r="630" spans="1:8" x14ac:dyDescent="0.35">
      <c r="A630" s="29">
        <v>45509</v>
      </c>
      <c r="B630" t="s">
        <v>19</v>
      </c>
      <c r="C630" t="s">
        <v>878</v>
      </c>
      <c r="D630" s="33">
        <v>23</v>
      </c>
      <c r="E630" t="str">
        <f t="shared" si="9"/>
        <v>SKJ23</v>
      </c>
      <c r="F630" t="s">
        <v>411</v>
      </c>
      <c r="G630" s="10">
        <v>3</v>
      </c>
      <c r="H630">
        <v>1</v>
      </c>
    </row>
    <row r="631" spans="1:8" x14ac:dyDescent="0.35">
      <c r="A631" s="29">
        <v>45509</v>
      </c>
      <c r="B631" t="s">
        <v>19</v>
      </c>
      <c r="C631" t="s">
        <v>878</v>
      </c>
      <c r="D631" s="33">
        <v>23</v>
      </c>
      <c r="E631" t="str">
        <f t="shared" si="9"/>
        <v>SKJ23</v>
      </c>
      <c r="F631" t="s">
        <v>463</v>
      </c>
      <c r="G631" s="10">
        <v>3</v>
      </c>
      <c r="H631">
        <v>1</v>
      </c>
    </row>
    <row r="632" spans="1:8" x14ac:dyDescent="0.35">
      <c r="A632" s="29">
        <v>45509</v>
      </c>
      <c r="B632" t="s">
        <v>19</v>
      </c>
      <c r="C632" t="s">
        <v>878</v>
      </c>
      <c r="D632" s="33">
        <v>23</v>
      </c>
      <c r="E632" t="str">
        <f t="shared" si="9"/>
        <v>SKJ23</v>
      </c>
      <c r="F632" t="s">
        <v>514</v>
      </c>
      <c r="G632" s="10">
        <v>4</v>
      </c>
      <c r="H632">
        <v>1</v>
      </c>
    </row>
    <row r="633" spans="1:8" x14ac:dyDescent="0.35">
      <c r="A633" s="29">
        <v>45509</v>
      </c>
      <c r="B633" t="s">
        <v>19</v>
      </c>
      <c r="C633" t="s">
        <v>878</v>
      </c>
      <c r="D633" s="33">
        <v>23</v>
      </c>
      <c r="E633" t="str">
        <f t="shared" si="9"/>
        <v>SKJ23</v>
      </c>
      <c r="F633" t="s">
        <v>810</v>
      </c>
      <c r="G633" s="10">
        <v>10</v>
      </c>
      <c r="H633">
        <v>1</v>
      </c>
    </row>
    <row r="634" spans="1:8" x14ac:dyDescent="0.35">
      <c r="A634" s="29">
        <v>45509</v>
      </c>
      <c r="B634" t="s">
        <v>19</v>
      </c>
      <c r="C634" t="s">
        <v>878</v>
      </c>
      <c r="D634" s="33">
        <v>23</v>
      </c>
      <c r="E634" t="str">
        <f t="shared" si="9"/>
        <v>SKJ23</v>
      </c>
      <c r="F634" t="s">
        <v>612</v>
      </c>
      <c r="G634" s="10">
        <v>16</v>
      </c>
      <c r="H634">
        <v>1</v>
      </c>
    </row>
    <row r="635" spans="1:8" x14ac:dyDescent="0.35">
      <c r="A635" s="29">
        <v>45505</v>
      </c>
      <c r="B635" t="s">
        <v>19</v>
      </c>
      <c r="C635" t="s">
        <v>878</v>
      </c>
      <c r="D635" s="33">
        <v>24</v>
      </c>
      <c r="E635" t="str">
        <f t="shared" si="9"/>
        <v>SKJ24</v>
      </c>
      <c r="F635" t="s">
        <v>361</v>
      </c>
      <c r="G635" s="10" t="s">
        <v>812</v>
      </c>
      <c r="H635">
        <v>13</v>
      </c>
    </row>
    <row r="636" spans="1:8" x14ac:dyDescent="0.35">
      <c r="A636" s="29">
        <v>45505</v>
      </c>
      <c r="B636" t="s">
        <v>19</v>
      </c>
      <c r="C636" t="s">
        <v>878</v>
      </c>
      <c r="D636" s="33">
        <v>24</v>
      </c>
      <c r="E636" t="str">
        <f t="shared" si="9"/>
        <v>SKJ24</v>
      </c>
      <c r="F636" t="s">
        <v>370</v>
      </c>
      <c r="G636" s="10" t="s">
        <v>821</v>
      </c>
      <c r="H636">
        <v>13</v>
      </c>
    </row>
    <row r="637" spans="1:8" x14ac:dyDescent="0.35">
      <c r="A637" s="29">
        <v>45505</v>
      </c>
      <c r="B637" t="s">
        <v>19</v>
      </c>
      <c r="C637" t="s">
        <v>878</v>
      </c>
      <c r="D637" s="33">
        <v>24</v>
      </c>
      <c r="E637" t="str">
        <f t="shared" si="9"/>
        <v>SKJ24</v>
      </c>
      <c r="F637" t="s">
        <v>244</v>
      </c>
      <c r="G637" s="10" t="s">
        <v>813</v>
      </c>
      <c r="H637">
        <v>11</v>
      </c>
    </row>
    <row r="638" spans="1:8" x14ac:dyDescent="0.35">
      <c r="A638" s="29">
        <v>45505</v>
      </c>
      <c r="B638" t="s">
        <v>19</v>
      </c>
      <c r="C638" t="s">
        <v>878</v>
      </c>
      <c r="D638" s="33">
        <v>24</v>
      </c>
      <c r="E638" t="str">
        <f t="shared" si="9"/>
        <v>SKJ24</v>
      </c>
      <c r="F638" t="s">
        <v>403</v>
      </c>
      <c r="G638" s="10" t="s">
        <v>815</v>
      </c>
      <c r="H638">
        <v>10</v>
      </c>
    </row>
    <row r="639" spans="1:8" x14ac:dyDescent="0.35">
      <c r="A639" s="29">
        <v>45505</v>
      </c>
      <c r="B639" t="s">
        <v>19</v>
      </c>
      <c r="C639" t="s">
        <v>878</v>
      </c>
      <c r="D639" s="33">
        <v>24</v>
      </c>
      <c r="E639" t="str">
        <f t="shared" si="9"/>
        <v>SKJ24</v>
      </c>
      <c r="F639" t="s">
        <v>398</v>
      </c>
      <c r="G639" s="10" t="s">
        <v>814</v>
      </c>
      <c r="H639">
        <v>9</v>
      </c>
    </row>
    <row r="640" spans="1:8" x14ac:dyDescent="0.35">
      <c r="A640" s="29">
        <v>45505</v>
      </c>
      <c r="B640" t="s">
        <v>19</v>
      </c>
      <c r="C640" t="s">
        <v>878</v>
      </c>
      <c r="D640" s="33">
        <v>24</v>
      </c>
      <c r="E640" t="str">
        <f t="shared" si="9"/>
        <v>SKJ24</v>
      </c>
      <c r="F640" t="s">
        <v>408</v>
      </c>
      <c r="G640" s="10" t="s">
        <v>819</v>
      </c>
      <c r="H640">
        <v>8</v>
      </c>
    </row>
    <row r="641" spans="1:8" x14ac:dyDescent="0.35">
      <c r="A641" s="29">
        <v>45505</v>
      </c>
      <c r="B641" t="s">
        <v>19</v>
      </c>
      <c r="C641" t="s">
        <v>878</v>
      </c>
      <c r="D641" s="33">
        <v>24</v>
      </c>
      <c r="E641" t="str">
        <f t="shared" si="9"/>
        <v>SKJ24</v>
      </c>
      <c r="F641" t="s">
        <v>381</v>
      </c>
      <c r="G641" s="10" t="s">
        <v>820</v>
      </c>
      <c r="H641">
        <v>8</v>
      </c>
    </row>
    <row r="642" spans="1:8" x14ac:dyDescent="0.35">
      <c r="A642" s="29">
        <v>45505</v>
      </c>
      <c r="B642" t="s">
        <v>19</v>
      </c>
      <c r="C642" t="s">
        <v>878</v>
      </c>
      <c r="D642" s="33">
        <v>24</v>
      </c>
      <c r="E642" t="str">
        <f t="shared" si="9"/>
        <v>SKJ24</v>
      </c>
      <c r="F642" t="s">
        <v>413</v>
      </c>
      <c r="G642" s="10" t="s">
        <v>825</v>
      </c>
      <c r="H642">
        <v>8</v>
      </c>
    </row>
    <row r="643" spans="1:8" x14ac:dyDescent="0.35">
      <c r="A643" s="29">
        <v>45505</v>
      </c>
      <c r="B643" t="s">
        <v>19</v>
      </c>
      <c r="C643" t="s">
        <v>878</v>
      </c>
      <c r="D643" s="33">
        <v>24</v>
      </c>
      <c r="E643" t="str">
        <f t="shared" ref="E643:E706" si="10">C643&amp;""&amp;D643</f>
        <v>SKJ24</v>
      </c>
      <c r="F643" t="s">
        <v>391</v>
      </c>
      <c r="G643" s="10" t="s">
        <v>818</v>
      </c>
      <c r="H643">
        <v>7</v>
      </c>
    </row>
    <row r="644" spans="1:8" x14ac:dyDescent="0.35">
      <c r="A644" s="29">
        <v>45505</v>
      </c>
      <c r="B644" t="s">
        <v>19</v>
      </c>
      <c r="C644" t="s">
        <v>878</v>
      </c>
      <c r="D644" s="33">
        <v>24</v>
      </c>
      <c r="E644" t="str">
        <f t="shared" si="10"/>
        <v>SKJ24</v>
      </c>
      <c r="F644" t="s">
        <v>380</v>
      </c>
      <c r="G644" s="10" t="s">
        <v>822</v>
      </c>
      <c r="H644">
        <v>6</v>
      </c>
    </row>
    <row r="645" spans="1:8" x14ac:dyDescent="0.35">
      <c r="A645" s="29">
        <v>45505</v>
      </c>
      <c r="B645" t="s">
        <v>19</v>
      </c>
      <c r="C645" t="s">
        <v>878</v>
      </c>
      <c r="D645" s="33">
        <v>24</v>
      </c>
      <c r="E645" t="str">
        <f t="shared" si="10"/>
        <v>SKJ24</v>
      </c>
      <c r="F645" t="s">
        <v>365</v>
      </c>
      <c r="G645" s="10" t="s">
        <v>823</v>
      </c>
      <c r="H645">
        <v>5</v>
      </c>
    </row>
    <row r="646" spans="1:8" x14ac:dyDescent="0.35">
      <c r="A646" s="29">
        <v>45505</v>
      </c>
      <c r="B646" t="s">
        <v>19</v>
      </c>
      <c r="C646" t="s">
        <v>878</v>
      </c>
      <c r="D646" s="33">
        <v>24</v>
      </c>
      <c r="E646" t="str">
        <f t="shared" si="10"/>
        <v>SKJ24</v>
      </c>
      <c r="F646" t="s">
        <v>377</v>
      </c>
      <c r="G646" s="10" t="s">
        <v>824</v>
      </c>
      <c r="H646">
        <v>5</v>
      </c>
    </row>
    <row r="647" spans="1:8" x14ac:dyDescent="0.35">
      <c r="A647" s="29">
        <v>45505</v>
      </c>
      <c r="B647" t="s">
        <v>19</v>
      </c>
      <c r="C647" t="s">
        <v>878</v>
      </c>
      <c r="D647" s="33">
        <v>24</v>
      </c>
      <c r="E647" t="str">
        <f t="shared" si="10"/>
        <v>SKJ24</v>
      </c>
      <c r="F647" t="s">
        <v>407</v>
      </c>
      <c r="G647" s="10" t="s">
        <v>817</v>
      </c>
      <c r="H647">
        <v>4</v>
      </c>
    </row>
    <row r="648" spans="1:8" x14ac:dyDescent="0.35">
      <c r="A648" s="29">
        <v>45505</v>
      </c>
      <c r="B648" t="s">
        <v>19</v>
      </c>
      <c r="C648" t="s">
        <v>878</v>
      </c>
      <c r="D648" s="33">
        <v>24</v>
      </c>
      <c r="E648" t="str">
        <f t="shared" si="10"/>
        <v>SKJ24</v>
      </c>
      <c r="F648" t="s">
        <v>249</v>
      </c>
      <c r="G648" s="10" t="s">
        <v>826</v>
      </c>
      <c r="H648">
        <v>4</v>
      </c>
    </row>
    <row r="649" spans="1:8" x14ac:dyDescent="0.35">
      <c r="A649" s="29">
        <v>45505</v>
      </c>
      <c r="B649" t="s">
        <v>19</v>
      </c>
      <c r="C649" t="s">
        <v>878</v>
      </c>
      <c r="D649" s="33">
        <v>24</v>
      </c>
      <c r="E649" t="str">
        <f t="shared" si="10"/>
        <v>SKJ24</v>
      </c>
      <c r="F649" t="s">
        <v>395</v>
      </c>
      <c r="G649" s="10" t="s">
        <v>827</v>
      </c>
      <c r="H649">
        <v>4</v>
      </c>
    </row>
    <row r="650" spans="1:8" x14ac:dyDescent="0.35">
      <c r="A650" s="29">
        <v>45505</v>
      </c>
      <c r="B650" t="s">
        <v>19</v>
      </c>
      <c r="C650" t="s">
        <v>878</v>
      </c>
      <c r="D650" s="33">
        <v>24</v>
      </c>
      <c r="E650" t="str">
        <f t="shared" si="10"/>
        <v>SKJ24</v>
      </c>
      <c r="F650" t="s">
        <v>474</v>
      </c>
      <c r="G650" s="10" t="s">
        <v>828</v>
      </c>
      <c r="H650">
        <v>3</v>
      </c>
    </row>
    <row r="651" spans="1:8" x14ac:dyDescent="0.35">
      <c r="A651" s="29">
        <v>45505</v>
      </c>
      <c r="B651" t="s">
        <v>19</v>
      </c>
      <c r="C651" t="s">
        <v>878</v>
      </c>
      <c r="D651" s="33">
        <v>24</v>
      </c>
      <c r="E651" t="str">
        <f t="shared" si="10"/>
        <v>SKJ24</v>
      </c>
      <c r="F651" t="s">
        <v>465</v>
      </c>
      <c r="G651" s="10" t="s">
        <v>816</v>
      </c>
      <c r="H651">
        <v>2</v>
      </c>
    </row>
    <row r="652" spans="1:8" x14ac:dyDescent="0.35">
      <c r="A652" s="29">
        <v>45505</v>
      </c>
      <c r="B652" t="s">
        <v>19</v>
      </c>
      <c r="C652" t="s">
        <v>878</v>
      </c>
      <c r="D652" s="33">
        <v>24</v>
      </c>
      <c r="E652" t="str">
        <f t="shared" si="10"/>
        <v>SKJ24</v>
      </c>
      <c r="F652" t="s">
        <v>411</v>
      </c>
      <c r="G652" s="10" t="s">
        <v>1086</v>
      </c>
      <c r="H652">
        <v>2</v>
      </c>
    </row>
    <row r="653" spans="1:8" x14ac:dyDescent="0.35">
      <c r="A653" s="29">
        <v>45505</v>
      </c>
      <c r="B653" t="s">
        <v>19</v>
      </c>
      <c r="C653" t="s">
        <v>878</v>
      </c>
      <c r="D653" s="33">
        <v>24</v>
      </c>
      <c r="E653" t="str">
        <f t="shared" si="10"/>
        <v>SKJ24</v>
      </c>
      <c r="F653" t="s">
        <v>664</v>
      </c>
      <c r="G653" s="10">
        <v>3</v>
      </c>
      <c r="H653">
        <v>1</v>
      </c>
    </row>
    <row r="654" spans="1:8" x14ac:dyDescent="0.35">
      <c r="A654" s="29">
        <v>45505</v>
      </c>
      <c r="B654" t="s">
        <v>19</v>
      </c>
      <c r="C654" t="s">
        <v>878</v>
      </c>
      <c r="D654" s="33">
        <v>24</v>
      </c>
      <c r="E654" t="str">
        <f t="shared" si="10"/>
        <v>SKJ24</v>
      </c>
      <c r="F654" t="s">
        <v>409</v>
      </c>
      <c r="G654" s="10">
        <v>5</v>
      </c>
      <c r="H654">
        <v>1</v>
      </c>
    </row>
    <row r="655" spans="1:8" x14ac:dyDescent="0.35">
      <c r="A655" s="29">
        <v>45505</v>
      </c>
      <c r="B655" t="s">
        <v>19</v>
      </c>
      <c r="C655" t="s">
        <v>878</v>
      </c>
      <c r="D655" s="33">
        <v>24</v>
      </c>
      <c r="E655" t="str">
        <f t="shared" si="10"/>
        <v>SKJ24</v>
      </c>
      <c r="F655" t="s">
        <v>422</v>
      </c>
      <c r="G655" s="10">
        <v>14</v>
      </c>
      <c r="H655">
        <v>1</v>
      </c>
    </row>
    <row r="656" spans="1:8" x14ac:dyDescent="0.35">
      <c r="A656" s="29">
        <v>45503</v>
      </c>
      <c r="B656" t="s">
        <v>19</v>
      </c>
      <c r="C656" t="s">
        <v>878</v>
      </c>
      <c r="D656" s="33">
        <v>25</v>
      </c>
      <c r="E656" t="str">
        <f t="shared" si="10"/>
        <v>SKJ25</v>
      </c>
      <c r="F656" t="s">
        <v>244</v>
      </c>
      <c r="G656" s="10" t="s">
        <v>362</v>
      </c>
      <c r="H656">
        <v>16</v>
      </c>
    </row>
    <row r="657" spans="1:8" x14ac:dyDescent="0.35">
      <c r="A657" s="29">
        <v>45503</v>
      </c>
      <c r="B657" t="s">
        <v>19</v>
      </c>
      <c r="C657" t="s">
        <v>878</v>
      </c>
      <c r="D657" s="33">
        <v>25</v>
      </c>
      <c r="E657" t="str">
        <f t="shared" si="10"/>
        <v>SKJ25</v>
      </c>
      <c r="F657" t="s">
        <v>361</v>
      </c>
      <c r="G657" s="10" t="s">
        <v>362</v>
      </c>
      <c r="H657">
        <v>16</v>
      </c>
    </row>
    <row r="658" spans="1:8" x14ac:dyDescent="0.35">
      <c r="A658" s="29">
        <v>45503</v>
      </c>
      <c r="B658" t="s">
        <v>19</v>
      </c>
      <c r="C658" t="s">
        <v>878</v>
      </c>
      <c r="D658" s="33">
        <v>25</v>
      </c>
      <c r="E658" t="str">
        <f t="shared" si="10"/>
        <v>SKJ25</v>
      </c>
      <c r="F658" t="s">
        <v>398</v>
      </c>
      <c r="G658" s="10" t="s">
        <v>362</v>
      </c>
      <c r="H658">
        <v>16</v>
      </c>
    </row>
    <row r="659" spans="1:8" x14ac:dyDescent="0.35">
      <c r="A659" s="29">
        <v>45503</v>
      </c>
      <c r="B659" t="s">
        <v>19</v>
      </c>
      <c r="C659" t="s">
        <v>878</v>
      </c>
      <c r="D659" s="33">
        <v>25</v>
      </c>
      <c r="E659" t="str">
        <f t="shared" si="10"/>
        <v>SKJ25</v>
      </c>
      <c r="F659" t="s">
        <v>465</v>
      </c>
      <c r="G659" s="10" t="s">
        <v>833</v>
      </c>
      <c r="H659">
        <v>8</v>
      </c>
    </row>
    <row r="660" spans="1:8" x14ac:dyDescent="0.35">
      <c r="A660" s="29">
        <v>45503</v>
      </c>
      <c r="B660" t="s">
        <v>19</v>
      </c>
      <c r="C660" t="s">
        <v>878</v>
      </c>
      <c r="D660" s="33">
        <v>25</v>
      </c>
      <c r="E660" t="str">
        <f t="shared" si="10"/>
        <v>SKJ25</v>
      </c>
      <c r="F660" t="s">
        <v>249</v>
      </c>
      <c r="G660" s="10" t="s">
        <v>831</v>
      </c>
      <c r="H660">
        <v>7</v>
      </c>
    </row>
    <row r="661" spans="1:8" x14ac:dyDescent="0.35">
      <c r="A661" s="29">
        <v>45503</v>
      </c>
      <c r="B661" t="s">
        <v>19</v>
      </c>
      <c r="C661" t="s">
        <v>878</v>
      </c>
      <c r="D661" s="33">
        <v>25</v>
      </c>
      <c r="E661" t="str">
        <f t="shared" si="10"/>
        <v>SKJ25</v>
      </c>
      <c r="F661" t="s">
        <v>377</v>
      </c>
      <c r="G661" s="10" t="s">
        <v>835</v>
      </c>
      <c r="H661">
        <v>7</v>
      </c>
    </row>
    <row r="662" spans="1:8" x14ac:dyDescent="0.35">
      <c r="A662" s="29">
        <v>45503</v>
      </c>
      <c r="B662" t="s">
        <v>19</v>
      </c>
      <c r="C662" t="s">
        <v>878</v>
      </c>
      <c r="D662" s="33">
        <v>25</v>
      </c>
      <c r="E662" t="str">
        <f t="shared" si="10"/>
        <v>SKJ25</v>
      </c>
      <c r="F662" t="s">
        <v>408</v>
      </c>
      <c r="G662" s="10" t="s">
        <v>836</v>
      </c>
      <c r="H662">
        <v>7</v>
      </c>
    </row>
    <row r="663" spans="1:8" x14ac:dyDescent="0.35">
      <c r="A663" s="29">
        <v>45503</v>
      </c>
      <c r="B663" t="s">
        <v>19</v>
      </c>
      <c r="C663" t="s">
        <v>878</v>
      </c>
      <c r="D663" s="33">
        <v>25</v>
      </c>
      <c r="E663" t="str">
        <f t="shared" si="10"/>
        <v>SKJ25</v>
      </c>
      <c r="F663" t="s">
        <v>365</v>
      </c>
      <c r="G663" s="10" t="s">
        <v>832</v>
      </c>
      <c r="H663">
        <v>6</v>
      </c>
    </row>
    <row r="664" spans="1:8" x14ac:dyDescent="0.35">
      <c r="A664" s="29">
        <v>45503</v>
      </c>
      <c r="B664" t="s">
        <v>19</v>
      </c>
      <c r="C664" t="s">
        <v>878</v>
      </c>
      <c r="D664" s="33">
        <v>25</v>
      </c>
      <c r="E664" t="str">
        <f t="shared" si="10"/>
        <v>SKJ25</v>
      </c>
      <c r="F664" t="s">
        <v>388</v>
      </c>
      <c r="G664" s="10" t="s">
        <v>834</v>
      </c>
      <c r="H664">
        <v>5</v>
      </c>
    </row>
    <row r="665" spans="1:8" x14ac:dyDescent="0.35">
      <c r="A665" s="29">
        <v>45503</v>
      </c>
      <c r="B665" t="s">
        <v>19</v>
      </c>
      <c r="C665" t="s">
        <v>878</v>
      </c>
      <c r="D665" s="33">
        <v>25</v>
      </c>
      <c r="E665" t="str">
        <f t="shared" si="10"/>
        <v>SKJ25</v>
      </c>
      <c r="F665" t="s">
        <v>829</v>
      </c>
      <c r="G665" s="10" t="s">
        <v>830</v>
      </c>
      <c r="H665">
        <v>4</v>
      </c>
    </row>
    <row r="666" spans="1:8" x14ac:dyDescent="0.35">
      <c r="A666" s="29">
        <v>45503</v>
      </c>
      <c r="B666" t="s">
        <v>19</v>
      </c>
      <c r="C666" t="s">
        <v>878</v>
      </c>
      <c r="D666" s="33">
        <v>25</v>
      </c>
      <c r="E666" t="str">
        <f t="shared" si="10"/>
        <v>SKJ25</v>
      </c>
      <c r="F666" t="s">
        <v>407</v>
      </c>
      <c r="G666" s="10" t="s">
        <v>837</v>
      </c>
      <c r="H666">
        <v>4</v>
      </c>
    </row>
    <row r="667" spans="1:8" x14ac:dyDescent="0.35">
      <c r="A667" s="29">
        <v>45503</v>
      </c>
      <c r="B667" t="s">
        <v>19</v>
      </c>
      <c r="C667" t="s">
        <v>878</v>
      </c>
      <c r="D667" s="33">
        <v>25</v>
      </c>
      <c r="E667" t="str">
        <f t="shared" si="10"/>
        <v>SKJ25</v>
      </c>
      <c r="F667" t="s">
        <v>392</v>
      </c>
      <c r="G667" s="10" t="s">
        <v>800</v>
      </c>
      <c r="H667">
        <v>3</v>
      </c>
    </row>
    <row r="668" spans="1:8" x14ac:dyDescent="0.35">
      <c r="A668" s="29">
        <v>45503</v>
      </c>
      <c r="B668" t="s">
        <v>19</v>
      </c>
      <c r="C668" t="s">
        <v>878</v>
      </c>
      <c r="D668" s="33">
        <v>25</v>
      </c>
      <c r="E668" t="str">
        <f t="shared" si="10"/>
        <v>SKJ25</v>
      </c>
      <c r="F668" t="s">
        <v>391</v>
      </c>
      <c r="G668" s="10" t="s">
        <v>768</v>
      </c>
      <c r="H668">
        <v>3</v>
      </c>
    </row>
    <row r="669" spans="1:8" x14ac:dyDescent="0.35">
      <c r="A669" s="29">
        <v>45503</v>
      </c>
      <c r="B669" t="s">
        <v>19</v>
      </c>
      <c r="C669" t="s">
        <v>878</v>
      </c>
      <c r="D669" s="33">
        <v>25</v>
      </c>
      <c r="E669" t="str">
        <f t="shared" si="10"/>
        <v>SKJ25</v>
      </c>
      <c r="F669" t="s">
        <v>401</v>
      </c>
      <c r="G669" s="10" t="s">
        <v>901</v>
      </c>
      <c r="H669">
        <v>2</v>
      </c>
    </row>
    <row r="670" spans="1:8" x14ac:dyDescent="0.35">
      <c r="A670" s="29">
        <v>45503</v>
      </c>
      <c r="B670" t="s">
        <v>19</v>
      </c>
      <c r="C670" t="s">
        <v>878</v>
      </c>
      <c r="D670" s="33">
        <v>25</v>
      </c>
      <c r="E670" t="str">
        <f t="shared" si="10"/>
        <v>SKJ25</v>
      </c>
      <c r="F670" t="s">
        <v>724</v>
      </c>
      <c r="G670" s="10" t="s">
        <v>286</v>
      </c>
      <c r="H670">
        <v>2</v>
      </c>
    </row>
    <row r="671" spans="1:8" x14ac:dyDescent="0.35">
      <c r="A671" s="29">
        <v>45503</v>
      </c>
      <c r="B671" t="s">
        <v>19</v>
      </c>
      <c r="C671" t="s">
        <v>878</v>
      </c>
      <c r="D671" s="33">
        <v>25</v>
      </c>
      <c r="E671" t="str">
        <f t="shared" si="10"/>
        <v>SKJ25</v>
      </c>
      <c r="F671" t="s">
        <v>397</v>
      </c>
      <c r="G671" s="10" t="s">
        <v>1083</v>
      </c>
      <c r="H671">
        <v>2</v>
      </c>
    </row>
    <row r="672" spans="1:8" x14ac:dyDescent="0.35">
      <c r="A672" s="29">
        <v>45503</v>
      </c>
      <c r="B672" t="s">
        <v>19</v>
      </c>
      <c r="C672" t="s">
        <v>878</v>
      </c>
      <c r="D672" s="33">
        <v>25</v>
      </c>
      <c r="E672" t="str">
        <f t="shared" si="10"/>
        <v>SKJ25</v>
      </c>
      <c r="F672" t="s">
        <v>368</v>
      </c>
      <c r="G672" s="10" t="s">
        <v>1124</v>
      </c>
      <c r="H672">
        <v>2</v>
      </c>
    </row>
    <row r="673" spans="1:8" x14ac:dyDescent="0.35">
      <c r="A673" s="29">
        <v>45503</v>
      </c>
      <c r="B673" t="s">
        <v>19</v>
      </c>
      <c r="C673" t="s">
        <v>878</v>
      </c>
      <c r="D673" s="33">
        <v>25</v>
      </c>
      <c r="E673" t="str">
        <f t="shared" si="10"/>
        <v>SKJ25</v>
      </c>
      <c r="F673" t="s">
        <v>389</v>
      </c>
      <c r="G673" s="10">
        <v>3</v>
      </c>
      <c r="H673">
        <v>1</v>
      </c>
    </row>
    <row r="674" spans="1:8" x14ac:dyDescent="0.35">
      <c r="A674" s="29">
        <v>45503</v>
      </c>
      <c r="B674" t="s">
        <v>19</v>
      </c>
      <c r="C674" t="s">
        <v>878</v>
      </c>
      <c r="D674" s="33">
        <v>25</v>
      </c>
      <c r="E674" t="str">
        <f t="shared" si="10"/>
        <v>SKJ25</v>
      </c>
      <c r="F674" t="s">
        <v>404</v>
      </c>
      <c r="G674" s="10">
        <v>8</v>
      </c>
      <c r="H674">
        <v>1</v>
      </c>
    </row>
    <row r="675" spans="1:8" x14ac:dyDescent="0.35">
      <c r="A675" s="29">
        <v>45509</v>
      </c>
      <c r="B675" t="s">
        <v>19</v>
      </c>
      <c r="C675" t="s">
        <v>878</v>
      </c>
      <c r="D675" s="33">
        <v>26</v>
      </c>
      <c r="E675" t="str">
        <f t="shared" si="10"/>
        <v>SKJ26</v>
      </c>
      <c r="F675" t="s">
        <v>361</v>
      </c>
      <c r="G675" s="10" t="s">
        <v>362</v>
      </c>
      <c r="H675">
        <v>16</v>
      </c>
    </row>
    <row r="676" spans="1:8" x14ac:dyDescent="0.35">
      <c r="A676" s="29">
        <v>45509</v>
      </c>
      <c r="B676" t="s">
        <v>19</v>
      </c>
      <c r="C676" t="s">
        <v>878</v>
      </c>
      <c r="D676" s="33">
        <v>26</v>
      </c>
      <c r="E676" t="str">
        <f t="shared" si="10"/>
        <v>SKJ26</v>
      </c>
      <c r="F676" t="s">
        <v>244</v>
      </c>
      <c r="G676" s="10" t="s">
        <v>741</v>
      </c>
      <c r="H676">
        <v>15</v>
      </c>
    </row>
    <row r="677" spans="1:8" x14ac:dyDescent="0.35">
      <c r="A677" s="29">
        <v>45509</v>
      </c>
      <c r="B677" t="s">
        <v>19</v>
      </c>
      <c r="C677" t="s">
        <v>878</v>
      </c>
      <c r="D677" s="33">
        <v>26</v>
      </c>
      <c r="E677" t="str">
        <f t="shared" si="10"/>
        <v>SKJ26</v>
      </c>
      <c r="F677" t="s">
        <v>403</v>
      </c>
      <c r="G677" s="10" t="s">
        <v>844</v>
      </c>
      <c r="H677">
        <v>15</v>
      </c>
    </row>
    <row r="678" spans="1:8" x14ac:dyDescent="0.35">
      <c r="A678" s="29">
        <v>45509</v>
      </c>
      <c r="B678" t="s">
        <v>19</v>
      </c>
      <c r="C678" t="s">
        <v>878</v>
      </c>
      <c r="D678" s="33">
        <v>26</v>
      </c>
      <c r="E678" t="str">
        <f t="shared" si="10"/>
        <v>SKJ26</v>
      </c>
      <c r="F678" t="s">
        <v>370</v>
      </c>
      <c r="G678" s="10" t="s">
        <v>839</v>
      </c>
      <c r="H678">
        <v>13</v>
      </c>
    </row>
    <row r="679" spans="1:8" x14ac:dyDescent="0.35">
      <c r="A679" s="29">
        <v>45509</v>
      </c>
      <c r="B679" t="s">
        <v>19</v>
      </c>
      <c r="C679" t="s">
        <v>878</v>
      </c>
      <c r="D679" s="33">
        <v>26</v>
      </c>
      <c r="E679" t="str">
        <f t="shared" si="10"/>
        <v>SKJ26</v>
      </c>
      <c r="F679" t="s">
        <v>395</v>
      </c>
      <c r="G679" s="10" t="s">
        <v>685</v>
      </c>
      <c r="H679">
        <v>12</v>
      </c>
    </row>
    <row r="680" spans="1:8" x14ac:dyDescent="0.35">
      <c r="A680" s="29">
        <v>45509</v>
      </c>
      <c r="B680" t="s">
        <v>19</v>
      </c>
      <c r="C680" t="s">
        <v>878</v>
      </c>
      <c r="D680" s="33">
        <v>26</v>
      </c>
      <c r="E680" t="str">
        <f t="shared" si="10"/>
        <v>SKJ26</v>
      </c>
      <c r="F680" t="s">
        <v>368</v>
      </c>
      <c r="G680" s="10" t="s">
        <v>838</v>
      </c>
      <c r="H680">
        <v>10</v>
      </c>
    </row>
    <row r="681" spans="1:8" x14ac:dyDescent="0.35">
      <c r="A681" s="29">
        <v>45509</v>
      </c>
      <c r="B681" t="s">
        <v>19</v>
      </c>
      <c r="C681" t="s">
        <v>878</v>
      </c>
      <c r="D681" s="33">
        <v>26</v>
      </c>
      <c r="E681" t="str">
        <f t="shared" si="10"/>
        <v>SKJ26</v>
      </c>
      <c r="F681" t="s">
        <v>249</v>
      </c>
      <c r="G681" s="10" t="s">
        <v>843</v>
      </c>
      <c r="H681">
        <v>10</v>
      </c>
    </row>
    <row r="682" spans="1:8" x14ac:dyDescent="0.35">
      <c r="A682" s="29">
        <v>45509</v>
      </c>
      <c r="B682" t="s">
        <v>19</v>
      </c>
      <c r="C682" t="s">
        <v>878</v>
      </c>
      <c r="D682" s="33">
        <v>26</v>
      </c>
      <c r="E682" t="str">
        <f t="shared" si="10"/>
        <v>SKJ26</v>
      </c>
      <c r="F682" t="s">
        <v>367</v>
      </c>
      <c r="G682" s="10" t="s">
        <v>849</v>
      </c>
      <c r="H682">
        <v>9</v>
      </c>
    </row>
    <row r="683" spans="1:8" x14ac:dyDescent="0.35">
      <c r="A683" s="29">
        <v>45509</v>
      </c>
      <c r="B683" t="s">
        <v>19</v>
      </c>
      <c r="C683" t="s">
        <v>878</v>
      </c>
      <c r="D683" s="33">
        <v>26</v>
      </c>
      <c r="E683" t="str">
        <f t="shared" si="10"/>
        <v>SKJ26</v>
      </c>
      <c r="F683" t="s">
        <v>851</v>
      </c>
      <c r="G683" s="10" t="s">
        <v>852</v>
      </c>
      <c r="H683">
        <v>8</v>
      </c>
    </row>
    <row r="684" spans="1:8" x14ac:dyDescent="0.35">
      <c r="A684" s="29">
        <v>45509</v>
      </c>
      <c r="B684" t="s">
        <v>19</v>
      </c>
      <c r="C684" t="s">
        <v>878</v>
      </c>
      <c r="D684" s="33">
        <v>26</v>
      </c>
      <c r="E684" t="str">
        <f t="shared" si="10"/>
        <v>SKJ26</v>
      </c>
      <c r="F684" t="s">
        <v>557</v>
      </c>
      <c r="G684" s="10" t="s">
        <v>847</v>
      </c>
      <c r="H684">
        <v>7</v>
      </c>
    </row>
    <row r="685" spans="1:8" x14ac:dyDescent="0.35">
      <c r="A685" s="29">
        <v>45509</v>
      </c>
      <c r="B685" t="s">
        <v>19</v>
      </c>
      <c r="C685" t="s">
        <v>878</v>
      </c>
      <c r="D685" s="33">
        <v>26</v>
      </c>
      <c r="E685" t="str">
        <f t="shared" si="10"/>
        <v>SKJ26</v>
      </c>
      <c r="F685" t="s">
        <v>409</v>
      </c>
      <c r="G685" s="10" t="s">
        <v>850</v>
      </c>
      <c r="H685">
        <v>7</v>
      </c>
    </row>
    <row r="686" spans="1:8" x14ac:dyDescent="0.35">
      <c r="A686" s="29">
        <v>45509</v>
      </c>
      <c r="B686" t="s">
        <v>19</v>
      </c>
      <c r="C686" t="s">
        <v>878</v>
      </c>
      <c r="D686" s="33">
        <v>26</v>
      </c>
      <c r="E686" t="str">
        <f t="shared" si="10"/>
        <v>SKJ26</v>
      </c>
      <c r="F686" t="s">
        <v>365</v>
      </c>
      <c r="G686" s="10" t="s">
        <v>840</v>
      </c>
      <c r="H686">
        <v>6</v>
      </c>
    </row>
    <row r="687" spans="1:8" x14ac:dyDescent="0.35">
      <c r="A687" s="29">
        <v>45509</v>
      </c>
      <c r="B687" t="s">
        <v>19</v>
      </c>
      <c r="C687" t="s">
        <v>878</v>
      </c>
      <c r="D687" s="33">
        <v>26</v>
      </c>
      <c r="E687" t="str">
        <f t="shared" si="10"/>
        <v>SKJ26</v>
      </c>
      <c r="F687" t="s">
        <v>388</v>
      </c>
      <c r="G687" s="10" t="s">
        <v>842</v>
      </c>
      <c r="H687">
        <v>6</v>
      </c>
    </row>
    <row r="688" spans="1:8" x14ac:dyDescent="0.35">
      <c r="A688" s="29">
        <v>45509</v>
      </c>
      <c r="B688" t="s">
        <v>19</v>
      </c>
      <c r="C688" t="s">
        <v>878</v>
      </c>
      <c r="D688" s="33">
        <v>26</v>
      </c>
      <c r="E688" t="str">
        <f t="shared" si="10"/>
        <v>SKJ26</v>
      </c>
      <c r="F688" t="s">
        <v>609</v>
      </c>
      <c r="G688" s="10" t="s">
        <v>845</v>
      </c>
      <c r="H688">
        <v>6</v>
      </c>
    </row>
    <row r="689" spans="1:8" x14ac:dyDescent="0.35">
      <c r="A689" s="29">
        <v>45509</v>
      </c>
      <c r="B689" t="s">
        <v>19</v>
      </c>
      <c r="C689" t="s">
        <v>878</v>
      </c>
      <c r="D689" s="33">
        <v>26</v>
      </c>
      <c r="E689" t="str">
        <f t="shared" si="10"/>
        <v>SKJ26</v>
      </c>
      <c r="F689" t="s">
        <v>398</v>
      </c>
      <c r="G689" s="10" t="s">
        <v>848</v>
      </c>
      <c r="H689">
        <v>6</v>
      </c>
    </row>
    <row r="690" spans="1:8" x14ac:dyDescent="0.35">
      <c r="A690" s="29">
        <v>45509</v>
      </c>
      <c r="B690" t="s">
        <v>19</v>
      </c>
      <c r="C690" t="s">
        <v>878</v>
      </c>
      <c r="D690" s="33">
        <v>26</v>
      </c>
      <c r="E690" t="str">
        <f t="shared" si="10"/>
        <v>SKJ26</v>
      </c>
      <c r="F690" t="s">
        <v>465</v>
      </c>
      <c r="G690" s="10" t="s">
        <v>846</v>
      </c>
      <c r="H690">
        <v>5</v>
      </c>
    </row>
    <row r="691" spans="1:8" x14ac:dyDescent="0.35">
      <c r="A691" s="29">
        <v>45509</v>
      </c>
      <c r="B691" t="s">
        <v>19</v>
      </c>
      <c r="C691" t="s">
        <v>878</v>
      </c>
      <c r="D691" s="33">
        <v>26</v>
      </c>
      <c r="E691" t="str">
        <f t="shared" si="10"/>
        <v>SKJ26</v>
      </c>
      <c r="F691" t="s">
        <v>386</v>
      </c>
      <c r="G691" s="10" t="s">
        <v>841</v>
      </c>
      <c r="H691">
        <v>4</v>
      </c>
    </row>
    <row r="692" spans="1:8" x14ac:dyDescent="0.35">
      <c r="A692" s="29">
        <v>45509</v>
      </c>
      <c r="B692" t="s">
        <v>19</v>
      </c>
      <c r="C692" t="s">
        <v>878</v>
      </c>
      <c r="D692" s="33">
        <v>26</v>
      </c>
      <c r="E692" t="str">
        <f t="shared" si="10"/>
        <v>SKJ26</v>
      </c>
      <c r="F692" t="s">
        <v>381</v>
      </c>
      <c r="G692" s="10" t="s">
        <v>933</v>
      </c>
      <c r="H692">
        <v>2</v>
      </c>
    </row>
    <row r="693" spans="1:8" x14ac:dyDescent="0.35">
      <c r="A693" s="29">
        <v>45509</v>
      </c>
      <c r="B693" t="s">
        <v>19</v>
      </c>
      <c r="C693" t="s">
        <v>878</v>
      </c>
      <c r="D693" s="33">
        <v>26</v>
      </c>
      <c r="E693" t="str">
        <f t="shared" si="10"/>
        <v>SKJ26</v>
      </c>
      <c r="F693" t="s">
        <v>729</v>
      </c>
      <c r="G693" s="10">
        <v>10</v>
      </c>
      <c r="H693">
        <v>1</v>
      </c>
    </row>
    <row r="694" spans="1:8" x14ac:dyDescent="0.35">
      <c r="A694" s="29">
        <v>45509</v>
      </c>
      <c r="B694" t="s">
        <v>19</v>
      </c>
      <c r="C694" t="s">
        <v>878</v>
      </c>
      <c r="D694" s="33">
        <v>26</v>
      </c>
      <c r="E694" t="str">
        <f t="shared" si="10"/>
        <v>SKJ26</v>
      </c>
      <c r="F694" t="s">
        <v>391</v>
      </c>
      <c r="G694" s="10">
        <v>3</v>
      </c>
      <c r="H694">
        <v>1</v>
      </c>
    </row>
    <row r="695" spans="1:8" x14ac:dyDescent="0.35">
      <c r="A695" s="29">
        <v>45509</v>
      </c>
      <c r="B695" t="s">
        <v>19</v>
      </c>
      <c r="C695" t="s">
        <v>878</v>
      </c>
      <c r="D695" s="33">
        <v>26</v>
      </c>
      <c r="E695" t="str">
        <f t="shared" si="10"/>
        <v>SKJ26</v>
      </c>
      <c r="F695" t="s">
        <v>377</v>
      </c>
      <c r="G695" s="10">
        <v>15</v>
      </c>
      <c r="H695">
        <v>1</v>
      </c>
    </row>
    <row r="696" spans="1:8" x14ac:dyDescent="0.35">
      <c r="A696" s="29">
        <v>45509</v>
      </c>
      <c r="B696" t="s">
        <v>19</v>
      </c>
      <c r="C696" t="s">
        <v>878</v>
      </c>
      <c r="D696" s="33">
        <v>26</v>
      </c>
      <c r="E696" t="str">
        <f t="shared" si="10"/>
        <v>SKJ26</v>
      </c>
      <c r="F696" t="s">
        <v>401</v>
      </c>
      <c r="G696" s="10">
        <v>11</v>
      </c>
      <c r="H696">
        <v>1</v>
      </c>
    </row>
    <row r="697" spans="1:8" x14ac:dyDescent="0.35">
      <c r="A697" s="29">
        <v>45509</v>
      </c>
      <c r="B697" t="s">
        <v>19</v>
      </c>
      <c r="C697" t="s">
        <v>878</v>
      </c>
      <c r="D697" s="33">
        <v>26</v>
      </c>
      <c r="E697" t="str">
        <f t="shared" si="10"/>
        <v>SKJ26</v>
      </c>
      <c r="F697" t="s">
        <v>380</v>
      </c>
      <c r="G697" s="10">
        <v>13</v>
      </c>
      <c r="H697">
        <v>1</v>
      </c>
    </row>
    <row r="698" spans="1:8" x14ac:dyDescent="0.35">
      <c r="A698" s="29">
        <v>45509</v>
      </c>
      <c r="B698" t="s">
        <v>19</v>
      </c>
      <c r="C698" t="s">
        <v>878</v>
      </c>
      <c r="D698" s="33">
        <v>26</v>
      </c>
      <c r="E698" t="str">
        <f t="shared" si="10"/>
        <v>SKJ26</v>
      </c>
      <c r="F698" t="s">
        <v>389</v>
      </c>
      <c r="G698" s="10">
        <v>7</v>
      </c>
      <c r="H698">
        <v>1</v>
      </c>
    </row>
    <row r="699" spans="1:8" x14ac:dyDescent="0.35">
      <c r="A699" s="29">
        <v>45509</v>
      </c>
      <c r="B699" t="s">
        <v>19</v>
      </c>
      <c r="C699" t="s">
        <v>878</v>
      </c>
      <c r="D699" s="33">
        <v>27</v>
      </c>
      <c r="E699" t="str">
        <f t="shared" si="10"/>
        <v>SKJ27</v>
      </c>
      <c r="F699" t="s">
        <v>370</v>
      </c>
      <c r="G699" s="10" t="s">
        <v>362</v>
      </c>
      <c r="H699">
        <v>16</v>
      </c>
    </row>
    <row r="700" spans="1:8" x14ac:dyDescent="0.35">
      <c r="A700" s="29">
        <v>45509</v>
      </c>
      <c r="B700" t="s">
        <v>19</v>
      </c>
      <c r="C700" t="s">
        <v>878</v>
      </c>
      <c r="D700" s="33">
        <v>27</v>
      </c>
      <c r="E700" t="str">
        <f t="shared" si="10"/>
        <v>SKJ27</v>
      </c>
      <c r="F700" t="s">
        <v>361</v>
      </c>
      <c r="G700" s="10" t="s">
        <v>598</v>
      </c>
      <c r="H700">
        <v>15</v>
      </c>
    </row>
    <row r="701" spans="1:8" x14ac:dyDescent="0.35">
      <c r="A701" s="29">
        <v>45509</v>
      </c>
      <c r="B701" t="s">
        <v>19</v>
      </c>
      <c r="C701" t="s">
        <v>878</v>
      </c>
      <c r="D701" s="33">
        <v>27</v>
      </c>
      <c r="E701" t="str">
        <f t="shared" si="10"/>
        <v>SKJ27</v>
      </c>
      <c r="F701" t="s">
        <v>367</v>
      </c>
      <c r="G701" s="10" t="s">
        <v>617</v>
      </c>
      <c r="H701">
        <v>14</v>
      </c>
    </row>
    <row r="702" spans="1:8" x14ac:dyDescent="0.35">
      <c r="A702" s="29">
        <v>45509</v>
      </c>
      <c r="B702" t="s">
        <v>19</v>
      </c>
      <c r="C702" t="s">
        <v>878</v>
      </c>
      <c r="D702" s="33">
        <v>27</v>
      </c>
      <c r="E702" t="str">
        <f t="shared" si="10"/>
        <v>SKJ27</v>
      </c>
      <c r="F702" t="s">
        <v>429</v>
      </c>
      <c r="G702" s="10" t="s">
        <v>860</v>
      </c>
      <c r="H702">
        <v>13</v>
      </c>
    </row>
    <row r="703" spans="1:8" x14ac:dyDescent="0.35">
      <c r="A703" s="29">
        <v>45509</v>
      </c>
      <c r="B703" t="s">
        <v>19</v>
      </c>
      <c r="C703" t="s">
        <v>878</v>
      </c>
      <c r="D703" s="33">
        <v>27</v>
      </c>
      <c r="E703" t="str">
        <f t="shared" si="10"/>
        <v>SKJ27</v>
      </c>
      <c r="F703" t="s">
        <v>403</v>
      </c>
      <c r="G703" s="10" t="s">
        <v>868</v>
      </c>
      <c r="H703">
        <v>12</v>
      </c>
    </row>
    <row r="704" spans="1:8" x14ac:dyDescent="0.35">
      <c r="A704" s="29">
        <v>45509</v>
      </c>
      <c r="B704" t="s">
        <v>19</v>
      </c>
      <c r="C704" t="s">
        <v>878</v>
      </c>
      <c r="D704" s="33">
        <v>27</v>
      </c>
      <c r="E704" t="str">
        <f t="shared" si="10"/>
        <v>SKJ27</v>
      </c>
      <c r="F704" t="s">
        <v>389</v>
      </c>
      <c r="G704" s="10" t="s">
        <v>861</v>
      </c>
      <c r="H704">
        <v>11</v>
      </c>
    </row>
    <row r="705" spans="1:8" x14ac:dyDescent="0.35">
      <c r="A705" s="29">
        <v>45509</v>
      </c>
      <c r="B705" t="s">
        <v>19</v>
      </c>
      <c r="C705" t="s">
        <v>878</v>
      </c>
      <c r="D705" s="33">
        <v>27</v>
      </c>
      <c r="E705" t="str">
        <f t="shared" si="10"/>
        <v>SKJ27</v>
      </c>
      <c r="F705" t="s">
        <v>365</v>
      </c>
      <c r="G705" s="10" t="s">
        <v>855</v>
      </c>
      <c r="H705">
        <v>8</v>
      </c>
    </row>
    <row r="706" spans="1:8" x14ac:dyDescent="0.35">
      <c r="A706" s="29">
        <v>45509</v>
      </c>
      <c r="B706" t="s">
        <v>19</v>
      </c>
      <c r="C706" t="s">
        <v>878</v>
      </c>
      <c r="D706" s="33">
        <v>27</v>
      </c>
      <c r="E706" t="str">
        <f t="shared" si="10"/>
        <v>SKJ27</v>
      </c>
      <c r="F706" t="s">
        <v>380</v>
      </c>
      <c r="G706" s="10" t="s">
        <v>856</v>
      </c>
      <c r="H706">
        <v>8</v>
      </c>
    </row>
    <row r="707" spans="1:8" x14ac:dyDescent="0.35">
      <c r="A707" s="29">
        <v>45509</v>
      </c>
      <c r="B707" t="s">
        <v>19</v>
      </c>
      <c r="C707" t="s">
        <v>878</v>
      </c>
      <c r="D707" s="33">
        <v>27</v>
      </c>
      <c r="E707" t="str">
        <f t="shared" ref="E707:E729" si="11">C707&amp;""&amp;D707</f>
        <v>SKJ27</v>
      </c>
      <c r="F707" t="s">
        <v>398</v>
      </c>
      <c r="G707" s="10" t="s">
        <v>857</v>
      </c>
      <c r="H707">
        <v>8</v>
      </c>
    </row>
    <row r="708" spans="1:8" x14ac:dyDescent="0.35">
      <c r="A708" s="29">
        <v>45509</v>
      </c>
      <c r="B708" t="s">
        <v>19</v>
      </c>
      <c r="C708" t="s">
        <v>878</v>
      </c>
      <c r="D708" s="33">
        <v>27</v>
      </c>
      <c r="E708" t="str">
        <f t="shared" si="11"/>
        <v>SKJ27</v>
      </c>
      <c r="F708" t="s">
        <v>368</v>
      </c>
      <c r="G708" s="10" t="s">
        <v>853</v>
      </c>
      <c r="H708">
        <v>7</v>
      </c>
    </row>
    <row r="709" spans="1:8" x14ac:dyDescent="0.35">
      <c r="A709" s="29">
        <v>45509</v>
      </c>
      <c r="B709" t="s">
        <v>19</v>
      </c>
      <c r="C709" t="s">
        <v>878</v>
      </c>
      <c r="D709" s="33">
        <v>27</v>
      </c>
      <c r="E709" t="str">
        <f t="shared" si="11"/>
        <v>SKJ27</v>
      </c>
      <c r="F709" t="s">
        <v>529</v>
      </c>
      <c r="G709" s="10" t="s">
        <v>642</v>
      </c>
      <c r="H709">
        <v>7</v>
      </c>
    </row>
    <row r="710" spans="1:8" x14ac:dyDescent="0.35">
      <c r="A710" s="29">
        <v>45509</v>
      </c>
      <c r="B710" t="s">
        <v>19</v>
      </c>
      <c r="C710" t="s">
        <v>878</v>
      </c>
      <c r="D710" s="33">
        <v>27</v>
      </c>
      <c r="E710" t="str">
        <f t="shared" si="11"/>
        <v>SKJ27</v>
      </c>
      <c r="F710" t="s">
        <v>244</v>
      </c>
      <c r="G710" s="10" t="s">
        <v>859</v>
      </c>
      <c r="H710">
        <v>7</v>
      </c>
    </row>
    <row r="711" spans="1:8" x14ac:dyDescent="0.35">
      <c r="A711" s="29">
        <v>45509</v>
      </c>
      <c r="B711" t="s">
        <v>19</v>
      </c>
      <c r="C711" t="s">
        <v>878</v>
      </c>
      <c r="D711" s="33">
        <v>27</v>
      </c>
      <c r="E711" t="str">
        <f t="shared" si="11"/>
        <v>SKJ27</v>
      </c>
      <c r="F711" t="s">
        <v>395</v>
      </c>
      <c r="G711" s="10" t="s">
        <v>866</v>
      </c>
      <c r="H711">
        <v>6</v>
      </c>
    </row>
    <row r="712" spans="1:8" x14ac:dyDescent="0.35">
      <c r="A712" s="29">
        <v>45509</v>
      </c>
      <c r="B712" t="s">
        <v>19</v>
      </c>
      <c r="C712" t="s">
        <v>878</v>
      </c>
      <c r="D712" s="33">
        <v>27</v>
      </c>
      <c r="E712" t="str">
        <f t="shared" si="11"/>
        <v>SKJ27</v>
      </c>
      <c r="F712" t="s">
        <v>388</v>
      </c>
      <c r="G712" s="10" t="s">
        <v>854</v>
      </c>
      <c r="H712">
        <v>5</v>
      </c>
    </row>
    <row r="713" spans="1:8" x14ac:dyDescent="0.35">
      <c r="A713" s="29">
        <v>45509</v>
      </c>
      <c r="B713" t="s">
        <v>19</v>
      </c>
      <c r="C713" t="s">
        <v>878</v>
      </c>
      <c r="D713" s="33">
        <v>27</v>
      </c>
      <c r="E713" t="str">
        <f t="shared" si="11"/>
        <v>SKJ27</v>
      </c>
      <c r="F713" t="s">
        <v>557</v>
      </c>
      <c r="G713" s="10" t="s">
        <v>863</v>
      </c>
      <c r="H713">
        <v>4</v>
      </c>
    </row>
    <row r="714" spans="1:8" x14ac:dyDescent="0.35">
      <c r="A714" s="29">
        <v>45509</v>
      </c>
      <c r="B714" t="s">
        <v>19</v>
      </c>
      <c r="C714" t="s">
        <v>878</v>
      </c>
      <c r="D714" s="33">
        <v>27</v>
      </c>
      <c r="E714" t="str">
        <f t="shared" si="11"/>
        <v>SKJ27</v>
      </c>
      <c r="F714" t="s">
        <v>391</v>
      </c>
      <c r="G714" s="10" t="s">
        <v>865</v>
      </c>
      <c r="H714">
        <v>4</v>
      </c>
    </row>
    <row r="715" spans="1:8" x14ac:dyDescent="0.35">
      <c r="A715" s="29">
        <v>45509</v>
      </c>
      <c r="B715" t="s">
        <v>19</v>
      </c>
      <c r="C715" t="s">
        <v>878</v>
      </c>
      <c r="D715" s="33">
        <v>27</v>
      </c>
      <c r="E715" t="str">
        <f t="shared" si="11"/>
        <v>SKJ27</v>
      </c>
      <c r="F715" t="s">
        <v>397</v>
      </c>
      <c r="G715" s="10" t="s">
        <v>869</v>
      </c>
      <c r="H715">
        <v>4</v>
      </c>
    </row>
    <row r="716" spans="1:8" x14ac:dyDescent="0.35">
      <c r="A716" s="29">
        <v>45509</v>
      </c>
      <c r="B716" t="s">
        <v>19</v>
      </c>
      <c r="C716" t="s">
        <v>878</v>
      </c>
      <c r="D716" s="33">
        <v>27</v>
      </c>
      <c r="E716" t="str">
        <f t="shared" si="11"/>
        <v>SKJ27</v>
      </c>
      <c r="F716" t="s">
        <v>463</v>
      </c>
      <c r="G716" s="10" t="s">
        <v>864</v>
      </c>
      <c r="H716">
        <v>3</v>
      </c>
    </row>
    <row r="717" spans="1:8" x14ac:dyDescent="0.35">
      <c r="A717" s="29">
        <v>45509</v>
      </c>
      <c r="B717" t="s">
        <v>19</v>
      </c>
      <c r="C717" t="s">
        <v>878</v>
      </c>
      <c r="D717" s="33">
        <v>27</v>
      </c>
      <c r="E717" t="str">
        <f t="shared" si="11"/>
        <v>SKJ27</v>
      </c>
      <c r="F717" t="s">
        <v>411</v>
      </c>
      <c r="G717" s="10" t="s">
        <v>867</v>
      </c>
      <c r="H717">
        <v>3</v>
      </c>
    </row>
    <row r="718" spans="1:8" x14ac:dyDescent="0.35">
      <c r="A718" s="29">
        <v>45509</v>
      </c>
      <c r="B718" t="s">
        <v>19</v>
      </c>
      <c r="C718" t="s">
        <v>878</v>
      </c>
      <c r="D718" s="33">
        <v>27</v>
      </c>
      <c r="E718" t="str">
        <f t="shared" si="11"/>
        <v>SKJ27</v>
      </c>
      <c r="F718" t="s">
        <v>870</v>
      </c>
      <c r="G718" s="10" t="s">
        <v>871</v>
      </c>
      <c r="H718">
        <v>3</v>
      </c>
    </row>
    <row r="719" spans="1:8" x14ac:dyDescent="0.35">
      <c r="A719" s="29">
        <v>45509</v>
      </c>
      <c r="B719" t="s">
        <v>19</v>
      </c>
      <c r="C719" t="s">
        <v>878</v>
      </c>
      <c r="D719" s="33">
        <v>27</v>
      </c>
      <c r="E719" t="str">
        <f t="shared" si="11"/>
        <v>SKJ27</v>
      </c>
      <c r="F719" t="s">
        <v>475</v>
      </c>
      <c r="G719" s="10" t="s">
        <v>410</v>
      </c>
      <c r="H719">
        <v>3</v>
      </c>
    </row>
    <row r="720" spans="1:8" x14ac:dyDescent="0.35">
      <c r="A720" s="29">
        <v>45509</v>
      </c>
      <c r="B720" t="s">
        <v>19</v>
      </c>
      <c r="C720" t="s">
        <v>878</v>
      </c>
      <c r="D720" s="33">
        <v>27</v>
      </c>
      <c r="E720" t="str">
        <f t="shared" si="11"/>
        <v>SKJ27</v>
      </c>
      <c r="F720" t="s">
        <v>664</v>
      </c>
      <c r="G720" s="10" t="s">
        <v>1101</v>
      </c>
      <c r="H720">
        <v>2</v>
      </c>
    </row>
    <row r="721" spans="1:9" x14ac:dyDescent="0.35">
      <c r="A721" s="29">
        <v>45509</v>
      </c>
      <c r="B721" t="s">
        <v>19</v>
      </c>
      <c r="C721" t="s">
        <v>878</v>
      </c>
      <c r="D721" s="33">
        <v>27</v>
      </c>
      <c r="E721" t="str">
        <f t="shared" si="11"/>
        <v>SKJ27</v>
      </c>
      <c r="F721" t="s">
        <v>486</v>
      </c>
      <c r="G721" s="10" t="s">
        <v>1125</v>
      </c>
      <c r="H721">
        <v>2</v>
      </c>
      <c r="I721" t="s">
        <v>858</v>
      </c>
    </row>
    <row r="722" spans="1:9" x14ac:dyDescent="0.35">
      <c r="A722" s="29">
        <v>45509</v>
      </c>
      <c r="B722" t="s">
        <v>19</v>
      </c>
      <c r="C722" t="s">
        <v>878</v>
      </c>
      <c r="D722" s="33">
        <v>27</v>
      </c>
      <c r="E722" t="str">
        <f t="shared" si="11"/>
        <v>SKJ27</v>
      </c>
      <c r="F722" t="s">
        <v>862</v>
      </c>
      <c r="G722" s="10" t="s">
        <v>1126</v>
      </c>
      <c r="H722">
        <v>2</v>
      </c>
    </row>
    <row r="723" spans="1:9" x14ac:dyDescent="0.35">
      <c r="A723" s="29">
        <v>45509</v>
      </c>
      <c r="B723" t="s">
        <v>19</v>
      </c>
      <c r="C723" t="s">
        <v>878</v>
      </c>
      <c r="D723" s="33">
        <v>27</v>
      </c>
      <c r="E723" t="str">
        <f t="shared" si="11"/>
        <v>SKJ27</v>
      </c>
      <c r="F723" t="s">
        <v>514</v>
      </c>
      <c r="G723" s="10" t="s">
        <v>290</v>
      </c>
      <c r="H723">
        <v>2</v>
      </c>
    </row>
    <row r="724" spans="1:9" x14ac:dyDescent="0.35">
      <c r="A724" s="29">
        <v>45509</v>
      </c>
      <c r="B724" t="s">
        <v>19</v>
      </c>
      <c r="C724" t="s">
        <v>878</v>
      </c>
      <c r="D724" s="33">
        <v>27</v>
      </c>
      <c r="E724" t="str">
        <f t="shared" si="11"/>
        <v>SKJ27</v>
      </c>
      <c r="F724" t="s">
        <v>249</v>
      </c>
      <c r="G724" s="10" t="s">
        <v>1008</v>
      </c>
      <c r="H724">
        <v>2</v>
      </c>
    </row>
    <row r="725" spans="1:9" x14ac:dyDescent="0.35">
      <c r="A725" s="29">
        <v>45509</v>
      </c>
      <c r="B725" t="s">
        <v>19</v>
      </c>
      <c r="C725" t="s">
        <v>878</v>
      </c>
      <c r="D725" s="33">
        <v>27</v>
      </c>
      <c r="E725" t="str">
        <f t="shared" si="11"/>
        <v>SKJ27</v>
      </c>
      <c r="F725" t="s">
        <v>393</v>
      </c>
      <c r="G725" s="10" t="s">
        <v>1103</v>
      </c>
      <c r="H725">
        <v>2</v>
      </c>
    </row>
    <row r="726" spans="1:9" x14ac:dyDescent="0.35">
      <c r="A726" s="29">
        <v>45509</v>
      </c>
      <c r="B726" t="s">
        <v>19</v>
      </c>
      <c r="C726" t="s">
        <v>878</v>
      </c>
      <c r="D726" s="33">
        <v>27</v>
      </c>
      <c r="E726" t="str">
        <f t="shared" si="11"/>
        <v>SKJ27</v>
      </c>
      <c r="F726" t="s">
        <v>409</v>
      </c>
      <c r="G726" s="10" t="s">
        <v>1127</v>
      </c>
      <c r="H726">
        <v>2</v>
      </c>
    </row>
    <row r="727" spans="1:9" x14ac:dyDescent="0.35">
      <c r="A727" s="29">
        <v>45509</v>
      </c>
      <c r="B727" t="s">
        <v>19</v>
      </c>
      <c r="C727" t="s">
        <v>878</v>
      </c>
      <c r="D727" s="33">
        <v>27</v>
      </c>
      <c r="E727" t="str">
        <f t="shared" si="11"/>
        <v>SKJ27</v>
      </c>
      <c r="F727" t="s">
        <v>372</v>
      </c>
      <c r="G727" s="10">
        <v>9</v>
      </c>
      <c r="H727">
        <v>1</v>
      </c>
    </row>
    <row r="728" spans="1:9" x14ac:dyDescent="0.35">
      <c r="A728" s="29">
        <v>45509</v>
      </c>
      <c r="B728" t="s">
        <v>19</v>
      </c>
      <c r="C728" t="s">
        <v>878</v>
      </c>
      <c r="D728" s="33">
        <v>27</v>
      </c>
      <c r="E728" t="str">
        <f t="shared" si="11"/>
        <v>SKJ27</v>
      </c>
      <c r="F728" t="s">
        <v>474</v>
      </c>
      <c r="G728" s="10">
        <v>12</v>
      </c>
      <c r="H728">
        <v>1</v>
      </c>
    </row>
    <row r="729" spans="1:9" x14ac:dyDescent="0.35">
      <c r="A729" s="29">
        <v>45509</v>
      </c>
      <c r="B729" t="s">
        <v>19</v>
      </c>
      <c r="C729" t="s">
        <v>878</v>
      </c>
      <c r="D729" s="33">
        <v>27</v>
      </c>
      <c r="E729" t="str">
        <f t="shared" si="11"/>
        <v>SKJ27</v>
      </c>
      <c r="F729" t="s">
        <v>596</v>
      </c>
      <c r="G729" s="10">
        <v>16</v>
      </c>
      <c r="H729">
        <v>1</v>
      </c>
    </row>
    <row r="730" spans="1:9" x14ac:dyDescent="0.35">
      <c r="A730" t="s">
        <v>879</v>
      </c>
      <c r="B730" t="s">
        <v>13</v>
      </c>
      <c r="C730" t="s">
        <v>880</v>
      </c>
      <c r="D730" s="33">
        <v>7</v>
      </c>
      <c r="E730" t="s">
        <v>125</v>
      </c>
      <c r="F730" t="s">
        <v>372</v>
      </c>
      <c r="G730"/>
      <c r="I730" t="s">
        <v>892</v>
      </c>
    </row>
    <row r="731" spans="1:9" x14ac:dyDescent="0.35">
      <c r="A731" t="s">
        <v>879</v>
      </c>
      <c r="B731" t="s">
        <v>13</v>
      </c>
      <c r="C731" t="s">
        <v>880</v>
      </c>
      <c r="D731">
        <v>3</v>
      </c>
      <c r="E731" t="s">
        <v>121</v>
      </c>
      <c r="F731" t="s">
        <v>372</v>
      </c>
      <c r="G731"/>
      <c r="I731" t="s">
        <v>892</v>
      </c>
    </row>
    <row r="732" spans="1:9" x14ac:dyDescent="0.35">
      <c r="A732" t="s">
        <v>879</v>
      </c>
      <c r="B732" t="s">
        <v>13</v>
      </c>
      <c r="C732" t="s">
        <v>880</v>
      </c>
      <c r="D732">
        <v>4</v>
      </c>
      <c r="E732" t="s">
        <v>122</v>
      </c>
      <c r="F732" t="s">
        <v>372</v>
      </c>
      <c r="G732" t="s">
        <v>882</v>
      </c>
      <c r="H732">
        <v>1</v>
      </c>
      <c r="I732" t="s">
        <v>883</v>
      </c>
    </row>
    <row r="733" spans="1:9" x14ac:dyDescent="0.35">
      <c r="A733" t="s">
        <v>879</v>
      </c>
      <c r="B733" t="s">
        <v>13</v>
      </c>
      <c r="C733" t="s">
        <v>880</v>
      </c>
      <c r="D733">
        <v>10</v>
      </c>
      <c r="E733" t="s">
        <v>119</v>
      </c>
      <c r="F733" t="s">
        <v>372</v>
      </c>
      <c r="G733"/>
      <c r="I733" t="s">
        <v>885</v>
      </c>
    </row>
    <row r="734" spans="1:9" x14ac:dyDescent="0.35">
      <c r="A734" t="s">
        <v>879</v>
      </c>
      <c r="B734" t="s">
        <v>13</v>
      </c>
      <c r="C734" t="s">
        <v>880</v>
      </c>
      <c r="D734">
        <v>9</v>
      </c>
      <c r="E734" t="s">
        <v>127</v>
      </c>
      <c r="F734" t="s">
        <v>372</v>
      </c>
      <c r="G734"/>
      <c r="I734" t="s">
        <v>887</v>
      </c>
    </row>
    <row r="735" spans="1:9" x14ac:dyDescent="0.35">
      <c r="A735" t="s">
        <v>888</v>
      </c>
      <c r="B735" t="s">
        <v>889</v>
      </c>
      <c r="C735" t="s">
        <v>890</v>
      </c>
      <c r="D735">
        <v>2</v>
      </c>
      <c r="E735" t="s">
        <v>220</v>
      </c>
      <c r="F735" t="s">
        <v>372</v>
      </c>
      <c r="G735"/>
      <c r="I735" t="s">
        <v>892</v>
      </c>
    </row>
    <row r="736" spans="1:9" x14ac:dyDescent="0.35">
      <c r="A736" t="s">
        <v>888</v>
      </c>
      <c r="B736" t="s">
        <v>889</v>
      </c>
      <c r="C736" t="s">
        <v>890</v>
      </c>
      <c r="D736">
        <v>9</v>
      </c>
      <c r="E736" t="s">
        <v>227</v>
      </c>
      <c r="F736" t="s">
        <v>372</v>
      </c>
      <c r="G736"/>
      <c r="I736" t="s">
        <v>892</v>
      </c>
    </row>
    <row r="737" spans="1:9" x14ac:dyDescent="0.35">
      <c r="A737" t="s">
        <v>888</v>
      </c>
      <c r="B737" t="s">
        <v>889</v>
      </c>
      <c r="C737" t="s">
        <v>890</v>
      </c>
      <c r="D737">
        <v>10</v>
      </c>
      <c r="E737" t="s">
        <v>219</v>
      </c>
      <c r="F737" t="s">
        <v>372</v>
      </c>
      <c r="G737"/>
      <c r="I737" t="s">
        <v>892</v>
      </c>
    </row>
    <row r="738" spans="1:9" x14ac:dyDescent="0.35">
      <c r="A738" t="s">
        <v>888</v>
      </c>
      <c r="B738" t="s">
        <v>889</v>
      </c>
      <c r="C738" t="s">
        <v>890</v>
      </c>
      <c r="D738">
        <v>11</v>
      </c>
      <c r="E738" t="s">
        <v>228</v>
      </c>
      <c r="F738" t="s">
        <v>372</v>
      </c>
      <c r="G738"/>
      <c r="I738" t="s">
        <v>892</v>
      </c>
    </row>
    <row r="739" spans="1:9" x14ac:dyDescent="0.35">
      <c r="A739" t="s">
        <v>888</v>
      </c>
      <c r="B739" t="s">
        <v>889</v>
      </c>
      <c r="C739" t="s">
        <v>890</v>
      </c>
      <c r="D739">
        <v>15</v>
      </c>
      <c r="E739" t="s">
        <v>232</v>
      </c>
      <c r="F739" t="s">
        <v>372</v>
      </c>
      <c r="G739"/>
      <c r="I739" t="s">
        <v>892</v>
      </c>
    </row>
    <row r="740" spans="1:9" x14ac:dyDescent="0.35">
      <c r="A740" t="s">
        <v>879</v>
      </c>
      <c r="B740" t="s">
        <v>13</v>
      </c>
      <c r="C740" t="s">
        <v>880</v>
      </c>
      <c r="D740">
        <v>1</v>
      </c>
      <c r="E740" t="s">
        <v>118</v>
      </c>
      <c r="F740" t="s">
        <v>388</v>
      </c>
      <c r="G740" t="s">
        <v>362</v>
      </c>
      <c r="H740">
        <v>16</v>
      </c>
      <c r="I740" t="s">
        <v>894</v>
      </c>
    </row>
    <row r="741" spans="1:9" x14ac:dyDescent="0.35">
      <c r="A741" t="s">
        <v>879</v>
      </c>
      <c r="B741" t="s">
        <v>13</v>
      </c>
      <c r="C741" t="s">
        <v>880</v>
      </c>
      <c r="D741">
        <v>1</v>
      </c>
      <c r="E741" t="s">
        <v>118</v>
      </c>
      <c r="F741" t="s">
        <v>405</v>
      </c>
      <c r="G741" t="s">
        <v>895</v>
      </c>
      <c r="H741">
        <v>7</v>
      </c>
      <c r="I741" t="s">
        <v>894</v>
      </c>
    </row>
    <row r="742" spans="1:9" x14ac:dyDescent="0.35">
      <c r="A742" t="s">
        <v>879</v>
      </c>
      <c r="B742" t="s">
        <v>13</v>
      </c>
      <c r="C742" t="s">
        <v>880</v>
      </c>
      <c r="D742">
        <v>1</v>
      </c>
      <c r="E742" t="s">
        <v>118</v>
      </c>
      <c r="F742" t="s">
        <v>415</v>
      </c>
      <c r="G742" t="s">
        <v>896</v>
      </c>
      <c r="H742">
        <v>15</v>
      </c>
      <c r="I742" t="s">
        <v>894</v>
      </c>
    </row>
    <row r="743" spans="1:9" x14ac:dyDescent="0.35">
      <c r="A743" t="s">
        <v>879</v>
      </c>
      <c r="B743" t="s">
        <v>13</v>
      </c>
      <c r="C743" t="s">
        <v>880</v>
      </c>
      <c r="D743">
        <v>1</v>
      </c>
      <c r="E743" t="s">
        <v>118</v>
      </c>
      <c r="F743" t="s">
        <v>365</v>
      </c>
      <c r="G743" t="s">
        <v>897</v>
      </c>
      <c r="H743">
        <v>12</v>
      </c>
      <c r="I743" t="s">
        <v>894</v>
      </c>
    </row>
    <row r="744" spans="1:9" x14ac:dyDescent="0.35">
      <c r="A744" t="s">
        <v>879</v>
      </c>
      <c r="B744" t="s">
        <v>13</v>
      </c>
      <c r="C744" t="s">
        <v>880</v>
      </c>
      <c r="D744">
        <v>1</v>
      </c>
      <c r="E744" t="s">
        <v>118</v>
      </c>
      <c r="F744" t="s">
        <v>398</v>
      </c>
      <c r="G744" t="s">
        <v>898</v>
      </c>
      <c r="H744">
        <v>8</v>
      </c>
      <c r="I744" t="s">
        <v>894</v>
      </c>
    </row>
    <row r="745" spans="1:9" x14ac:dyDescent="0.35">
      <c r="A745" t="s">
        <v>879</v>
      </c>
      <c r="B745" t="s">
        <v>13</v>
      </c>
      <c r="C745" t="s">
        <v>880</v>
      </c>
      <c r="D745">
        <v>1</v>
      </c>
      <c r="E745" t="s">
        <v>118</v>
      </c>
      <c r="F745" t="s">
        <v>408</v>
      </c>
      <c r="G745" t="s">
        <v>899</v>
      </c>
      <c r="H745">
        <v>8</v>
      </c>
      <c r="I745" t="s">
        <v>894</v>
      </c>
    </row>
    <row r="746" spans="1:9" x14ac:dyDescent="0.35">
      <c r="A746" t="s">
        <v>879</v>
      </c>
      <c r="B746" t="s">
        <v>13</v>
      </c>
      <c r="C746" t="s">
        <v>880</v>
      </c>
      <c r="D746">
        <v>1</v>
      </c>
      <c r="E746" t="s">
        <v>118</v>
      </c>
      <c r="F746" t="s">
        <v>389</v>
      </c>
      <c r="G746" t="s">
        <v>900</v>
      </c>
      <c r="H746">
        <v>3</v>
      </c>
      <c r="I746" t="s">
        <v>894</v>
      </c>
    </row>
    <row r="747" spans="1:9" x14ac:dyDescent="0.35">
      <c r="A747" t="s">
        <v>879</v>
      </c>
      <c r="B747" t="s">
        <v>13</v>
      </c>
      <c r="C747" t="s">
        <v>880</v>
      </c>
      <c r="D747">
        <v>1</v>
      </c>
      <c r="E747" t="s">
        <v>118</v>
      </c>
      <c r="F747" t="s">
        <v>403</v>
      </c>
      <c r="G747" t="s">
        <v>901</v>
      </c>
      <c r="H747">
        <v>2</v>
      </c>
      <c r="I747" t="s">
        <v>894</v>
      </c>
    </row>
    <row r="748" spans="1:9" x14ac:dyDescent="0.35">
      <c r="A748" t="s">
        <v>879</v>
      </c>
      <c r="B748" t="s">
        <v>13</v>
      </c>
      <c r="C748" t="s">
        <v>880</v>
      </c>
      <c r="D748">
        <v>1</v>
      </c>
      <c r="E748" t="s">
        <v>118</v>
      </c>
      <c r="F748" t="s">
        <v>372</v>
      </c>
      <c r="G748" t="s">
        <v>902</v>
      </c>
      <c r="H748">
        <v>3</v>
      </c>
      <c r="I748" t="s">
        <v>894</v>
      </c>
    </row>
    <row r="749" spans="1:9" x14ac:dyDescent="0.35">
      <c r="A749" t="s">
        <v>879</v>
      </c>
      <c r="B749" t="s">
        <v>13</v>
      </c>
      <c r="C749" t="s">
        <v>880</v>
      </c>
      <c r="D749">
        <v>1</v>
      </c>
      <c r="E749" t="s">
        <v>118</v>
      </c>
      <c r="F749" t="s">
        <v>380</v>
      </c>
      <c r="G749" t="s">
        <v>903</v>
      </c>
      <c r="H749">
        <v>8</v>
      </c>
      <c r="I749" t="s">
        <v>894</v>
      </c>
    </row>
    <row r="750" spans="1:9" x14ac:dyDescent="0.35">
      <c r="A750" t="s">
        <v>879</v>
      </c>
      <c r="B750" t="s">
        <v>13</v>
      </c>
      <c r="C750" t="s">
        <v>880</v>
      </c>
      <c r="D750">
        <v>1</v>
      </c>
      <c r="E750" t="s">
        <v>118</v>
      </c>
      <c r="F750" t="s">
        <v>244</v>
      </c>
      <c r="G750" t="s">
        <v>904</v>
      </c>
      <c r="H750">
        <v>5</v>
      </c>
      <c r="I750" t="s">
        <v>894</v>
      </c>
    </row>
    <row r="751" spans="1:9" x14ac:dyDescent="0.35">
      <c r="A751" t="s">
        <v>879</v>
      </c>
      <c r="B751" t="s">
        <v>13</v>
      </c>
      <c r="C751" t="s">
        <v>880</v>
      </c>
      <c r="D751">
        <v>1</v>
      </c>
      <c r="E751" t="s">
        <v>118</v>
      </c>
      <c r="F751" t="s">
        <v>422</v>
      </c>
      <c r="G751" t="s">
        <v>905</v>
      </c>
      <c r="H751">
        <v>8</v>
      </c>
      <c r="I751" t="s">
        <v>894</v>
      </c>
    </row>
    <row r="752" spans="1:9" x14ac:dyDescent="0.35">
      <c r="A752" t="s">
        <v>879</v>
      </c>
      <c r="B752" t="s">
        <v>13</v>
      </c>
      <c r="C752" t="s">
        <v>880</v>
      </c>
      <c r="D752">
        <v>1</v>
      </c>
      <c r="E752" t="s">
        <v>118</v>
      </c>
      <c r="F752" t="s">
        <v>1079</v>
      </c>
      <c r="G752" t="s">
        <v>906</v>
      </c>
      <c r="H752">
        <v>2</v>
      </c>
      <c r="I752" t="s">
        <v>894</v>
      </c>
    </row>
    <row r="753" spans="1:9" x14ac:dyDescent="0.35">
      <c r="A753" t="s">
        <v>879</v>
      </c>
      <c r="B753" t="s">
        <v>13</v>
      </c>
      <c r="C753" t="s">
        <v>880</v>
      </c>
      <c r="D753">
        <v>1</v>
      </c>
      <c r="E753" t="s">
        <v>118</v>
      </c>
      <c r="F753" t="s">
        <v>1056</v>
      </c>
      <c r="G753" t="s">
        <v>907</v>
      </c>
      <c r="H753">
        <v>2</v>
      </c>
      <c r="I753" t="s">
        <v>894</v>
      </c>
    </row>
    <row r="754" spans="1:9" x14ac:dyDescent="0.35">
      <c r="A754" t="s">
        <v>879</v>
      </c>
      <c r="B754" t="s">
        <v>13</v>
      </c>
      <c r="C754" t="s">
        <v>880</v>
      </c>
      <c r="D754">
        <v>1</v>
      </c>
      <c r="E754" t="s">
        <v>118</v>
      </c>
      <c r="F754" t="s">
        <v>413</v>
      </c>
      <c r="G754" t="s">
        <v>908</v>
      </c>
      <c r="H754">
        <v>2</v>
      </c>
      <c r="I754" t="s">
        <v>894</v>
      </c>
    </row>
    <row r="755" spans="1:9" x14ac:dyDescent="0.35">
      <c r="A755" t="s">
        <v>879</v>
      </c>
      <c r="B755" t="s">
        <v>13</v>
      </c>
      <c r="C755" t="s">
        <v>880</v>
      </c>
      <c r="D755">
        <v>1</v>
      </c>
      <c r="E755" t="s">
        <v>118</v>
      </c>
      <c r="F755" t="s">
        <v>1057</v>
      </c>
      <c r="G755" t="s">
        <v>909</v>
      </c>
      <c r="H755">
        <v>2</v>
      </c>
      <c r="I755" t="s">
        <v>894</v>
      </c>
    </row>
    <row r="756" spans="1:9" x14ac:dyDescent="0.35">
      <c r="A756" t="s">
        <v>879</v>
      </c>
      <c r="B756" t="s">
        <v>13</v>
      </c>
      <c r="C756" t="s">
        <v>880</v>
      </c>
      <c r="D756">
        <v>1</v>
      </c>
      <c r="E756" t="s">
        <v>118</v>
      </c>
      <c r="F756" t="s">
        <v>411</v>
      </c>
      <c r="G756" t="s">
        <v>886</v>
      </c>
      <c r="H756">
        <v>1</v>
      </c>
      <c r="I756" t="s">
        <v>894</v>
      </c>
    </row>
    <row r="757" spans="1:9" x14ac:dyDescent="0.35">
      <c r="A757" t="s">
        <v>879</v>
      </c>
      <c r="B757" t="s">
        <v>13</v>
      </c>
      <c r="C757" t="s">
        <v>880</v>
      </c>
      <c r="D757">
        <v>1</v>
      </c>
      <c r="E757" t="s">
        <v>118</v>
      </c>
      <c r="F757" t="s">
        <v>243</v>
      </c>
      <c r="G757" t="s">
        <v>97</v>
      </c>
      <c r="H757">
        <v>1</v>
      </c>
      <c r="I757" t="s">
        <v>894</v>
      </c>
    </row>
    <row r="758" spans="1:9" x14ac:dyDescent="0.35">
      <c r="A758" t="s">
        <v>879</v>
      </c>
      <c r="B758" t="s">
        <v>13</v>
      </c>
      <c r="C758" t="s">
        <v>880</v>
      </c>
      <c r="D758">
        <v>1</v>
      </c>
      <c r="E758" t="s">
        <v>118</v>
      </c>
      <c r="F758" t="s">
        <v>381</v>
      </c>
      <c r="G758" t="s">
        <v>910</v>
      </c>
      <c r="H758">
        <v>10</v>
      </c>
      <c r="I758" t="s">
        <v>894</v>
      </c>
    </row>
    <row r="759" spans="1:9" x14ac:dyDescent="0.35">
      <c r="A759" t="s">
        <v>879</v>
      </c>
      <c r="B759" t="s">
        <v>13</v>
      </c>
      <c r="C759" t="s">
        <v>880</v>
      </c>
      <c r="D759">
        <v>1</v>
      </c>
      <c r="E759" t="s">
        <v>118</v>
      </c>
      <c r="F759" t="s">
        <v>370</v>
      </c>
      <c r="G759" t="s">
        <v>911</v>
      </c>
      <c r="H759">
        <v>14</v>
      </c>
      <c r="I759" t="s">
        <v>894</v>
      </c>
    </row>
    <row r="760" spans="1:9" x14ac:dyDescent="0.35">
      <c r="A760" t="s">
        <v>879</v>
      </c>
      <c r="B760" t="s">
        <v>13</v>
      </c>
      <c r="C760" t="s">
        <v>880</v>
      </c>
      <c r="D760">
        <v>6</v>
      </c>
      <c r="E760" t="s">
        <v>124</v>
      </c>
      <c r="F760" t="s">
        <v>244</v>
      </c>
      <c r="G760" t="s">
        <v>912</v>
      </c>
      <c r="H760">
        <v>13</v>
      </c>
      <c r="I760" t="s">
        <v>892</v>
      </c>
    </row>
    <row r="761" spans="1:9" x14ac:dyDescent="0.35">
      <c r="A761" t="s">
        <v>879</v>
      </c>
      <c r="B761" t="s">
        <v>13</v>
      </c>
      <c r="C761" t="s">
        <v>880</v>
      </c>
      <c r="D761">
        <v>6</v>
      </c>
      <c r="E761" t="s">
        <v>124</v>
      </c>
      <c r="F761" t="s">
        <v>398</v>
      </c>
      <c r="G761" t="s">
        <v>913</v>
      </c>
      <c r="H761">
        <v>14</v>
      </c>
      <c r="I761" t="s">
        <v>892</v>
      </c>
    </row>
    <row r="762" spans="1:9" x14ac:dyDescent="0.35">
      <c r="A762" t="s">
        <v>879</v>
      </c>
      <c r="B762" t="s">
        <v>13</v>
      </c>
      <c r="C762" t="s">
        <v>880</v>
      </c>
      <c r="D762">
        <v>6</v>
      </c>
      <c r="E762" t="s">
        <v>124</v>
      </c>
      <c r="F762" t="s">
        <v>415</v>
      </c>
      <c r="G762" t="s">
        <v>914</v>
      </c>
      <c r="H762">
        <v>10</v>
      </c>
      <c r="I762" t="s">
        <v>892</v>
      </c>
    </row>
    <row r="763" spans="1:9" x14ac:dyDescent="0.35">
      <c r="A763" t="s">
        <v>879</v>
      </c>
      <c r="B763" t="s">
        <v>13</v>
      </c>
      <c r="C763" t="s">
        <v>880</v>
      </c>
      <c r="D763">
        <v>6</v>
      </c>
      <c r="E763" t="s">
        <v>124</v>
      </c>
      <c r="F763" t="s">
        <v>388</v>
      </c>
      <c r="G763" t="s">
        <v>915</v>
      </c>
      <c r="H763">
        <v>16</v>
      </c>
      <c r="I763" t="s">
        <v>892</v>
      </c>
    </row>
    <row r="764" spans="1:9" x14ac:dyDescent="0.35">
      <c r="A764" t="s">
        <v>879</v>
      </c>
      <c r="B764" t="s">
        <v>13</v>
      </c>
      <c r="C764" t="s">
        <v>880</v>
      </c>
      <c r="D764">
        <v>6</v>
      </c>
      <c r="E764" t="s">
        <v>124</v>
      </c>
      <c r="F764" t="s">
        <v>243</v>
      </c>
      <c r="G764" t="s">
        <v>916</v>
      </c>
      <c r="H764">
        <v>13</v>
      </c>
      <c r="I764" t="s">
        <v>892</v>
      </c>
    </row>
    <row r="765" spans="1:9" x14ac:dyDescent="0.35">
      <c r="A765" t="s">
        <v>879</v>
      </c>
      <c r="B765" t="s">
        <v>13</v>
      </c>
      <c r="C765" t="s">
        <v>880</v>
      </c>
      <c r="D765">
        <v>6</v>
      </c>
      <c r="E765" t="s">
        <v>124</v>
      </c>
      <c r="F765" t="s">
        <v>408</v>
      </c>
      <c r="G765" t="s">
        <v>917</v>
      </c>
      <c r="H765">
        <v>6</v>
      </c>
      <c r="I765" t="s">
        <v>892</v>
      </c>
    </row>
    <row r="766" spans="1:9" x14ac:dyDescent="0.35">
      <c r="A766" t="s">
        <v>879</v>
      </c>
      <c r="B766" t="s">
        <v>13</v>
      </c>
      <c r="C766" t="s">
        <v>880</v>
      </c>
      <c r="D766">
        <v>6</v>
      </c>
      <c r="E766" t="s">
        <v>124</v>
      </c>
      <c r="F766" t="s">
        <v>1058</v>
      </c>
      <c r="G766" t="s">
        <v>918</v>
      </c>
      <c r="H766">
        <v>2</v>
      </c>
      <c r="I766" t="s">
        <v>892</v>
      </c>
    </row>
    <row r="767" spans="1:9" x14ac:dyDescent="0.35">
      <c r="A767" t="s">
        <v>879</v>
      </c>
      <c r="B767" t="s">
        <v>13</v>
      </c>
      <c r="C767" t="s">
        <v>880</v>
      </c>
      <c r="D767">
        <v>6</v>
      </c>
      <c r="E767" t="s">
        <v>124</v>
      </c>
      <c r="F767" t="s">
        <v>411</v>
      </c>
      <c r="G767" t="s">
        <v>882</v>
      </c>
      <c r="H767">
        <v>1</v>
      </c>
      <c r="I767" t="s">
        <v>892</v>
      </c>
    </row>
    <row r="768" spans="1:9" x14ac:dyDescent="0.35">
      <c r="A768" t="s">
        <v>879</v>
      </c>
      <c r="B768" t="s">
        <v>13</v>
      </c>
      <c r="C768" t="s">
        <v>880</v>
      </c>
      <c r="D768">
        <v>6</v>
      </c>
      <c r="E768" t="s">
        <v>124</v>
      </c>
      <c r="F768" t="s">
        <v>365</v>
      </c>
      <c r="G768" t="s">
        <v>919</v>
      </c>
      <c r="H768">
        <v>6</v>
      </c>
      <c r="I768" t="s">
        <v>892</v>
      </c>
    </row>
    <row r="769" spans="1:9" x14ac:dyDescent="0.35">
      <c r="A769" t="s">
        <v>879</v>
      </c>
      <c r="B769" t="s">
        <v>13</v>
      </c>
      <c r="C769" t="s">
        <v>880</v>
      </c>
      <c r="D769">
        <v>6</v>
      </c>
      <c r="E769" t="s">
        <v>124</v>
      </c>
      <c r="F769" t="s">
        <v>370</v>
      </c>
      <c r="G769" t="s">
        <v>362</v>
      </c>
      <c r="H769">
        <v>16</v>
      </c>
      <c r="I769" t="s">
        <v>892</v>
      </c>
    </row>
    <row r="770" spans="1:9" x14ac:dyDescent="0.35">
      <c r="A770" t="s">
        <v>879</v>
      </c>
      <c r="B770" t="s">
        <v>13</v>
      </c>
      <c r="C770" t="s">
        <v>880</v>
      </c>
      <c r="D770">
        <v>6</v>
      </c>
      <c r="E770" t="s">
        <v>124</v>
      </c>
      <c r="F770" t="s">
        <v>397</v>
      </c>
      <c r="G770" t="s">
        <v>920</v>
      </c>
      <c r="H770">
        <v>5</v>
      </c>
      <c r="I770" t="s">
        <v>892</v>
      </c>
    </row>
    <row r="771" spans="1:9" x14ac:dyDescent="0.35">
      <c r="A771" t="s">
        <v>879</v>
      </c>
      <c r="B771" t="s">
        <v>13</v>
      </c>
      <c r="C771" t="s">
        <v>880</v>
      </c>
      <c r="D771">
        <v>6</v>
      </c>
      <c r="E771" t="s">
        <v>124</v>
      </c>
      <c r="F771" t="s">
        <v>361</v>
      </c>
      <c r="G771" t="s">
        <v>884</v>
      </c>
      <c r="H771">
        <v>1</v>
      </c>
      <c r="I771" t="s">
        <v>892</v>
      </c>
    </row>
    <row r="772" spans="1:9" x14ac:dyDescent="0.35">
      <c r="A772" t="s">
        <v>879</v>
      </c>
      <c r="B772" t="s">
        <v>13</v>
      </c>
      <c r="C772" t="s">
        <v>880</v>
      </c>
      <c r="D772">
        <v>6</v>
      </c>
      <c r="E772" t="s">
        <v>124</v>
      </c>
      <c r="F772" t="s">
        <v>381</v>
      </c>
      <c r="G772" t="s">
        <v>921</v>
      </c>
      <c r="H772">
        <v>6</v>
      </c>
      <c r="I772" t="s">
        <v>892</v>
      </c>
    </row>
    <row r="773" spans="1:9" x14ac:dyDescent="0.35">
      <c r="A773" t="s">
        <v>879</v>
      </c>
      <c r="B773" t="s">
        <v>13</v>
      </c>
      <c r="C773" t="s">
        <v>880</v>
      </c>
      <c r="D773">
        <v>6</v>
      </c>
      <c r="E773" t="s">
        <v>124</v>
      </c>
      <c r="F773" t="s">
        <v>372</v>
      </c>
      <c r="G773" t="s">
        <v>922</v>
      </c>
      <c r="H773">
        <v>5</v>
      </c>
      <c r="I773" t="s">
        <v>892</v>
      </c>
    </row>
    <row r="774" spans="1:9" x14ac:dyDescent="0.35">
      <c r="A774" t="s">
        <v>879</v>
      </c>
      <c r="B774" t="s">
        <v>13</v>
      </c>
      <c r="C774" t="s">
        <v>880</v>
      </c>
      <c r="D774">
        <v>6</v>
      </c>
      <c r="E774" t="s">
        <v>124</v>
      </c>
      <c r="F774" t="s">
        <v>377</v>
      </c>
      <c r="G774" t="s">
        <v>923</v>
      </c>
      <c r="H774">
        <v>2</v>
      </c>
      <c r="I774" t="s">
        <v>892</v>
      </c>
    </row>
    <row r="775" spans="1:9" x14ac:dyDescent="0.35">
      <c r="A775" t="s">
        <v>879</v>
      </c>
      <c r="B775" t="s">
        <v>13</v>
      </c>
      <c r="C775" t="s">
        <v>880</v>
      </c>
      <c r="D775">
        <v>6</v>
      </c>
      <c r="E775" t="s">
        <v>124</v>
      </c>
      <c r="F775" t="s">
        <v>389</v>
      </c>
      <c r="G775" t="s">
        <v>924</v>
      </c>
      <c r="H775">
        <v>3</v>
      </c>
      <c r="I775" t="s">
        <v>892</v>
      </c>
    </row>
    <row r="776" spans="1:9" x14ac:dyDescent="0.35">
      <c r="A776" t="s">
        <v>879</v>
      </c>
      <c r="B776" t="s">
        <v>13</v>
      </c>
      <c r="C776" t="s">
        <v>880</v>
      </c>
      <c r="D776">
        <v>6</v>
      </c>
      <c r="E776" t="s">
        <v>124</v>
      </c>
      <c r="F776" t="s">
        <v>405</v>
      </c>
      <c r="G776" t="s">
        <v>925</v>
      </c>
      <c r="H776">
        <v>1</v>
      </c>
      <c r="I776" t="s">
        <v>892</v>
      </c>
    </row>
    <row r="777" spans="1:9" x14ac:dyDescent="0.35">
      <c r="A777" t="s">
        <v>879</v>
      </c>
      <c r="B777" t="s">
        <v>13</v>
      </c>
      <c r="C777" t="s">
        <v>880</v>
      </c>
      <c r="D777">
        <v>2</v>
      </c>
      <c r="E777" t="s">
        <v>120</v>
      </c>
      <c r="F777" t="s">
        <v>372</v>
      </c>
      <c r="G777" t="s">
        <v>926</v>
      </c>
      <c r="H777">
        <v>5</v>
      </c>
      <c r="I777" t="s">
        <v>927</v>
      </c>
    </row>
    <row r="778" spans="1:9" x14ac:dyDescent="0.35">
      <c r="A778" t="s">
        <v>879</v>
      </c>
      <c r="B778" t="s">
        <v>13</v>
      </c>
      <c r="C778" t="s">
        <v>880</v>
      </c>
      <c r="D778">
        <v>2</v>
      </c>
      <c r="E778" t="s">
        <v>120</v>
      </c>
      <c r="F778" t="s">
        <v>244</v>
      </c>
      <c r="G778" t="s">
        <v>928</v>
      </c>
      <c r="H778">
        <v>12</v>
      </c>
      <c r="I778" t="s">
        <v>927</v>
      </c>
    </row>
    <row r="779" spans="1:9" x14ac:dyDescent="0.35">
      <c r="A779" t="s">
        <v>879</v>
      </c>
      <c r="B779" t="s">
        <v>13</v>
      </c>
      <c r="C779" t="s">
        <v>880</v>
      </c>
      <c r="D779">
        <v>2</v>
      </c>
      <c r="E779" t="s">
        <v>120</v>
      </c>
      <c r="F779" t="s">
        <v>415</v>
      </c>
      <c r="G779" t="s">
        <v>929</v>
      </c>
      <c r="H779">
        <v>9</v>
      </c>
      <c r="I779" t="s">
        <v>927</v>
      </c>
    </row>
    <row r="780" spans="1:9" x14ac:dyDescent="0.35">
      <c r="A780" t="s">
        <v>879</v>
      </c>
      <c r="B780" t="s">
        <v>13</v>
      </c>
      <c r="C780" t="s">
        <v>880</v>
      </c>
      <c r="D780">
        <v>2</v>
      </c>
      <c r="E780" t="s">
        <v>120</v>
      </c>
      <c r="F780" t="s">
        <v>405</v>
      </c>
      <c r="G780" t="s">
        <v>800</v>
      </c>
      <c r="H780">
        <v>3</v>
      </c>
      <c r="I780" t="s">
        <v>927</v>
      </c>
    </row>
    <row r="781" spans="1:9" x14ac:dyDescent="0.35">
      <c r="A781" t="s">
        <v>879</v>
      </c>
      <c r="B781" t="s">
        <v>13</v>
      </c>
      <c r="C781" t="s">
        <v>880</v>
      </c>
      <c r="D781">
        <v>2</v>
      </c>
      <c r="E781" t="s">
        <v>120</v>
      </c>
      <c r="F781" t="s">
        <v>413</v>
      </c>
      <c r="G781" t="s">
        <v>930</v>
      </c>
      <c r="H781">
        <v>8</v>
      </c>
      <c r="I781" t="s">
        <v>927</v>
      </c>
    </row>
    <row r="782" spans="1:9" x14ac:dyDescent="0.35">
      <c r="A782" t="s">
        <v>879</v>
      </c>
      <c r="B782" t="s">
        <v>13</v>
      </c>
      <c r="C782" t="s">
        <v>880</v>
      </c>
      <c r="D782">
        <v>2</v>
      </c>
      <c r="E782" t="s">
        <v>120</v>
      </c>
      <c r="F782" t="s">
        <v>422</v>
      </c>
      <c r="G782" t="s">
        <v>931</v>
      </c>
      <c r="H782">
        <v>5</v>
      </c>
      <c r="I782" t="s">
        <v>927</v>
      </c>
    </row>
    <row r="783" spans="1:9" x14ac:dyDescent="0.35">
      <c r="A783" t="s">
        <v>879</v>
      </c>
      <c r="B783" t="s">
        <v>13</v>
      </c>
      <c r="C783" t="s">
        <v>880</v>
      </c>
      <c r="D783">
        <v>2</v>
      </c>
      <c r="E783" t="s">
        <v>120</v>
      </c>
      <c r="F783" t="s">
        <v>398</v>
      </c>
      <c r="G783" t="s">
        <v>932</v>
      </c>
      <c r="H783">
        <v>5</v>
      </c>
      <c r="I783" t="s">
        <v>927</v>
      </c>
    </row>
    <row r="784" spans="1:9" x14ac:dyDescent="0.35">
      <c r="A784" t="s">
        <v>879</v>
      </c>
      <c r="B784" t="s">
        <v>13</v>
      </c>
      <c r="C784" t="s">
        <v>880</v>
      </c>
      <c r="D784">
        <v>2</v>
      </c>
      <c r="E784" t="s">
        <v>120</v>
      </c>
      <c r="F784" t="s">
        <v>380</v>
      </c>
      <c r="G784" t="s">
        <v>933</v>
      </c>
      <c r="H784">
        <v>2</v>
      </c>
      <c r="I784" t="s">
        <v>927</v>
      </c>
    </row>
    <row r="785" spans="1:9" x14ac:dyDescent="0.35">
      <c r="A785" t="s">
        <v>879</v>
      </c>
      <c r="B785" t="s">
        <v>13</v>
      </c>
      <c r="C785" t="s">
        <v>880</v>
      </c>
      <c r="D785">
        <v>2</v>
      </c>
      <c r="E785" t="s">
        <v>120</v>
      </c>
      <c r="F785" t="s">
        <v>391</v>
      </c>
      <c r="G785" t="s">
        <v>934</v>
      </c>
      <c r="H785">
        <v>3</v>
      </c>
      <c r="I785" t="s">
        <v>927</v>
      </c>
    </row>
    <row r="786" spans="1:9" x14ac:dyDescent="0.35">
      <c r="A786" t="s">
        <v>879</v>
      </c>
      <c r="B786" t="s">
        <v>13</v>
      </c>
      <c r="C786" t="s">
        <v>880</v>
      </c>
      <c r="D786">
        <v>2</v>
      </c>
      <c r="E786" t="s">
        <v>120</v>
      </c>
      <c r="F786" t="s">
        <v>388</v>
      </c>
      <c r="G786" t="s">
        <v>935</v>
      </c>
      <c r="H786">
        <v>16</v>
      </c>
      <c r="I786" t="s">
        <v>927</v>
      </c>
    </row>
    <row r="787" spans="1:9" x14ac:dyDescent="0.35">
      <c r="A787" t="s">
        <v>879</v>
      </c>
      <c r="B787" t="s">
        <v>13</v>
      </c>
      <c r="C787" t="s">
        <v>880</v>
      </c>
      <c r="D787">
        <v>2</v>
      </c>
      <c r="E787" t="s">
        <v>120</v>
      </c>
      <c r="F787" t="s">
        <v>403</v>
      </c>
      <c r="G787" t="s">
        <v>936</v>
      </c>
      <c r="H787">
        <v>3</v>
      </c>
      <c r="I787" t="s">
        <v>927</v>
      </c>
    </row>
    <row r="788" spans="1:9" x14ac:dyDescent="0.35">
      <c r="A788" t="s">
        <v>879</v>
      </c>
      <c r="B788" t="s">
        <v>13</v>
      </c>
      <c r="C788" t="s">
        <v>880</v>
      </c>
      <c r="D788">
        <v>2</v>
      </c>
      <c r="E788" t="s">
        <v>120</v>
      </c>
      <c r="F788" t="s">
        <v>1056</v>
      </c>
      <c r="G788" t="s">
        <v>884</v>
      </c>
      <c r="H788">
        <v>1</v>
      </c>
      <c r="I788" t="s">
        <v>927</v>
      </c>
    </row>
    <row r="789" spans="1:9" x14ac:dyDescent="0.35">
      <c r="A789" t="s">
        <v>879</v>
      </c>
      <c r="B789" t="s">
        <v>13</v>
      </c>
      <c r="C789" t="s">
        <v>880</v>
      </c>
      <c r="D789">
        <v>2</v>
      </c>
      <c r="E789" t="s">
        <v>120</v>
      </c>
      <c r="F789" t="s">
        <v>365</v>
      </c>
      <c r="G789" t="s">
        <v>937</v>
      </c>
      <c r="H789">
        <v>11</v>
      </c>
      <c r="I789" t="s">
        <v>927</v>
      </c>
    </row>
    <row r="790" spans="1:9" x14ac:dyDescent="0.35">
      <c r="A790" t="s">
        <v>879</v>
      </c>
      <c r="B790" t="s">
        <v>13</v>
      </c>
      <c r="C790" t="s">
        <v>880</v>
      </c>
      <c r="D790">
        <v>2</v>
      </c>
      <c r="E790" t="s">
        <v>120</v>
      </c>
      <c r="F790" t="s">
        <v>1059</v>
      </c>
      <c r="G790" t="s">
        <v>97</v>
      </c>
      <c r="H790">
        <v>1</v>
      </c>
      <c r="I790" t="s">
        <v>927</v>
      </c>
    </row>
    <row r="791" spans="1:9" x14ac:dyDescent="0.35">
      <c r="A791" t="s">
        <v>879</v>
      </c>
      <c r="B791" t="s">
        <v>13</v>
      </c>
      <c r="C791" t="s">
        <v>880</v>
      </c>
      <c r="D791">
        <v>2</v>
      </c>
      <c r="E791" t="s">
        <v>120</v>
      </c>
      <c r="F791" t="s">
        <v>408</v>
      </c>
      <c r="G791" t="s">
        <v>938</v>
      </c>
      <c r="H791">
        <v>2</v>
      </c>
      <c r="I791" t="s">
        <v>927</v>
      </c>
    </row>
    <row r="792" spans="1:9" x14ac:dyDescent="0.35">
      <c r="A792" t="s">
        <v>879</v>
      </c>
      <c r="B792" t="s">
        <v>13</v>
      </c>
      <c r="C792" t="s">
        <v>880</v>
      </c>
      <c r="D792">
        <v>2</v>
      </c>
      <c r="E792" t="s">
        <v>120</v>
      </c>
      <c r="F792" t="s">
        <v>370</v>
      </c>
      <c r="G792" t="s">
        <v>939</v>
      </c>
      <c r="H792">
        <v>10</v>
      </c>
      <c r="I792" t="s">
        <v>927</v>
      </c>
    </row>
    <row r="793" spans="1:9" x14ac:dyDescent="0.35">
      <c r="A793" t="s">
        <v>879</v>
      </c>
      <c r="B793" t="s">
        <v>13</v>
      </c>
      <c r="C793" t="s">
        <v>880</v>
      </c>
      <c r="D793">
        <v>2</v>
      </c>
      <c r="E793" t="s">
        <v>120</v>
      </c>
      <c r="F793" t="s">
        <v>381</v>
      </c>
      <c r="G793" t="s">
        <v>940</v>
      </c>
      <c r="H793">
        <v>5</v>
      </c>
      <c r="I793" t="s">
        <v>927</v>
      </c>
    </row>
    <row r="794" spans="1:9" x14ac:dyDescent="0.35">
      <c r="A794" t="s">
        <v>879</v>
      </c>
      <c r="B794" t="s">
        <v>13</v>
      </c>
      <c r="C794" t="s">
        <v>880</v>
      </c>
      <c r="D794">
        <v>2</v>
      </c>
      <c r="E794" t="s">
        <v>120</v>
      </c>
      <c r="F794" t="s">
        <v>851</v>
      </c>
      <c r="G794" t="s">
        <v>941</v>
      </c>
      <c r="H794">
        <v>2</v>
      </c>
      <c r="I794" t="s">
        <v>927</v>
      </c>
    </row>
    <row r="795" spans="1:9" x14ac:dyDescent="0.35">
      <c r="A795" t="s">
        <v>879</v>
      </c>
      <c r="B795" t="s">
        <v>13</v>
      </c>
      <c r="C795" t="s">
        <v>880</v>
      </c>
      <c r="D795">
        <v>5</v>
      </c>
      <c r="E795" t="s">
        <v>123</v>
      </c>
      <c r="F795" t="s">
        <v>388</v>
      </c>
      <c r="G795" t="s">
        <v>943</v>
      </c>
      <c r="H795">
        <v>16</v>
      </c>
      <c r="I795" t="s">
        <v>944</v>
      </c>
    </row>
    <row r="796" spans="1:9" x14ac:dyDescent="0.35">
      <c r="A796" t="s">
        <v>879</v>
      </c>
      <c r="B796" t="s">
        <v>13</v>
      </c>
      <c r="C796" t="s">
        <v>880</v>
      </c>
      <c r="D796">
        <v>5</v>
      </c>
      <c r="E796" t="s">
        <v>123</v>
      </c>
      <c r="F796" t="s">
        <v>365</v>
      </c>
      <c r="G796" t="s">
        <v>945</v>
      </c>
      <c r="H796">
        <v>15</v>
      </c>
      <c r="I796" t="s">
        <v>944</v>
      </c>
    </row>
    <row r="797" spans="1:9" x14ac:dyDescent="0.35">
      <c r="A797" t="s">
        <v>879</v>
      </c>
      <c r="B797" t="s">
        <v>13</v>
      </c>
      <c r="C797" t="s">
        <v>880</v>
      </c>
      <c r="D797">
        <v>5</v>
      </c>
      <c r="E797" t="s">
        <v>123</v>
      </c>
      <c r="F797" t="s">
        <v>372</v>
      </c>
      <c r="G797" t="s">
        <v>946</v>
      </c>
      <c r="H797">
        <v>4</v>
      </c>
      <c r="I797" t="s">
        <v>944</v>
      </c>
    </row>
    <row r="798" spans="1:9" x14ac:dyDescent="0.35">
      <c r="A798" t="s">
        <v>879</v>
      </c>
      <c r="B798" t="s">
        <v>13</v>
      </c>
      <c r="C798" t="s">
        <v>880</v>
      </c>
      <c r="D798">
        <v>5</v>
      </c>
      <c r="E798" t="s">
        <v>123</v>
      </c>
      <c r="F798" t="s">
        <v>415</v>
      </c>
      <c r="G798" t="s">
        <v>947</v>
      </c>
      <c r="H798">
        <v>9</v>
      </c>
      <c r="I798" t="s">
        <v>944</v>
      </c>
    </row>
    <row r="799" spans="1:9" x14ac:dyDescent="0.35">
      <c r="A799" t="s">
        <v>879</v>
      </c>
      <c r="B799" t="s">
        <v>13</v>
      </c>
      <c r="C799" t="s">
        <v>880</v>
      </c>
      <c r="D799">
        <v>5</v>
      </c>
      <c r="E799" t="s">
        <v>123</v>
      </c>
      <c r="F799" t="s">
        <v>243</v>
      </c>
      <c r="G799" t="s">
        <v>948</v>
      </c>
      <c r="H799">
        <v>8</v>
      </c>
      <c r="I799" t="s">
        <v>944</v>
      </c>
    </row>
    <row r="800" spans="1:9" x14ac:dyDescent="0.35">
      <c r="A800" t="s">
        <v>879</v>
      </c>
      <c r="B800" t="s">
        <v>13</v>
      </c>
      <c r="C800" t="s">
        <v>880</v>
      </c>
      <c r="D800">
        <v>5</v>
      </c>
      <c r="E800" t="s">
        <v>123</v>
      </c>
      <c r="F800" t="s">
        <v>244</v>
      </c>
      <c r="G800" t="s">
        <v>949</v>
      </c>
      <c r="H800">
        <v>10</v>
      </c>
      <c r="I800" t="s">
        <v>944</v>
      </c>
    </row>
    <row r="801" spans="1:9" x14ac:dyDescent="0.35">
      <c r="A801" t="s">
        <v>879</v>
      </c>
      <c r="B801" t="s">
        <v>13</v>
      </c>
      <c r="C801" t="s">
        <v>880</v>
      </c>
      <c r="D801">
        <v>5</v>
      </c>
      <c r="E801" t="s">
        <v>123</v>
      </c>
      <c r="F801" t="s">
        <v>408</v>
      </c>
      <c r="G801" t="s">
        <v>950</v>
      </c>
      <c r="H801">
        <v>11</v>
      </c>
      <c r="I801" t="s">
        <v>944</v>
      </c>
    </row>
    <row r="802" spans="1:9" x14ac:dyDescent="0.35">
      <c r="A802" t="s">
        <v>879</v>
      </c>
      <c r="B802" t="s">
        <v>13</v>
      </c>
      <c r="C802" t="s">
        <v>880</v>
      </c>
      <c r="D802">
        <v>5</v>
      </c>
      <c r="E802" t="s">
        <v>123</v>
      </c>
      <c r="F802" t="s">
        <v>398</v>
      </c>
      <c r="G802" t="s">
        <v>674</v>
      </c>
      <c r="H802">
        <v>3</v>
      </c>
      <c r="I802" t="s">
        <v>944</v>
      </c>
    </row>
    <row r="803" spans="1:9" x14ac:dyDescent="0.35">
      <c r="A803" t="s">
        <v>879</v>
      </c>
      <c r="B803" t="s">
        <v>13</v>
      </c>
      <c r="C803" t="s">
        <v>880</v>
      </c>
      <c r="D803">
        <v>5</v>
      </c>
      <c r="E803" t="s">
        <v>123</v>
      </c>
      <c r="F803" t="s">
        <v>422</v>
      </c>
      <c r="G803" t="s">
        <v>951</v>
      </c>
      <c r="H803">
        <v>10</v>
      </c>
      <c r="I803" t="s">
        <v>944</v>
      </c>
    </row>
    <row r="804" spans="1:9" x14ac:dyDescent="0.35">
      <c r="A804" t="s">
        <v>879</v>
      </c>
      <c r="B804" t="s">
        <v>13</v>
      </c>
      <c r="C804" t="s">
        <v>880</v>
      </c>
      <c r="D804">
        <v>5</v>
      </c>
      <c r="E804" t="s">
        <v>123</v>
      </c>
      <c r="F804" t="s">
        <v>381</v>
      </c>
      <c r="G804" t="s">
        <v>952</v>
      </c>
      <c r="H804">
        <v>2</v>
      </c>
      <c r="I804" t="s">
        <v>944</v>
      </c>
    </row>
    <row r="805" spans="1:9" x14ac:dyDescent="0.35">
      <c r="A805" t="s">
        <v>879</v>
      </c>
      <c r="B805" t="s">
        <v>13</v>
      </c>
      <c r="C805" t="s">
        <v>880</v>
      </c>
      <c r="D805">
        <v>5</v>
      </c>
      <c r="E805" t="s">
        <v>123</v>
      </c>
      <c r="F805" t="s">
        <v>411</v>
      </c>
      <c r="G805" t="s">
        <v>881</v>
      </c>
      <c r="H805">
        <v>1</v>
      </c>
      <c r="I805" t="s">
        <v>944</v>
      </c>
    </row>
    <row r="806" spans="1:9" x14ac:dyDescent="0.35">
      <c r="A806" t="s">
        <v>879</v>
      </c>
      <c r="B806" t="s">
        <v>13</v>
      </c>
      <c r="C806" t="s">
        <v>880</v>
      </c>
      <c r="D806">
        <v>5</v>
      </c>
      <c r="E806" t="s">
        <v>123</v>
      </c>
      <c r="F806" t="s">
        <v>405</v>
      </c>
      <c r="G806" t="s">
        <v>886</v>
      </c>
      <c r="H806">
        <v>1</v>
      </c>
      <c r="I806" t="s">
        <v>944</v>
      </c>
    </row>
    <row r="807" spans="1:9" x14ac:dyDescent="0.35">
      <c r="A807" t="s">
        <v>879</v>
      </c>
      <c r="B807" t="s">
        <v>13</v>
      </c>
      <c r="C807" t="s">
        <v>880</v>
      </c>
      <c r="D807">
        <v>5</v>
      </c>
      <c r="E807" t="s">
        <v>123</v>
      </c>
      <c r="F807" t="s">
        <v>389</v>
      </c>
      <c r="G807" t="s">
        <v>884</v>
      </c>
      <c r="H807">
        <v>1</v>
      </c>
      <c r="I807" t="s">
        <v>944</v>
      </c>
    </row>
    <row r="808" spans="1:9" x14ac:dyDescent="0.35">
      <c r="A808" t="s">
        <v>879</v>
      </c>
      <c r="B808" t="s">
        <v>13</v>
      </c>
      <c r="C808" t="s">
        <v>880</v>
      </c>
      <c r="D808">
        <v>5</v>
      </c>
      <c r="E808" t="s">
        <v>123</v>
      </c>
      <c r="F808" t="s">
        <v>851</v>
      </c>
      <c r="G808" t="s">
        <v>953</v>
      </c>
      <c r="H808">
        <v>2</v>
      </c>
      <c r="I808" t="s">
        <v>944</v>
      </c>
    </row>
    <row r="809" spans="1:9" x14ac:dyDescent="0.35">
      <c r="A809" t="s">
        <v>879</v>
      </c>
      <c r="B809" t="s">
        <v>13</v>
      </c>
      <c r="C809" t="s">
        <v>880</v>
      </c>
      <c r="D809">
        <v>5</v>
      </c>
      <c r="E809" t="s">
        <v>123</v>
      </c>
      <c r="F809" t="s">
        <v>523</v>
      </c>
      <c r="G809" t="s">
        <v>893</v>
      </c>
      <c r="H809">
        <v>1</v>
      </c>
      <c r="I809" t="s">
        <v>944</v>
      </c>
    </row>
    <row r="810" spans="1:9" x14ac:dyDescent="0.35">
      <c r="A810" t="s">
        <v>879</v>
      </c>
      <c r="B810" t="s">
        <v>13</v>
      </c>
      <c r="C810" t="s">
        <v>880</v>
      </c>
      <c r="D810">
        <v>8</v>
      </c>
      <c r="E810" t="s">
        <v>126</v>
      </c>
      <c r="F810" t="s">
        <v>422</v>
      </c>
      <c r="G810" t="s">
        <v>955</v>
      </c>
      <c r="H810">
        <v>15</v>
      </c>
      <c r="I810" t="s">
        <v>892</v>
      </c>
    </row>
    <row r="811" spans="1:9" x14ac:dyDescent="0.35">
      <c r="A811" t="s">
        <v>879</v>
      </c>
      <c r="B811" t="s">
        <v>13</v>
      </c>
      <c r="C811" t="s">
        <v>880</v>
      </c>
      <c r="D811">
        <v>8</v>
      </c>
      <c r="E811" t="s">
        <v>126</v>
      </c>
      <c r="F811" t="s">
        <v>405</v>
      </c>
      <c r="G811" t="s">
        <v>956</v>
      </c>
      <c r="H811">
        <v>6</v>
      </c>
      <c r="I811" t="s">
        <v>892</v>
      </c>
    </row>
    <row r="812" spans="1:9" x14ac:dyDescent="0.35">
      <c r="A812" t="s">
        <v>879</v>
      </c>
      <c r="B812" t="s">
        <v>13</v>
      </c>
      <c r="C812" t="s">
        <v>880</v>
      </c>
      <c r="D812">
        <v>8</v>
      </c>
      <c r="E812" t="s">
        <v>126</v>
      </c>
      <c r="F812" t="s">
        <v>474</v>
      </c>
      <c r="G812" t="s">
        <v>957</v>
      </c>
      <c r="H812">
        <v>1</v>
      </c>
      <c r="I812" t="s">
        <v>892</v>
      </c>
    </row>
    <row r="813" spans="1:9" x14ac:dyDescent="0.35">
      <c r="A813" t="s">
        <v>879</v>
      </c>
      <c r="B813" t="s">
        <v>13</v>
      </c>
      <c r="C813" t="s">
        <v>880</v>
      </c>
      <c r="D813">
        <v>8</v>
      </c>
      <c r="E813" t="s">
        <v>126</v>
      </c>
      <c r="F813" t="s">
        <v>415</v>
      </c>
      <c r="G813" t="s">
        <v>958</v>
      </c>
      <c r="H813">
        <v>13</v>
      </c>
      <c r="I813" t="s">
        <v>892</v>
      </c>
    </row>
    <row r="814" spans="1:9" x14ac:dyDescent="0.35">
      <c r="A814" t="s">
        <v>879</v>
      </c>
      <c r="B814" t="s">
        <v>13</v>
      </c>
      <c r="C814" t="s">
        <v>880</v>
      </c>
      <c r="D814">
        <v>8</v>
      </c>
      <c r="E814" t="s">
        <v>126</v>
      </c>
      <c r="F814" t="s">
        <v>381</v>
      </c>
      <c r="G814" t="s">
        <v>959</v>
      </c>
      <c r="H814">
        <v>8</v>
      </c>
      <c r="I814" t="s">
        <v>892</v>
      </c>
    </row>
    <row r="815" spans="1:9" x14ac:dyDescent="0.35">
      <c r="A815" t="s">
        <v>879</v>
      </c>
      <c r="B815" t="s">
        <v>13</v>
      </c>
      <c r="C815" t="s">
        <v>880</v>
      </c>
      <c r="D815">
        <v>8</v>
      </c>
      <c r="E815" t="s">
        <v>126</v>
      </c>
      <c r="F815" t="s">
        <v>1060</v>
      </c>
      <c r="G815" t="s">
        <v>960</v>
      </c>
      <c r="H815">
        <v>8</v>
      </c>
      <c r="I815" t="s">
        <v>892</v>
      </c>
    </row>
    <row r="816" spans="1:9" x14ac:dyDescent="0.35">
      <c r="A816" t="s">
        <v>879</v>
      </c>
      <c r="B816" t="s">
        <v>13</v>
      </c>
      <c r="C816" t="s">
        <v>880</v>
      </c>
      <c r="D816">
        <v>8</v>
      </c>
      <c r="E816" t="s">
        <v>126</v>
      </c>
      <c r="F816" t="s">
        <v>372</v>
      </c>
      <c r="G816" t="s">
        <v>906</v>
      </c>
      <c r="H816">
        <v>2</v>
      </c>
      <c r="I816" t="s">
        <v>892</v>
      </c>
    </row>
    <row r="817" spans="1:9" x14ac:dyDescent="0.35">
      <c r="A817" t="s">
        <v>879</v>
      </c>
      <c r="B817" t="s">
        <v>13</v>
      </c>
      <c r="C817" t="s">
        <v>880</v>
      </c>
      <c r="D817">
        <v>8</v>
      </c>
      <c r="E817" t="s">
        <v>126</v>
      </c>
      <c r="F817" t="s">
        <v>243</v>
      </c>
      <c r="G817" t="s">
        <v>881</v>
      </c>
      <c r="H817">
        <v>1</v>
      </c>
      <c r="I817" t="s">
        <v>892</v>
      </c>
    </row>
    <row r="818" spans="1:9" x14ac:dyDescent="0.35">
      <c r="A818" t="s">
        <v>879</v>
      </c>
      <c r="B818" t="s">
        <v>13</v>
      </c>
      <c r="C818" t="s">
        <v>880</v>
      </c>
      <c r="D818">
        <v>8</v>
      </c>
      <c r="E818" t="s">
        <v>126</v>
      </c>
      <c r="F818" t="s">
        <v>365</v>
      </c>
      <c r="G818" t="s">
        <v>362</v>
      </c>
      <c r="H818">
        <v>16</v>
      </c>
      <c r="I818" t="s">
        <v>892</v>
      </c>
    </row>
    <row r="819" spans="1:9" x14ac:dyDescent="0.35">
      <c r="A819" t="s">
        <v>879</v>
      </c>
      <c r="B819" t="s">
        <v>13</v>
      </c>
      <c r="C819" t="s">
        <v>880</v>
      </c>
      <c r="D819">
        <v>8</v>
      </c>
      <c r="E819" t="s">
        <v>126</v>
      </c>
      <c r="F819" t="s">
        <v>388</v>
      </c>
      <c r="G819" t="s">
        <v>961</v>
      </c>
      <c r="H819">
        <v>9</v>
      </c>
      <c r="I819" t="s">
        <v>892</v>
      </c>
    </row>
    <row r="820" spans="1:9" x14ac:dyDescent="0.35">
      <c r="A820" t="s">
        <v>879</v>
      </c>
      <c r="B820" t="s">
        <v>13</v>
      </c>
      <c r="C820" t="s">
        <v>880</v>
      </c>
      <c r="D820">
        <v>8</v>
      </c>
      <c r="E820" t="s">
        <v>126</v>
      </c>
      <c r="F820" t="s">
        <v>1061</v>
      </c>
      <c r="G820" t="s">
        <v>620</v>
      </c>
      <c r="H820">
        <v>3</v>
      </c>
      <c r="I820" t="s">
        <v>892</v>
      </c>
    </row>
    <row r="821" spans="1:9" x14ac:dyDescent="0.35">
      <c r="A821" t="s">
        <v>888</v>
      </c>
      <c r="B821" t="s">
        <v>889</v>
      </c>
      <c r="C821" t="s">
        <v>890</v>
      </c>
      <c r="D821">
        <v>5</v>
      </c>
      <c r="E821" t="s">
        <v>223</v>
      </c>
      <c r="F821" t="s">
        <v>372</v>
      </c>
      <c r="G821" t="s">
        <v>962</v>
      </c>
      <c r="H821">
        <v>6</v>
      </c>
      <c r="I821" t="s">
        <v>963</v>
      </c>
    </row>
    <row r="822" spans="1:9" x14ac:dyDescent="0.35">
      <c r="A822" t="s">
        <v>888</v>
      </c>
      <c r="B822" t="s">
        <v>889</v>
      </c>
      <c r="C822" t="s">
        <v>890</v>
      </c>
      <c r="D822">
        <v>5</v>
      </c>
      <c r="E822" t="s">
        <v>223</v>
      </c>
      <c r="F822" t="s">
        <v>1062</v>
      </c>
      <c r="G822" t="s">
        <v>964</v>
      </c>
      <c r="H822">
        <v>14</v>
      </c>
      <c r="I822" t="s">
        <v>963</v>
      </c>
    </row>
    <row r="823" spans="1:9" x14ac:dyDescent="0.35">
      <c r="A823" t="s">
        <v>888</v>
      </c>
      <c r="B823" t="s">
        <v>889</v>
      </c>
      <c r="C823" t="s">
        <v>890</v>
      </c>
      <c r="D823">
        <v>5</v>
      </c>
      <c r="E823" t="s">
        <v>223</v>
      </c>
      <c r="F823" t="s">
        <v>365</v>
      </c>
      <c r="G823" t="s">
        <v>362</v>
      </c>
      <c r="H823">
        <v>16</v>
      </c>
      <c r="I823" t="s">
        <v>963</v>
      </c>
    </row>
    <row r="824" spans="1:9" x14ac:dyDescent="0.35">
      <c r="A824" t="s">
        <v>888</v>
      </c>
      <c r="B824" t="s">
        <v>889</v>
      </c>
      <c r="C824" t="s">
        <v>890</v>
      </c>
      <c r="D824">
        <v>5</v>
      </c>
      <c r="E824" t="s">
        <v>223</v>
      </c>
      <c r="F824" t="s">
        <v>361</v>
      </c>
      <c r="G824" t="s">
        <v>362</v>
      </c>
      <c r="H824">
        <v>16</v>
      </c>
      <c r="I824" t="s">
        <v>963</v>
      </c>
    </row>
    <row r="825" spans="1:9" x14ac:dyDescent="0.35">
      <c r="A825" t="s">
        <v>888</v>
      </c>
      <c r="B825" t="s">
        <v>889</v>
      </c>
      <c r="C825" t="s">
        <v>890</v>
      </c>
      <c r="D825">
        <v>5</v>
      </c>
      <c r="E825" t="s">
        <v>223</v>
      </c>
      <c r="F825" t="s">
        <v>368</v>
      </c>
      <c r="G825" t="s">
        <v>965</v>
      </c>
      <c r="H825">
        <v>3</v>
      </c>
      <c r="I825" t="s">
        <v>963</v>
      </c>
    </row>
    <row r="826" spans="1:9" x14ac:dyDescent="0.35">
      <c r="A826" t="s">
        <v>888</v>
      </c>
      <c r="B826" t="s">
        <v>889</v>
      </c>
      <c r="C826" t="s">
        <v>890</v>
      </c>
      <c r="D826">
        <v>5</v>
      </c>
      <c r="E826" t="s">
        <v>223</v>
      </c>
      <c r="F826" t="s">
        <v>370</v>
      </c>
      <c r="G826" t="s">
        <v>966</v>
      </c>
      <c r="H826">
        <v>6</v>
      </c>
      <c r="I826" t="s">
        <v>963</v>
      </c>
    </row>
    <row r="827" spans="1:9" x14ac:dyDescent="0.35">
      <c r="A827" t="s">
        <v>888</v>
      </c>
      <c r="B827" t="s">
        <v>889</v>
      </c>
      <c r="C827" t="s">
        <v>890</v>
      </c>
      <c r="D827">
        <v>5</v>
      </c>
      <c r="E827" t="s">
        <v>223</v>
      </c>
      <c r="F827" t="s">
        <v>244</v>
      </c>
      <c r="G827" t="s">
        <v>433</v>
      </c>
      <c r="H827">
        <v>3</v>
      </c>
      <c r="I827" t="s">
        <v>963</v>
      </c>
    </row>
    <row r="828" spans="1:9" x14ac:dyDescent="0.35">
      <c r="A828" t="s">
        <v>888</v>
      </c>
      <c r="B828" t="s">
        <v>889</v>
      </c>
      <c r="C828" t="s">
        <v>890</v>
      </c>
      <c r="D828">
        <v>5</v>
      </c>
      <c r="E828" t="s">
        <v>223</v>
      </c>
      <c r="F828" t="s">
        <v>380</v>
      </c>
      <c r="G828" t="s">
        <v>967</v>
      </c>
      <c r="H828">
        <v>7</v>
      </c>
      <c r="I828" t="s">
        <v>963</v>
      </c>
    </row>
    <row r="829" spans="1:9" x14ac:dyDescent="0.35">
      <c r="A829" t="s">
        <v>888</v>
      </c>
      <c r="B829" t="s">
        <v>889</v>
      </c>
      <c r="C829" t="s">
        <v>890</v>
      </c>
      <c r="D829">
        <v>5</v>
      </c>
      <c r="E829" t="s">
        <v>223</v>
      </c>
      <c r="F829" t="s">
        <v>403</v>
      </c>
      <c r="G829" t="s">
        <v>968</v>
      </c>
      <c r="H829">
        <v>5</v>
      </c>
      <c r="I829" t="s">
        <v>963</v>
      </c>
    </row>
    <row r="830" spans="1:9" x14ac:dyDescent="0.35">
      <c r="A830" t="s">
        <v>888</v>
      </c>
      <c r="B830" t="s">
        <v>889</v>
      </c>
      <c r="C830" t="s">
        <v>890</v>
      </c>
      <c r="D830">
        <v>1</v>
      </c>
      <c r="E830" t="s">
        <v>218</v>
      </c>
      <c r="F830" t="s">
        <v>372</v>
      </c>
      <c r="G830" t="s">
        <v>969</v>
      </c>
      <c r="H830">
        <v>7</v>
      </c>
      <c r="I830" t="s">
        <v>970</v>
      </c>
    </row>
    <row r="831" spans="1:9" x14ac:dyDescent="0.35">
      <c r="A831" t="s">
        <v>888</v>
      </c>
      <c r="B831" t="s">
        <v>889</v>
      </c>
      <c r="C831" t="s">
        <v>890</v>
      </c>
      <c r="D831">
        <v>1</v>
      </c>
      <c r="E831" t="s">
        <v>218</v>
      </c>
      <c r="F831" t="s">
        <v>405</v>
      </c>
      <c r="G831" t="s">
        <v>971</v>
      </c>
      <c r="H831">
        <v>10</v>
      </c>
      <c r="I831" t="s">
        <v>970</v>
      </c>
    </row>
    <row r="832" spans="1:9" x14ac:dyDescent="0.35">
      <c r="A832" t="s">
        <v>888</v>
      </c>
      <c r="B832" t="s">
        <v>889</v>
      </c>
      <c r="C832" t="s">
        <v>890</v>
      </c>
      <c r="D832">
        <v>1</v>
      </c>
      <c r="E832" t="s">
        <v>218</v>
      </c>
      <c r="F832" t="s">
        <v>380</v>
      </c>
      <c r="G832" t="s">
        <v>972</v>
      </c>
      <c r="H832">
        <v>9</v>
      </c>
      <c r="I832" t="s">
        <v>970</v>
      </c>
    </row>
    <row r="833" spans="1:9" x14ac:dyDescent="0.35">
      <c r="A833" t="s">
        <v>888</v>
      </c>
      <c r="B833" t="s">
        <v>889</v>
      </c>
      <c r="C833" t="s">
        <v>890</v>
      </c>
      <c r="D833">
        <v>1</v>
      </c>
      <c r="E833" t="s">
        <v>218</v>
      </c>
      <c r="F833" t="s">
        <v>403</v>
      </c>
      <c r="G833" t="s">
        <v>973</v>
      </c>
      <c r="H833">
        <v>7</v>
      </c>
      <c r="I833" t="s">
        <v>970</v>
      </c>
    </row>
    <row r="834" spans="1:9" x14ac:dyDescent="0.35">
      <c r="A834" t="s">
        <v>888</v>
      </c>
      <c r="B834" t="s">
        <v>889</v>
      </c>
      <c r="C834" t="s">
        <v>890</v>
      </c>
      <c r="D834">
        <v>1</v>
      </c>
      <c r="E834" t="s">
        <v>218</v>
      </c>
      <c r="F834" t="s">
        <v>1063</v>
      </c>
      <c r="G834" t="s">
        <v>974</v>
      </c>
      <c r="H834">
        <v>4</v>
      </c>
      <c r="I834" t="s">
        <v>970</v>
      </c>
    </row>
    <row r="835" spans="1:9" x14ac:dyDescent="0.35">
      <c r="A835" t="s">
        <v>888</v>
      </c>
      <c r="B835" t="s">
        <v>889</v>
      </c>
      <c r="C835" t="s">
        <v>890</v>
      </c>
      <c r="D835">
        <v>1</v>
      </c>
      <c r="E835" t="s">
        <v>218</v>
      </c>
      <c r="F835" t="s">
        <v>365</v>
      </c>
      <c r="G835" t="s">
        <v>362</v>
      </c>
      <c r="H835">
        <v>16</v>
      </c>
      <c r="I835" t="s">
        <v>970</v>
      </c>
    </row>
    <row r="836" spans="1:9" x14ac:dyDescent="0.35">
      <c r="A836" t="s">
        <v>888</v>
      </c>
      <c r="B836" t="s">
        <v>889</v>
      </c>
      <c r="C836" t="s">
        <v>890</v>
      </c>
      <c r="D836">
        <v>1</v>
      </c>
      <c r="E836" t="s">
        <v>218</v>
      </c>
      <c r="F836" t="s">
        <v>370</v>
      </c>
      <c r="G836" t="s">
        <v>975</v>
      </c>
      <c r="H836">
        <v>12</v>
      </c>
      <c r="I836" t="s">
        <v>970</v>
      </c>
    </row>
    <row r="837" spans="1:9" x14ac:dyDescent="0.35">
      <c r="A837" t="s">
        <v>888</v>
      </c>
      <c r="B837" t="s">
        <v>889</v>
      </c>
      <c r="C837" t="s">
        <v>890</v>
      </c>
      <c r="D837">
        <v>1</v>
      </c>
      <c r="E837" t="s">
        <v>218</v>
      </c>
      <c r="F837" t="s">
        <v>1064</v>
      </c>
      <c r="G837" t="s">
        <v>886</v>
      </c>
      <c r="H837">
        <v>1</v>
      </c>
      <c r="I837" t="s">
        <v>970</v>
      </c>
    </row>
    <row r="838" spans="1:9" x14ac:dyDescent="0.35">
      <c r="A838" t="s">
        <v>888</v>
      </c>
      <c r="B838" t="s">
        <v>889</v>
      </c>
      <c r="C838" t="s">
        <v>890</v>
      </c>
      <c r="D838">
        <v>1</v>
      </c>
      <c r="E838" t="s">
        <v>218</v>
      </c>
      <c r="F838" t="s">
        <v>381</v>
      </c>
      <c r="G838" t="s">
        <v>976</v>
      </c>
      <c r="H838">
        <v>2</v>
      </c>
      <c r="I838" t="s">
        <v>970</v>
      </c>
    </row>
    <row r="839" spans="1:9" x14ac:dyDescent="0.35">
      <c r="A839" t="s">
        <v>888</v>
      </c>
      <c r="B839" t="s">
        <v>889</v>
      </c>
      <c r="C839" t="s">
        <v>890</v>
      </c>
      <c r="D839">
        <v>1</v>
      </c>
      <c r="E839" t="s">
        <v>218</v>
      </c>
      <c r="F839" t="s">
        <v>1065</v>
      </c>
      <c r="G839" t="s">
        <v>977</v>
      </c>
      <c r="H839">
        <v>11</v>
      </c>
      <c r="I839" t="s">
        <v>970</v>
      </c>
    </row>
    <row r="840" spans="1:9" x14ac:dyDescent="0.35">
      <c r="A840" t="s">
        <v>888</v>
      </c>
      <c r="B840" t="s">
        <v>889</v>
      </c>
      <c r="C840" t="s">
        <v>890</v>
      </c>
      <c r="D840">
        <v>1</v>
      </c>
      <c r="E840" t="s">
        <v>218</v>
      </c>
      <c r="F840" t="s">
        <v>374</v>
      </c>
      <c r="G840" t="s">
        <v>925</v>
      </c>
      <c r="H840">
        <v>1</v>
      </c>
      <c r="I840" t="s">
        <v>970</v>
      </c>
    </row>
    <row r="841" spans="1:9" x14ac:dyDescent="0.35">
      <c r="A841" t="s">
        <v>888</v>
      </c>
      <c r="B841" t="s">
        <v>889</v>
      </c>
      <c r="C841" t="s">
        <v>890</v>
      </c>
      <c r="D841">
        <v>1</v>
      </c>
      <c r="E841" t="s">
        <v>218</v>
      </c>
      <c r="F841" t="s">
        <v>523</v>
      </c>
      <c r="G841" t="s">
        <v>978</v>
      </c>
      <c r="H841">
        <v>5</v>
      </c>
      <c r="I841" t="s">
        <v>970</v>
      </c>
    </row>
    <row r="842" spans="1:9" x14ac:dyDescent="0.35">
      <c r="A842" t="s">
        <v>888</v>
      </c>
      <c r="B842" t="s">
        <v>889</v>
      </c>
      <c r="C842" t="s">
        <v>890</v>
      </c>
      <c r="D842">
        <v>1</v>
      </c>
      <c r="E842" t="s">
        <v>218</v>
      </c>
      <c r="F842" t="s">
        <v>673</v>
      </c>
      <c r="G842" t="s">
        <v>884</v>
      </c>
      <c r="H842">
        <v>1</v>
      </c>
      <c r="I842" t="s">
        <v>970</v>
      </c>
    </row>
    <row r="843" spans="1:9" x14ac:dyDescent="0.35">
      <c r="A843" t="s">
        <v>888</v>
      </c>
      <c r="B843" t="s">
        <v>889</v>
      </c>
      <c r="C843" t="s">
        <v>890</v>
      </c>
      <c r="D843">
        <v>13</v>
      </c>
      <c r="E843" t="s">
        <v>230</v>
      </c>
      <c r="F843" t="s">
        <v>372</v>
      </c>
      <c r="G843"/>
      <c r="I843" t="s">
        <v>979</v>
      </c>
    </row>
    <row r="844" spans="1:9" x14ac:dyDescent="0.35">
      <c r="A844" t="s">
        <v>888</v>
      </c>
      <c r="B844" t="s">
        <v>889</v>
      </c>
      <c r="C844" t="s">
        <v>890</v>
      </c>
      <c r="D844">
        <v>13</v>
      </c>
      <c r="E844" t="s">
        <v>230</v>
      </c>
      <c r="F844" t="s">
        <v>405</v>
      </c>
      <c r="G844" t="s">
        <v>980</v>
      </c>
      <c r="H844">
        <v>6</v>
      </c>
      <c r="I844" t="s">
        <v>979</v>
      </c>
    </row>
    <row r="845" spans="1:9" x14ac:dyDescent="0.35">
      <c r="A845" t="s">
        <v>888</v>
      </c>
      <c r="B845" t="s">
        <v>889</v>
      </c>
      <c r="C845" t="s">
        <v>890</v>
      </c>
      <c r="D845">
        <v>13</v>
      </c>
      <c r="E845" t="s">
        <v>230</v>
      </c>
      <c r="F845" t="s">
        <v>1066</v>
      </c>
      <c r="G845" t="s">
        <v>97</v>
      </c>
      <c r="H845">
        <v>1</v>
      </c>
      <c r="I845" t="s">
        <v>979</v>
      </c>
    </row>
    <row r="846" spans="1:9" x14ac:dyDescent="0.35">
      <c r="A846" t="s">
        <v>888</v>
      </c>
      <c r="B846" t="s">
        <v>889</v>
      </c>
      <c r="C846" t="s">
        <v>890</v>
      </c>
      <c r="D846">
        <v>13</v>
      </c>
      <c r="E846" t="s">
        <v>230</v>
      </c>
      <c r="F846" t="s">
        <v>422</v>
      </c>
      <c r="G846" t="s">
        <v>954</v>
      </c>
      <c r="H846">
        <v>1</v>
      </c>
      <c r="I846" t="s">
        <v>979</v>
      </c>
    </row>
    <row r="847" spans="1:9" x14ac:dyDescent="0.35">
      <c r="A847" t="s">
        <v>888</v>
      </c>
      <c r="B847" t="s">
        <v>889</v>
      </c>
      <c r="C847" t="s">
        <v>890</v>
      </c>
      <c r="D847">
        <v>13</v>
      </c>
      <c r="E847" t="s">
        <v>230</v>
      </c>
      <c r="F847" t="s">
        <v>1067</v>
      </c>
      <c r="G847" t="s">
        <v>290</v>
      </c>
      <c r="H847">
        <v>2</v>
      </c>
      <c r="I847" t="s">
        <v>979</v>
      </c>
    </row>
    <row r="848" spans="1:9" x14ac:dyDescent="0.35">
      <c r="A848" t="s">
        <v>888</v>
      </c>
      <c r="B848" t="s">
        <v>889</v>
      </c>
      <c r="C848" t="s">
        <v>890</v>
      </c>
      <c r="D848">
        <v>13</v>
      </c>
      <c r="E848" t="s">
        <v>230</v>
      </c>
      <c r="F848" t="s">
        <v>380</v>
      </c>
      <c r="G848" t="s">
        <v>981</v>
      </c>
      <c r="H848">
        <v>2</v>
      </c>
      <c r="I848" t="s">
        <v>979</v>
      </c>
    </row>
    <row r="849" spans="1:9" x14ac:dyDescent="0.35">
      <c r="A849" t="s">
        <v>888</v>
      </c>
      <c r="B849" t="s">
        <v>889</v>
      </c>
      <c r="C849" t="s">
        <v>890</v>
      </c>
      <c r="D849">
        <v>13</v>
      </c>
      <c r="E849" t="s">
        <v>230</v>
      </c>
      <c r="F849" t="s">
        <v>673</v>
      </c>
      <c r="G849" t="s">
        <v>982</v>
      </c>
      <c r="H849">
        <v>5</v>
      </c>
      <c r="I849" t="s">
        <v>979</v>
      </c>
    </row>
    <row r="850" spans="1:9" x14ac:dyDescent="0.35">
      <c r="A850" t="s">
        <v>888</v>
      </c>
      <c r="B850" t="s">
        <v>889</v>
      </c>
      <c r="C850" t="s">
        <v>890</v>
      </c>
      <c r="D850">
        <v>13</v>
      </c>
      <c r="E850" t="s">
        <v>230</v>
      </c>
      <c r="F850" t="s">
        <v>1068</v>
      </c>
      <c r="G850" t="s">
        <v>983</v>
      </c>
      <c r="H850">
        <v>2</v>
      </c>
      <c r="I850" t="s">
        <v>979</v>
      </c>
    </row>
    <row r="851" spans="1:9" x14ac:dyDescent="0.35">
      <c r="A851" t="s">
        <v>888</v>
      </c>
      <c r="B851" t="s">
        <v>889</v>
      </c>
      <c r="C851" t="s">
        <v>890</v>
      </c>
      <c r="D851">
        <v>13</v>
      </c>
      <c r="E851" t="s">
        <v>230</v>
      </c>
      <c r="F851" t="s">
        <v>365</v>
      </c>
      <c r="G851" t="s">
        <v>362</v>
      </c>
      <c r="H851">
        <v>16</v>
      </c>
      <c r="I851" t="s">
        <v>979</v>
      </c>
    </row>
    <row r="852" spans="1:9" x14ac:dyDescent="0.35">
      <c r="A852" t="s">
        <v>888</v>
      </c>
      <c r="B852" t="s">
        <v>889</v>
      </c>
      <c r="C852" t="s">
        <v>890</v>
      </c>
      <c r="D852">
        <v>13</v>
      </c>
      <c r="E852" t="s">
        <v>230</v>
      </c>
      <c r="F852" t="s">
        <v>370</v>
      </c>
      <c r="G852" t="s">
        <v>984</v>
      </c>
      <c r="H852">
        <v>15</v>
      </c>
      <c r="I852" t="s">
        <v>979</v>
      </c>
    </row>
    <row r="853" spans="1:9" x14ac:dyDescent="0.35">
      <c r="A853" t="s">
        <v>888</v>
      </c>
      <c r="B853" t="s">
        <v>889</v>
      </c>
      <c r="C853" t="s">
        <v>890</v>
      </c>
      <c r="D853">
        <v>13</v>
      </c>
      <c r="E853" t="s">
        <v>230</v>
      </c>
      <c r="F853" t="s">
        <v>523</v>
      </c>
      <c r="G853" t="s">
        <v>985</v>
      </c>
      <c r="H853">
        <v>3</v>
      </c>
      <c r="I853" t="s">
        <v>979</v>
      </c>
    </row>
    <row r="854" spans="1:9" x14ac:dyDescent="0.35">
      <c r="A854" t="s">
        <v>888</v>
      </c>
      <c r="B854" t="s">
        <v>889</v>
      </c>
      <c r="C854" t="s">
        <v>890</v>
      </c>
      <c r="D854">
        <v>13</v>
      </c>
      <c r="E854" t="s">
        <v>230</v>
      </c>
      <c r="F854" t="s">
        <v>1062</v>
      </c>
      <c r="G854" t="s">
        <v>986</v>
      </c>
      <c r="H854">
        <v>3</v>
      </c>
      <c r="I854" t="s">
        <v>979</v>
      </c>
    </row>
    <row r="855" spans="1:9" x14ac:dyDescent="0.35">
      <c r="A855" t="s">
        <v>888</v>
      </c>
      <c r="B855" t="s">
        <v>889</v>
      </c>
      <c r="C855" t="s">
        <v>890</v>
      </c>
      <c r="D855">
        <v>13</v>
      </c>
      <c r="E855" t="s">
        <v>230</v>
      </c>
      <c r="F855" t="s">
        <v>1069</v>
      </c>
      <c r="G855" t="s">
        <v>987</v>
      </c>
      <c r="H855">
        <v>3</v>
      </c>
      <c r="I855" t="s">
        <v>979</v>
      </c>
    </row>
    <row r="856" spans="1:9" x14ac:dyDescent="0.35">
      <c r="A856" t="s">
        <v>888</v>
      </c>
      <c r="B856" t="s">
        <v>889</v>
      </c>
      <c r="C856" t="s">
        <v>890</v>
      </c>
      <c r="D856">
        <v>12</v>
      </c>
      <c r="E856" t="s">
        <v>229</v>
      </c>
      <c r="F856" t="s">
        <v>372</v>
      </c>
      <c r="G856"/>
      <c r="I856" t="s">
        <v>989</v>
      </c>
    </row>
    <row r="857" spans="1:9" x14ac:dyDescent="0.35">
      <c r="A857" t="s">
        <v>888</v>
      </c>
      <c r="B857" t="s">
        <v>889</v>
      </c>
      <c r="C857" t="s">
        <v>890</v>
      </c>
      <c r="D857">
        <v>12</v>
      </c>
      <c r="E857" t="s">
        <v>229</v>
      </c>
      <c r="F857" t="s">
        <v>380</v>
      </c>
      <c r="G857" t="s">
        <v>882</v>
      </c>
      <c r="H857">
        <v>1</v>
      </c>
      <c r="I857" t="s">
        <v>989</v>
      </c>
    </row>
    <row r="858" spans="1:9" x14ac:dyDescent="0.35">
      <c r="A858" t="s">
        <v>888</v>
      </c>
      <c r="B858" t="s">
        <v>889</v>
      </c>
      <c r="C858" t="s">
        <v>890</v>
      </c>
      <c r="D858">
        <v>12</v>
      </c>
      <c r="E858" t="s">
        <v>229</v>
      </c>
      <c r="F858" t="s">
        <v>405</v>
      </c>
      <c r="G858" t="s">
        <v>751</v>
      </c>
      <c r="H858">
        <v>3</v>
      </c>
      <c r="I858" t="s">
        <v>989</v>
      </c>
    </row>
    <row r="859" spans="1:9" x14ac:dyDescent="0.35">
      <c r="A859" t="s">
        <v>888</v>
      </c>
      <c r="B859" t="s">
        <v>889</v>
      </c>
      <c r="C859" t="s">
        <v>890</v>
      </c>
      <c r="D859">
        <v>12</v>
      </c>
      <c r="E859" t="s">
        <v>229</v>
      </c>
      <c r="F859" t="s">
        <v>1070</v>
      </c>
      <c r="G859" t="s">
        <v>990</v>
      </c>
      <c r="H859">
        <v>3</v>
      </c>
      <c r="I859" t="s">
        <v>989</v>
      </c>
    </row>
    <row r="860" spans="1:9" x14ac:dyDescent="0.35">
      <c r="A860" t="s">
        <v>888</v>
      </c>
      <c r="B860" t="s">
        <v>889</v>
      </c>
      <c r="C860" t="s">
        <v>890</v>
      </c>
      <c r="D860">
        <v>12</v>
      </c>
      <c r="E860" t="s">
        <v>229</v>
      </c>
      <c r="F860" t="s">
        <v>1071</v>
      </c>
      <c r="G860" t="s">
        <v>991</v>
      </c>
      <c r="H860">
        <v>2</v>
      </c>
      <c r="I860" t="s">
        <v>989</v>
      </c>
    </row>
    <row r="861" spans="1:9" x14ac:dyDescent="0.35">
      <c r="A861" t="s">
        <v>888</v>
      </c>
      <c r="B861" t="s">
        <v>889</v>
      </c>
      <c r="C861" t="s">
        <v>890</v>
      </c>
      <c r="D861">
        <v>12</v>
      </c>
      <c r="E861" t="s">
        <v>229</v>
      </c>
      <c r="F861" t="s">
        <v>370</v>
      </c>
      <c r="G861" t="s">
        <v>362</v>
      </c>
      <c r="H861">
        <v>16</v>
      </c>
      <c r="I861" t="s">
        <v>989</v>
      </c>
    </row>
    <row r="862" spans="1:9" x14ac:dyDescent="0.35">
      <c r="A862" t="s">
        <v>888</v>
      </c>
      <c r="B862" t="s">
        <v>889</v>
      </c>
      <c r="C862" t="s">
        <v>890</v>
      </c>
      <c r="D862">
        <v>12</v>
      </c>
      <c r="E862" t="s">
        <v>229</v>
      </c>
      <c r="F862" t="s">
        <v>673</v>
      </c>
      <c r="G862" t="s">
        <v>992</v>
      </c>
      <c r="H862">
        <v>3</v>
      </c>
      <c r="I862" t="s">
        <v>989</v>
      </c>
    </row>
    <row r="863" spans="1:9" x14ac:dyDescent="0.35">
      <c r="A863" t="s">
        <v>888</v>
      </c>
      <c r="B863" t="s">
        <v>889</v>
      </c>
      <c r="C863" t="s">
        <v>890</v>
      </c>
      <c r="D863">
        <v>12</v>
      </c>
      <c r="E863" t="s">
        <v>229</v>
      </c>
      <c r="F863" t="s">
        <v>1064</v>
      </c>
      <c r="G863" t="s">
        <v>891</v>
      </c>
      <c r="H863">
        <v>1</v>
      </c>
      <c r="I863" t="s">
        <v>989</v>
      </c>
    </row>
    <row r="864" spans="1:9" x14ac:dyDescent="0.35">
      <c r="A864" t="s">
        <v>888</v>
      </c>
      <c r="B864" t="s">
        <v>889</v>
      </c>
      <c r="C864" t="s">
        <v>890</v>
      </c>
      <c r="D864">
        <v>12</v>
      </c>
      <c r="E864" t="s">
        <v>229</v>
      </c>
      <c r="F864" t="s">
        <v>1072</v>
      </c>
      <c r="G864" t="s">
        <v>993</v>
      </c>
      <c r="H864">
        <v>2</v>
      </c>
      <c r="I864" t="s">
        <v>989</v>
      </c>
    </row>
    <row r="865" spans="1:9" x14ac:dyDescent="0.35">
      <c r="A865" t="s">
        <v>888</v>
      </c>
      <c r="B865" t="s">
        <v>889</v>
      </c>
      <c r="C865" t="s">
        <v>890</v>
      </c>
      <c r="D865">
        <v>12</v>
      </c>
      <c r="E865" t="s">
        <v>229</v>
      </c>
      <c r="F865" t="s">
        <v>422</v>
      </c>
      <c r="G865" t="s">
        <v>891</v>
      </c>
      <c r="H865">
        <v>1</v>
      </c>
      <c r="I865" t="s">
        <v>989</v>
      </c>
    </row>
    <row r="866" spans="1:9" x14ac:dyDescent="0.35">
      <c r="A866" t="s">
        <v>888</v>
      </c>
      <c r="B866" t="s">
        <v>889</v>
      </c>
      <c r="C866" t="s">
        <v>890</v>
      </c>
      <c r="D866">
        <v>12</v>
      </c>
      <c r="E866" t="s">
        <v>229</v>
      </c>
      <c r="F866" t="s">
        <v>365</v>
      </c>
      <c r="G866" t="s">
        <v>994</v>
      </c>
      <c r="H866">
        <v>14</v>
      </c>
      <c r="I866" t="s">
        <v>989</v>
      </c>
    </row>
    <row r="867" spans="1:9" x14ac:dyDescent="0.35">
      <c r="A867" t="s">
        <v>888</v>
      </c>
      <c r="B867" t="s">
        <v>889</v>
      </c>
      <c r="C867" t="s">
        <v>890</v>
      </c>
      <c r="D867">
        <v>12</v>
      </c>
      <c r="E867" t="s">
        <v>229</v>
      </c>
      <c r="F867" t="s">
        <v>523</v>
      </c>
      <c r="G867" t="s">
        <v>995</v>
      </c>
      <c r="H867">
        <v>4</v>
      </c>
      <c r="I867" t="s">
        <v>989</v>
      </c>
    </row>
    <row r="868" spans="1:9" x14ac:dyDescent="0.35">
      <c r="A868" t="s">
        <v>888</v>
      </c>
      <c r="B868" t="s">
        <v>889</v>
      </c>
      <c r="C868" t="s">
        <v>890</v>
      </c>
      <c r="D868">
        <v>12</v>
      </c>
      <c r="E868" t="s">
        <v>229</v>
      </c>
      <c r="F868" t="s">
        <v>618</v>
      </c>
      <c r="G868" t="s">
        <v>996</v>
      </c>
      <c r="H868">
        <v>3</v>
      </c>
      <c r="I868" t="s">
        <v>989</v>
      </c>
    </row>
    <row r="869" spans="1:9" x14ac:dyDescent="0.35">
      <c r="A869" t="s">
        <v>888</v>
      </c>
      <c r="B869" t="s">
        <v>889</v>
      </c>
      <c r="C869" t="s">
        <v>890</v>
      </c>
      <c r="D869">
        <v>12</v>
      </c>
      <c r="E869" t="s">
        <v>229</v>
      </c>
      <c r="F869" t="s">
        <v>1073</v>
      </c>
      <c r="G869" t="s">
        <v>997</v>
      </c>
      <c r="H869">
        <v>1</v>
      </c>
      <c r="I869" t="s">
        <v>989</v>
      </c>
    </row>
    <row r="870" spans="1:9" x14ac:dyDescent="0.35">
      <c r="A870" t="s">
        <v>888</v>
      </c>
      <c r="B870" t="s">
        <v>889</v>
      </c>
      <c r="C870" t="s">
        <v>890</v>
      </c>
      <c r="D870">
        <v>8</v>
      </c>
      <c r="E870" t="s">
        <v>226</v>
      </c>
      <c r="F870" t="s">
        <v>372</v>
      </c>
      <c r="G870" t="s">
        <v>884</v>
      </c>
      <c r="H870">
        <v>1</v>
      </c>
      <c r="I870" t="s">
        <v>998</v>
      </c>
    </row>
    <row r="871" spans="1:9" x14ac:dyDescent="0.35">
      <c r="A871" t="s">
        <v>888</v>
      </c>
      <c r="B871" t="s">
        <v>889</v>
      </c>
      <c r="C871" t="s">
        <v>890</v>
      </c>
      <c r="D871">
        <v>8</v>
      </c>
      <c r="E871" t="s">
        <v>226</v>
      </c>
      <c r="F871" t="s">
        <v>365</v>
      </c>
      <c r="G871" t="s">
        <v>999</v>
      </c>
      <c r="H871">
        <v>16</v>
      </c>
      <c r="I871" t="s">
        <v>998</v>
      </c>
    </row>
    <row r="872" spans="1:9" x14ac:dyDescent="0.35">
      <c r="A872" t="s">
        <v>888</v>
      </c>
      <c r="B872" t="s">
        <v>889</v>
      </c>
      <c r="C872" t="s">
        <v>890</v>
      </c>
      <c r="D872">
        <v>8</v>
      </c>
      <c r="E872" t="s">
        <v>226</v>
      </c>
      <c r="F872" t="s">
        <v>523</v>
      </c>
      <c r="G872" t="s">
        <v>1000</v>
      </c>
      <c r="H872">
        <v>5</v>
      </c>
      <c r="I872" t="s">
        <v>998</v>
      </c>
    </row>
    <row r="873" spans="1:9" x14ac:dyDescent="0.35">
      <c r="A873" t="s">
        <v>888</v>
      </c>
      <c r="B873" t="s">
        <v>889</v>
      </c>
      <c r="C873" t="s">
        <v>890</v>
      </c>
      <c r="D873">
        <v>8</v>
      </c>
      <c r="E873" t="s">
        <v>226</v>
      </c>
      <c r="F873" t="s">
        <v>370</v>
      </c>
      <c r="G873" t="s">
        <v>1001</v>
      </c>
      <c r="H873">
        <v>5</v>
      </c>
      <c r="I873" t="s">
        <v>998</v>
      </c>
    </row>
    <row r="874" spans="1:9" x14ac:dyDescent="0.35">
      <c r="A874" t="s">
        <v>888</v>
      </c>
      <c r="B874" t="s">
        <v>889</v>
      </c>
      <c r="C874" t="s">
        <v>890</v>
      </c>
      <c r="D874">
        <v>8</v>
      </c>
      <c r="E874" t="s">
        <v>226</v>
      </c>
      <c r="F874" t="s">
        <v>361</v>
      </c>
      <c r="G874" t="s">
        <v>1002</v>
      </c>
      <c r="H874">
        <v>13</v>
      </c>
      <c r="I874" t="s">
        <v>998</v>
      </c>
    </row>
    <row r="875" spans="1:9" x14ac:dyDescent="0.35">
      <c r="A875" t="s">
        <v>888</v>
      </c>
      <c r="B875" t="s">
        <v>889</v>
      </c>
      <c r="C875" t="s">
        <v>890</v>
      </c>
      <c r="D875">
        <v>8</v>
      </c>
      <c r="E875" t="s">
        <v>226</v>
      </c>
      <c r="F875" t="s">
        <v>403</v>
      </c>
      <c r="G875" t="s">
        <v>1003</v>
      </c>
      <c r="H875">
        <v>9</v>
      </c>
      <c r="I875" t="s">
        <v>998</v>
      </c>
    </row>
    <row r="876" spans="1:9" x14ac:dyDescent="0.35">
      <c r="A876" t="s">
        <v>888</v>
      </c>
      <c r="B876" t="s">
        <v>889</v>
      </c>
      <c r="C876" t="s">
        <v>890</v>
      </c>
      <c r="D876">
        <v>8</v>
      </c>
      <c r="E876" t="s">
        <v>226</v>
      </c>
      <c r="F876" t="s">
        <v>380</v>
      </c>
      <c r="G876" t="s">
        <v>1004</v>
      </c>
      <c r="H876">
        <v>9</v>
      </c>
      <c r="I876" t="s">
        <v>998</v>
      </c>
    </row>
    <row r="877" spans="1:9" x14ac:dyDescent="0.35">
      <c r="A877" t="s">
        <v>888</v>
      </c>
      <c r="B877" t="s">
        <v>889</v>
      </c>
      <c r="C877" t="s">
        <v>890</v>
      </c>
      <c r="D877">
        <v>8</v>
      </c>
      <c r="E877" t="s">
        <v>226</v>
      </c>
      <c r="F877" t="s">
        <v>729</v>
      </c>
      <c r="G877" t="s">
        <v>1005</v>
      </c>
      <c r="H877">
        <v>5</v>
      </c>
      <c r="I877" t="s">
        <v>998</v>
      </c>
    </row>
    <row r="878" spans="1:9" x14ac:dyDescent="0.35">
      <c r="A878" t="s">
        <v>888</v>
      </c>
      <c r="B878" t="s">
        <v>889</v>
      </c>
      <c r="C878" t="s">
        <v>890</v>
      </c>
      <c r="D878">
        <v>8</v>
      </c>
      <c r="E878" t="s">
        <v>226</v>
      </c>
      <c r="F878" t="s">
        <v>1058</v>
      </c>
      <c r="G878" t="s">
        <v>1006</v>
      </c>
      <c r="H878">
        <v>2</v>
      </c>
      <c r="I878" t="s">
        <v>998</v>
      </c>
    </row>
    <row r="879" spans="1:9" x14ac:dyDescent="0.35">
      <c r="A879" t="s">
        <v>888</v>
      </c>
      <c r="B879" t="s">
        <v>889</v>
      </c>
      <c r="C879" t="s">
        <v>890</v>
      </c>
      <c r="D879">
        <v>8</v>
      </c>
      <c r="E879" t="s">
        <v>226</v>
      </c>
      <c r="F879" t="s">
        <v>1074</v>
      </c>
      <c r="G879" t="s">
        <v>886</v>
      </c>
      <c r="H879">
        <v>1</v>
      </c>
      <c r="I879" t="s">
        <v>998</v>
      </c>
    </row>
    <row r="880" spans="1:9" x14ac:dyDescent="0.35">
      <c r="A880" t="s">
        <v>888</v>
      </c>
      <c r="B880" t="s">
        <v>889</v>
      </c>
      <c r="C880" t="s">
        <v>890</v>
      </c>
      <c r="D880">
        <v>8</v>
      </c>
      <c r="E880" t="s">
        <v>226</v>
      </c>
      <c r="F880" t="s">
        <v>389</v>
      </c>
      <c r="G880" t="s">
        <v>1007</v>
      </c>
      <c r="H880">
        <v>2</v>
      </c>
      <c r="I880" t="s">
        <v>998</v>
      </c>
    </row>
    <row r="881" spans="1:9" x14ac:dyDescent="0.35">
      <c r="A881" t="s">
        <v>888</v>
      </c>
      <c r="B881" t="s">
        <v>889</v>
      </c>
      <c r="C881" t="s">
        <v>890</v>
      </c>
      <c r="D881">
        <v>8</v>
      </c>
      <c r="E881" t="s">
        <v>226</v>
      </c>
      <c r="F881" t="s">
        <v>381</v>
      </c>
      <c r="G881" t="s">
        <v>1008</v>
      </c>
      <c r="H881">
        <v>2</v>
      </c>
      <c r="I881" t="s">
        <v>998</v>
      </c>
    </row>
    <row r="882" spans="1:9" x14ac:dyDescent="0.35">
      <c r="A882" t="s">
        <v>888</v>
      </c>
      <c r="B882" t="s">
        <v>889</v>
      </c>
      <c r="C882" t="s">
        <v>890</v>
      </c>
      <c r="D882">
        <v>8</v>
      </c>
      <c r="E882" t="s">
        <v>226</v>
      </c>
      <c r="F882" t="s">
        <v>405</v>
      </c>
      <c r="G882" t="s">
        <v>1009</v>
      </c>
      <c r="H882">
        <v>2</v>
      </c>
      <c r="I882" t="s">
        <v>998</v>
      </c>
    </row>
    <row r="883" spans="1:9" x14ac:dyDescent="0.35">
      <c r="A883" t="s">
        <v>888</v>
      </c>
      <c r="B883" t="s">
        <v>889</v>
      </c>
      <c r="C883" t="s">
        <v>890</v>
      </c>
      <c r="D883">
        <v>8</v>
      </c>
      <c r="E883" t="s">
        <v>226</v>
      </c>
      <c r="F883" t="s">
        <v>1068</v>
      </c>
      <c r="G883" t="s">
        <v>1010</v>
      </c>
      <c r="H883">
        <v>2</v>
      </c>
      <c r="I883" t="s">
        <v>998</v>
      </c>
    </row>
    <row r="884" spans="1:9" x14ac:dyDescent="0.35">
      <c r="A884" t="s">
        <v>888</v>
      </c>
      <c r="B884" t="s">
        <v>889</v>
      </c>
      <c r="C884" t="s">
        <v>890</v>
      </c>
      <c r="D884">
        <v>8</v>
      </c>
      <c r="E884" t="s">
        <v>226</v>
      </c>
      <c r="F884" t="s">
        <v>673</v>
      </c>
      <c r="G884" t="s">
        <v>997</v>
      </c>
      <c r="H884">
        <v>1</v>
      </c>
      <c r="I884" t="s">
        <v>998</v>
      </c>
    </row>
    <row r="885" spans="1:9" x14ac:dyDescent="0.35">
      <c r="A885" t="s">
        <v>888</v>
      </c>
      <c r="B885" t="s">
        <v>889</v>
      </c>
      <c r="C885" t="s">
        <v>890</v>
      </c>
      <c r="D885">
        <v>7</v>
      </c>
      <c r="E885" t="s">
        <v>225</v>
      </c>
      <c r="F885" t="s">
        <v>380</v>
      </c>
      <c r="G885" t="s">
        <v>1012</v>
      </c>
      <c r="H885">
        <v>10</v>
      </c>
      <c r="I885" t="s">
        <v>892</v>
      </c>
    </row>
    <row r="886" spans="1:9" x14ac:dyDescent="0.35">
      <c r="A886" t="s">
        <v>888</v>
      </c>
      <c r="B886" t="s">
        <v>889</v>
      </c>
      <c r="C886" t="s">
        <v>890</v>
      </c>
      <c r="D886">
        <v>7</v>
      </c>
      <c r="E886" t="s">
        <v>225</v>
      </c>
      <c r="F886" t="s">
        <v>401</v>
      </c>
      <c r="G886" t="s">
        <v>881</v>
      </c>
      <c r="H886">
        <v>1</v>
      </c>
      <c r="I886" t="s">
        <v>892</v>
      </c>
    </row>
    <row r="887" spans="1:9" x14ac:dyDescent="0.35">
      <c r="A887" t="s">
        <v>888</v>
      </c>
      <c r="B887" t="s">
        <v>889</v>
      </c>
      <c r="C887" t="s">
        <v>890</v>
      </c>
      <c r="D887">
        <v>7</v>
      </c>
      <c r="E887" t="s">
        <v>225</v>
      </c>
      <c r="F887" t="s">
        <v>370</v>
      </c>
      <c r="G887" t="s">
        <v>1013</v>
      </c>
      <c r="H887">
        <v>7</v>
      </c>
      <c r="I887" t="s">
        <v>892</v>
      </c>
    </row>
    <row r="888" spans="1:9" x14ac:dyDescent="0.35">
      <c r="A888" t="s">
        <v>888</v>
      </c>
      <c r="B888" t="s">
        <v>889</v>
      </c>
      <c r="C888" t="s">
        <v>890</v>
      </c>
      <c r="D888">
        <v>7</v>
      </c>
      <c r="E888" t="s">
        <v>225</v>
      </c>
      <c r="F888" t="s">
        <v>365</v>
      </c>
      <c r="G888" t="s">
        <v>362</v>
      </c>
      <c r="H888">
        <v>16</v>
      </c>
      <c r="I888" t="s">
        <v>892</v>
      </c>
    </row>
    <row r="889" spans="1:9" x14ac:dyDescent="0.35">
      <c r="A889" t="s">
        <v>888</v>
      </c>
      <c r="B889" t="s">
        <v>889</v>
      </c>
      <c r="C889" t="s">
        <v>890</v>
      </c>
      <c r="D889">
        <v>7</v>
      </c>
      <c r="E889" t="s">
        <v>225</v>
      </c>
      <c r="F889" t="s">
        <v>673</v>
      </c>
      <c r="G889" t="s">
        <v>1014</v>
      </c>
      <c r="H889">
        <v>8</v>
      </c>
      <c r="I889" t="s">
        <v>892</v>
      </c>
    </row>
    <row r="890" spans="1:9" x14ac:dyDescent="0.35">
      <c r="A890" t="s">
        <v>888</v>
      </c>
      <c r="B890" t="s">
        <v>889</v>
      </c>
      <c r="C890" t="s">
        <v>890</v>
      </c>
      <c r="D890">
        <v>7</v>
      </c>
      <c r="E890" t="s">
        <v>225</v>
      </c>
      <c r="F890" t="s">
        <v>618</v>
      </c>
      <c r="G890" t="s">
        <v>1015</v>
      </c>
      <c r="H890">
        <v>7</v>
      </c>
      <c r="I890" t="s">
        <v>892</v>
      </c>
    </row>
    <row r="891" spans="1:9" x14ac:dyDescent="0.35">
      <c r="A891" t="s">
        <v>888</v>
      </c>
      <c r="B891" t="s">
        <v>889</v>
      </c>
      <c r="C891" t="s">
        <v>890</v>
      </c>
      <c r="D891">
        <v>7</v>
      </c>
      <c r="E891" t="s">
        <v>225</v>
      </c>
      <c r="F891" t="s">
        <v>523</v>
      </c>
      <c r="G891" t="s">
        <v>994</v>
      </c>
      <c r="H891">
        <v>14</v>
      </c>
      <c r="I891" t="s">
        <v>892</v>
      </c>
    </row>
    <row r="892" spans="1:9" x14ac:dyDescent="0.35">
      <c r="A892" t="s">
        <v>888</v>
      </c>
      <c r="B892" t="s">
        <v>889</v>
      </c>
      <c r="C892" t="s">
        <v>890</v>
      </c>
      <c r="D892">
        <v>7</v>
      </c>
      <c r="E892" t="s">
        <v>225</v>
      </c>
      <c r="F892" t="s">
        <v>381</v>
      </c>
      <c r="G892" t="s">
        <v>954</v>
      </c>
      <c r="H892">
        <v>1</v>
      </c>
      <c r="I892" t="s">
        <v>892</v>
      </c>
    </row>
    <row r="893" spans="1:9" x14ac:dyDescent="0.35">
      <c r="A893" t="s">
        <v>888</v>
      </c>
      <c r="B893" t="s">
        <v>889</v>
      </c>
      <c r="C893" t="s">
        <v>890</v>
      </c>
      <c r="D893">
        <v>7</v>
      </c>
      <c r="E893" t="s">
        <v>225</v>
      </c>
      <c r="F893" t="s">
        <v>1070</v>
      </c>
      <c r="G893" t="s">
        <v>881</v>
      </c>
      <c r="H893">
        <v>1</v>
      </c>
      <c r="I893" t="s">
        <v>892</v>
      </c>
    </row>
    <row r="894" spans="1:9" x14ac:dyDescent="0.35">
      <c r="A894" t="s">
        <v>888</v>
      </c>
      <c r="B894" t="s">
        <v>889</v>
      </c>
      <c r="C894" t="s">
        <v>890</v>
      </c>
      <c r="D894">
        <v>7</v>
      </c>
      <c r="E894" t="s">
        <v>225</v>
      </c>
      <c r="F894" t="s">
        <v>374</v>
      </c>
      <c r="G894" t="s">
        <v>1016</v>
      </c>
      <c r="H894">
        <v>11</v>
      </c>
      <c r="I894" t="s">
        <v>892</v>
      </c>
    </row>
    <row r="895" spans="1:9" x14ac:dyDescent="0.35">
      <c r="A895" t="s">
        <v>888</v>
      </c>
      <c r="B895" t="s">
        <v>889</v>
      </c>
      <c r="C895" t="s">
        <v>890</v>
      </c>
      <c r="D895">
        <v>7</v>
      </c>
      <c r="E895" t="s">
        <v>225</v>
      </c>
      <c r="F895" t="s">
        <v>405</v>
      </c>
      <c r="G895" t="s">
        <v>1017</v>
      </c>
      <c r="H895">
        <v>5</v>
      </c>
      <c r="I895" t="s">
        <v>892</v>
      </c>
    </row>
    <row r="896" spans="1:9" x14ac:dyDescent="0.35">
      <c r="A896" t="s">
        <v>888</v>
      </c>
      <c r="B896" t="s">
        <v>889</v>
      </c>
      <c r="C896" t="s">
        <v>890</v>
      </c>
      <c r="D896">
        <v>7</v>
      </c>
      <c r="E896" t="s">
        <v>225</v>
      </c>
      <c r="F896" t="s">
        <v>409</v>
      </c>
      <c r="G896" t="s">
        <v>954</v>
      </c>
      <c r="H896">
        <v>1</v>
      </c>
      <c r="I896" t="s">
        <v>892</v>
      </c>
    </row>
    <row r="897" spans="1:9" x14ac:dyDescent="0.35">
      <c r="A897" t="s">
        <v>888</v>
      </c>
      <c r="B897" t="s">
        <v>889</v>
      </c>
      <c r="C897" t="s">
        <v>890</v>
      </c>
      <c r="D897">
        <v>7</v>
      </c>
      <c r="E897" t="s">
        <v>225</v>
      </c>
      <c r="F897" t="s">
        <v>729</v>
      </c>
      <c r="G897" t="s">
        <v>1018</v>
      </c>
      <c r="H897">
        <v>2</v>
      </c>
      <c r="I897" t="s">
        <v>892</v>
      </c>
    </row>
    <row r="898" spans="1:9" x14ac:dyDescent="0.35">
      <c r="A898" t="s">
        <v>888</v>
      </c>
      <c r="B898" t="s">
        <v>889</v>
      </c>
      <c r="C898" t="s">
        <v>890</v>
      </c>
      <c r="D898">
        <v>7</v>
      </c>
      <c r="E898" t="s">
        <v>225</v>
      </c>
      <c r="F898" t="s">
        <v>403</v>
      </c>
      <c r="G898" t="s">
        <v>97</v>
      </c>
      <c r="H898">
        <v>1</v>
      </c>
      <c r="I898" t="s">
        <v>892</v>
      </c>
    </row>
    <row r="899" spans="1:9" x14ac:dyDescent="0.35">
      <c r="A899" t="s">
        <v>888</v>
      </c>
      <c r="B899" t="s">
        <v>889</v>
      </c>
      <c r="C899" t="s">
        <v>890</v>
      </c>
      <c r="D899">
        <v>7</v>
      </c>
      <c r="E899" t="s">
        <v>225</v>
      </c>
      <c r="F899" t="s">
        <v>1072</v>
      </c>
      <c r="G899" t="s">
        <v>933</v>
      </c>
      <c r="H899">
        <v>2</v>
      </c>
      <c r="I899" t="s">
        <v>892</v>
      </c>
    </row>
    <row r="900" spans="1:9" x14ac:dyDescent="0.35">
      <c r="A900" t="s">
        <v>888</v>
      </c>
      <c r="B900" t="s">
        <v>889</v>
      </c>
      <c r="C900" t="s">
        <v>890</v>
      </c>
      <c r="D900">
        <v>7</v>
      </c>
      <c r="E900" t="s">
        <v>225</v>
      </c>
      <c r="F900" t="s">
        <v>465</v>
      </c>
      <c r="G900" t="s">
        <v>988</v>
      </c>
      <c r="H900">
        <v>1</v>
      </c>
      <c r="I900" t="s">
        <v>892</v>
      </c>
    </row>
    <row r="901" spans="1:9" x14ac:dyDescent="0.35">
      <c r="A901" t="s">
        <v>888</v>
      </c>
      <c r="B901" t="s">
        <v>889</v>
      </c>
      <c r="C901" t="s">
        <v>890</v>
      </c>
      <c r="D901">
        <v>7</v>
      </c>
      <c r="E901" t="s">
        <v>225</v>
      </c>
      <c r="F901" t="s">
        <v>1058</v>
      </c>
      <c r="G901" t="s">
        <v>957</v>
      </c>
      <c r="H901">
        <v>1</v>
      </c>
      <c r="I901" t="s">
        <v>892</v>
      </c>
    </row>
    <row r="902" spans="1:9" x14ac:dyDescent="0.35">
      <c r="A902" t="s">
        <v>888</v>
      </c>
      <c r="B902" t="s">
        <v>889</v>
      </c>
      <c r="C902" t="s">
        <v>890</v>
      </c>
      <c r="D902">
        <v>6</v>
      </c>
      <c r="E902" t="s">
        <v>224</v>
      </c>
      <c r="F902" t="s">
        <v>365</v>
      </c>
      <c r="G902" t="s">
        <v>362</v>
      </c>
      <c r="H902">
        <v>16</v>
      </c>
      <c r="I902" t="s">
        <v>1019</v>
      </c>
    </row>
    <row r="903" spans="1:9" x14ac:dyDescent="0.35">
      <c r="A903" t="s">
        <v>888</v>
      </c>
      <c r="B903" t="s">
        <v>889</v>
      </c>
      <c r="C903" t="s">
        <v>890</v>
      </c>
      <c r="D903">
        <v>6</v>
      </c>
      <c r="E903" t="s">
        <v>224</v>
      </c>
      <c r="F903" t="s">
        <v>370</v>
      </c>
      <c r="G903" t="s">
        <v>1020</v>
      </c>
      <c r="H903">
        <v>8</v>
      </c>
      <c r="I903" t="s">
        <v>1019</v>
      </c>
    </row>
    <row r="904" spans="1:9" x14ac:dyDescent="0.35">
      <c r="A904" t="s">
        <v>888</v>
      </c>
      <c r="B904" t="s">
        <v>889</v>
      </c>
      <c r="C904" t="s">
        <v>890</v>
      </c>
      <c r="D904">
        <v>6</v>
      </c>
      <c r="E904" t="s">
        <v>224</v>
      </c>
      <c r="F904" t="s">
        <v>728</v>
      </c>
      <c r="G904" t="s">
        <v>942</v>
      </c>
      <c r="H904">
        <v>1</v>
      </c>
      <c r="I904" t="s">
        <v>1019</v>
      </c>
    </row>
    <row r="905" spans="1:9" x14ac:dyDescent="0.35">
      <c r="A905" t="s">
        <v>888</v>
      </c>
      <c r="B905" t="s">
        <v>889</v>
      </c>
      <c r="C905" t="s">
        <v>890</v>
      </c>
      <c r="D905">
        <v>6</v>
      </c>
      <c r="E905" t="s">
        <v>224</v>
      </c>
      <c r="F905" t="s">
        <v>381</v>
      </c>
      <c r="G905" t="s">
        <v>1021</v>
      </c>
      <c r="H905">
        <v>2</v>
      </c>
      <c r="I905" t="s">
        <v>1019</v>
      </c>
    </row>
    <row r="906" spans="1:9" x14ac:dyDescent="0.35">
      <c r="A906" t="s">
        <v>888</v>
      </c>
      <c r="B906" t="s">
        <v>889</v>
      </c>
      <c r="C906" t="s">
        <v>890</v>
      </c>
      <c r="D906">
        <v>6</v>
      </c>
      <c r="E906" t="s">
        <v>224</v>
      </c>
      <c r="F906" t="s">
        <v>1062</v>
      </c>
      <c r="G906" t="s">
        <v>1022</v>
      </c>
      <c r="H906">
        <v>15</v>
      </c>
      <c r="I906" t="s">
        <v>1019</v>
      </c>
    </row>
    <row r="907" spans="1:9" x14ac:dyDescent="0.35">
      <c r="A907" t="s">
        <v>888</v>
      </c>
      <c r="B907" t="s">
        <v>889</v>
      </c>
      <c r="C907" t="s">
        <v>890</v>
      </c>
      <c r="D907">
        <v>6</v>
      </c>
      <c r="E907" t="s">
        <v>224</v>
      </c>
      <c r="F907" t="s">
        <v>523</v>
      </c>
      <c r="G907" t="s">
        <v>1023</v>
      </c>
      <c r="H907">
        <v>2</v>
      </c>
      <c r="I907" t="s">
        <v>1019</v>
      </c>
    </row>
    <row r="908" spans="1:9" x14ac:dyDescent="0.35">
      <c r="A908" t="s">
        <v>888</v>
      </c>
      <c r="B908" t="s">
        <v>889</v>
      </c>
      <c r="C908" t="s">
        <v>890</v>
      </c>
      <c r="D908">
        <v>6</v>
      </c>
      <c r="E908" t="s">
        <v>224</v>
      </c>
      <c r="F908" t="s">
        <v>405</v>
      </c>
      <c r="G908" t="s">
        <v>954</v>
      </c>
      <c r="H908">
        <v>1</v>
      </c>
      <c r="I908" t="s">
        <v>1019</v>
      </c>
    </row>
    <row r="909" spans="1:9" x14ac:dyDescent="0.35">
      <c r="A909" t="s">
        <v>888</v>
      </c>
      <c r="B909" t="s">
        <v>889</v>
      </c>
      <c r="C909" t="s">
        <v>890</v>
      </c>
      <c r="D909">
        <v>6</v>
      </c>
      <c r="E909" t="s">
        <v>224</v>
      </c>
      <c r="F909" t="s">
        <v>244</v>
      </c>
      <c r="G909" t="s">
        <v>1024</v>
      </c>
      <c r="H909">
        <v>7</v>
      </c>
      <c r="I909" t="s">
        <v>1019</v>
      </c>
    </row>
    <row r="910" spans="1:9" x14ac:dyDescent="0.35">
      <c r="A910" t="s">
        <v>888</v>
      </c>
      <c r="B910" t="s">
        <v>889</v>
      </c>
      <c r="C910" t="s">
        <v>890</v>
      </c>
      <c r="D910">
        <v>6</v>
      </c>
      <c r="E910" t="s">
        <v>224</v>
      </c>
      <c r="F910" t="s">
        <v>403</v>
      </c>
      <c r="G910" t="s">
        <v>1025</v>
      </c>
      <c r="H910">
        <v>3</v>
      </c>
      <c r="I910" t="s">
        <v>1019</v>
      </c>
    </row>
    <row r="911" spans="1:9" x14ac:dyDescent="0.35">
      <c r="A911" t="s">
        <v>888</v>
      </c>
      <c r="B911" t="s">
        <v>889</v>
      </c>
      <c r="C911" t="s">
        <v>890</v>
      </c>
      <c r="D911">
        <v>6</v>
      </c>
      <c r="E911" t="s">
        <v>224</v>
      </c>
      <c r="F911" t="s">
        <v>380</v>
      </c>
      <c r="G911" t="s">
        <v>1026</v>
      </c>
      <c r="H911">
        <v>7</v>
      </c>
      <c r="I911" t="s">
        <v>1019</v>
      </c>
    </row>
    <row r="912" spans="1:9" x14ac:dyDescent="0.35">
      <c r="A912" t="s">
        <v>888</v>
      </c>
      <c r="B912" t="s">
        <v>889</v>
      </c>
      <c r="C912" t="s">
        <v>890</v>
      </c>
      <c r="D912">
        <v>6</v>
      </c>
      <c r="E912" t="s">
        <v>224</v>
      </c>
      <c r="F912" t="s">
        <v>729</v>
      </c>
      <c r="G912" t="s">
        <v>925</v>
      </c>
      <c r="H912">
        <v>1</v>
      </c>
      <c r="I912" t="s">
        <v>1019</v>
      </c>
    </row>
    <row r="913" spans="1:9" x14ac:dyDescent="0.35">
      <c r="A913" t="s">
        <v>888</v>
      </c>
      <c r="B913" t="s">
        <v>889</v>
      </c>
      <c r="C913" t="s">
        <v>890</v>
      </c>
      <c r="D913">
        <v>3</v>
      </c>
      <c r="E913" t="s">
        <v>221</v>
      </c>
      <c r="F913" t="s">
        <v>372</v>
      </c>
      <c r="G913" t="s">
        <v>1027</v>
      </c>
      <c r="H913">
        <v>13</v>
      </c>
      <c r="I913" t="s">
        <v>1028</v>
      </c>
    </row>
    <row r="914" spans="1:9" x14ac:dyDescent="0.35">
      <c r="A914" t="s">
        <v>888</v>
      </c>
      <c r="B914" t="s">
        <v>889</v>
      </c>
      <c r="C914" t="s">
        <v>890</v>
      </c>
      <c r="D914">
        <v>3</v>
      </c>
      <c r="E914" t="s">
        <v>221</v>
      </c>
      <c r="F914" t="s">
        <v>380</v>
      </c>
      <c r="G914" t="s">
        <v>1029</v>
      </c>
      <c r="H914">
        <v>10</v>
      </c>
      <c r="I914" t="s">
        <v>1028</v>
      </c>
    </row>
    <row r="915" spans="1:9" x14ac:dyDescent="0.35">
      <c r="A915" t="s">
        <v>888</v>
      </c>
      <c r="B915" t="s">
        <v>889</v>
      </c>
      <c r="C915" t="s">
        <v>890</v>
      </c>
      <c r="D915">
        <v>3</v>
      </c>
      <c r="E915" t="s">
        <v>221</v>
      </c>
      <c r="F915" t="s">
        <v>365</v>
      </c>
      <c r="G915" t="s">
        <v>1030</v>
      </c>
      <c r="H915">
        <v>16</v>
      </c>
      <c r="I915" t="s">
        <v>1028</v>
      </c>
    </row>
    <row r="916" spans="1:9" x14ac:dyDescent="0.35">
      <c r="A916" t="s">
        <v>888</v>
      </c>
      <c r="B916" t="s">
        <v>889</v>
      </c>
      <c r="C916" t="s">
        <v>890</v>
      </c>
      <c r="D916">
        <v>3</v>
      </c>
      <c r="E916" t="s">
        <v>221</v>
      </c>
      <c r="F916" t="s">
        <v>377</v>
      </c>
      <c r="G916" t="s">
        <v>882</v>
      </c>
      <c r="H916">
        <v>1</v>
      </c>
      <c r="I916" t="s">
        <v>1028</v>
      </c>
    </row>
    <row r="917" spans="1:9" x14ac:dyDescent="0.35">
      <c r="A917" t="s">
        <v>888</v>
      </c>
      <c r="B917" t="s">
        <v>889</v>
      </c>
      <c r="C917" t="s">
        <v>890</v>
      </c>
      <c r="D917">
        <v>3</v>
      </c>
      <c r="E917" t="s">
        <v>221</v>
      </c>
      <c r="F917" t="s">
        <v>403</v>
      </c>
      <c r="G917" t="s">
        <v>1031</v>
      </c>
      <c r="H917">
        <v>12</v>
      </c>
      <c r="I917" t="s">
        <v>1028</v>
      </c>
    </row>
    <row r="918" spans="1:9" x14ac:dyDescent="0.35">
      <c r="A918" t="s">
        <v>888</v>
      </c>
      <c r="B918" t="s">
        <v>889</v>
      </c>
      <c r="C918" t="s">
        <v>890</v>
      </c>
      <c r="D918">
        <v>3</v>
      </c>
      <c r="E918" t="s">
        <v>221</v>
      </c>
      <c r="F918" t="s">
        <v>370</v>
      </c>
      <c r="G918" t="s">
        <v>695</v>
      </c>
      <c r="H918">
        <v>15</v>
      </c>
      <c r="I918" t="s">
        <v>1028</v>
      </c>
    </row>
    <row r="919" spans="1:9" x14ac:dyDescent="0.35">
      <c r="A919" t="s">
        <v>888</v>
      </c>
      <c r="B919" t="s">
        <v>889</v>
      </c>
      <c r="C919" t="s">
        <v>890</v>
      </c>
      <c r="D919">
        <v>3</v>
      </c>
      <c r="E919" t="s">
        <v>221</v>
      </c>
      <c r="F919" t="s">
        <v>361</v>
      </c>
      <c r="G919" t="s">
        <v>1032</v>
      </c>
      <c r="H919">
        <v>8</v>
      </c>
      <c r="I919" t="s">
        <v>1028</v>
      </c>
    </row>
    <row r="920" spans="1:9" x14ac:dyDescent="0.35">
      <c r="A920" t="s">
        <v>888</v>
      </c>
      <c r="B920" t="s">
        <v>889</v>
      </c>
      <c r="C920" t="s">
        <v>890</v>
      </c>
      <c r="D920">
        <v>3</v>
      </c>
      <c r="E920" t="s">
        <v>221</v>
      </c>
      <c r="F920" t="s">
        <v>1070</v>
      </c>
      <c r="G920" t="s">
        <v>1033</v>
      </c>
      <c r="H920">
        <v>2</v>
      </c>
      <c r="I920" t="s">
        <v>1028</v>
      </c>
    </row>
    <row r="921" spans="1:9" x14ac:dyDescent="0.35">
      <c r="A921" t="s">
        <v>888</v>
      </c>
      <c r="B921" t="s">
        <v>889</v>
      </c>
      <c r="C921" t="s">
        <v>890</v>
      </c>
      <c r="D921">
        <v>3</v>
      </c>
      <c r="E921" t="s">
        <v>221</v>
      </c>
      <c r="F921" t="s">
        <v>673</v>
      </c>
      <c r="G921" t="s">
        <v>1034</v>
      </c>
      <c r="H921">
        <v>4</v>
      </c>
      <c r="I921" t="s">
        <v>1028</v>
      </c>
    </row>
    <row r="922" spans="1:9" x14ac:dyDescent="0.35">
      <c r="A922" t="s">
        <v>888</v>
      </c>
      <c r="B922" t="s">
        <v>889</v>
      </c>
      <c r="C922" t="s">
        <v>890</v>
      </c>
      <c r="D922">
        <v>3</v>
      </c>
      <c r="E922" t="s">
        <v>221</v>
      </c>
      <c r="F922" t="s">
        <v>405</v>
      </c>
      <c r="G922" t="s">
        <v>1035</v>
      </c>
      <c r="H922">
        <v>4</v>
      </c>
      <c r="I922" t="s">
        <v>1028</v>
      </c>
    </row>
    <row r="923" spans="1:9" x14ac:dyDescent="0.35">
      <c r="A923" t="s">
        <v>888</v>
      </c>
      <c r="B923" t="s">
        <v>889</v>
      </c>
      <c r="C923" t="s">
        <v>890</v>
      </c>
      <c r="D923">
        <v>3</v>
      </c>
      <c r="E923" t="s">
        <v>221</v>
      </c>
      <c r="F923" t="s">
        <v>523</v>
      </c>
      <c r="G923" t="s">
        <v>881</v>
      </c>
      <c r="H923">
        <v>1</v>
      </c>
      <c r="I923" t="s">
        <v>1028</v>
      </c>
    </row>
    <row r="924" spans="1:9" x14ac:dyDescent="0.35">
      <c r="A924" t="s">
        <v>888</v>
      </c>
      <c r="B924" t="s">
        <v>889</v>
      </c>
      <c r="C924" t="s">
        <v>890</v>
      </c>
      <c r="D924">
        <v>3</v>
      </c>
      <c r="E924" t="s">
        <v>221</v>
      </c>
      <c r="F924" t="s">
        <v>422</v>
      </c>
      <c r="G924" t="s">
        <v>942</v>
      </c>
      <c r="H924">
        <v>1</v>
      </c>
      <c r="I924" t="s">
        <v>1028</v>
      </c>
    </row>
    <row r="925" spans="1:9" x14ac:dyDescent="0.35">
      <c r="A925" t="s">
        <v>888</v>
      </c>
      <c r="B925" t="s">
        <v>889</v>
      </c>
      <c r="C925" t="s">
        <v>890</v>
      </c>
      <c r="D925">
        <v>3</v>
      </c>
      <c r="E925" t="s">
        <v>221</v>
      </c>
      <c r="F925" t="s">
        <v>381</v>
      </c>
      <c r="G925" t="s">
        <v>952</v>
      </c>
      <c r="H925">
        <v>2</v>
      </c>
      <c r="I925" t="s">
        <v>1028</v>
      </c>
    </row>
    <row r="926" spans="1:9" x14ac:dyDescent="0.35">
      <c r="A926" t="s">
        <v>888</v>
      </c>
      <c r="B926" t="s">
        <v>889</v>
      </c>
      <c r="C926" t="s">
        <v>890</v>
      </c>
      <c r="D926">
        <v>3</v>
      </c>
      <c r="E926" t="s">
        <v>221</v>
      </c>
      <c r="F926" t="s">
        <v>1062</v>
      </c>
      <c r="G926" t="s">
        <v>942</v>
      </c>
      <c r="H926">
        <v>1</v>
      </c>
      <c r="I926" t="s">
        <v>1028</v>
      </c>
    </row>
    <row r="927" spans="1:9" x14ac:dyDescent="0.35">
      <c r="A927" t="s">
        <v>888</v>
      </c>
      <c r="B927" t="s">
        <v>889</v>
      </c>
      <c r="C927" t="s">
        <v>890</v>
      </c>
      <c r="D927">
        <v>3</v>
      </c>
      <c r="E927" t="s">
        <v>221</v>
      </c>
      <c r="F927" t="s">
        <v>1075</v>
      </c>
      <c r="G927" t="s">
        <v>1033</v>
      </c>
      <c r="H927">
        <v>2</v>
      </c>
      <c r="I927" t="s">
        <v>1028</v>
      </c>
    </row>
    <row r="928" spans="1:9" x14ac:dyDescent="0.35">
      <c r="A928" t="s">
        <v>888</v>
      </c>
      <c r="B928" t="s">
        <v>889</v>
      </c>
      <c r="C928" t="s">
        <v>890</v>
      </c>
      <c r="D928">
        <v>3</v>
      </c>
      <c r="E928" t="s">
        <v>221</v>
      </c>
      <c r="F928" t="s">
        <v>729</v>
      </c>
      <c r="G928" t="s">
        <v>1036</v>
      </c>
      <c r="H928">
        <v>3</v>
      </c>
      <c r="I928" t="s">
        <v>1028</v>
      </c>
    </row>
    <row r="929" spans="1:9" x14ac:dyDescent="0.35">
      <c r="A929" t="s">
        <v>888</v>
      </c>
      <c r="B929" t="s">
        <v>889</v>
      </c>
      <c r="C929" t="s">
        <v>890</v>
      </c>
      <c r="D929">
        <v>3</v>
      </c>
      <c r="E929" t="s">
        <v>221</v>
      </c>
      <c r="F929" t="s">
        <v>618</v>
      </c>
      <c r="G929" t="s">
        <v>97</v>
      </c>
      <c r="H929">
        <v>1</v>
      </c>
      <c r="I929" t="s">
        <v>1028</v>
      </c>
    </row>
    <row r="930" spans="1:9" x14ac:dyDescent="0.35">
      <c r="A930" t="s">
        <v>888</v>
      </c>
      <c r="B930" t="s">
        <v>889</v>
      </c>
      <c r="C930" t="s">
        <v>890</v>
      </c>
      <c r="D930">
        <v>4</v>
      </c>
      <c r="E930" t="s">
        <v>222</v>
      </c>
      <c r="F930" t="s">
        <v>372</v>
      </c>
      <c r="G930" t="s">
        <v>1037</v>
      </c>
      <c r="H930">
        <v>10</v>
      </c>
      <c r="I930" t="s">
        <v>1038</v>
      </c>
    </row>
    <row r="931" spans="1:9" x14ac:dyDescent="0.35">
      <c r="A931" t="s">
        <v>888</v>
      </c>
      <c r="B931" t="s">
        <v>889</v>
      </c>
      <c r="C931" t="s">
        <v>890</v>
      </c>
      <c r="D931">
        <v>4</v>
      </c>
      <c r="E931" t="s">
        <v>222</v>
      </c>
      <c r="F931" t="s">
        <v>365</v>
      </c>
      <c r="G931" t="s">
        <v>1039</v>
      </c>
      <c r="H931">
        <v>16</v>
      </c>
      <c r="I931" t="s">
        <v>1038</v>
      </c>
    </row>
    <row r="932" spans="1:9" x14ac:dyDescent="0.35">
      <c r="A932" t="s">
        <v>888</v>
      </c>
      <c r="B932" t="s">
        <v>889</v>
      </c>
      <c r="C932" t="s">
        <v>890</v>
      </c>
      <c r="D932">
        <v>4</v>
      </c>
      <c r="E932" t="s">
        <v>222</v>
      </c>
      <c r="F932" t="s">
        <v>370</v>
      </c>
      <c r="G932" t="s">
        <v>1040</v>
      </c>
      <c r="H932">
        <v>16</v>
      </c>
      <c r="I932" t="s">
        <v>1038</v>
      </c>
    </row>
    <row r="933" spans="1:9" x14ac:dyDescent="0.35">
      <c r="A933" t="s">
        <v>888</v>
      </c>
      <c r="B933" t="s">
        <v>889</v>
      </c>
      <c r="C933" t="s">
        <v>890</v>
      </c>
      <c r="D933">
        <v>4</v>
      </c>
      <c r="E933" t="s">
        <v>222</v>
      </c>
      <c r="F933" t="s">
        <v>403</v>
      </c>
      <c r="G933" t="s">
        <v>1041</v>
      </c>
      <c r="H933">
        <v>8</v>
      </c>
      <c r="I933" t="s">
        <v>1038</v>
      </c>
    </row>
    <row r="934" spans="1:9" x14ac:dyDescent="0.35">
      <c r="A934" t="s">
        <v>888</v>
      </c>
      <c r="B934" t="s">
        <v>889</v>
      </c>
      <c r="C934" t="s">
        <v>890</v>
      </c>
      <c r="D934">
        <v>4</v>
      </c>
      <c r="E934" t="s">
        <v>222</v>
      </c>
      <c r="F934" t="s">
        <v>381</v>
      </c>
      <c r="G934" t="s">
        <v>1042</v>
      </c>
      <c r="H934">
        <v>3</v>
      </c>
      <c r="I934" t="s">
        <v>1038</v>
      </c>
    </row>
    <row r="935" spans="1:9" x14ac:dyDescent="0.35">
      <c r="A935" t="s">
        <v>888</v>
      </c>
      <c r="B935" t="s">
        <v>889</v>
      </c>
      <c r="C935" t="s">
        <v>890</v>
      </c>
      <c r="D935">
        <v>4</v>
      </c>
      <c r="E935" t="s">
        <v>222</v>
      </c>
      <c r="F935" t="s">
        <v>380</v>
      </c>
      <c r="G935" t="s">
        <v>1043</v>
      </c>
      <c r="H935">
        <v>6</v>
      </c>
      <c r="I935" t="s">
        <v>1038</v>
      </c>
    </row>
    <row r="936" spans="1:9" x14ac:dyDescent="0.35">
      <c r="A936" t="s">
        <v>888</v>
      </c>
      <c r="B936" t="s">
        <v>889</v>
      </c>
      <c r="C936" t="s">
        <v>890</v>
      </c>
      <c r="D936">
        <v>4</v>
      </c>
      <c r="E936" t="s">
        <v>222</v>
      </c>
      <c r="F936" t="s">
        <v>405</v>
      </c>
      <c r="G936" t="s">
        <v>1044</v>
      </c>
      <c r="H936">
        <v>6</v>
      </c>
      <c r="I936" t="s">
        <v>1038</v>
      </c>
    </row>
    <row r="937" spans="1:9" x14ac:dyDescent="0.35">
      <c r="A937" t="s">
        <v>888</v>
      </c>
      <c r="B937" t="s">
        <v>889</v>
      </c>
      <c r="C937" t="s">
        <v>890</v>
      </c>
      <c r="D937">
        <v>4</v>
      </c>
      <c r="E937" t="s">
        <v>222</v>
      </c>
      <c r="F937" t="s">
        <v>523</v>
      </c>
      <c r="G937" t="s">
        <v>1045</v>
      </c>
      <c r="H937">
        <v>5</v>
      </c>
      <c r="I937" t="s">
        <v>1038</v>
      </c>
    </row>
    <row r="938" spans="1:9" x14ac:dyDescent="0.35">
      <c r="A938" t="s">
        <v>888</v>
      </c>
      <c r="B938" t="s">
        <v>889</v>
      </c>
      <c r="C938" t="s">
        <v>890</v>
      </c>
      <c r="D938">
        <v>4</v>
      </c>
      <c r="E938" t="s">
        <v>222</v>
      </c>
      <c r="F938" t="s">
        <v>361</v>
      </c>
      <c r="G938" t="s">
        <v>1046</v>
      </c>
      <c r="H938">
        <v>13</v>
      </c>
      <c r="I938" t="s">
        <v>1038</v>
      </c>
    </row>
    <row r="939" spans="1:9" x14ac:dyDescent="0.35">
      <c r="A939" t="s">
        <v>888</v>
      </c>
      <c r="B939" t="s">
        <v>889</v>
      </c>
      <c r="C939" t="s">
        <v>890</v>
      </c>
      <c r="D939">
        <v>4</v>
      </c>
      <c r="E939" t="s">
        <v>222</v>
      </c>
      <c r="F939" t="s">
        <v>1076</v>
      </c>
      <c r="G939" t="s">
        <v>1047</v>
      </c>
      <c r="H939">
        <v>2</v>
      </c>
      <c r="I939" t="s">
        <v>1038</v>
      </c>
    </row>
    <row r="940" spans="1:9" x14ac:dyDescent="0.35">
      <c r="A940" t="s">
        <v>888</v>
      </c>
      <c r="B940" t="s">
        <v>889</v>
      </c>
      <c r="C940" t="s">
        <v>890</v>
      </c>
      <c r="D940">
        <v>4</v>
      </c>
      <c r="E940" t="s">
        <v>222</v>
      </c>
      <c r="F940" t="s">
        <v>411</v>
      </c>
      <c r="G940" t="s">
        <v>884</v>
      </c>
      <c r="H940">
        <v>1</v>
      </c>
      <c r="I940" t="s">
        <v>1038</v>
      </c>
    </row>
    <row r="941" spans="1:9" x14ac:dyDescent="0.35">
      <c r="A941" t="s">
        <v>888</v>
      </c>
      <c r="B941" t="s">
        <v>889</v>
      </c>
      <c r="C941" t="s">
        <v>890</v>
      </c>
      <c r="D941">
        <v>14</v>
      </c>
      <c r="E941" t="s">
        <v>231</v>
      </c>
      <c r="F941" t="s">
        <v>372</v>
      </c>
      <c r="G941"/>
      <c r="I941" t="s">
        <v>1048</v>
      </c>
    </row>
    <row r="942" spans="1:9" x14ac:dyDescent="0.35">
      <c r="A942" t="s">
        <v>888</v>
      </c>
      <c r="B942" t="s">
        <v>889</v>
      </c>
      <c r="C942" t="s">
        <v>890</v>
      </c>
      <c r="D942">
        <v>14</v>
      </c>
      <c r="E942" t="s">
        <v>231</v>
      </c>
      <c r="F942" t="s">
        <v>403</v>
      </c>
      <c r="G942" t="s">
        <v>1049</v>
      </c>
      <c r="H942">
        <v>10</v>
      </c>
      <c r="I942" t="s">
        <v>1048</v>
      </c>
    </row>
    <row r="943" spans="1:9" x14ac:dyDescent="0.35">
      <c r="A943" t="s">
        <v>888</v>
      </c>
      <c r="B943" t="s">
        <v>889</v>
      </c>
      <c r="C943" t="s">
        <v>890</v>
      </c>
      <c r="D943">
        <v>14</v>
      </c>
      <c r="E943" t="s">
        <v>231</v>
      </c>
      <c r="F943" t="s">
        <v>380</v>
      </c>
      <c r="G943" t="s">
        <v>1050</v>
      </c>
      <c r="H943">
        <v>4</v>
      </c>
      <c r="I943" t="s">
        <v>1048</v>
      </c>
    </row>
    <row r="944" spans="1:9" x14ac:dyDescent="0.35">
      <c r="A944" t="s">
        <v>888</v>
      </c>
      <c r="B944" t="s">
        <v>889</v>
      </c>
      <c r="C944" t="s">
        <v>890</v>
      </c>
      <c r="D944">
        <v>14</v>
      </c>
      <c r="E944" t="s">
        <v>231</v>
      </c>
      <c r="F944" t="s">
        <v>1069</v>
      </c>
      <c r="G944" t="s">
        <v>891</v>
      </c>
      <c r="H944">
        <v>1</v>
      </c>
      <c r="I944" t="s">
        <v>1048</v>
      </c>
    </row>
    <row r="945" spans="1:9" x14ac:dyDescent="0.35">
      <c r="A945" t="s">
        <v>888</v>
      </c>
      <c r="B945" t="s">
        <v>889</v>
      </c>
      <c r="C945" t="s">
        <v>890</v>
      </c>
      <c r="D945">
        <v>14</v>
      </c>
      <c r="E945" t="s">
        <v>231</v>
      </c>
      <c r="F945" t="s">
        <v>1063</v>
      </c>
      <c r="G945" t="s">
        <v>882</v>
      </c>
      <c r="H945">
        <v>1</v>
      </c>
      <c r="I945" t="s">
        <v>1048</v>
      </c>
    </row>
    <row r="946" spans="1:9" x14ac:dyDescent="0.35">
      <c r="A946" t="s">
        <v>888</v>
      </c>
      <c r="B946" t="s">
        <v>889</v>
      </c>
      <c r="C946" t="s">
        <v>890</v>
      </c>
      <c r="D946">
        <v>14</v>
      </c>
      <c r="E946" t="s">
        <v>231</v>
      </c>
      <c r="F946" t="s">
        <v>1077</v>
      </c>
      <c r="G946" t="s">
        <v>1051</v>
      </c>
      <c r="H946">
        <v>2</v>
      </c>
      <c r="I946" t="s">
        <v>1048</v>
      </c>
    </row>
    <row r="947" spans="1:9" x14ac:dyDescent="0.35">
      <c r="A947" t="s">
        <v>888</v>
      </c>
      <c r="B947" t="s">
        <v>889</v>
      </c>
      <c r="C947" t="s">
        <v>890</v>
      </c>
      <c r="D947">
        <v>14</v>
      </c>
      <c r="E947" t="s">
        <v>231</v>
      </c>
      <c r="F947" t="s">
        <v>365</v>
      </c>
      <c r="G947" t="s">
        <v>362</v>
      </c>
      <c r="H947">
        <v>16</v>
      </c>
      <c r="I947" t="s">
        <v>1048</v>
      </c>
    </row>
    <row r="948" spans="1:9" x14ac:dyDescent="0.35">
      <c r="A948" t="s">
        <v>888</v>
      </c>
      <c r="B948" t="s">
        <v>889</v>
      </c>
      <c r="C948" t="s">
        <v>890</v>
      </c>
      <c r="D948">
        <v>14</v>
      </c>
      <c r="E948" t="s">
        <v>231</v>
      </c>
      <c r="F948" t="s">
        <v>361</v>
      </c>
      <c r="G948" t="s">
        <v>1052</v>
      </c>
      <c r="H948">
        <v>6</v>
      </c>
      <c r="I948" t="s">
        <v>1048</v>
      </c>
    </row>
    <row r="949" spans="1:9" x14ac:dyDescent="0.35">
      <c r="A949" t="s">
        <v>888</v>
      </c>
      <c r="B949" t="s">
        <v>889</v>
      </c>
      <c r="C949" t="s">
        <v>890</v>
      </c>
      <c r="D949">
        <v>14</v>
      </c>
      <c r="E949" t="s">
        <v>231</v>
      </c>
      <c r="F949" t="s">
        <v>523</v>
      </c>
      <c r="G949" t="s">
        <v>1053</v>
      </c>
      <c r="H949">
        <v>4</v>
      </c>
      <c r="I949" t="s">
        <v>1048</v>
      </c>
    </row>
    <row r="950" spans="1:9" x14ac:dyDescent="0.35">
      <c r="A950" t="s">
        <v>888</v>
      </c>
      <c r="B950" t="s">
        <v>889</v>
      </c>
      <c r="C950" t="s">
        <v>890</v>
      </c>
      <c r="D950">
        <v>14</v>
      </c>
      <c r="E950" t="s">
        <v>231</v>
      </c>
      <c r="F950" t="s">
        <v>1062</v>
      </c>
      <c r="G950" t="s">
        <v>1054</v>
      </c>
      <c r="H950">
        <v>8</v>
      </c>
      <c r="I950" t="s">
        <v>1048</v>
      </c>
    </row>
    <row r="951" spans="1:9" x14ac:dyDescent="0.35">
      <c r="A951" t="s">
        <v>888</v>
      </c>
      <c r="B951" t="s">
        <v>889</v>
      </c>
      <c r="C951" t="s">
        <v>890</v>
      </c>
      <c r="D951">
        <v>14</v>
      </c>
      <c r="E951" t="s">
        <v>231</v>
      </c>
      <c r="F951" t="s">
        <v>1078</v>
      </c>
      <c r="G951" t="s">
        <v>1011</v>
      </c>
      <c r="H951">
        <v>1</v>
      </c>
      <c r="I951" t="s">
        <v>1048</v>
      </c>
    </row>
    <row r="952" spans="1:9" x14ac:dyDescent="0.35">
      <c r="A952" t="s">
        <v>888</v>
      </c>
      <c r="B952" t="s">
        <v>889</v>
      </c>
      <c r="C952" t="s">
        <v>890</v>
      </c>
      <c r="D952">
        <v>14</v>
      </c>
      <c r="E952" t="s">
        <v>231</v>
      </c>
      <c r="F952" t="s">
        <v>370</v>
      </c>
      <c r="G952" t="s">
        <v>362</v>
      </c>
      <c r="H952">
        <v>16</v>
      </c>
      <c r="I952" t="s">
        <v>1048</v>
      </c>
    </row>
    <row r="953" spans="1:9" x14ac:dyDescent="0.35">
      <c r="A953" t="s">
        <v>888</v>
      </c>
      <c r="B953" t="s">
        <v>889</v>
      </c>
      <c r="C953" t="s">
        <v>890</v>
      </c>
      <c r="D953">
        <v>14</v>
      </c>
      <c r="E953" t="s">
        <v>231</v>
      </c>
      <c r="F953" t="s">
        <v>411</v>
      </c>
      <c r="G953" t="s">
        <v>886</v>
      </c>
      <c r="H953">
        <v>1</v>
      </c>
      <c r="I953" t="s">
        <v>1048</v>
      </c>
    </row>
    <row r="954" spans="1:9" x14ac:dyDescent="0.35">
      <c r="A954" t="s">
        <v>888</v>
      </c>
      <c r="B954" t="s">
        <v>889</v>
      </c>
      <c r="C954" t="s">
        <v>890</v>
      </c>
      <c r="D954">
        <v>14</v>
      </c>
      <c r="E954" t="s">
        <v>231</v>
      </c>
      <c r="F954" t="s">
        <v>664</v>
      </c>
      <c r="G954" t="s">
        <v>1055</v>
      </c>
      <c r="H954">
        <v>2</v>
      </c>
      <c r="I954" t="s">
        <v>1048</v>
      </c>
    </row>
  </sheetData>
  <sortState xmlns:xlrd2="http://schemas.microsoft.com/office/spreadsheetml/2017/richdata2" ref="A2:I729">
    <sortCondition ref="B2:B729"/>
    <sortCondition ref="D2:D729"/>
    <sortCondition descending="1" ref="H2:H729"/>
  </sortState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F9A-9795-4E38-8E8D-7D9EBFC53125}">
  <dimension ref="A1:E213"/>
  <sheetViews>
    <sheetView topLeftCell="A4" workbookViewId="0">
      <selection activeCell="C12" sqref="C12"/>
    </sheetView>
  </sheetViews>
  <sheetFormatPr defaultRowHeight="14.5" x14ac:dyDescent="0.35"/>
  <cols>
    <col min="1" max="1" width="11.7265625" bestFit="1" customWidth="1"/>
    <col min="2" max="2" width="11.54296875" bestFit="1" customWidth="1"/>
    <col min="3" max="3" width="13.54296875" bestFit="1" customWidth="1"/>
  </cols>
  <sheetData>
    <row r="1" spans="1:5" s="1" customFormat="1" x14ac:dyDescent="0.35">
      <c r="A1" s="36" t="s">
        <v>3</v>
      </c>
      <c r="B1" s="36" t="s">
        <v>872</v>
      </c>
      <c r="C1" s="36" t="s">
        <v>1806</v>
      </c>
      <c r="D1" s="36" t="s">
        <v>1583</v>
      </c>
      <c r="E1" s="36" t="s">
        <v>1584</v>
      </c>
    </row>
    <row r="2" spans="1:5" x14ac:dyDescent="0.35">
      <c r="A2" s="37" t="s">
        <v>16</v>
      </c>
      <c r="B2" s="38" t="s">
        <v>129</v>
      </c>
      <c r="C2" s="37" t="s">
        <v>1585</v>
      </c>
      <c r="D2" s="37">
        <v>6548579.642</v>
      </c>
      <c r="E2" s="37">
        <v>612241.97499999998</v>
      </c>
    </row>
    <row r="3" spans="1:5" x14ac:dyDescent="0.35">
      <c r="A3" s="37" t="s">
        <v>16</v>
      </c>
      <c r="B3" s="38" t="s">
        <v>129</v>
      </c>
      <c r="C3" s="37" t="s">
        <v>1586</v>
      </c>
      <c r="D3" s="37">
        <v>6548579.6500000004</v>
      </c>
      <c r="E3" s="37">
        <v>612242.26100000006</v>
      </c>
    </row>
    <row r="4" spans="1:5" x14ac:dyDescent="0.35">
      <c r="A4" s="37" t="s">
        <v>16</v>
      </c>
      <c r="B4" s="38" t="s">
        <v>129</v>
      </c>
      <c r="C4" s="37" t="s">
        <v>1587</v>
      </c>
      <c r="D4" s="37">
        <v>6548579.0920000002</v>
      </c>
      <c r="E4" s="37">
        <v>612242.22</v>
      </c>
    </row>
    <row r="5" spans="1:5" x14ac:dyDescent="0.35">
      <c r="A5" s="37" t="s">
        <v>16</v>
      </c>
      <c r="B5" s="38" t="s">
        <v>129</v>
      </c>
      <c r="C5" s="37" t="s">
        <v>1588</v>
      </c>
      <c r="D5" s="37">
        <v>6548579.1880000001</v>
      </c>
      <c r="E5" s="37">
        <v>612241.701</v>
      </c>
    </row>
    <row r="6" spans="1:5" x14ac:dyDescent="0.35">
      <c r="A6" s="37" t="s">
        <v>16</v>
      </c>
      <c r="B6" s="38" t="s">
        <v>130</v>
      </c>
      <c r="C6" s="37" t="s">
        <v>1589</v>
      </c>
      <c r="D6" s="37">
        <v>6548601.8130000001</v>
      </c>
      <c r="E6" s="37">
        <v>612257.16200000001</v>
      </c>
    </row>
    <row r="7" spans="1:5" x14ac:dyDescent="0.35">
      <c r="A7" s="37" t="s">
        <v>16</v>
      </c>
      <c r="B7" s="38" t="s">
        <v>130</v>
      </c>
      <c r="C7" s="37" t="s">
        <v>1590</v>
      </c>
      <c r="D7" s="37">
        <v>6548601.6059999997</v>
      </c>
      <c r="E7" s="37">
        <v>612257.68500000006</v>
      </c>
    </row>
    <row r="8" spans="1:5" x14ac:dyDescent="0.35">
      <c r="A8" s="37" t="s">
        <v>16</v>
      </c>
      <c r="B8" s="38" t="s">
        <v>130</v>
      </c>
      <c r="C8" s="37" t="s">
        <v>1591</v>
      </c>
      <c r="D8" s="37">
        <v>6548601.0489999996</v>
      </c>
      <c r="E8" s="37">
        <v>612257.701</v>
      </c>
    </row>
    <row r="9" spans="1:5" x14ac:dyDescent="0.35">
      <c r="A9" s="37" t="s">
        <v>16</v>
      </c>
      <c r="B9" s="38" t="s">
        <v>130</v>
      </c>
      <c r="C9" s="37" t="s">
        <v>1592</v>
      </c>
      <c r="D9" s="37">
        <v>6548601.034</v>
      </c>
      <c r="E9" s="37">
        <v>612257.18500000006</v>
      </c>
    </row>
    <row r="10" spans="1:5" x14ac:dyDescent="0.35">
      <c r="A10" s="37" t="s">
        <v>16</v>
      </c>
      <c r="B10" s="38" t="s">
        <v>131</v>
      </c>
      <c r="C10" s="37" t="s">
        <v>1593</v>
      </c>
      <c r="D10" s="37">
        <v>6548604.5800000001</v>
      </c>
      <c r="E10" s="37">
        <v>612248.93299999996</v>
      </c>
    </row>
    <row r="11" spans="1:5" x14ac:dyDescent="0.35">
      <c r="A11" s="37" t="s">
        <v>16</v>
      </c>
      <c r="B11" s="38" t="s">
        <v>131</v>
      </c>
      <c r="C11" s="37" t="s">
        <v>1594</v>
      </c>
      <c r="D11" s="37">
        <v>6548604.4840000002</v>
      </c>
      <c r="E11" s="37">
        <v>612249.45200000005</v>
      </c>
    </row>
    <row r="12" spans="1:5" x14ac:dyDescent="0.35">
      <c r="A12" s="37" t="s">
        <v>16</v>
      </c>
      <c r="B12" s="38" t="s">
        <v>131</v>
      </c>
      <c r="C12" s="37" t="s">
        <v>1595</v>
      </c>
      <c r="D12" s="37">
        <v>6548604.0369999995</v>
      </c>
      <c r="E12" s="37">
        <v>612249.40800000005</v>
      </c>
    </row>
    <row r="13" spans="1:5" x14ac:dyDescent="0.35">
      <c r="A13" s="37" t="s">
        <v>16</v>
      </c>
      <c r="B13" s="38" t="s">
        <v>131</v>
      </c>
      <c r="C13" s="37" t="s">
        <v>1596</v>
      </c>
      <c r="D13" s="37">
        <v>6548604.0219999999</v>
      </c>
      <c r="E13" s="37">
        <v>612248.89199999999</v>
      </c>
    </row>
    <row r="14" spans="1:5" x14ac:dyDescent="0.35">
      <c r="A14" s="37" t="s">
        <v>16</v>
      </c>
      <c r="B14" s="38" t="s">
        <v>132</v>
      </c>
      <c r="C14" s="37" t="s">
        <v>1597</v>
      </c>
      <c r="D14" s="37">
        <v>6548598.4630000005</v>
      </c>
      <c r="E14" s="37">
        <v>612249.28399999999</v>
      </c>
    </row>
    <row r="15" spans="1:5" x14ac:dyDescent="0.35">
      <c r="A15" s="37" t="s">
        <v>16</v>
      </c>
      <c r="B15" s="38" t="s">
        <v>132</v>
      </c>
      <c r="C15" s="37" t="s">
        <v>1598</v>
      </c>
      <c r="D15" s="37">
        <v>6548598.5880000005</v>
      </c>
      <c r="E15" s="37">
        <v>612249.74</v>
      </c>
    </row>
    <row r="16" spans="1:5" x14ac:dyDescent="0.35">
      <c r="A16" s="37" t="s">
        <v>16</v>
      </c>
      <c r="B16" s="38" t="s">
        <v>132</v>
      </c>
      <c r="C16" s="37" t="s">
        <v>1599</v>
      </c>
      <c r="D16" s="37">
        <v>6548598.0329999998</v>
      </c>
      <c r="E16" s="37">
        <v>612249.81299999997</v>
      </c>
    </row>
    <row r="17" spans="1:5" x14ac:dyDescent="0.35">
      <c r="A17" s="37" t="s">
        <v>16</v>
      </c>
      <c r="B17" s="38" t="s">
        <v>132</v>
      </c>
      <c r="C17" s="37" t="s">
        <v>1600</v>
      </c>
      <c r="D17" s="37">
        <v>6548598.0190000003</v>
      </c>
      <c r="E17" s="37">
        <v>612249.35499999998</v>
      </c>
    </row>
    <row r="18" spans="1:5" x14ac:dyDescent="0.35">
      <c r="A18" s="37" t="s">
        <v>16</v>
      </c>
      <c r="B18" s="38" t="s">
        <v>133</v>
      </c>
      <c r="C18" s="37" t="s">
        <v>1601</v>
      </c>
      <c r="D18" s="37">
        <v>6548597.3760000002</v>
      </c>
      <c r="E18" s="37">
        <v>612250.23400000005</v>
      </c>
    </row>
    <row r="19" spans="1:5" x14ac:dyDescent="0.35">
      <c r="A19" s="37" t="s">
        <v>16</v>
      </c>
      <c r="B19" s="38" t="s">
        <v>133</v>
      </c>
      <c r="C19" s="37" t="s">
        <v>1602</v>
      </c>
      <c r="D19" s="37">
        <v>6548597.392</v>
      </c>
      <c r="E19" s="37">
        <v>612250.75</v>
      </c>
    </row>
    <row r="20" spans="1:5" x14ac:dyDescent="0.35">
      <c r="A20" s="37" t="s">
        <v>16</v>
      </c>
      <c r="B20" s="38" t="s">
        <v>133</v>
      </c>
      <c r="C20" s="37" t="s">
        <v>1603</v>
      </c>
      <c r="D20" s="37">
        <v>6548596.8329999996</v>
      </c>
      <c r="E20" s="37">
        <v>612250.70900000003</v>
      </c>
    </row>
    <row r="21" spans="1:5" x14ac:dyDescent="0.35">
      <c r="A21" s="37" t="s">
        <v>16</v>
      </c>
      <c r="B21" s="38" t="s">
        <v>133</v>
      </c>
      <c r="C21" s="37" t="s">
        <v>1604</v>
      </c>
      <c r="D21" s="37">
        <v>6548596.818</v>
      </c>
      <c r="E21" s="37">
        <v>612250.19299999997</v>
      </c>
    </row>
    <row r="22" spans="1:5" x14ac:dyDescent="0.35">
      <c r="A22" s="37" t="s">
        <v>16</v>
      </c>
      <c r="B22" s="38" t="s">
        <v>134</v>
      </c>
      <c r="C22" s="37" t="s">
        <v>1605</v>
      </c>
      <c r="D22" s="37">
        <v>6548595.6440000003</v>
      </c>
      <c r="E22" s="37">
        <v>612248.16200000001</v>
      </c>
    </row>
    <row r="23" spans="1:5" x14ac:dyDescent="0.35">
      <c r="A23" s="37" t="s">
        <v>16</v>
      </c>
      <c r="B23" s="38" t="s">
        <v>134</v>
      </c>
      <c r="C23" s="37" t="s">
        <v>1606</v>
      </c>
      <c r="D23" s="37">
        <v>6548595.6600000001</v>
      </c>
      <c r="E23" s="37">
        <v>612248.67799999996</v>
      </c>
    </row>
    <row r="24" spans="1:5" x14ac:dyDescent="0.35">
      <c r="A24" s="37" t="s">
        <v>16</v>
      </c>
      <c r="B24" s="38" t="s">
        <v>134</v>
      </c>
      <c r="C24" s="37" t="s">
        <v>1607</v>
      </c>
      <c r="D24" s="37">
        <v>6548595.1009999998</v>
      </c>
      <c r="E24" s="37">
        <v>612248.63699999999</v>
      </c>
    </row>
    <row r="25" spans="1:5" x14ac:dyDescent="0.35">
      <c r="A25" s="37" t="s">
        <v>16</v>
      </c>
      <c r="B25" s="38" t="s">
        <v>134</v>
      </c>
      <c r="C25" s="37" t="s">
        <v>1608</v>
      </c>
      <c r="D25" s="37">
        <v>6548595.199</v>
      </c>
      <c r="E25" s="37">
        <v>612248.17500000005</v>
      </c>
    </row>
    <row r="26" spans="1:5" x14ac:dyDescent="0.35">
      <c r="A26" s="37" t="s">
        <v>16</v>
      </c>
      <c r="B26" s="38" t="s">
        <v>135</v>
      </c>
      <c r="C26" s="37" t="s">
        <v>1609</v>
      </c>
      <c r="D26" s="37">
        <v>6548597.2960000001</v>
      </c>
      <c r="E26" s="37">
        <v>612247.48199999996</v>
      </c>
    </row>
    <row r="27" spans="1:5" x14ac:dyDescent="0.35">
      <c r="A27" s="37" t="s">
        <v>16</v>
      </c>
      <c r="B27" s="38" t="s">
        <v>135</v>
      </c>
      <c r="C27" s="37" t="s">
        <v>1610</v>
      </c>
      <c r="D27" s="37">
        <v>6548597.3109999998</v>
      </c>
      <c r="E27" s="37">
        <v>612247.99800000002</v>
      </c>
    </row>
    <row r="28" spans="1:5" x14ac:dyDescent="0.35">
      <c r="A28" s="37" t="s">
        <v>16</v>
      </c>
      <c r="B28" s="38" t="s">
        <v>135</v>
      </c>
      <c r="C28" s="37" t="s">
        <v>1611</v>
      </c>
      <c r="D28" s="37">
        <v>6548596.7539999997</v>
      </c>
      <c r="E28" s="37">
        <v>612248.01500000001</v>
      </c>
    </row>
    <row r="29" spans="1:5" x14ac:dyDescent="0.35">
      <c r="A29" s="37" t="s">
        <v>16</v>
      </c>
      <c r="B29" s="38" t="s">
        <v>135</v>
      </c>
      <c r="C29" s="37" t="s">
        <v>1612</v>
      </c>
      <c r="D29" s="37">
        <v>6548596.7390000001</v>
      </c>
      <c r="E29" s="37">
        <v>612247.49899999995</v>
      </c>
    </row>
    <row r="30" spans="1:5" x14ac:dyDescent="0.35">
      <c r="A30" s="37" t="s">
        <v>16</v>
      </c>
      <c r="B30" s="38" t="s">
        <v>136</v>
      </c>
      <c r="C30" s="37" t="s">
        <v>1613</v>
      </c>
      <c r="D30" s="37">
        <v>6548599.6569999997</v>
      </c>
      <c r="E30" s="37">
        <v>612248.21600000001</v>
      </c>
    </row>
    <row r="31" spans="1:5" x14ac:dyDescent="0.35">
      <c r="A31" s="37" t="s">
        <v>16</v>
      </c>
      <c r="B31" s="38" t="s">
        <v>136</v>
      </c>
      <c r="C31" s="37" t="s">
        <v>1614</v>
      </c>
      <c r="D31" s="37">
        <v>6548599.5590000004</v>
      </c>
      <c r="E31" s="37">
        <v>612248.67799999996</v>
      </c>
    </row>
    <row r="32" spans="1:5" x14ac:dyDescent="0.35">
      <c r="A32" s="37" t="s">
        <v>16</v>
      </c>
      <c r="B32" s="38" t="s">
        <v>136</v>
      </c>
      <c r="C32" s="37" t="s">
        <v>1615</v>
      </c>
      <c r="D32" s="37">
        <v>6548599.1140000001</v>
      </c>
      <c r="E32" s="37">
        <v>612248.69099999999</v>
      </c>
    </row>
    <row r="33" spans="1:5" x14ac:dyDescent="0.35">
      <c r="A33" s="37" t="s">
        <v>16</v>
      </c>
      <c r="B33" s="38" t="s">
        <v>136</v>
      </c>
      <c r="C33" s="37" t="s">
        <v>1616</v>
      </c>
      <c r="D33" s="37">
        <v>6548599.0990000004</v>
      </c>
      <c r="E33" s="37">
        <v>612248.17500000005</v>
      </c>
    </row>
    <row r="34" spans="1:5" x14ac:dyDescent="0.35">
      <c r="A34" s="37" t="s">
        <v>16</v>
      </c>
      <c r="B34" s="38" t="s">
        <v>1617</v>
      </c>
      <c r="C34" s="37" t="s">
        <v>1618</v>
      </c>
      <c r="D34" s="37">
        <v>6548579.6550000003</v>
      </c>
      <c r="E34" s="37">
        <v>612236.43200000003</v>
      </c>
    </row>
    <row r="35" spans="1:5" x14ac:dyDescent="0.35">
      <c r="A35" s="37" t="s">
        <v>16</v>
      </c>
      <c r="B35" s="38" t="s">
        <v>1617</v>
      </c>
      <c r="C35" s="37" t="s">
        <v>1619</v>
      </c>
      <c r="D35" s="37">
        <v>6548579.568</v>
      </c>
      <c r="E35" s="37">
        <v>612266.42200000002</v>
      </c>
    </row>
    <row r="36" spans="1:5" x14ac:dyDescent="0.35">
      <c r="A36" s="37" t="s">
        <v>16</v>
      </c>
      <c r="B36" s="38" t="s">
        <v>137</v>
      </c>
      <c r="C36" s="37" t="s">
        <v>1620</v>
      </c>
      <c r="D36" s="37">
        <v>6548579.648</v>
      </c>
      <c r="E36" s="37">
        <v>612251.68799999997</v>
      </c>
    </row>
    <row r="37" spans="1:5" x14ac:dyDescent="0.35">
      <c r="A37" s="37" t="s">
        <v>16</v>
      </c>
      <c r="B37" s="38" t="s">
        <v>137</v>
      </c>
      <c r="C37" s="37" t="s">
        <v>1621</v>
      </c>
      <c r="D37" s="37">
        <v>6548579.1069999998</v>
      </c>
      <c r="E37" s="37">
        <v>612252.18900000001</v>
      </c>
    </row>
    <row r="38" spans="1:5" x14ac:dyDescent="0.35">
      <c r="A38" s="37" t="s">
        <v>16</v>
      </c>
      <c r="B38" s="38" t="s">
        <v>138</v>
      </c>
      <c r="C38" s="37" t="s">
        <v>1622</v>
      </c>
      <c r="D38" s="37">
        <v>6548579.5</v>
      </c>
      <c r="E38" s="37">
        <v>612261.397</v>
      </c>
    </row>
    <row r="39" spans="1:5" x14ac:dyDescent="0.35">
      <c r="A39" s="37" t="s">
        <v>16</v>
      </c>
      <c r="B39" s="38" t="s">
        <v>138</v>
      </c>
      <c r="C39" s="37" t="s">
        <v>1623</v>
      </c>
      <c r="D39" s="37">
        <v>6548578.9780000001</v>
      </c>
      <c r="E39" s="37">
        <v>612261.88600000006</v>
      </c>
    </row>
    <row r="40" spans="1:5" x14ac:dyDescent="0.35">
      <c r="A40" s="37" t="s">
        <v>16</v>
      </c>
      <c r="B40" s="38" t="s">
        <v>1624</v>
      </c>
      <c r="C40" s="37" t="s">
        <v>1625</v>
      </c>
      <c r="D40" s="37">
        <v>6548601.1349999998</v>
      </c>
      <c r="E40" s="37">
        <v>612245.72400000005</v>
      </c>
    </row>
    <row r="41" spans="1:5" x14ac:dyDescent="0.35">
      <c r="A41" s="37" t="s">
        <v>16</v>
      </c>
      <c r="B41" s="38" t="s">
        <v>1624</v>
      </c>
      <c r="C41" s="37" t="s">
        <v>1626</v>
      </c>
      <c r="D41" s="37">
        <v>6548602.2230000002</v>
      </c>
      <c r="E41" s="37">
        <v>612275.67299999995</v>
      </c>
    </row>
    <row r="42" spans="1:5" x14ac:dyDescent="0.35">
      <c r="A42" s="37" t="s">
        <v>16</v>
      </c>
      <c r="B42" s="38" t="s">
        <v>139</v>
      </c>
      <c r="C42" s="38" t="s">
        <v>1627</v>
      </c>
      <c r="D42" s="37">
        <v>6548601.2470000004</v>
      </c>
      <c r="E42" s="37">
        <v>612247.69900000002</v>
      </c>
    </row>
    <row r="43" spans="1:5" x14ac:dyDescent="0.35">
      <c r="A43" s="37" t="s">
        <v>16</v>
      </c>
      <c r="B43" s="38" t="s">
        <v>139</v>
      </c>
      <c r="C43" s="38" t="s">
        <v>1628</v>
      </c>
      <c r="D43" s="37">
        <v>6548600.7319999998</v>
      </c>
      <c r="E43" s="37">
        <v>612248.15899999999</v>
      </c>
    </row>
    <row r="44" spans="1:5" x14ac:dyDescent="0.35">
      <c r="A44" s="37" t="s">
        <v>16</v>
      </c>
      <c r="B44" s="38" t="s">
        <v>140</v>
      </c>
      <c r="C44" s="38" t="s">
        <v>1629</v>
      </c>
      <c r="D44" s="37">
        <v>6548602.0259999996</v>
      </c>
      <c r="E44" s="37">
        <v>612267.66899999999</v>
      </c>
    </row>
    <row r="45" spans="1:5" x14ac:dyDescent="0.35">
      <c r="A45" s="37" t="s">
        <v>16</v>
      </c>
      <c r="B45" s="38" t="s">
        <v>140</v>
      </c>
      <c r="C45" s="38" t="s">
        <v>1630</v>
      </c>
      <c r="D45" s="37">
        <v>6548601.5420000004</v>
      </c>
      <c r="E45" s="37">
        <v>612268.17500000005</v>
      </c>
    </row>
    <row r="46" spans="1:5" x14ac:dyDescent="0.35">
      <c r="A46" s="37" t="s">
        <v>16</v>
      </c>
      <c r="B46" s="38" t="s">
        <v>1631</v>
      </c>
      <c r="C46" s="38" t="s">
        <v>1632</v>
      </c>
      <c r="D46" s="37">
        <v>6548591.6009999998</v>
      </c>
      <c r="E46" s="37">
        <v>612242.61199999996</v>
      </c>
    </row>
    <row r="47" spans="1:5" x14ac:dyDescent="0.35">
      <c r="A47" s="37" t="s">
        <v>16</v>
      </c>
      <c r="B47" s="38" t="s">
        <v>1631</v>
      </c>
      <c r="C47" s="38" t="s">
        <v>1633</v>
      </c>
      <c r="D47" s="37">
        <v>6548594.5070000002</v>
      </c>
      <c r="E47" s="37">
        <v>612272.40300000005</v>
      </c>
    </row>
    <row r="48" spans="1:5" x14ac:dyDescent="0.35">
      <c r="A48" s="37" t="s">
        <v>16</v>
      </c>
      <c r="B48" s="38" t="s">
        <v>141</v>
      </c>
      <c r="C48" s="38" t="s">
        <v>1634</v>
      </c>
      <c r="D48" s="37">
        <v>6548592.0410000002</v>
      </c>
      <c r="E48" s="37">
        <v>612247.53200000001</v>
      </c>
    </row>
    <row r="49" spans="1:5" x14ac:dyDescent="0.35">
      <c r="A49" s="37" t="s">
        <v>16</v>
      </c>
      <c r="B49" s="38" t="s">
        <v>141</v>
      </c>
      <c r="C49" s="38" t="s">
        <v>1635</v>
      </c>
      <c r="D49" s="37">
        <v>6548591.5410000002</v>
      </c>
      <c r="E49" s="37">
        <v>612248.09</v>
      </c>
    </row>
    <row r="50" spans="1:5" x14ac:dyDescent="0.35">
      <c r="A50" s="37" t="s">
        <v>16</v>
      </c>
      <c r="B50" s="38" t="s">
        <v>142</v>
      </c>
      <c r="C50" s="38" t="s">
        <v>1636</v>
      </c>
      <c r="D50" s="37">
        <v>6548592.8940000003</v>
      </c>
      <c r="E50" s="37">
        <v>612257.49899999995</v>
      </c>
    </row>
    <row r="51" spans="1:5" x14ac:dyDescent="0.35">
      <c r="A51" s="37" t="s">
        <v>16</v>
      </c>
      <c r="B51" s="38" t="s">
        <v>142</v>
      </c>
      <c r="C51" s="38" t="s">
        <v>1637</v>
      </c>
      <c r="D51" s="37">
        <v>6548592.4649999999</v>
      </c>
      <c r="E51" s="37">
        <v>612258.08499999996</v>
      </c>
    </row>
    <row r="52" spans="1:5" x14ac:dyDescent="0.35">
      <c r="A52" s="37" t="s">
        <v>16</v>
      </c>
      <c r="B52" s="38" t="s">
        <v>143</v>
      </c>
      <c r="C52" s="38" t="s">
        <v>1638</v>
      </c>
      <c r="D52" s="37">
        <v>6548594.068</v>
      </c>
      <c r="E52" s="37">
        <v>612267.36100000003</v>
      </c>
    </row>
    <row r="53" spans="1:5" x14ac:dyDescent="0.35">
      <c r="A53" s="37" t="s">
        <v>16</v>
      </c>
      <c r="B53" s="38" t="s">
        <v>143</v>
      </c>
      <c r="C53" s="38" t="s">
        <v>1639</v>
      </c>
      <c r="D53" s="37">
        <v>6548593.5530000003</v>
      </c>
      <c r="E53" s="37">
        <v>612267.924</v>
      </c>
    </row>
    <row r="54" spans="1:5" x14ac:dyDescent="0.35">
      <c r="A54" s="37" t="s">
        <v>19</v>
      </c>
      <c r="B54" s="37" t="s">
        <v>170</v>
      </c>
      <c r="C54" s="37" t="s">
        <v>1640</v>
      </c>
      <c r="D54" s="37">
        <v>6547453.1090000002</v>
      </c>
      <c r="E54" s="37">
        <v>610246.98600000003</v>
      </c>
    </row>
    <row r="55" spans="1:5" x14ac:dyDescent="0.35">
      <c r="A55" s="37" t="s">
        <v>19</v>
      </c>
      <c r="B55" s="37" t="s">
        <v>170</v>
      </c>
      <c r="C55" s="37" t="s">
        <v>1641</v>
      </c>
      <c r="D55" s="37">
        <v>6547452.6699999999</v>
      </c>
      <c r="E55" s="37">
        <v>610247.22900000005</v>
      </c>
    </row>
    <row r="56" spans="1:5" x14ac:dyDescent="0.35">
      <c r="A56" s="37" t="s">
        <v>19</v>
      </c>
      <c r="B56" s="37" t="s">
        <v>170</v>
      </c>
      <c r="C56" s="37" t="s">
        <v>1642</v>
      </c>
      <c r="D56" s="37">
        <v>6547452.4340000004</v>
      </c>
      <c r="E56" s="37">
        <v>610246.77599999995</v>
      </c>
    </row>
    <row r="57" spans="1:5" x14ac:dyDescent="0.35">
      <c r="A57" s="37" t="s">
        <v>19</v>
      </c>
      <c r="B57" s="37" t="s">
        <v>170</v>
      </c>
      <c r="C57" s="37" t="s">
        <v>1643</v>
      </c>
      <c r="D57" s="37">
        <v>6547452.8710000003</v>
      </c>
      <c r="E57" s="37">
        <v>610246.47699999996</v>
      </c>
    </row>
    <row r="58" spans="1:5" x14ac:dyDescent="0.35">
      <c r="A58" s="37" t="s">
        <v>19</v>
      </c>
      <c r="B58" s="37" t="s">
        <v>174</v>
      </c>
      <c r="C58" s="37" t="s">
        <v>1644</v>
      </c>
      <c r="D58" s="37">
        <v>6547455.1409999998</v>
      </c>
      <c r="E58" s="37">
        <v>610244.05799999996</v>
      </c>
    </row>
    <row r="59" spans="1:5" x14ac:dyDescent="0.35">
      <c r="A59" s="37" t="s">
        <v>19</v>
      </c>
      <c r="B59" s="37" t="s">
        <v>174</v>
      </c>
      <c r="C59" s="37" t="s">
        <v>1645</v>
      </c>
      <c r="D59" s="37">
        <v>6547454.5860000001</v>
      </c>
      <c r="E59" s="37">
        <v>610244.13100000005</v>
      </c>
    </row>
    <row r="60" spans="1:5" x14ac:dyDescent="0.35">
      <c r="A60" s="37" t="s">
        <v>19</v>
      </c>
      <c r="B60" s="37" t="s">
        <v>174</v>
      </c>
      <c r="C60" s="37" t="s">
        <v>1646</v>
      </c>
      <c r="D60" s="37">
        <v>6547454.4579999996</v>
      </c>
      <c r="E60" s="37">
        <v>610243.56099999999</v>
      </c>
    </row>
    <row r="61" spans="1:5" x14ac:dyDescent="0.35">
      <c r="A61" s="37" t="s">
        <v>19</v>
      </c>
      <c r="B61" s="37" t="s">
        <v>174</v>
      </c>
      <c r="C61" s="37" t="s">
        <v>1647</v>
      </c>
      <c r="D61" s="37">
        <v>6547454.9019999998</v>
      </c>
      <c r="E61" s="37">
        <v>610243.49100000004</v>
      </c>
    </row>
    <row r="62" spans="1:5" x14ac:dyDescent="0.35">
      <c r="A62" s="37" t="s">
        <v>19</v>
      </c>
      <c r="B62" s="37" t="s">
        <v>175</v>
      </c>
      <c r="C62" s="37" t="s">
        <v>1648</v>
      </c>
      <c r="D62" s="37">
        <v>6547453.3229999999</v>
      </c>
      <c r="E62" s="37">
        <v>610238.94400000002</v>
      </c>
    </row>
    <row r="63" spans="1:5" x14ac:dyDescent="0.35">
      <c r="A63" s="37" t="s">
        <v>19</v>
      </c>
      <c r="B63" s="37" t="s">
        <v>175</v>
      </c>
      <c r="C63" s="37" t="s">
        <v>1649</v>
      </c>
      <c r="D63" s="37">
        <v>6547452.8810000001</v>
      </c>
      <c r="E63" s="37">
        <v>610239.07200000004</v>
      </c>
    </row>
    <row r="64" spans="1:5" x14ac:dyDescent="0.35">
      <c r="A64" s="37" t="s">
        <v>19</v>
      </c>
      <c r="B64" s="37" t="s">
        <v>175</v>
      </c>
      <c r="C64" s="37" t="s">
        <v>1650</v>
      </c>
      <c r="D64" s="37">
        <v>6547452.7549999999</v>
      </c>
      <c r="E64" s="37">
        <v>610238.55900000001</v>
      </c>
    </row>
    <row r="65" spans="1:5" x14ac:dyDescent="0.35">
      <c r="A65" s="37" t="s">
        <v>19</v>
      </c>
      <c r="B65" s="37" t="s">
        <v>175</v>
      </c>
      <c r="C65" s="37" t="s">
        <v>1651</v>
      </c>
      <c r="D65" s="37">
        <v>6547453.3080000002</v>
      </c>
      <c r="E65" s="37">
        <v>610238.42799999996</v>
      </c>
    </row>
    <row r="66" spans="1:5" x14ac:dyDescent="0.35">
      <c r="A66" s="37" t="s">
        <v>19</v>
      </c>
      <c r="B66" s="37" t="s">
        <v>176</v>
      </c>
      <c r="C66" s="37" t="s">
        <v>1652</v>
      </c>
      <c r="D66" s="37">
        <v>6547448.6370000001</v>
      </c>
      <c r="E66" s="37">
        <v>610238.73499999999</v>
      </c>
    </row>
    <row r="67" spans="1:5" x14ac:dyDescent="0.35">
      <c r="A67" s="37" t="s">
        <v>19</v>
      </c>
      <c r="B67" s="37" t="s">
        <v>176</v>
      </c>
      <c r="C67" s="37" t="s">
        <v>1653</v>
      </c>
      <c r="D67" s="37">
        <v>6547448.0820000004</v>
      </c>
      <c r="E67" s="37">
        <v>610238.80799999996</v>
      </c>
    </row>
    <row r="68" spans="1:5" x14ac:dyDescent="0.35">
      <c r="A68" s="37" t="s">
        <v>19</v>
      </c>
      <c r="B68" s="37" t="s">
        <v>176</v>
      </c>
      <c r="C68" s="37" t="s">
        <v>1654</v>
      </c>
      <c r="D68" s="37">
        <v>6547447.9560000002</v>
      </c>
      <c r="E68" s="37">
        <v>610238.29500000004</v>
      </c>
    </row>
    <row r="69" spans="1:5" x14ac:dyDescent="0.35">
      <c r="A69" s="37" t="s">
        <v>19</v>
      </c>
      <c r="B69" s="37" t="s">
        <v>176</v>
      </c>
      <c r="C69" s="37" t="s">
        <v>1655</v>
      </c>
      <c r="D69" s="37">
        <v>6547448.5130000003</v>
      </c>
      <c r="E69" s="37">
        <v>610238.27899999998</v>
      </c>
    </row>
    <row r="70" spans="1:5" x14ac:dyDescent="0.35">
      <c r="A70" s="37" t="s">
        <v>19</v>
      </c>
      <c r="B70" s="37" t="s">
        <v>177</v>
      </c>
      <c r="C70" s="37" t="s">
        <v>1656</v>
      </c>
      <c r="D70" s="37">
        <v>6547449.7450000001</v>
      </c>
      <c r="E70" s="37">
        <v>610234.62800000003</v>
      </c>
    </row>
    <row r="71" spans="1:5" x14ac:dyDescent="0.35">
      <c r="A71" s="37" t="s">
        <v>19</v>
      </c>
      <c r="B71" s="37" t="s">
        <v>177</v>
      </c>
      <c r="C71" s="37" t="s">
        <v>1657</v>
      </c>
      <c r="D71" s="37">
        <v>6547449.2999999998</v>
      </c>
      <c r="E71" s="37">
        <v>610234.64099999995</v>
      </c>
    </row>
    <row r="72" spans="1:5" x14ac:dyDescent="0.35">
      <c r="A72" s="37" t="s">
        <v>19</v>
      </c>
      <c r="B72" s="37" t="s">
        <v>177</v>
      </c>
      <c r="C72" s="37" t="s">
        <v>1658</v>
      </c>
      <c r="D72" s="37">
        <v>6547449.1720000003</v>
      </c>
      <c r="E72" s="37">
        <v>610234.06999999995</v>
      </c>
    </row>
    <row r="73" spans="1:5" x14ac:dyDescent="0.35">
      <c r="A73" s="37" t="s">
        <v>19</v>
      </c>
      <c r="B73" s="37" t="s">
        <v>177</v>
      </c>
      <c r="C73" s="37" t="s">
        <v>1659</v>
      </c>
      <c r="D73" s="37">
        <v>6547449.727</v>
      </c>
      <c r="E73" s="37">
        <v>610233.99699999997</v>
      </c>
    </row>
    <row r="74" spans="1:5" x14ac:dyDescent="0.35">
      <c r="A74" s="37" t="s">
        <v>19</v>
      </c>
      <c r="B74" s="37" t="s">
        <v>178</v>
      </c>
      <c r="C74" s="37" t="s">
        <v>1660</v>
      </c>
      <c r="D74" s="37">
        <v>6547451.7369999997</v>
      </c>
      <c r="E74" s="37">
        <v>610234.16899999999</v>
      </c>
    </row>
    <row r="75" spans="1:5" x14ac:dyDescent="0.35">
      <c r="A75" s="37" t="s">
        <v>19</v>
      </c>
      <c r="B75" s="37" t="s">
        <v>178</v>
      </c>
      <c r="C75" s="37" t="s">
        <v>1661</v>
      </c>
      <c r="D75" s="37">
        <v>6547451.2929999996</v>
      </c>
      <c r="E75" s="37">
        <v>610234.23899999994</v>
      </c>
    </row>
    <row r="76" spans="1:5" x14ac:dyDescent="0.35">
      <c r="A76" s="37" t="s">
        <v>19</v>
      </c>
      <c r="B76" s="37" t="s">
        <v>178</v>
      </c>
      <c r="C76" s="37" t="s">
        <v>1662</v>
      </c>
      <c r="D76" s="37">
        <v>6547451.1689999998</v>
      </c>
      <c r="E76" s="37">
        <v>610233.78300000005</v>
      </c>
    </row>
    <row r="77" spans="1:5" x14ac:dyDescent="0.35">
      <c r="A77" s="37" t="s">
        <v>19</v>
      </c>
      <c r="B77" s="37" t="s">
        <v>178</v>
      </c>
      <c r="C77" s="37" t="s">
        <v>1663</v>
      </c>
      <c r="D77" s="37">
        <v>6547451.6090000002</v>
      </c>
      <c r="E77" s="37">
        <v>610233.598</v>
      </c>
    </row>
    <row r="78" spans="1:5" x14ac:dyDescent="0.35">
      <c r="A78" s="37" t="s">
        <v>19</v>
      </c>
      <c r="B78" s="37" t="s">
        <v>172</v>
      </c>
      <c r="C78" s="37" t="s">
        <v>1664</v>
      </c>
      <c r="D78" s="37">
        <v>6547491.9950000001</v>
      </c>
      <c r="E78" s="37">
        <v>610219.98100000003</v>
      </c>
    </row>
    <row r="79" spans="1:5" x14ac:dyDescent="0.35">
      <c r="A79" s="37" t="s">
        <v>19</v>
      </c>
      <c r="B79" s="37" t="s">
        <v>172</v>
      </c>
      <c r="C79" s="37" t="s">
        <v>1665</v>
      </c>
      <c r="D79" s="37">
        <v>6547491.4380000001</v>
      </c>
      <c r="E79" s="37">
        <v>610219.99699999997</v>
      </c>
    </row>
    <row r="80" spans="1:5" x14ac:dyDescent="0.35">
      <c r="A80" s="37" t="s">
        <v>19</v>
      </c>
      <c r="B80" s="37" t="s">
        <v>172</v>
      </c>
      <c r="C80" s="37" t="s">
        <v>1666</v>
      </c>
      <c r="D80" s="37">
        <v>6547491.4239999996</v>
      </c>
      <c r="E80" s="37">
        <v>610219.48100000003</v>
      </c>
    </row>
    <row r="81" spans="1:5" x14ac:dyDescent="0.35">
      <c r="A81" s="37" t="s">
        <v>19</v>
      </c>
      <c r="B81" s="37" t="s">
        <v>172</v>
      </c>
      <c r="C81" s="37" t="s">
        <v>1667</v>
      </c>
      <c r="D81" s="37">
        <v>6547491.8689999999</v>
      </c>
      <c r="E81" s="37">
        <v>610219.46799999999</v>
      </c>
    </row>
    <row r="82" spans="1:5" x14ac:dyDescent="0.35">
      <c r="A82" s="37" t="s">
        <v>19</v>
      </c>
      <c r="B82" s="25" t="s">
        <v>179</v>
      </c>
      <c r="C82" s="25" t="s">
        <v>1668</v>
      </c>
      <c r="D82" s="37">
        <v>6547453.7570000002</v>
      </c>
      <c r="E82" s="37">
        <v>610234.68500000006</v>
      </c>
    </row>
    <row r="83" spans="1:5" x14ac:dyDescent="0.35">
      <c r="A83" s="37" t="s">
        <v>19</v>
      </c>
      <c r="B83" s="25" t="s">
        <v>179</v>
      </c>
      <c r="C83" s="25" t="s">
        <v>1669</v>
      </c>
      <c r="D83" s="37">
        <v>6547453.199</v>
      </c>
      <c r="E83" s="37">
        <v>610234.64300000004</v>
      </c>
    </row>
    <row r="84" spans="1:5" x14ac:dyDescent="0.35">
      <c r="A84" s="37" t="s">
        <v>19</v>
      </c>
      <c r="B84" s="25" t="s">
        <v>179</v>
      </c>
      <c r="C84" s="25" t="s">
        <v>1670</v>
      </c>
      <c r="D84" s="37">
        <v>6547453.1830000002</v>
      </c>
      <c r="E84" s="37">
        <v>610234.06999999995</v>
      </c>
    </row>
    <row r="85" spans="1:5" x14ac:dyDescent="0.35">
      <c r="A85" s="37" t="s">
        <v>19</v>
      </c>
      <c r="B85" s="25" t="s">
        <v>179</v>
      </c>
      <c r="C85" s="25" t="s">
        <v>1671</v>
      </c>
      <c r="D85" s="37">
        <v>6547453.7429999998</v>
      </c>
      <c r="E85" s="37">
        <v>610234.16799999995</v>
      </c>
    </row>
    <row r="86" spans="1:5" x14ac:dyDescent="0.35">
      <c r="A86" s="37" t="s">
        <v>19</v>
      </c>
      <c r="B86" s="25" t="s">
        <v>180</v>
      </c>
      <c r="C86" s="25" t="s">
        <v>1672</v>
      </c>
      <c r="D86" s="37">
        <v>6547455.9620000003</v>
      </c>
      <c r="E86" s="37">
        <v>610233.875</v>
      </c>
    </row>
    <row r="87" spans="1:5" x14ac:dyDescent="0.35">
      <c r="A87" s="37" t="s">
        <v>19</v>
      </c>
      <c r="B87" s="25" t="s">
        <v>180</v>
      </c>
      <c r="C87" s="25" t="s">
        <v>1673</v>
      </c>
      <c r="D87" s="37">
        <v>6547455.4019999998</v>
      </c>
      <c r="E87" s="37">
        <v>610233.77599999995</v>
      </c>
    </row>
    <row r="88" spans="1:5" x14ac:dyDescent="0.35">
      <c r="A88" s="37" t="s">
        <v>19</v>
      </c>
      <c r="B88" s="25" t="s">
        <v>180</v>
      </c>
      <c r="C88" s="25" t="s">
        <v>1674</v>
      </c>
      <c r="D88" s="37">
        <v>6547455.4989999998</v>
      </c>
      <c r="E88" s="37">
        <v>610233.25699999998</v>
      </c>
    </row>
    <row r="89" spans="1:5" x14ac:dyDescent="0.35">
      <c r="A89" s="37" t="s">
        <v>19</v>
      </c>
      <c r="B89" s="25" t="s">
        <v>180</v>
      </c>
      <c r="C89" s="25" t="s">
        <v>1675</v>
      </c>
      <c r="D89" s="37">
        <v>6547456.057</v>
      </c>
      <c r="E89" s="37">
        <v>610233.29799999995</v>
      </c>
    </row>
    <row r="90" spans="1:5" x14ac:dyDescent="0.35">
      <c r="A90" s="37" t="s">
        <v>19</v>
      </c>
      <c r="B90" s="37" t="s">
        <v>181</v>
      </c>
      <c r="C90" s="37" t="s">
        <v>1676</v>
      </c>
      <c r="D90" s="37">
        <v>6547457.7429999998</v>
      </c>
      <c r="E90" s="37">
        <v>610229.92099999997</v>
      </c>
    </row>
    <row r="91" spans="1:5" x14ac:dyDescent="0.35">
      <c r="A91" s="37" t="s">
        <v>19</v>
      </c>
      <c r="B91" s="37" t="s">
        <v>181</v>
      </c>
      <c r="C91" s="37" t="s">
        <v>1677</v>
      </c>
      <c r="D91" s="37">
        <v>6547457.3059999999</v>
      </c>
      <c r="E91" s="37">
        <v>610230.22</v>
      </c>
    </row>
    <row r="92" spans="1:5" x14ac:dyDescent="0.35">
      <c r="A92" s="37" t="s">
        <v>19</v>
      </c>
      <c r="B92" s="37" t="s">
        <v>181</v>
      </c>
      <c r="C92" s="37" t="s">
        <v>1678</v>
      </c>
      <c r="D92" s="37">
        <v>6547456.8449999997</v>
      </c>
      <c r="E92" s="37">
        <v>610229.71699999995</v>
      </c>
    </row>
    <row r="93" spans="1:5" x14ac:dyDescent="0.35">
      <c r="A93" s="37" t="s">
        <v>19</v>
      </c>
      <c r="B93" s="37" t="s">
        <v>181</v>
      </c>
      <c r="C93" s="37" t="s">
        <v>1679</v>
      </c>
      <c r="D93" s="37">
        <v>6547457.284</v>
      </c>
      <c r="E93" s="37">
        <v>610229.47499999998</v>
      </c>
    </row>
    <row r="94" spans="1:5" x14ac:dyDescent="0.35">
      <c r="A94" s="37" t="s">
        <v>19</v>
      </c>
      <c r="B94" s="37" t="s">
        <v>171</v>
      </c>
      <c r="C94" s="37" t="s">
        <v>1680</v>
      </c>
      <c r="D94" s="37">
        <v>6547482.3080000002</v>
      </c>
      <c r="E94" s="37">
        <v>610220.20200000005</v>
      </c>
    </row>
    <row r="95" spans="1:5" x14ac:dyDescent="0.35">
      <c r="A95" s="37" t="s">
        <v>19</v>
      </c>
      <c r="B95" s="37" t="s">
        <v>171</v>
      </c>
      <c r="C95" s="37" t="s">
        <v>1681</v>
      </c>
      <c r="D95" s="37">
        <v>6547481.8609999996</v>
      </c>
      <c r="E95" s="37">
        <v>610220.15800000005</v>
      </c>
    </row>
    <row r="96" spans="1:5" x14ac:dyDescent="0.35">
      <c r="A96" s="37" t="s">
        <v>19</v>
      </c>
      <c r="B96" s="37" t="s">
        <v>171</v>
      </c>
      <c r="C96" s="37" t="s">
        <v>1682</v>
      </c>
      <c r="D96" s="37">
        <v>6547481.8470000001</v>
      </c>
      <c r="E96" s="37">
        <v>610219.64199999999</v>
      </c>
    </row>
    <row r="97" spans="1:5" x14ac:dyDescent="0.35">
      <c r="A97" s="37" t="s">
        <v>19</v>
      </c>
      <c r="B97" s="37" t="s">
        <v>171</v>
      </c>
      <c r="C97" s="37" t="s">
        <v>1683</v>
      </c>
      <c r="D97" s="37">
        <v>6547482.4029999999</v>
      </c>
      <c r="E97" s="37">
        <v>610219.62600000005</v>
      </c>
    </row>
    <row r="98" spans="1:5" x14ac:dyDescent="0.35">
      <c r="A98" s="37" t="s">
        <v>19</v>
      </c>
      <c r="B98" s="37" t="s">
        <v>173</v>
      </c>
      <c r="C98" s="37" t="s">
        <v>1684</v>
      </c>
      <c r="D98" s="37">
        <v>6547497.6469999999</v>
      </c>
      <c r="E98" s="37">
        <v>610222.80299999996</v>
      </c>
    </row>
    <row r="99" spans="1:5" x14ac:dyDescent="0.35">
      <c r="A99" s="37" t="s">
        <v>19</v>
      </c>
      <c r="B99" s="37" t="s">
        <v>173</v>
      </c>
      <c r="C99" s="37" t="s">
        <v>1685</v>
      </c>
      <c r="D99" s="37">
        <v>6547497.0949999997</v>
      </c>
      <c r="E99" s="37">
        <v>610222.99100000004</v>
      </c>
    </row>
    <row r="100" spans="1:5" x14ac:dyDescent="0.35">
      <c r="A100" s="37" t="s">
        <v>19</v>
      </c>
      <c r="B100" s="37" t="s">
        <v>173</v>
      </c>
      <c r="C100" s="37" t="s">
        <v>1686</v>
      </c>
      <c r="D100" s="37">
        <v>6547496.9709999999</v>
      </c>
      <c r="E100" s="37">
        <v>610222.53599999996</v>
      </c>
    </row>
    <row r="101" spans="1:5" x14ac:dyDescent="0.35">
      <c r="A101" s="37" t="s">
        <v>19</v>
      </c>
      <c r="B101" s="37" t="s">
        <v>173</v>
      </c>
      <c r="C101" s="37" t="s">
        <v>1687</v>
      </c>
      <c r="D101" s="37">
        <v>6547497.409</v>
      </c>
      <c r="E101" s="37">
        <v>610222.29299999995</v>
      </c>
    </row>
    <row r="102" spans="1:5" x14ac:dyDescent="0.35">
      <c r="A102" s="37" t="s">
        <v>19</v>
      </c>
      <c r="B102" s="37" t="s">
        <v>1688</v>
      </c>
      <c r="C102" s="37" t="s">
        <v>1689</v>
      </c>
      <c r="D102" s="37">
        <v>6547557.3669999996</v>
      </c>
      <c r="E102" s="37">
        <v>610241.66299999994</v>
      </c>
    </row>
    <row r="103" spans="1:5" x14ac:dyDescent="0.35">
      <c r="A103" s="37" t="s">
        <v>19</v>
      </c>
      <c r="B103" s="37" t="s">
        <v>1688</v>
      </c>
      <c r="C103" s="37" t="s">
        <v>1690</v>
      </c>
      <c r="D103" s="37">
        <v>6547513.3430000003</v>
      </c>
      <c r="E103" s="37">
        <v>610218.66599999997</v>
      </c>
    </row>
    <row r="104" spans="1:5" x14ac:dyDescent="0.35">
      <c r="A104" s="37" t="s">
        <v>19</v>
      </c>
      <c r="B104" s="37" t="s">
        <v>182</v>
      </c>
      <c r="C104" s="37" t="s">
        <v>1691</v>
      </c>
      <c r="D104" s="37">
        <v>6547517.8310000002</v>
      </c>
      <c r="E104" s="37">
        <v>610220.86399999994</v>
      </c>
    </row>
    <row r="105" spans="1:5" x14ac:dyDescent="0.35">
      <c r="A105" s="37" t="s">
        <v>19</v>
      </c>
      <c r="B105" s="37" t="s">
        <v>182</v>
      </c>
      <c r="C105" s="37" t="s">
        <v>1692</v>
      </c>
      <c r="D105" s="37">
        <v>6547518.0410000002</v>
      </c>
      <c r="E105" s="37">
        <v>610221.47100000002</v>
      </c>
    </row>
    <row r="106" spans="1:5" x14ac:dyDescent="0.35">
      <c r="A106" s="37" t="s">
        <v>19</v>
      </c>
      <c r="B106" s="37" t="s">
        <v>183</v>
      </c>
      <c r="C106" s="37" t="s">
        <v>1693</v>
      </c>
      <c r="D106" s="37">
        <v>6547526.8300000001</v>
      </c>
      <c r="E106" s="37">
        <v>610225.87100000004</v>
      </c>
    </row>
    <row r="107" spans="1:5" x14ac:dyDescent="0.35">
      <c r="A107" s="37" t="s">
        <v>19</v>
      </c>
      <c r="B107" s="37" t="s">
        <v>183</v>
      </c>
      <c r="C107" s="37" t="s">
        <v>1694</v>
      </c>
      <c r="D107" s="37">
        <v>6547526.6890000002</v>
      </c>
      <c r="E107" s="37">
        <v>610225.196</v>
      </c>
    </row>
    <row r="108" spans="1:5" x14ac:dyDescent="0.35">
      <c r="A108" s="37" t="s">
        <v>19</v>
      </c>
      <c r="B108" s="37" t="s">
        <v>184</v>
      </c>
      <c r="C108" s="37" t="s">
        <v>1695</v>
      </c>
      <c r="D108" s="37">
        <v>6547535.4840000002</v>
      </c>
      <c r="E108" s="37">
        <v>610229.821</v>
      </c>
    </row>
    <row r="109" spans="1:5" x14ac:dyDescent="0.35">
      <c r="A109" s="37" t="s">
        <v>19</v>
      </c>
      <c r="B109" s="37" t="s">
        <v>184</v>
      </c>
      <c r="C109" s="37" t="s">
        <v>1696</v>
      </c>
      <c r="D109" s="37">
        <v>6547535.6720000003</v>
      </c>
      <c r="E109" s="37">
        <v>610230.429</v>
      </c>
    </row>
    <row r="110" spans="1:5" x14ac:dyDescent="0.35">
      <c r="A110" s="37" t="s">
        <v>19</v>
      </c>
      <c r="B110" s="37" t="s">
        <v>185</v>
      </c>
      <c r="C110" s="37" t="s">
        <v>1697</v>
      </c>
      <c r="D110" s="37">
        <v>6547544.307</v>
      </c>
      <c r="E110" s="37">
        <v>610234.41899999999</v>
      </c>
    </row>
    <row r="111" spans="1:5" x14ac:dyDescent="0.35">
      <c r="A111" s="37" t="s">
        <v>19</v>
      </c>
      <c r="B111" s="37" t="s">
        <v>185</v>
      </c>
      <c r="C111" s="37" t="s">
        <v>1698</v>
      </c>
      <c r="D111" s="37">
        <v>6547544.54</v>
      </c>
      <c r="E111" s="37">
        <v>610235.11899999995</v>
      </c>
    </row>
    <row r="112" spans="1:5" x14ac:dyDescent="0.35">
      <c r="A112" s="37" t="s">
        <v>19</v>
      </c>
      <c r="B112" s="37" t="s">
        <v>186</v>
      </c>
      <c r="C112" s="37" t="s">
        <v>1699</v>
      </c>
      <c r="D112" s="37">
        <v>6547552.9919999996</v>
      </c>
      <c r="E112" s="37">
        <v>610239.29500000004</v>
      </c>
    </row>
    <row r="113" spans="1:5" x14ac:dyDescent="0.35">
      <c r="A113" s="37" t="s">
        <v>19</v>
      </c>
      <c r="B113" s="37" t="s">
        <v>186</v>
      </c>
      <c r="C113" s="37" t="s">
        <v>1700</v>
      </c>
      <c r="D113" s="37">
        <v>6547553.1600000001</v>
      </c>
      <c r="E113" s="37">
        <v>610239.91099999996</v>
      </c>
    </row>
    <row r="114" spans="1:5" x14ac:dyDescent="0.35">
      <c r="A114" s="37" t="s">
        <v>19</v>
      </c>
      <c r="B114" s="37" t="s">
        <v>1701</v>
      </c>
      <c r="C114" s="37" t="s">
        <v>1702</v>
      </c>
      <c r="D114" s="37">
        <v>6547562.1109999996</v>
      </c>
      <c r="E114" s="37">
        <v>610231.02899999998</v>
      </c>
    </row>
    <row r="115" spans="1:5" x14ac:dyDescent="0.35">
      <c r="A115" s="37" t="s">
        <v>19</v>
      </c>
      <c r="B115" s="37" t="s">
        <v>1701</v>
      </c>
      <c r="C115" s="37" t="s">
        <v>1703</v>
      </c>
      <c r="D115" s="37">
        <v>6547517.9380000001</v>
      </c>
      <c r="E115" s="37">
        <v>610208.24399999995</v>
      </c>
    </row>
    <row r="116" spans="1:5" x14ac:dyDescent="0.35">
      <c r="A116" s="37" t="s">
        <v>19</v>
      </c>
      <c r="B116" s="37" t="s">
        <v>187</v>
      </c>
      <c r="C116" s="37" t="s">
        <v>1704</v>
      </c>
      <c r="D116" s="37">
        <v>6547522.3300000001</v>
      </c>
      <c r="E116" s="37">
        <v>610210.47699999996</v>
      </c>
    </row>
    <row r="117" spans="1:5" x14ac:dyDescent="0.35">
      <c r="A117" s="37" t="s">
        <v>19</v>
      </c>
      <c r="B117" s="37" t="s">
        <v>187</v>
      </c>
      <c r="C117" s="37" t="s">
        <v>1705</v>
      </c>
      <c r="D117" s="37">
        <v>6547522.5259999996</v>
      </c>
      <c r="E117" s="37">
        <v>610211.16500000004</v>
      </c>
    </row>
    <row r="118" spans="1:5" x14ac:dyDescent="0.35">
      <c r="A118" s="37" t="s">
        <v>19</v>
      </c>
      <c r="B118" s="37" t="s">
        <v>188</v>
      </c>
      <c r="C118" s="37" t="s">
        <v>1706</v>
      </c>
      <c r="D118" s="37">
        <v>6547531.2369999997</v>
      </c>
      <c r="E118" s="37">
        <v>610215.02</v>
      </c>
    </row>
    <row r="119" spans="1:5" x14ac:dyDescent="0.35">
      <c r="A119" s="37" t="s">
        <v>19</v>
      </c>
      <c r="B119" s="37" t="s">
        <v>188</v>
      </c>
      <c r="C119" s="37" t="s">
        <v>1707</v>
      </c>
      <c r="D119" s="37">
        <v>6547531.3880000003</v>
      </c>
      <c r="E119" s="37">
        <v>610215.63800000004</v>
      </c>
    </row>
    <row r="120" spans="1:5" x14ac:dyDescent="0.35">
      <c r="A120" s="37" t="s">
        <v>19</v>
      </c>
      <c r="B120" s="37" t="s">
        <v>189</v>
      </c>
      <c r="C120" s="37" t="s">
        <v>1708</v>
      </c>
      <c r="D120" s="37">
        <v>6547539.7120000003</v>
      </c>
      <c r="E120" s="37">
        <v>610219.33400000003</v>
      </c>
    </row>
    <row r="121" spans="1:5" x14ac:dyDescent="0.35">
      <c r="A121" s="37" t="s">
        <v>19</v>
      </c>
      <c r="B121" s="37" t="s">
        <v>189</v>
      </c>
      <c r="C121" s="37" t="s">
        <v>1709</v>
      </c>
      <c r="D121" s="37">
        <v>6547539.9400000004</v>
      </c>
      <c r="E121" s="37">
        <v>610219.91700000002</v>
      </c>
    </row>
    <row r="122" spans="1:5" x14ac:dyDescent="0.35">
      <c r="A122" s="37" t="s">
        <v>19</v>
      </c>
      <c r="B122" s="37" t="s">
        <v>190</v>
      </c>
      <c r="C122" s="37" t="s">
        <v>1710</v>
      </c>
      <c r="D122" s="37">
        <v>6547548.9359999998</v>
      </c>
      <c r="E122" s="37">
        <v>610224.09400000004</v>
      </c>
    </row>
    <row r="123" spans="1:5" x14ac:dyDescent="0.35">
      <c r="A123" s="37" t="s">
        <v>19</v>
      </c>
      <c r="B123" s="37" t="s">
        <v>190</v>
      </c>
      <c r="C123" s="37" t="s">
        <v>1711</v>
      </c>
      <c r="D123" s="37">
        <v>6547549.1239999998</v>
      </c>
      <c r="E123" s="37">
        <v>610224.68999999994</v>
      </c>
    </row>
    <row r="124" spans="1:5" x14ac:dyDescent="0.35">
      <c r="A124" s="37" t="s">
        <v>19</v>
      </c>
      <c r="B124" s="37" t="s">
        <v>191</v>
      </c>
      <c r="C124" s="37" t="s">
        <v>1712</v>
      </c>
      <c r="D124" s="37">
        <v>6547557.6509999996</v>
      </c>
      <c r="E124" s="37">
        <v>610228.66099999996</v>
      </c>
    </row>
    <row r="125" spans="1:5" x14ac:dyDescent="0.35">
      <c r="A125" s="37" t="s">
        <v>19</v>
      </c>
      <c r="B125" s="37" t="s">
        <v>191</v>
      </c>
      <c r="C125" s="37" t="s">
        <v>1713</v>
      </c>
      <c r="D125" s="37">
        <v>6547557.8320000004</v>
      </c>
      <c r="E125" s="37">
        <v>610229.31499999994</v>
      </c>
    </row>
    <row r="126" spans="1:5" x14ac:dyDescent="0.35">
      <c r="A126" s="37" t="s">
        <v>19</v>
      </c>
      <c r="B126" s="37" t="s">
        <v>1714</v>
      </c>
      <c r="C126" s="37" t="s">
        <v>1715</v>
      </c>
      <c r="D126" s="37">
        <v>6547457.392</v>
      </c>
      <c r="E126" s="37">
        <v>610239.59</v>
      </c>
    </row>
    <row r="127" spans="1:5" x14ac:dyDescent="0.35">
      <c r="A127" s="37" t="s">
        <v>19</v>
      </c>
      <c r="B127" s="37" t="s">
        <v>1714</v>
      </c>
      <c r="C127" s="37" t="s">
        <v>1716</v>
      </c>
      <c r="D127" s="37">
        <v>6547494.557</v>
      </c>
      <c r="E127" s="37">
        <v>610218.11600000004</v>
      </c>
    </row>
    <row r="128" spans="1:5" x14ac:dyDescent="0.35">
      <c r="A128" s="37" t="s">
        <v>19</v>
      </c>
      <c r="B128" s="37" t="s">
        <v>192</v>
      </c>
      <c r="C128" s="37" t="s">
        <v>1717</v>
      </c>
      <c r="D128" s="37">
        <v>6547483.4199999999</v>
      </c>
      <c r="E128" s="37">
        <v>610224.74399999995</v>
      </c>
    </row>
    <row r="129" spans="1:5" x14ac:dyDescent="0.35">
      <c r="A129" s="37" t="s">
        <v>19</v>
      </c>
      <c r="B129" s="37" t="s">
        <v>192</v>
      </c>
      <c r="C129" s="37" t="s">
        <v>1718</v>
      </c>
      <c r="D129" s="37">
        <v>6547482.7960000001</v>
      </c>
      <c r="E129" s="37">
        <v>610224.51599999995</v>
      </c>
    </row>
    <row r="130" spans="1:5" x14ac:dyDescent="0.35">
      <c r="A130" s="37" t="s">
        <v>19</v>
      </c>
      <c r="B130" s="37" t="s">
        <v>193</v>
      </c>
      <c r="C130" s="37" t="s">
        <v>1719</v>
      </c>
      <c r="D130" s="37">
        <v>6547474.6909999996</v>
      </c>
      <c r="E130" s="37">
        <v>610229.603</v>
      </c>
    </row>
    <row r="131" spans="1:5" x14ac:dyDescent="0.35">
      <c r="A131" s="37" t="s">
        <v>19</v>
      </c>
      <c r="B131" s="37" t="s">
        <v>193</v>
      </c>
      <c r="C131" s="37" t="s">
        <v>1720</v>
      </c>
      <c r="D131" s="37">
        <v>6547474.0039999997</v>
      </c>
      <c r="E131" s="37">
        <v>610229.44499999995</v>
      </c>
    </row>
    <row r="132" spans="1:5" x14ac:dyDescent="0.35">
      <c r="A132" s="37" t="s">
        <v>19</v>
      </c>
      <c r="B132" s="37" t="s">
        <v>194</v>
      </c>
      <c r="C132" s="37" t="s">
        <v>1721</v>
      </c>
      <c r="D132" s="37">
        <v>6547466.0999999996</v>
      </c>
      <c r="E132" s="37">
        <v>610234.56200000003</v>
      </c>
    </row>
    <row r="133" spans="1:5" x14ac:dyDescent="0.35">
      <c r="A133" s="37" t="s">
        <v>19</v>
      </c>
      <c r="B133" s="37" t="s">
        <v>194</v>
      </c>
      <c r="C133" s="37" t="s">
        <v>1722</v>
      </c>
      <c r="D133" s="37">
        <v>6547465.4330000002</v>
      </c>
      <c r="E133" s="37">
        <v>610234.34699999995</v>
      </c>
    </row>
    <row r="134" spans="1:5" x14ac:dyDescent="0.35">
      <c r="A134" s="37" t="s">
        <v>19</v>
      </c>
      <c r="B134" s="37" t="s">
        <v>195</v>
      </c>
      <c r="C134" s="37" t="s">
        <v>1723</v>
      </c>
      <c r="D134" s="37">
        <v>6547473.7829999998</v>
      </c>
      <c r="E134" s="37">
        <v>610224.59100000001</v>
      </c>
    </row>
    <row r="135" spans="1:5" x14ac:dyDescent="0.35">
      <c r="A135" s="37" t="s">
        <v>19</v>
      </c>
      <c r="B135" s="37" t="s">
        <v>195</v>
      </c>
      <c r="C135" s="37" t="s">
        <v>1724</v>
      </c>
      <c r="D135" s="37">
        <v>6547473.1229999997</v>
      </c>
      <c r="E135" s="37">
        <v>610224.44999999995</v>
      </c>
    </row>
    <row r="136" spans="1:5" x14ac:dyDescent="0.35">
      <c r="A136" s="37" t="s">
        <v>19</v>
      </c>
      <c r="B136" s="37" t="s">
        <v>196</v>
      </c>
      <c r="C136" s="37" t="s">
        <v>1725</v>
      </c>
      <c r="D136" s="37">
        <v>6547464.9589999998</v>
      </c>
      <c r="E136" s="37">
        <v>610229.28500000003</v>
      </c>
    </row>
    <row r="137" spans="1:5" x14ac:dyDescent="0.35">
      <c r="A137" s="37" t="s">
        <v>19</v>
      </c>
      <c r="B137" s="37" t="s">
        <v>196</v>
      </c>
      <c r="C137" s="37" t="s">
        <v>1726</v>
      </c>
      <c r="D137" s="37">
        <v>6547464.3550000004</v>
      </c>
      <c r="E137" s="37">
        <v>610229.04500000004</v>
      </c>
    </row>
    <row r="138" spans="1:5" x14ac:dyDescent="0.35">
      <c r="A138" s="37" t="s">
        <v>19</v>
      </c>
      <c r="B138" s="37" t="s">
        <v>1727</v>
      </c>
      <c r="C138" s="37" t="s">
        <v>1728</v>
      </c>
      <c r="D138" s="37">
        <v>6547456.1579999998</v>
      </c>
      <c r="E138" s="37">
        <v>610233.95400000003</v>
      </c>
    </row>
    <row r="139" spans="1:5" x14ac:dyDescent="0.35">
      <c r="A139" s="37" t="s">
        <v>19</v>
      </c>
      <c r="B139" s="37" t="s">
        <v>1727</v>
      </c>
      <c r="C139" s="37" t="s">
        <v>1729</v>
      </c>
      <c r="D139" s="37">
        <v>6547488.8439999996</v>
      </c>
      <c r="E139" s="37">
        <v>610216.75399999996</v>
      </c>
    </row>
    <row r="140" spans="1:5" x14ac:dyDescent="0.35">
      <c r="A140" s="37" t="s">
        <v>18</v>
      </c>
      <c r="B140" s="38" t="s">
        <v>218</v>
      </c>
      <c r="C140" s="37" t="s">
        <v>1730</v>
      </c>
      <c r="D140" s="37">
        <v>6547210.5310000004</v>
      </c>
      <c r="E140" s="37">
        <v>610566.86300000001</v>
      </c>
    </row>
    <row r="141" spans="1:5" x14ac:dyDescent="0.35">
      <c r="A141" s="37" t="s">
        <v>18</v>
      </c>
      <c r="B141" s="38" t="s">
        <v>218</v>
      </c>
      <c r="C141" s="37" t="s">
        <v>1731</v>
      </c>
      <c r="D141" s="37">
        <v>6547210.0839999998</v>
      </c>
      <c r="E141" s="37">
        <v>610566.81799999997</v>
      </c>
    </row>
    <row r="142" spans="1:5" x14ac:dyDescent="0.35">
      <c r="A142" s="37" t="s">
        <v>18</v>
      </c>
      <c r="B142" s="38" t="s">
        <v>218</v>
      </c>
      <c r="C142" s="37" t="s">
        <v>1732</v>
      </c>
      <c r="D142" s="37">
        <v>6547210.0700000003</v>
      </c>
      <c r="E142" s="37">
        <v>610566.30200000003</v>
      </c>
    </row>
    <row r="143" spans="1:5" x14ac:dyDescent="0.35">
      <c r="A143" s="37" t="s">
        <v>18</v>
      </c>
      <c r="B143" s="38" t="s">
        <v>218</v>
      </c>
      <c r="C143" s="37" t="s">
        <v>1733</v>
      </c>
      <c r="D143" s="37">
        <v>6547210.6279999996</v>
      </c>
      <c r="E143" s="37">
        <v>610566.34299999999</v>
      </c>
    </row>
    <row r="144" spans="1:5" x14ac:dyDescent="0.35">
      <c r="A144" s="37" t="s">
        <v>18</v>
      </c>
      <c r="B144" s="38" t="s">
        <v>219</v>
      </c>
      <c r="C144" s="37" t="s">
        <v>1734</v>
      </c>
      <c r="D144" s="37">
        <v>6547181.7290000003</v>
      </c>
      <c r="E144" s="37">
        <v>610568.72699999996</v>
      </c>
    </row>
    <row r="145" spans="1:5" x14ac:dyDescent="0.35">
      <c r="A145" s="37" t="s">
        <v>18</v>
      </c>
      <c r="B145" s="38" t="s">
        <v>219</v>
      </c>
      <c r="C145" s="37" t="s">
        <v>1735</v>
      </c>
      <c r="D145" s="37">
        <v>6547181.176</v>
      </c>
      <c r="E145" s="37">
        <v>610568.85800000001</v>
      </c>
    </row>
    <row r="146" spans="1:5" x14ac:dyDescent="0.35">
      <c r="A146" s="37" t="s">
        <v>18</v>
      </c>
      <c r="B146" s="38" t="s">
        <v>219</v>
      </c>
      <c r="C146" s="37" t="s">
        <v>1736</v>
      </c>
      <c r="D146" s="37">
        <v>6547181.1610000003</v>
      </c>
      <c r="E146" s="37">
        <v>610568.34199999995</v>
      </c>
    </row>
    <row r="147" spans="1:5" x14ac:dyDescent="0.35">
      <c r="A147" s="37" t="s">
        <v>18</v>
      </c>
      <c r="B147" s="38" t="s">
        <v>219</v>
      </c>
      <c r="C147" s="37" t="s">
        <v>1737</v>
      </c>
      <c r="D147" s="37">
        <v>6547181.6030000001</v>
      </c>
      <c r="E147" s="37">
        <v>610568.21400000004</v>
      </c>
    </row>
    <row r="148" spans="1:5" x14ac:dyDescent="0.35">
      <c r="A148" s="37" t="s">
        <v>18</v>
      </c>
      <c r="B148" s="38" t="s">
        <v>220</v>
      </c>
      <c r="C148" s="37" t="s">
        <v>1738</v>
      </c>
      <c r="D148" s="37">
        <v>6547210.0980000002</v>
      </c>
      <c r="E148" s="37">
        <v>610563.43099999998</v>
      </c>
    </row>
    <row r="149" spans="1:5" x14ac:dyDescent="0.35">
      <c r="A149" s="37" t="s">
        <v>18</v>
      </c>
      <c r="B149" s="38" t="s">
        <v>220</v>
      </c>
      <c r="C149" s="37" t="s">
        <v>1739</v>
      </c>
      <c r="D149" s="37">
        <v>6547209.6529999999</v>
      </c>
      <c r="E149" s="37">
        <v>610563.44400000002</v>
      </c>
    </row>
    <row r="150" spans="1:5" x14ac:dyDescent="0.35">
      <c r="A150" s="37" t="s">
        <v>18</v>
      </c>
      <c r="B150" s="38" t="s">
        <v>220</v>
      </c>
      <c r="C150" s="37" t="s">
        <v>1740</v>
      </c>
      <c r="D150" s="37">
        <v>6547209.6399999997</v>
      </c>
      <c r="E150" s="37">
        <v>610562.98499999999</v>
      </c>
    </row>
    <row r="151" spans="1:5" x14ac:dyDescent="0.35">
      <c r="A151" s="37" t="s">
        <v>18</v>
      </c>
      <c r="B151" s="38" t="s">
        <v>220</v>
      </c>
      <c r="C151" s="37" t="s">
        <v>1741</v>
      </c>
      <c r="D151" s="37">
        <v>6547210.0829999996</v>
      </c>
      <c r="E151" s="37">
        <v>610562.91500000004</v>
      </c>
    </row>
    <row r="152" spans="1:5" x14ac:dyDescent="0.35">
      <c r="A152" s="37" t="s">
        <v>18</v>
      </c>
      <c r="B152" s="38" t="s">
        <v>221</v>
      </c>
      <c r="C152" s="37" t="s">
        <v>1742</v>
      </c>
      <c r="D152" s="37">
        <v>6547203.1289999997</v>
      </c>
      <c r="E152" s="37">
        <v>610569.02800000005</v>
      </c>
    </row>
    <row r="153" spans="1:5" x14ac:dyDescent="0.35">
      <c r="A153" s="37" t="s">
        <v>18</v>
      </c>
      <c r="B153" s="38" t="s">
        <v>221</v>
      </c>
      <c r="C153" s="37" t="s">
        <v>1743</v>
      </c>
      <c r="D153" s="37">
        <v>6547202.5729999999</v>
      </c>
      <c r="E153" s="37">
        <v>610569.04399999999</v>
      </c>
    </row>
    <row r="154" spans="1:5" x14ac:dyDescent="0.35">
      <c r="A154" s="37" t="s">
        <v>18</v>
      </c>
      <c r="B154" s="38" t="s">
        <v>221</v>
      </c>
      <c r="C154" s="37" t="s">
        <v>1744</v>
      </c>
      <c r="D154" s="37">
        <v>6547202.6689999998</v>
      </c>
      <c r="E154" s="37">
        <v>610568.52500000002</v>
      </c>
    </row>
    <row r="155" spans="1:5" x14ac:dyDescent="0.35">
      <c r="A155" s="37" t="s">
        <v>18</v>
      </c>
      <c r="B155" s="38" t="s">
        <v>221</v>
      </c>
      <c r="C155" s="37" t="s">
        <v>1745</v>
      </c>
      <c r="D155" s="37">
        <v>6547203.1140000001</v>
      </c>
      <c r="E155" s="37">
        <v>610568.51199999999</v>
      </c>
    </row>
    <row r="156" spans="1:5" x14ac:dyDescent="0.35">
      <c r="A156" s="37" t="s">
        <v>18</v>
      </c>
      <c r="B156" s="38" t="s">
        <v>222</v>
      </c>
      <c r="C156" s="37" t="s">
        <v>1746</v>
      </c>
      <c r="D156" s="37">
        <v>6547203.3140000002</v>
      </c>
      <c r="E156" s="37">
        <v>610567.70200000005</v>
      </c>
    </row>
    <row r="157" spans="1:5" x14ac:dyDescent="0.35">
      <c r="A157" s="37" t="s">
        <v>18</v>
      </c>
      <c r="B157" s="38" t="s">
        <v>222</v>
      </c>
      <c r="C157" s="37" t="s">
        <v>1747</v>
      </c>
      <c r="D157" s="37">
        <v>6547202.7539999997</v>
      </c>
      <c r="E157" s="37">
        <v>610567.60400000005</v>
      </c>
    </row>
    <row r="158" spans="1:5" x14ac:dyDescent="0.35">
      <c r="A158" s="37" t="s">
        <v>18</v>
      </c>
      <c r="B158" s="38" t="s">
        <v>222</v>
      </c>
      <c r="C158" s="37" t="s">
        <v>1748</v>
      </c>
      <c r="D158" s="37">
        <v>6547202.7369999997</v>
      </c>
      <c r="E158" s="37">
        <v>610567.03</v>
      </c>
    </row>
    <row r="159" spans="1:5" x14ac:dyDescent="0.35">
      <c r="A159" s="37" t="s">
        <v>18</v>
      </c>
      <c r="B159" s="38" t="s">
        <v>222</v>
      </c>
      <c r="C159" s="37" t="s">
        <v>1749</v>
      </c>
      <c r="D159" s="37">
        <v>6547203.2989999996</v>
      </c>
      <c r="E159" s="37">
        <v>610567.18599999999</v>
      </c>
    </row>
    <row r="160" spans="1:5" x14ac:dyDescent="0.35">
      <c r="A160" s="37" t="s">
        <v>18</v>
      </c>
      <c r="B160" s="38" t="s">
        <v>223</v>
      </c>
      <c r="C160" s="37" t="s">
        <v>1750</v>
      </c>
      <c r="D160" s="37">
        <v>6547202.5149999997</v>
      </c>
      <c r="E160" s="37">
        <v>610567.03700000001</v>
      </c>
    </row>
    <row r="161" spans="1:5" x14ac:dyDescent="0.35">
      <c r="A161" s="37" t="s">
        <v>18</v>
      </c>
      <c r="B161" s="38" t="s">
        <v>223</v>
      </c>
      <c r="C161" s="37" t="s">
        <v>1751</v>
      </c>
      <c r="D161" s="37">
        <v>6547202.0760000004</v>
      </c>
      <c r="E161" s="37">
        <v>610567.27899999998</v>
      </c>
    </row>
    <row r="162" spans="1:5" x14ac:dyDescent="0.35">
      <c r="A162" s="37" t="s">
        <v>18</v>
      </c>
      <c r="B162" s="38" t="s">
        <v>223</v>
      </c>
      <c r="C162" s="37" t="s">
        <v>1752</v>
      </c>
      <c r="D162" s="37">
        <v>6547201.7290000003</v>
      </c>
      <c r="E162" s="37">
        <v>610566.82999999996</v>
      </c>
    </row>
    <row r="163" spans="1:5" x14ac:dyDescent="0.35">
      <c r="A163" s="37" t="s">
        <v>18</v>
      </c>
      <c r="B163" s="38" t="s">
        <v>223</v>
      </c>
      <c r="C163" s="37" t="s">
        <v>1753</v>
      </c>
      <c r="D163" s="37">
        <v>6547202.2790000001</v>
      </c>
      <c r="E163" s="37">
        <v>610566.58400000003</v>
      </c>
    </row>
    <row r="164" spans="1:5" x14ac:dyDescent="0.35">
      <c r="A164" s="37" t="s">
        <v>18</v>
      </c>
      <c r="B164" s="38" t="s">
        <v>224</v>
      </c>
      <c r="C164" s="37" t="s">
        <v>1754</v>
      </c>
      <c r="D164" s="37">
        <v>6547202.1059999997</v>
      </c>
      <c r="E164" s="37">
        <v>610568.31099999999</v>
      </c>
    </row>
    <row r="165" spans="1:5" x14ac:dyDescent="0.35">
      <c r="A165" s="37" t="s">
        <v>18</v>
      </c>
      <c r="B165" s="38" t="s">
        <v>224</v>
      </c>
      <c r="C165" s="37" t="s">
        <v>1755</v>
      </c>
      <c r="D165" s="37">
        <v>6547201.7630000003</v>
      </c>
      <c r="E165" s="37">
        <v>610568.03399999999</v>
      </c>
    </row>
    <row r="166" spans="1:5" x14ac:dyDescent="0.35">
      <c r="A166" s="37" t="s">
        <v>18</v>
      </c>
      <c r="B166" s="38" t="s">
        <v>224</v>
      </c>
      <c r="C166" s="37" t="s">
        <v>1756</v>
      </c>
      <c r="D166" s="37">
        <v>6547202.0860000001</v>
      </c>
      <c r="E166" s="37">
        <v>610567.62300000002</v>
      </c>
    </row>
    <row r="167" spans="1:5" x14ac:dyDescent="0.35">
      <c r="A167" s="37" t="s">
        <v>18</v>
      </c>
      <c r="B167" s="38" t="s">
        <v>224</v>
      </c>
      <c r="C167" s="37" t="s">
        <v>1757</v>
      </c>
      <c r="D167" s="37">
        <v>6547202.4280000003</v>
      </c>
      <c r="E167" s="37">
        <v>610567.9</v>
      </c>
    </row>
    <row r="168" spans="1:5" x14ac:dyDescent="0.35">
      <c r="A168" s="37" t="s">
        <v>18</v>
      </c>
      <c r="B168" s="38" t="s">
        <v>225</v>
      </c>
      <c r="C168" s="37" t="s">
        <v>1758</v>
      </c>
      <c r="D168" s="37">
        <v>6547201.3159999996</v>
      </c>
      <c r="E168" s="37">
        <v>610571.83600000001</v>
      </c>
    </row>
    <row r="169" spans="1:5" x14ac:dyDescent="0.35">
      <c r="A169" s="37" t="s">
        <v>18</v>
      </c>
      <c r="B169" s="38" t="s">
        <v>225</v>
      </c>
      <c r="C169" s="37" t="s">
        <v>1759</v>
      </c>
      <c r="D169" s="37">
        <v>6547200.7609999999</v>
      </c>
      <c r="E169" s="37">
        <v>610571.90899999999</v>
      </c>
    </row>
    <row r="170" spans="1:5" x14ac:dyDescent="0.35">
      <c r="A170" s="37" t="s">
        <v>18</v>
      </c>
      <c r="B170" s="38" t="s">
        <v>225</v>
      </c>
      <c r="C170" s="37" t="s">
        <v>1760</v>
      </c>
      <c r="D170" s="37">
        <v>6547200.7450000001</v>
      </c>
      <c r="E170" s="37">
        <v>610571.33600000001</v>
      </c>
    </row>
    <row r="171" spans="1:5" x14ac:dyDescent="0.35">
      <c r="A171" s="37" t="s">
        <v>18</v>
      </c>
      <c r="B171" s="38" t="s">
        <v>225</v>
      </c>
      <c r="C171" s="37" t="s">
        <v>1761</v>
      </c>
      <c r="D171" s="37">
        <v>6547201.3030000003</v>
      </c>
      <c r="E171" s="37">
        <v>610571.37699999998</v>
      </c>
    </row>
    <row r="172" spans="1:5" x14ac:dyDescent="0.35">
      <c r="A172" s="37" t="s">
        <v>18</v>
      </c>
      <c r="B172" s="38" t="s">
        <v>226</v>
      </c>
      <c r="C172" s="37" t="s">
        <v>1762</v>
      </c>
      <c r="D172" s="37">
        <v>6547199.0449999999</v>
      </c>
      <c r="E172" s="37">
        <v>610574.19700000004</v>
      </c>
    </row>
    <row r="173" spans="1:5" x14ac:dyDescent="0.35">
      <c r="A173" s="37" t="s">
        <v>18</v>
      </c>
      <c r="B173" s="38" t="s">
        <v>226</v>
      </c>
      <c r="C173" s="37" t="s">
        <v>1763</v>
      </c>
      <c r="D173" s="37">
        <v>6547198.4859999996</v>
      </c>
      <c r="E173" s="37">
        <v>610574.15599999996</v>
      </c>
    </row>
    <row r="174" spans="1:5" x14ac:dyDescent="0.35">
      <c r="A174" s="37" t="s">
        <v>18</v>
      </c>
      <c r="B174" s="38" t="s">
        <v>226</v>
      </c>
      <c r="C174" s="37" t="s">
        <v>1764</v>
      </c>
      <c r="D174" s="37">
        <v>6547198.5829999996</v>
      </c>
      <c r="E174" s="37">
        <v>610573.63699999999</v>
      </c>
    </row>
    <row r="175" spans="1:5" x14ac:dyDescent="0.35">
      <c r="A175" s="37" t="s">
        <v>18</v>
      </c>
      <c r="B175" s="38" t="s">
        <v>226</v>
      </c>
      <c r="C175" s="37" t="s">
        <v>1765</v>
      </c>
      <c r="D175" s="37">
        <v>6547199.0300000003</v>
      </c>
      <c r="E175" s="37">
        <v>610573.68099999998</v>
      </c>
    </row>
    <row r="176" spans="1:5" x14ac:dyDescent="0.35">
      <c r="A176" s="37" t="s">
        <v>18</v>
      </c>
      <c r="B176" s="38" t="s">
        <v>227</v>
      </c>
      <c r="C176" s="37" t="s">
        <v>1766</v>
      </c>
      <c r="D176" s="37">
        <v>6547202.5889999997</v>
      </c>
      <c r="E176" s="37">
        <v>610573.46400000004</v>
      </c>
    </row>
    <row r="177" spans="1:5" x14ac:dyDescent="0.35">
      <c r="A177" s="37" t="s">
        <v>18</v>
      </c>
      <c r="B177" s="38" t="s">
        <v>227</v>
      </c>
      <c r="C177" s="37" t="s">
        <v>1767</v>
      </c>
      <c r="D177" s="37">
        <v>6547202.0300000003</v>
      </c>
      <c r="E177" s="37">
        <v>610573.42200000002</v>
      </c>
    </row>
    <row r="178" spans="1:5" x14ac:dyDescent="0.35">
      <c r="A178" s="37" t="s">
        <v>18</v>
      </c>
      <c r="B178" s="38" t="s">
        <v>227</v>
      </c>
      <c r="C178" s="37" t="s">
        <v>1768</v>
      </c>
      <c r="D178" s="37">
        <v>6547202.1270000003</v>
      </c>
      <c r="E178" s="37">
        <v>610572.90300000005</v>
      </c>
    </row>
    <row r="179" spans="1:5" x14ac:dyDescent="0.35">
      <c r="A179" s="37" t="s">
        <v>18</v>
      </c>
      <c r="B179" s="38" t="s">
        <v>227</v>
      </c>
      <c r="C179" s="37" t="s">
        <v>1769</v>
      </c>
      <c r="D179" s="37">
        <v>6547202.5719999997</v>
      </c>
      <c r="E179" s="37">
        <v>610572.89</v>
      </c>
    </row>
    <row r="180" spans="1:5" x14ac:dyDescent="0.35">
      <c r="A180" s="37" t="s">
        <v>18</v>
      </c>
      <c r="B180" s="38" t="s">
        <v>1770</v>
      </c>
      <c r="C180" s="37" t="s">
        <v>1771</v>
      </c>
      <c r="D180" s="37">
        <v>6547196.2750000004</v>
      </c>
      <c r="E180" s="37">
        <v>610576.19900000002</v>
      </c>
    </row>
    <row r="181" spans="1:5" x14ac:dyDescent="0.35">
      <c r="A181" s="37" t="s">
        <v>18</v>
      </c>
      <c r="B181" s="38" t="s">
        <v>1770</v>
      </c>
      <c r="C181" s="37" t="s">
        <v>1772</v>
      </c>
      <c r="D181" s="37">
        <v>6547166.7280000001</v>
      </c>
      <c r="E181" s="37">
        <v>610580.90399999998</v>
      </c>
    </row>
    <row r="182" spans="1:5" x14ac:dyDescent="0.35">
      <c r="A182" s="37" t="s">
        <v>18</v>
      </c>
      <c r="B182" s="38" t="s">
        <v>228</v>
      </c>
      <c r="C182" s="37" t="s">
        <v>1773</v>
      </c>
      <c r="D182" s="37">
        <v>6547191.3770000003</v>
      </c>
      <c r="E182" s="37">
        <v>610576.97600000002</v>
      </c>
    </row>
    <row r="183" spans="1:5" x14ac:dyDescent="0.35">
      <c r="A183" s="37" t="s">
        <v>18</v>
      </c>
      <c r="B183" s="38" t="s">
        <v>228</v>
      </c>
      <c r="C183" s="37" t="s">
        <v>1774</v>
      </c>
      <c r="D183" s="37">
        <v>6547190.8310000002</v>
      </c>
      <c r="E183" s="37">
        <v>610576.55200000003</v>
      </c>
    </row>
    <row r="184" spans="1:5" x14ac:dyDescent="0.35">
      <c r="A184" s="37" t="s">
        <v>18</v>
      </c>
      <c r="B184" s="38" t="s">
        <v>229</v>
      </c>
      <c r="C184" s="37" t="s">
        <v>1775</v>
      </c>
      <c r="D184" s="37">
        <v>6547181.4900000002</v>
      </c>
      <c r="E184" s="37">
        <v>610578.48699999996</v>
      </c>
    </row>
    <row r="185" spans="1:5" x14ac:dyDescent="0.35">
      <c r="A185" s="37" t="s">
        <v>18</v>
      </c>
      <c r="B185" s="38" t="s">
        <v>229</v>
      </c>
      <c r="C185" s="37" t="s">
        <v>1776</v>
      </c>
      <c r="D185" s="37">
        <v>6547180.9630000005</v>
      </c>
      <c r="E185" s="37">
        <v>610578.07700000005</v>
      </c>
    </row>
    <row r="186" spans="1:5" x14ac:dyDescent="0.35">
      <c r="A186" s="37" t="s">
        <v>18</v>
      </c>
      <c r="B186" s="38" t="s">
        <v>230</v>
      </c>
      <c r="C186" s="37" t="s">
        <v>1777</v>
      </c>
      <c r="D186" s="37">
        <v>6547171.108</v>
      </c>
      <c r="E186" s="37">
        <v>610579.65300000005</v>
      </c>
    </row>
    <row r="187" spans="1:5" x14ac:dyDescent="0.35">
      <c r="A187" s="37" t="s">
        <v>18</v>
      </c>
      <c r="B187" s="38" t="s">
        <v>230</v>
      </c>
      <c r="C187" s="37" t="s">
        <v>1778</v>
      </c>
      <c r="D187" s="37">
        <v>6547171.6229999997</v>
      </c>
      <c r="E187" s="37">
        <v>610580.13300000003</v>
      </c>
    </row>
    <row r="188" spans="1:5" x14ac:dyDescent="0.35">
      <c r="A188" s="37" t="s">
        <v>18</v>
      </c>
      <c r="B188" s="38" t="s">
        <v>1779</v>
      </c>
      <c r="C188" s="37" t="s">
        <v>1780</v>
      </c>
      <c r="D188" s="37">
        <v>6547201.8269999996</v>
      </c>
      <c r="E188" s="37">
        <v>610573.43000000005</v>
      </c>
    </row>
    <row r="189" spans="1:5" x14ac:dyDescent="0.35">
      <c r="A189" s="37" t="s">
        <v>18</v>
      </c>
      <c r="B189" s="38" t="s">
        <v>1779</v>
      </c>
      <c r="C189" s="37" t="s">
        <v>1781</v>
      </c>
      <c r="D189" s="37">
        <v>6547214.5470000003</v>
      </c>
      <c r="E189" s="37">
        <v>610547.41500000004</v>
      </c>
    </row>
    <row r="190" spans="1:5" x14ac:dyDescent="0.35">
      <c r="A190" s="37" t="s">
        <v>18</v>
      </c>
      <c r="B190" s="38" t="s">
        <v>231</v>
      </c>
      <c r="C190" s="37" t="s">
        <v>1782</v>
      </c>
      <c r="D190" s="37">
        <v>6547206.7510000002</v>
      </c>
      <c r="E190" s="37">
        <v>610564.19900000002</v>
      </c>
    </row>
    <row r="191" spans="1:5" x14ac:dyDescent="0.35">
      <c r="A191" s="37" t="s">
        <v>18</v>
      </c>
      <c r="B191" s="38" t="s">
        <v>231</v>
      </c>
      <c r="C191" s="37" t="s">
        <v>1783</v>
      </c>
      <c r="D191" s="37">
        <v>6547206.1380000003</v>
      </c>
      <c r="E191" s="37">
        <v>610564.4</v>
      </c>
    </row>
    <row r="192" spans="1:5" x14ac:dyDescent="0.35">
      <c r="A192" s="37" t="s">
        <v>18</v>
      </c>
      <c r="B192" s="38" t="s">
        <v>232</v>
      </c>
      <c r="C192" s="37" t="s">
        <v>1784</v>
      </c>
      <c r="D192" s="37">
        <v>6547210.4919999996</v>
      </c>
      <c r="E192" s="37">
        <v>610555.40599999996</v>
      </c>
    </row>
    <row r="193" spans="1:5" x14ac:dyDescent="0.35">
      <c r="A193" s="37" t="s">
        <v>18</v>
      </c>
      <c r="B193" s="38" t="s">
        <v>232</v>
      </c>
      <c r="C193" s="37" t="s">
        <v>1785</v>
      </c>
      <c r="D193" s="37">
        <v>6547211.1459999997</v>
      </c>
      <c r="E193" s="37">
        <v>610555.19299999997</v>
      </c>
    </row>
    <row r="194" spans="1:5" x14ac:dyDescent="0.35">
      <c r="A194" s="37" t="s">
        <v>13</v>
      </c>
      <c r="B194" s="38" t="s">
        <v>118</v>
      </c>
      <c r="C194" s="37" t="s">
        <v>1786</v>
      </c>
      <c r="D194" s="37">
        <v>6548540.7000000002</v>
      </c>
      <c r="E194" s="37">
        <v>613442.47600000002</v>
      </c>
    </row>
    <row r="195" spans="1:5" x14ac:dyDescent="0.35">
      <c r="A195" s="37" t="s">
        <v>13</v>
      </c>
      <c r="B195" s="38" t="s">
        <v>118</v>
      </c>
      <c r="C195" s="37" t="s">
        <v>1787</v>
      </c>
      <c r="D195" s="37">
        <v>6548540.1869999999</v>
      </c>
      <c r="E195" s="37">
        <v>613441.94099999999</v>
      </c>
    </row>
    <row r="196" spans="1:5" x14ac:dyDescent="0.35">
      <c r="A196" s="37" t="s">
        <v>13</v>
      </c>
      <c r="B196" s="38" t="s">
        <v>119</v>
      </c>
      <c r="C196" s="37" t="s">
        <v>1788</v>
      </c>
      <c r="D196" s="37">
        <v>6548561.3080000002</v>
      </c>
      <c r="E196" s="37">
        <v>613437.16799999995</v>
      </c>
    </row>
    <row r="197" spans="1:5" x14ac:dyDescent="0.35">
      <c r="A197" s="37" t="s">
        <v>13</v>
      </c>
      <c r="B197" s="38" t="s">
        <v>119</v>
      </c>
      <c r="C197" s="37" t="s">
        <v>1789</v>
      </c>
      <c r="D197" s="37">
        <v>6548562.051</v>
      </c>
      <c r="E197" s="37">
        <v>613437.28099999996</v>
      </c>
    </row>
    <row r="198" spans="1:5" x14ac:dyDescent="0.35">
      <c r="A198" s="37" t="s">
        <v>13</v>
      </c>
      <c r="B198" s="38" t="s">
        <v>120</v>
      </c>
      <c r="C198" s="37" t="s">
        <v>1790</v>
      </c>
      <c r="D198" s="37">
        <v>6548540.1749999998</v>
      </c>
      <c r="E198" s="37">
        <v>613442.45600000001</v>
      </c>
    </row>
    <row r="199" spans="1:5" x14ac:dyDescent="0.35">
      <c r="A199" s="37" t="s">
        <v>13</v>
      </c>
      <c r="B199" s="38" t="s">
        <v>120</v>
      </c>
      <c r="C199" s="37" t="s">
        <v>1791</v>
      </c>
      <c r="D199" s="37">
        <v>6548539.7010000004</v>
      </c>
      <c r="E199" s="37">
        <v>613441.89599999995</v>
      </c>
    </row>
    <row r="200" spans="1:5" x14ac:dyDescent="0.35">
      <c r="A200" s="37" t="s">
        <v>13</v>
      </c>
      <c r="B200" s="38" t="s">
        <v>121</v>
      </c>
      <c r="C200" s="37" t="s">
        <v>1792</v>
      </c>
      <c r="D200" s="37">
        <v>6548552.1459999997</v>
      </c>
      <c r="E200" s="37">
        <v>613443.26199999999</v>
      </c>
    </row>
    <row r="201" spans="1:5" x14ac:dyDescent="0.35">
      <c r="A201" s="37" t="s">
        <v>13</v>
      </c>
      <c r="B201" s="38" t="s">
        <v>121</v>
      </c>
      <c r="C201" s="37" t="s">
        <v>1793</v>
      </c>
      <c r="D201" s="37">
        <v>6548552.0800000001</v>
      </c>
      <c r="E201" s="37">
        <v>613442.54200000002</v>
      </c>
    </row>
    <row r="202" spans="1:5" x14ac:dyDescent="0.35">
      <c r="A202" s="37" t="s">
        <v>13</v>
      </c>
      <c r="B202" s="38" t="s">
        <v>122</v>
      </c>
      <c r="C202" s="37" t="s">
        <v>1794</v>
      </c>
      <c r="D202" s="37">
        <v>6548546.4199999999</v>
      </c>
      <c r="E202" s="37">
        <v>613437.72499999998</v>
      </c>
    </row>
    <row r="203" spans="1:5" x14ac:dyDescent="0.35">
      <c r="A203" s="37" t="s">
        <v>13</v>
      </c>
      <c r="B203" s="38" t="s">
        <v>122</v>
      </c>
      <c r="C203" s="37" t="s">
        <v>1795</v>
      </c>
      <c r="D203" s="37">
        <v>6548546.4689999996</v>
      </c>
      <c r="E203" s="37">
        <v>613436.98100000003</v>
      </c>
    </row>
    <row r="204" spans="1:5" x14ac:dyDescent="0.35">
      <c r="A204" s="37" t="s">
        <v>13</v>
      </c>
      <c r="B204" s="38" t="s">
        <v>123</v>
      </c>
      <c r="C204" s="37" t="s">
        <v>1796</v>
      </c>
      <c r="D204" s="37">
        <v>6548552.6610000003</v>
      </c>
      <c r="E204" s="37">
        <v>613440.82799999998</v>
      </c>
    </row>
    <row r="205" spans="1:5" x14ac:dyDescent="0.35">
      <c r="A205" s="37" t="s">
        <v>13</v>
      </c>
      <c r="B205" s="38" t="s">
        <v>123</v>
      </c>
      <c r="C205" s="37" t="s">
        <v>1797</v>
      </c>
      <c r="D205" s="37">
        <v>6548553.3090000004</v>
      </c>
      <c r="E205" s="37">
        <v>613440.45600000001</v>
      </c>
    </row>
    <row r="206" spans="1:5" x14ac:dyDescent="0.35">
      <c r="A206" s="37" t="s">
        <v>13</v>
      </c>
      <c r="B206" s="38" t="s">
        <v>124</v>
      </c>
      <c r="C206" s="37" t="s">
        <v>1798</v>
      </c>
      <c r="D206" s="37">
        <v>6548553.1610000003</v>
      </c>
      <c r="E206" s="37">
        <v>613438.49899999995</v>
      </c>
    </row>
    <row r="207" spans="1:5" x14ac:dyDescent="0.35">
      <c r="A207" s="37" t="s">
        <v>13</v>
      </c>
      <c r="B207" s="38" t="s">
        <v>124</v>
      </c>
      <c r="C207" s="37" t="s">
        <v>1799</v>
      </c>
      <c r="D207" s="37">
        <v>6548553.8030000003</v>
      </c>
      <c r="E207" s="37">
        <v>613438.10900000005</v>
      </c>
    </row>
    <row r="208" spans="1:5" x14ac:dyDescent="0.35">
      <c r="A208" s="37" t="s">
        <v>13</v>
      </c>
      <c r="B208" s="38" t="s">
        <v>125</v>
      </c>
      <c r="C208" s="37" t="s">
        <v>1800</v>
      </c>
      <c r="D208" s="37">
        <v>6548554.0880000005</v>
      </c>
      <c r="E208" s="37">
        <v>613434.11399999994</v>
      </c>
    </row>
    <row r="209" spans="1:5" x14ac:dyDescent="0.35">
      <c r="A209" s="37" t="s">
        <v>13</v>
      </c>
      <c r="B209" s="38" t="s">
        <v>125</v>
      </c>
      <c r="C209" s="37" t="s">
        <v>1801</v>
      </c>
      <c r="D209" s="37">
        <v>6548554.7060000002</v>
      </c>
      <c r="E209" s="37">
        <v>613433.69900000002</v>
      </c>
    </row>
    <row r="210" spans="1:5" x14ac:dyDescent="0.35">
      <c r="A210" s="37" t="s">
        <v>13</v>
      </c>
      <c r="B210" s="38" t="s">
        <v>126</v>
      </c>
      <c r="C210" s="37" t="s">
        <v>1802</v>
      </c>
      <c r="D210" s="37">
        <v>6548553.8490000004</v>
      </c>
      <c r="E210" s="37">
        <v>613442.16799999995</v>
      </c>
    </row>
    <row r="211" spans="1:5" x14ac:dyDescent="0.35">
      <c r="A211" s="37" t="s">
        <v>13</v>
      </c>
      <c r="B211" s="38" t="s">
        <v>126</v>
      </c>
      <c r="C211" s="37" t="s">
        <v>1803</v>
      </c>
      <c r="D211" s="37">
        <v>6548554.5710000005</v>
      </c>
      <c r="E211" s="37">
        <v>613442.29700000002</v>
      </c>
    </row>
    <row r="212" spans="1:5" x14ac:dyDescent="0.35">
      <c r="A212" s="37" t="s">
        <v>13</v>
      </c>
      <c r="B212" s="38" t="s">
        <v>127</v>
      </c>
      <c r="C212" s="37" t="s">
        <v>1804</v>
      </c>
      <c r="D212" s="37">
        <v>6548554.2659999998</v>
      </c>
      <c r="E212" s="37">
        <v>613441.86600000004</v>
      </c>
    </row>
    <row r="213" spans="1:5" x14ac:dyDescent="0.35">
      <c r="A213" s="37" t="s">
        <v>13</v>
      </c>
      <c r="B213" s="38" t="s">
        <v>127</v>
      </c>
      <c r="C213" s="37" t="s">
        <v>1805</v>
      </c>
      <c r="D213" s="37">
        <v>6548554.9809999997</v>
      </c>
      <c r="E213" s="37">
        <v>613442.00800000003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EA2F-315C-4BEF-A75D-861B8E1DBB25}">
  <dimension ref="A1"/>
  <sheetViews>
    <sheetView workbookViewId="0">
      <selection activeCell="K21" sqref="K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Locality</vt:lpstr>
      <vt:lpstr>Transect</vt:lpstr>
      <vt:lpstr>Plot_herminium</vt:lpstr>
      <vt:lpstr>Plot_environment</vt:lpstr>
      <vt:lpstr>Plot_soil_fungi</vt:lpstr>
      <vt:lpstr>Locality_root_seed_fungi</vt:lpstr>
      <vt:lpstr>Plot_plants</vt:lpstr>
      <vt:lpstr>Plot_gps</vt:lpstr>
      <vt:lpstr>Reintroduction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Erik Roos</dc:creator>
  <cp:lastModifiedBy>Ruben Erik Roos</cp:lastModifiedBy>
  <dcterms:created xsi:type="dcterms:W3CDTF">2015-06-05T18:17:20Z</dcterms:created>
  <dcterms:modified xsi:type="dcterms:W3CDTF">2024-10-10T07:56:34Z</dcterms:modified>
</cp:coreProperties>
</file>