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6_PROJETOS\ged_local\09 - ARQUIVOS_PARA_IMPORTAÇÃO\Mapeamento\"/>
    </mc:Choice>
  </mc:AlternateContent>
  <xr:revisionPtr revIDLastSave="0" documentId="13_ncr:1_{2A5F25CA-347E-4F94-B179-9D98884D58DC}" xr6:coauthVersionLast="47" xr6:coauthVersionMax="47" xr10:uidLastSave="{00000000-0000-0000-0000-000000000000}"/>
  <bookViews>
    <workbookView xWindow="28680" yWindow="-120" windowWidth="29040" windowHeight="15840" activeTab="3" xr2:uid="{36BC06D7-2D42-428B-8B66-C18DCBF1EC76}"/>
  </bookViews>
  <sheets>
    <sheet name="Planilha1" sheetId="1" r:id="rId1"/>
    <sheet name="CFe" sheetId="2" r:id="rId2"/>
    <sheet name="NF3e" sheetId="3" r:id="rId3"/>
    <sheet name="NF3e (2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48" i="4" l="1"/>
  <c r="AS47" i="4"/>
  <c r="AS46" i="4"/>
  <c r="AS45" i="4"/>
  <c r="AS44" i="4"/>
  <c r="AS43" i="4"/>
  <c r="AS42" i="4"/>
  <c r="AS41" i="4"/>
  <c r="AS40" i="4"/>
  <c r="AS39" i="4"/>
  <c r="AS38" i="4"/>
  <c r="AS37" i="4"/>
  <c r="AS36" i="4"/>
  <c r="AS35" i="4"/>
  <c r="AS34" i="4"/>
  <c r="AS33" i="4"/>
  <c r="AS32" i="4"/>
  <c r="AS31" i="4"/>
  <c r="AS30" i="4"/>
  <c r="AS29" i="4"/>
  <c r="AS28" i="4"/>
  <c r="AS27" i="4"/>
  <c r="AS26" i="4"/>
  <c r="AS25" i="4"/>
  <c r="AS24" i="4"/>
  <c r="AS23" i="4"/>
  <c r="AS22" i="4"/>
  <c r="AS21" i="4"/>
  <c r="AS20" i="4"/>
  <c r="AS19" i="4"/>
  <c r="AS18" i="4"/>
  <c r="AS17" i="4"/>
  <c r="AS16" i="4"/>
  <c r="AS15" i="4"/>
  <c r="AG15" i="4"/>
  <c r="AD15" i="4"/>
  <c r="AS14" i="4"/>
  <c r="AS13" i="4"/>
  <c r="AD13" i="4"/>
  <c r="AS12" i="4"/>
  <c r="AG12" i="4"/>
  <c r="AS11" i="4"/>
  <c r="AS10" i="4"/>
  <c r="AS9" i="4"/>
  <c r="AS8" i="4"/>
  <c r="AG8" i="4"/>
  <c r="AS7" i="4"/>
  <c r="AS6" i="4"/>
  <c r="AS5" i="4"/>
  <c r="AS4" i="4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7" i="3"/>
  <c r="AS8" i="3"/>
  <c r="AS9" i="3"/>
  <c r="AS5" i="3"/>
  <c r="AS6" i="3"/>
  <c r="AS4" i="3"/>
  <c r="AG15" i="3"/>
  <c r="AD15" i="3"/>
  <c r="AD13" i="3"/>
  <c r="AG12" i="3"/>
  <c r="AG8" i="3"/>
  <c r="AQ53" i="2"/>
  <c r="AQ54" i="2"/>
  <c r="AQ55" i="2"/>
  <c r="AQ56" i="2"/>
  <c r="AQ52" i="2"/>
  <c r="AQ44" i="2"/>
  <c r="AQ45" i="2"/>
  <c r="AQ46" i="2"/>
  <c r="AQ47" i="2"/>
  <c r="AQ48" i="2"/>
  <c r="AQ49" i="2"/>
  <c r="AQ50" i="2"/>
  <c r="AQ51" i="2"/>
  <c r="AQ43" i="2"/>
  <c r="AQ35" i="2"/>
  <c r="AQ36" i="2"/>
  <c r="AQ37" i="2"/>
  <c r="AQ38" i="2"/>
  <c r="AQ39" i="2"/>
  <c r="AQ40" i="2"/>
  <c r="AQ41" i="2"/>
  <c r="AQ42" i="2"/>
  <c r="AQ34" i="2"/>
  <c r="AQ26" i="2"/>
  <c r="AQ27" i="2"/>
  <c r="AQ28" i="2"/>
  <c r="AQ29" i="2"/>
  <c r="AQ30" i="2"/>
  <c r="AQ31" i="2"/>
  <c r="AQ32" i="2"/>
  <c r="AQ33" i="2"/>
  <c r="AQ25" i="2"/>
  <c r="AQ17" i="2"/>
  <c r="AQ18" i="2"/>
  <c r="AQ19" i="2"/>
  <c r="AQ20" i="2"/>
  <c r="AQ21" i="2"/>
  <c r="AQ22" i="2"/>
  <c r="AQ23" i="2"/>
  <c r="AQ24" i="2"/>
  <c r="AQ16" i="2"/>
  <c r="AQ5" i="2"/>
  <c r="AQ6" i="2"/>
  <c r="AQ8" i="2"/>
  <c r="AQ9" i="2"/>
  <c r="AQ10" i="2"/>
  <c r="AQ11" i="2"/>
  <c r="AQ12" i="2"/>
  <c r="AQ13" i="2"/>
  <c r="AQ14" i="2"/>
  <c r="AQ15" i="2"/>
  <c r="AQ7" i="2"/>
  <c r="AQ4" i="2"/>
  <c r="AG15" i="2"/>
  <c r="AD15" i="2"/>
  <c r="AD13" i="2"/>
  <c r="AG12" i="2"/>
  <c r="AG8" i="2"/>
  <c r="AD15" i="1"/>
  <c r="AD13" i="1"/>
  <c r="AG15" i="1"/>
  <c r="AG12" i="1"/>
  <c r="AG8" i="1"/>
  <c r="AQ53" i="1"/>
  <c r="AQ54" i="1"/>
  <c r="AQ55" i="1"/>
  <c r="AQ56" i="1"/>
  <c r="AQ52" i="1"/>
  <c r="AQ44" i="1"/>
  <c r="AQ45" i="1"/>
  <c r="AQ46" i="1"/>
  <c r="AQ47" i="1"/>
  <c r="AQ48" i="1"/>
  <c r="AQ49" i="1"/>
  <c r="AQ50" i="1"/>
  <c r="AQ51" i="1"/>
  <c r="AQ43" i="1"/>
  <c r="AQ35" i="1"/>
  <c r="AQ36" i="1"/>
  <c r="AQ37" i="1"/>
  <c r="AQ38" i="1"/>
  <c r="AQ39" i="1"/>
  <c r="AQ40" i="1"/>
  <c r="AQ41" i="1"/>
  <c r="AQ42" i="1"/>
  <c r="AQ34" i="1"/>
  <c r="AQ26" i="1"/>
  <c r="AQ27" i="1"/>
  <c r="AQ28" i="1"/>
  <c r="AQ29" i="1"/>
  <c r="AQ30" i="1"/>
  <c r="AQ31" i="1"/>
  <c r="AQ32" i="1"/>
  <c r="AQ33" i="1"/>
  <c r="AQ25" i="1"/>
  <c r="AQ17" i="1"/>
  <c r="AQ18" i="1"/>
  <c r="AQ19" i="1"/>
  <c r="AQ20" i="1"/>
  <c r="AQ21" i="1"/>
  <c r="AQ22" i="1"/>
  <c r="AQ23" i="1"/>
  <c r="AQ24" i="1"/>
  <c r="AQ16" i="1"/>
  <c r="AQ7" i="1"/>
  <c r="AQ8" i="1"/>
  <c r="AQ9" i="1"/>
  <c r="AQ10" i="1"/>
  <c r="AQ11" i="1"/>
  <c r="AQ12" i="1"/>
  <c r="AQ13" i="1"/>
  <c r="AQ14" i="1"/>
  <c r="AQ15" i="1"/>
  <c r="AQ5" i="1"/>
  <c r="AQ6" i="1"/>
  <c r="AQ4" i="1"/>
</calcChain>
</file>

<file path=xl/sharedStrings.xml><?xml version="1.0" encoding="utf-8"?>
<sst xmlns="http://schemas.openxmlformats.org/spreadsheetml/2006/main" count="4334" uniqueCount="105">
  <si>
    <t>Escopo</t>
  </si>
  <si>
    <t>NF</t>
  </si>
  <si>
    <t>BANCO</t>
  </si>
  <si>
    <t>IMPORT</t>
  </si>
  <si>
    <t>CNPJa</t>
  </si>
  <si>
    <t>NOMEa</t>
  </si>
  <si>
    <t>UFa</t>
  </si>
  <si>
    <t>IEa</t>
  </si>
  <si>
    <t>DADOSa</t>
  </si>
  <si>
    <t>PAISa</t>
  </si>
  <si>
    <t>CNPJaa</t>
  </si>
  <si>
    <t>NOMEaa</t>
  </si>
  <si>
    <t>UFaa</t>
  </si>
  <si>
    <t>IEaa</t>
  </si>
  <si>
    <t>DADOSaa</t>
  </si>
  <si>
    <t>PAISaa</t>
  </si>
  <si>
    <t>DADOSab</t>
  </si>
  <si>
    <t>UFab</t>
  </si>
  <si>
    <t>IEab</t>
  </si>
  <si>
    <t>NOMEab</t>
  </si>
  <si>
    <t>CNPJab</t>
  </si>
  <si>
    <t xml:space="preserve">       </t>
  </si>
  <si>
    <t xml:space="preserve">    </t>
  </si>
  <si>
    <t xml:space="preserve">      </t>
  </si>
  <si>
    <t>Para o caso de CF-e e NFC-e</t>
  </si>
  <si>
    <t>CNPJba</t>
  </si>
  <si>
    <t>NOMEba</t>
  </si>
  <si>
    <t>UFba</t>
  </si>
  <si>
    <t>IEba</t>
  </si>
  <si>
    <t>DADOSba</t>
  </si>
  <si>
    <t>CNPJbb</t>
  </si>
  <si>
    <t>NOMEbb</t>
  </si>
  <si>
    <t>UFbb</t>
  </si>
  <si>
    <t>IEbb</t>
  </si>
  <si>
    <t>DADOSbb</t>
  </si>
  <si>
    <t>CNPJbc</t>
  </si>
  <si>
    <t>CPFa</t>
  </si>
  <si>
    <t>CPFaa</t>
  </si>
  <si>
    <t>CPFab</t>
  </si>
  <si>
    <t>CPFba</t>
  </si>
  <si>
    <t>CPFbb</t>
  </si>
  <si>
    <t>CPFbc</t>
  </si>
  <si>
    <t>NOMEEXTa</t>
  </si>
  <si>
    <t>NOMEEXTaa</t>
  </si>
  <si>
    <t>PAISab</t>
  </si>
  <si>
    <t>NOMEEXTab</t>
  </si>
  <si>
    <t>NOMEEXTbb</t>
  </si>
  <si>
    <t>NOMEEXTbc</t>
  </si>
  <si>
    <t>PAISac</t>
  </si>
  <si>
    <t>Pré-cadastrado</t>
  </si>
  <si>
    <t>Código PAR</t>
  </si>
  <si>
    <t>CNPJ</t>
  </si>
  <si>
    <t>Nome</t>
  </si>
  <si>
    <t>UF</t>
  </si>
  <si>
    <t>IE</t>
  </si>
  <si>
    <t>Dados</t>
  </si>
  <si>
    <t>País</t>
  </si>
  <si>
    <t>05860157000100</t>
  </si>
  <si>
    <t>PARTICIPANTE COD 1</t>
  </si>
  <si>
    <t>PE</t>
  </si>
  <si>
    <t>030575265</t>
  </si>
  <si>
    <t>BRASIL</t>
  </si>
  <si>
    <t>Importado</t>
  </si>
  <si>
    <t>Nº NF</t>
  </si>
  <si>
    <t>Análise Combinatória</t>
  </si>
  <si>
    <t/>
  </si>
  <si>
    <t>CE</t>
  </si>
  <si>
    <t>060000007</t>
  </si>
  <si>
    <t>12094868000187</t>
  </si>
  <si>
    <t>PARTICIPANTE COD 4</t>
  </si>
  <si>
    <t>PARTICIPANTE COD 5</t>
  </si>
  <si>
    <t>06734260000177</t>
  </si>
  <si>
    <t>060000015</t>
  </si>
  <si>
    <t>07049976000106</t>
  </si>
  <si>
    <t>121326438</t>
  </si>
  <si>
    <t>PARTICIPANTE COD 6</t>
  </si>
  <si>
    <t>64992116000137</t>
  </si>
  <si>
    <t>37543093073</t>
  </si>
  <si>
    <t>PARTICIPANTE COD 2</t>
  </si>
  <si>
    <t>PARTICIPANTE COD 7</t>
  </si>
  <si>
    <t>87951540005</t>
  </si>
  <si>
    <t>49481211002</t>
  </si>
  <si>
    <t>95248493056</t>
  </si>
  <si>
    <t>PARTICIPANTE COD 8</t>
  </si>
  <si>
    <t>68252529097</t>
  </si>
  <si>
    <t>PARTICIPANTE COD 9</t>
  </si>
  <si>
    <t>EXTERIOR COD 3</t>
  </si>
  <si>
    <t>CHINA</t>
  </si>
  <si>
    <t>JAPÃO</t>
  </si>
  <si>
    <t>Ufab</t>
  </si>
  <si>
    <t>Ieab</t>
  </si>
  <si>
    <t>11 a 20</t>
  </si>
  <si>
    <t>21 a 30</t>
  </si>
  <si>
    <t>01 a 10</t>
  </si>
  <si>
    <t>informacao atualizada na nota 34</t>
  </si>
  <si>
    <t>Grupo1</t>
  </si>
  <si>
    <t>Grupo2</t>
  </si>
  <si>
    <t>Grupo3</t>
  </si>
  <si>
    <t>Grupo4</t>
  </si>
  <si>
    <t>Grupo5</t>
  </si>
  <si>
    <t>Grupo6</t>
  </si>
  <si>
    <t>Grupo7</t>
  </si>
  <si>
    <t>63542443000124</t>
  </si>
  <si>
    <t>060000023</t>
  </si>
  <si>
    <t>582981425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</si>
</sst>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Eurostile ExtendedTwo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" fontId="0" fillId="0" borderId="0" xfId="0" applyNumberFormat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vertical="center"/>
    </xf>
    <xf numFmtId="49" fontId="0" fillId="0" borderId="0" xfId="0" applyNumberFormat="1" applyBorder="1"/>
    <xf numFmtId="0" fontId="1" fillId="0" borderId="0" xfId="0" applyFont="1" applyBorder="1"/>
    <xf numFmtId="49" fontId="1" fillId="0" borderId="0" xfId="0" applyNumberFormat="1" applyFont="1" applyBorder="1"/>
    <xf numFmtId="1" fontId="0" fillId="0" borderId="0" xfId="0" applyNumberFormat="1" applyBorder="1"/>
    <xf numFmtId="0" fontId="0" fillId="2" borderId="0" xfId="0" applyFill="1"/>
    <xf numFmtId="1" fontId="0" fillId="2" borderId="0" xfId="0" applyNumberFormat="1" applyFill="1" applyBorder="1" applyAlignment="1">
      <alignment horizontal="center"/>
    </xf>
    <xf numFmtId="49" fontId="0" fillId="0" borderId="0" xfId="0" applyNumberFormat="1" applyFill="1" applyBorder="1"/>
    <xf numFmtId="49" fontId="0" fillId="0" borderId="0" xfId="0" applyNumberFormat="1"/>
    <xf numFmtId="49" fontId="0" fillId="2" borderId="0" xfId="0" applyNumberFormat="1" applyFill="1"/>
    <xf numFmtId="0" fontId="0" fillId="2" borderId="0" xfId="0" applyFill="1" applyBorder="1"/>
    <xf numFmtId="1" fontId="4" fillId="0" borderId="0" xfId="0" applyNumberFormat="1" applyFont="1" applyBorder="1" applyAlignment="1">
      <alignment horizontal="center"/>
    </xf>
    <xf numFmtId="49" fontId="1" fillId="0" borderId="0" xfId="0" quotePrefix="1" applyNumberFormat="1" applyFont="1" applyFill="1" applyBorder="1"/>
    <xf numFmtId="0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49" fontId="0" fillId="0" borderId="0" xfId="0" quotePrefix="1" applyNumberFormat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C1231-1CBE-41D2-A711-6034A7FF293D}">
  <dimension ref="A1:AQ78"/>
  <sheetViews>
    <sheetView showGridLines="0" topLeftCell="Y1" workbookViewId="0">
      <selection activeCell="V15" sqref="V15"/>
    </sheetView>
  </sheetViews>
  <sheetFormatPr defaultRowHeight="15"/>
  <cols>
    <col min="1" max="1" width="7.140625" style="1" bestFit="1" customWidth="1"/>
    <col min="2" max="2" width="9.42578125" style="2" customWidth="1"/>
    <col min="3" max="3" width="7.42578125" style="1" bestFit="1" customWidth="1"/>
    <col min="4" max="4" width="10.7109375" style="1" bestFit="1" customWidth="1"/>
    <col min="5" max="5" width="4.28515625" style="1" bestFit="1" customWidth="1"/>
    <col min="6" max="6" width="3.5703125" style="1" bestFit="1" customWidth="1"/>
    <col min="7" max="7" width="8.28515625" style="1" bestFit="1" customWidth="1"/>
    <col min="8" max="8" width="6" style="1" bestFit="1" customWidth="1"/>
    <col min="9" max="9" width="9.42578125" style="1" customWidth="1"/>
    <col min="10" max="10" width="8" style="1" bestFit="1" customWidth="1"/>
    <col min="11" max="11" width="12" style="1" bestFit="1" customWidth="1"/>
    <col min="12" max="12" width="8.7109375" style="1" bestFit="1" customWidth="1"/>
    <col min="13" max="13" width="4.85546875" style="1" bestFit="1" customWidth="1"/>
    <col min="14" max="14" width="9.5703125" style="1" bestFit="1" customWidth="1"/>
    <col min="15" max="15" width="7.140625" style="1" bestFit="1" customWidth="1"/>
    <col min="16" max="18" width="9.140625" style="2"/>
    <col min="19" max="19" width="6.28515625" style="2" bestFit="1" customWidth="1"/>
    <col min="20" max="20" width="9.140625" style="2"/>
    <col min="21" max="21" width="11.140625" style="2" bestFit="1" customWidth="1"/>
    <col min="22" max="22" width="15.140625" style="4" bestFit="1" customWidth="1"/>
    <col min="23" max="23" width="19.7109375" style="4" bestFit="1" customWidth="1"/>
    <col min="24" max="24" width="3.28515625" style="4" bestFit="1" customWidth="1"/>
    <col min="25" max="25" width="10" style="4" bestFit="1" customWidth="1"/>
    <col min="26" max="26" width="20.7109375" style="4" bestFit="1" customWidth="1"/>
    <col min="27" max="27" width="7" style="4" bestFit="1" customWidth="1"/>
    <col min="28" max="28" width="9.140625" style="2"/>
    <col min="29" max="29" width="15.140625" bestFit="1" customWidth="1"/>
    <col min="30" max="30" width="19.7109375" bestFit="1" customWidth="1"/>
    <col min="31" max="31" width="3.28515625" bestFit="1" customWidth="1"/>
    <col min="32" max="32" width="10" bestFit="1" customWidth="1"/>
    <col min="33" max="33" width="19.7109375" bestFit="1" customWidth="1"/>
    <col min="34" max="34" width="7" bestFit="1" customWidth="1"/>
    <col min="36" max="36" width="7.7109375" customWidth="1"/>
    <col min="37" max="37" width="12" bestFit="1" customWidth="1"/>
    <col min="38" max="38" width="5.42578125" bestFit="1" customWidth="1"/>
    <col min="39" max="39" width="4.7109375" bestFit="1" customWidth="1"/>
    <col min="40" max="40" width="9.42578125" bestFit="1" customWidth="1"/>
    <col min="41" max="41" width="7" bestFit="1" customWidth="1"/>
  </cols>
  <sheetData>
    <row r="1" spans="1:43">
      <c r="A1" s="14" t="s">
        <v>0</v>
      </c>
      <c r="B1" s="1"/>
      <c r="P1" s="1"/>
      <c r="Q1" s="1"/>
      <c r="R1" s="1"/>
      <c r="S1" s="1"/>
      <c r="T1" s="1"/>
    </row>
    <row r="2" spans="1:43">
      <c r="U2" s="3" t="s">
        <v>49</v>
      </c>
      <c r="AC2" s="3" t="s">
        <v>62</v>
      </c>
      <c r="AJ2" s="3" t="s">
        <v>64</v>
      </c>
    </row>
    <row r="3" spans="1:43">
      <c r="A3" s="1" t="s">
        <v>1</v>
      </c>
      <c r="C3" s="1" t="s">
        <v>2</v>
      </c>
      <c r="J3" s="1" t="s">
        <v>3</v>
      </c>
      <c r="S3" s="5" t="s">
        <v>63</v>
      </c>
      <c r="U3" s="5" t="s">
        <v>50</v>
      </c>
      <c r="V3" s="6" t="s">
        <v>51</v>
      </c>
      <c r="W3" s="6" t="s">
        <v>52</v>
      </c>
      <c r="X3" s="6" t="s">
        <v>53</v>
      </c>
      <c r="Y3" s="6" t="s">
        <v>54</v>
      </c>
      <c r="Z3" s="6" t="s">
        <v>55</v>
      </c>
      <c r="AA3" s="6" t="s">
        <v>56</v>
      </c>
      <c r="AB3" s="5"/>
      <c r="AC3" s="6" t="s">
        <v>51</v>
      </c>
      <c r="AD3" s="6" t="s">
        <v>52</v>
      </c>
      <c r="AE3" s="6" t="s">
        <v>53</v>
      </c>
      <c r="AF3" s="6" t="s">
        <v>54</v>
      </c>
      <c r="AG3" s="6" t="s">
        <v>55</v>
      </c>
      <c r="AH3" s="6" t="s">
        <v>56</v>
      </c>
      <c r="AJ3" s="6" t="s">
        <v>51</v>
      </c>
      <c r="AK3" s="6" t="s">
        <v>52</v>
      </c>
      <c r="AL3" s="6" t="s">
        <v>53</v>
      </c>
      <c r="AM3" s="6" t="s">
        <v>54</v>
      </c>
      <c r="AN3" s="6" t="s">
        <v>55</v>
      </c>
      <c r="AO3" s="6" t="s">
        <v>56</v>
      </c>
      <c r="AQ3" s="15"/>
    </row>
    <row r="4" spans="1:43">
      <c r="S4" s="7" t="s">
        <v>93</v>
      </c>
      <c r="U4" s="2">
        <v>1</v>
      </c>
      <c r="V4" s="4" t="s">
        <v>57</v>
      </c>
      <c r="W4" s="4" t="s">
        <v>58</v>
      </c>
      <c r="X4" s="4" t="s">
        <v>59</v>
      </c>
      <c r="Y4" s="4" t="s">
        <v>60</v>
      </c>
      <c r="Z4" s="4" t="s">
        <v>58</v>
      </c>
      <c r="AA4" s="4" t="s">
        <v>61</v>
      </c>
      <c r="AC4" s="4" t="s">
        <v>57</v>
      </c>
      <c r="AD4" s="4" t="s">
        <v>58</v>
      </c>
      <c r="AE4" s="4" t="s">
        <v>59</v>
      </c>
      <c r="AF4" s="4" t="s">
        <v>60</v>
      </c>
      <c r="AG4" s="4" t="s">
        <v>58</v>
      </c>
      <c r="AH4" s="4" t="s">
        <v>61</v>
      </c>
      <c r="AJ4" s="1" t="s">
        <v>10</v>
      </c>
      <c r="AK4" s="1" t="s">
        <v>11</v>
      </c>
      <c r="AL4" s="1" t="s">
        <v>12</v>
      </c>
      <c r="AM4" s="1" t="s">
        <v>13</v>
      </c>
      <c r="AN4" s="1" t="s">
        <v>14</v>
      </c>
      <c r="AO4" s="1" t="s">
        <v>15</v>
      </c>
      <c r="AQ4" t="str">
        <f>CONCATENATE("NFe - Nota ",S4," - Grupo1 - Saídas - Documento Próprio")</f>
        <v>NFe - Nota 01 a 10 - Grupo1 - Saídas - Documento Próprio</v>
      </c>
    </row>
    <row r="5" spans="1:43">
      <c r="S5" s="7" t="s">
        <v>91</v>
      </c>
      <c r="AC5" s="4" t="s">
        <v>57</v>
      </c>
      <c r="AD5" s="4" t="s">
        <v>69</v>
      </c>
      <c r="AE5" t="s">
        <v>66</v>
      </c>
      <c r="AF5" t="s">
        <v>67</v>
      </c>
      <c r="AG5" s="4" t="s">
        <v>69</v>
      </c>
      <c r="AH5" s="4" t="s">
        <v>61</v>
      </c>
      <c r="AJ5" s="1" t="s">
        <v>10</v>
      </c>
      <c r="AK5" s="1" t="s">
        <v>19</v>
      </c>
      <c r="AL5" s="1" t="s">
        <v>89</v>
      </c>
      <c r="AM5" s="1" t="s">
        <v>90</v>
      </c>
      <c r="AN5" s="1" t="s">
        <v>16</v>
      </c>
      <c r="AO5" s="1" t="s">
        <v>15</v>
      </c>
      <c r="AQ5" t="str">
        <f t="shared" ref="AQ5:AQ6" si="0">CONCATENATE("NFe - Nota ",S5," - Grupo1 - Saídas - Documento Próprio")</f>
        <v>NFe - Nota 11 a 20 - Grupo1 - Saídas - Documento Próprio</v>
      </c>
    </row>
    <row r="6" spans="1:43">
      <c r="S6" s="7" t="s">
        <v>92</v>
      </c>
      <c r="U6" s="2">
        <v>1</v>
      </c>
      <c r="V6" s="4" t="s">
        <v>57</v>
      </c>
      <c r="W6" s="4" t="s">
        <v>58</v>
      </c>
      <c r="X6" s="4" t="s">
        <v>59</v>
      </c>
      <c r="Y6" s="4" t="s">
        <v>60</v>
      </c>
      <c r="Z6" s="4" t="s">
        <v>58</v>
      </c>
      <c r="AA6" s="4" t="s">
        <v>61</v>
      </c>
      <c r="AC6" s="4" t="s">
        <v>57</v>
      </c>
      <c r="AD6" s="4" t="s">
        <v>58</v>
      </c>
      <c r="AE6" s="4" t="s">
        <v>59</v>
      </c>
      <c r="AF6" s="4" t="s">
        <v>60</v>
      </c>
      <c r="AG6" s="4" t="s">
        <v>58</v>
      </c>
      <c r="AH6" s="4" t="s">
        <v>61</v>
      </c>
      <c r="AJ6" s="1" t="s">
        <v>10</v>
      </c>
      <c r="AK6" s="1" t="s">
        <v>11</v>
      </c>
      <c r="AL6" s="1" t="s">
        <v>12</v>
      </c>
      <c r="AM6" s="1" t="s">
        <v>13</v>
      </c>
      <c r="AN6" s="1" t="s">
        <v>14</v>
      </c>
      <c r="AO6" s="1" t="s">
        <v>15</v>
      </c>
      <c r="AQ6" t="str">
        <f t="shared" si="0"/>
        <v>NFe - Nota 21 a 30 - Grupo1 - Saídas - Documento Próprio</v>
      </c>
    </row>
    <row r="7" spans="1:43">
      <c r="A7" s="1">
        <v>30</v>
      </c>
      <c r="C7" s="1" t="s">
        <v>4</v>
      </c>
      <c r="D7" s="1" t="s">
        <v>5</v>
      </c>
      <c r="E7" s="1" t="s">
        <v>6</v>
      </c>
      <c r="F7" s="1" t="s">
        <v>7</v>
      </c>
      <c r="G7" s="1" t="s">
        <v>8</v>
      </c>
      <c r="H7" s="1" t="s">
        <v>9</v>
      </c>
      <c r="J7" s="1" t="s">
        <v>10</v>
      </c>
      <c r="K7" s="1" t="s">
        <v>11</v>
      </c>
      <c r="L7" s="1" t="s">
        <v>12</v>
      </c>
      <c r="M7" s="1" t="s">
        <v>13</v>
      </c>
      <c r="N7" s="1" t="s">
        <v>14</v>
      </c>
      <c r="O7" s="1" t="s">
        <v>15</v>
      </c>
      <c r="S7" s="7">
        <v>31</v>
      </c>
      <c r="U7" s="2">
        <v>1</v>
      </c>
      <c r="V7" s="4" t="s">
        <v>57</v>
      </c>
      <c r="W7" s="4" t="s">
        <v>58</v>
      </c>
      <c r="X7" s="4" t="s">
        <v>59</v>
      </c>
      <c r="Y7" s="4" t="s">
        <v>60</v>
      </c>
      <c r="Z7" s="4" t="s">
        <v>58</v>
      </c>
      <c r="AA7" s="4" t="s">
        <v>61</v>
      </c>
      <c r="AC7" s="4" t="s">
        <v>57</v>
      </c>
      <c r="AD7" s="4" t="s">
        <v>58</v>
      </c>
      <c r="AE7" s="4" t="s">
        <v>59</v>
      </c>
      <c r="AF7" s="4" t="s">
        <v>60</v>
      </c>
      <c r="AG7" s="4" t="s">
        <v>58</v>
      </c>
      <c r="AH7" s="4" t="s">
        <v>61</v>
      </c>
      <c r="AJ7" s="1" t="s">
        <v>10</v>
      </c>
      <c r="AK7" s="1" t="s">
        <v>11</v>
      </c>
      <c r="AL7" s="1" t="s">
        <v>12</v>
      </c>
      <c r="AM7" s="1" t="s">
        <v>13</v>
      </c>
      <c r="AN7" s="1" t="s">
        <v>14</v>
      </c>
      <c r="AO7" s="1" t="s">
        <v>15</v>
      </c>
      <c r="AQ7" t="str">
        <f t="shared" ref="AQ7:AQ14" si="1">CONCATENATE("NFe - Nota ",S7," - Grupo2 - Saídas - Documento Próprio")</f>
        <v>NFe - Nota 31 - Grupo2 - Saídas - Documento Próprio</v>
      </c>
    </row>
    <row r="8" spans="1:43">
      <c r="A8" s="1">
        <v>31</v>
      </c>
      <c r="C8" s="1" t="s">
        <v>4</v>
      </c>
      <c r="D8" s="1" t="s">
        <v>5</v>
      </c>
      <c r="E8" s="1" t="s">
        <v>6</v>
      </c>
      <c r="F8" s="1" t="s">
        <v>7</v>
      </c>
      <c r="G8" s="1" t="s">
        <v>8</v>
      </c>
      <c r="H8" s="1" t="s">
        <v>9</v>
      </c>
      <c r="J8" s="1" t="s">
        <v>10</v>
      </c>
      <c r="K8" s="1" t="s">
        <v>11</v>
      </c>
      <c r="L8" s="1" t="s">
        <v>12</v>
      </c>
      <c r="M8" s="1" t="s">
        <v>13</v>
      </c>
      <c r="N8" s="1" t="s">
        <v>16</v>
      </c>
      <c r="O8" s="1" t="s">
        <v>15</v>
      </c>
      <c r="S8" s="7">
        <v>32</v>
      </c>
      <c r="U8" s="2">
        <v>1</v>
      </c>
      <c r="V8" s="4" t="s">
        <v>57</v>
      </c>
      <c r="W8" s="4" t="s">
        <v>58</v>
      </c>
      <c r="X8" s="4" t="s">
        <v>59</v>
      </c>
      <c r="Y8" s="4" t="s">
        <v>60</v>
      </c>
      <c r="Z8" s="4" t="s">
        <v>58</v>
      </c>
      <c r="AA8" s="4" t="s">
        <v>61</v>
      </c>
      <c r="AC8" t="s">
        <v>57</v>
      </c>
      <c r="AD8" t="s">
        <v>58</v>
      </c>
      <c r="AE8" t="s">
        <v>59</v>
      </c>
      <c r="AF8" t="s">
        <v>60</v>
      </c>
      <c r="AG8" t="str">
        <f>CONCATENATE("informacao atualizada na nota ",S8)</f>
        <v>informacao atualizada na nota 32</v>
      </c>
      <c r="AH8" t="s">
        <v>61</v>
      </c>
      <c r="AJ8" s="1" t="s">
        <v>10</v>
      </c>
      <c r="AK8" s="1" t="s">
        <v>11</v>
      </c>
      <c r="AL8" s="1" t="s">
        <v>12</v>
      </c>
      <c r="AM8" s="1" t="s">
        <v>13</v>
      </c>
      <c r="AN8" s="1" t="s">
        <v>16</v>
      </c>
      <c r="AO8" s="1" t="s">
        <v>15</v>
      </c>
      <c r="AQ8" t="str">
        <f t="shared" si="1"/>
        <v>NFe - Nota 32 - Grupo2 - Saídas - Documento Próprio</v>
      </c>
    </row>
    <row r="9" spans="1:43">
      <c r="A9" s="1">
        <v>32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J9" s="1" t="s">
        <v>10</v>
      </c>
      <c r="K9" s="1" t="s">
        <v>11</v>
      </c>
      <c r="L9" s="1" t="s">
        <v>17</v>
      </c>
      <c r="M9" s="1" t="s">
        <v>18</v>
      </c>
      <c r="N9" s="1" t="s">
        <v>14</v>
      </c>
      <c r="O9" s="1" t="s">
        <v>15</v>
      </c>
      <c r="S9" s="7">
        <v>33</v>
      </c>
      <c r="U9" s="2">
        <v>1</v>
      </c>
      <c r="V9" s="4" t="s">
        <v>57</v>
      </c>
      <c r="W9" s="4" t="s">
        <v>58</v>
      </c>
      <c r="X9" s="4" t="s">
        <v>59</v>
      </c>
      <c r="Y9" s="4" t="s">
        <v>60</v>
      </c>
      <c r="Z9" s="4" t="s">
        <v>58</v>
      </c>
      <c r="AA9" s="4" t="s">
        <v>61</v>
      </c>
      <c r="AC9" t="s">
        <v>57</v>
      </c>
      <c r="AD9" t="s">
        <v>58</v>
      </c>
      <c r="AE9" t="s">
        <v>66</v>
      </c>
      <c r="AF9" t="s">
        <v>67</v>
      </c>
      <c r="AG9" t="s">
        <v>58</v>
      </c>
      <c r="AH9" t="s">
        <v>61</v>
      </c>
      <c r="AJ9" s="1" t="s">
        <v>10</v>
      </c>
      <c r="AK9" s="1" t="s">
        <v>11</v>
      </c>
      <c r="AL9" s="1" t="s">
        <v>17</v>
      </c>
      <c r="AM9" s="1" t="s">
        <v>18</v>
      </c>
      <c r="AN9" s="1" t="s">
        <v>14</v>
      </c>
      <c r="AO9" s="1" t="s">
        <v>15</v>
      </c>
      <c r="AQ9" t="str">
        <f t="shared" si="1"/>
        <v>NFe - Nota 33 - Grupo2 - Saídas - Documento Próprio</v>
      </c>
    </row>
    <row r="10" spans="1:43">
      <c r="A10" s="1">
        <v>33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J10" s="1" t="s">
        <v>10</v>
      </c>
      <c r="K10" s="1" t="s">
        <v>19</v>
      </c>
      <c r="L10" s="1" t="s">
        <v>12</v>
      </c>
      <c r="M10" s="1" t="s">
        <v>13</v>
      </c>
      <c r="N10" s="1" t="s">
        <v>14</v>
      </c>
      <c r="O10" s="1" t="s">
        <v>15</v>
      </c>
      <c r="S10" s="7">
        <v>34</v>
      </c>
      <c r="U10" s="2">
        <v>1</v>
      </c>
      <c r="V10" s="4" t="s">
        <v>57</v>
      </c>
      <c r="W10" s="4" t="s">
        <v>58</v>
      </c>
      <c r="X10" s="4" t="s">
        <v>59</v>
      </c>
      <c r="Y10" s="4" t="s">
        <v>60</v>
      </c>
      <c r="Z10" s="4" t="s">
        <v>58</v>
      </c>
      <c r="AA10" s="4" t="s">
        <v>61</v>
      </c>
      <c r="AC10" t="s">
        <v>57</v>
      </c>
      <c r="AD10" t="s">
        <v>94</v>
      </c>
      <c r="AE10" t="s">
        <v>59</v>
      </c>
      <c r="AF10" t="s">
        <v>60</v>
      </c>
      <c r="AG10" t="s">
        <v>58</v>
      </c>
      <c r="AH10" t="s">
        <v>61</v>
      </c>
      <c r="AJ10" s="1" t="s">
        <v>10</v>
      </c>
      <c r="AK10" s="1" t="s">
        <v>19</v>
      </c>
      <c r="AL10" s="1" t="s">
        <v>12</v>
      </c>
      <c r="AM10" s="1" t="s">
        <v>13</v>
      </c>
      <c r="AN10" s="1" t="s">
        <v>14</v>
      </c>
      <c r="AO10" s="1" t="s">
        <v>15</v>
      </c>
      <c r="AQ10" t="str">
        <f t="shared" si="1"/>
        <v>NFe - Nota 34 - Grupo2 - Saídas - Documento Próprio</v>
      </c>
    </row>
    <row r="11" spans="1:43">
      <c r="A11" s="1">
        <v>34</v>
      </c>
      <c r="C11" s="1" t="s">
        <v>4</v>
      </c>
      <c r="D11" s="1" t="s">
        <v>5</v>
      </c>
      <c r="E11" s="1" t="s">
        <v>6</v>
      </c>
      <c r="F11" s="1" t="s">
        <v>7</v>
      </c>
      <c r="G11" s="1" t="s">
        <v>8</v>
      </c>
      <c r="H11" s="1" t="s">
        <v>9</v>
      </c>
      <c r="J11" s="1" t="s">
        <v>20</v>
      </c>
      <c r="K11" s="1" t="s">
        <v>11</v>
      </c>
      <c r="L11" s="1" t="s">
        <v>12</v>
      </c>
      <c r="M11" s="1" t="s">
        <v>13</v>
      </c>
      <c r="N11" s="1" t="s">
        <v>14</v>
      </c>
      <c r="O11" s="1" t="s">
        <v>15</v>
      </c>
      <c r="Q11" s="1"/>
      <c r="S11" s="7">
        <v>35</v>
      </c>
      <c r="T11" s="1"/>
      <c r="U11" s="2">
        <v>1</v>
      </c>
      <c r="V11" s="4" t="s">
        <v>57</v>
      </c>
      <c r="W11" s="4" t="s">
        <v>58</v>
      </c>
      <c r="X11" s="4" t="s">
        <v>59</v>
      </c>
      <c r="Y11" s="4" t="s">
        <v>60</v>
      </c>
      <c r="Z11" s="4" t="s">
        <v>58</v>
      </c>
      <c r="AA11" s="4" t="s">
        <v>61</v>
      </c>
      <c r="AC11" t="s">
        <v>68</v>
      </c>
      <c r="AD11" t="s">
        <v>58</v>
      </c>
      <c r="AE11" t="s">
        <v>59</v>
      </c>
      <c r="AF11" t="s">
        <v>60</v>
      </c>
      <c r="AG11" t="s">
        <v>58</v>
      </c>
      <c r="AH11" t="s">
        <v>61</v>
      </c>
      <c r="AJ11" s="1" t="s">
        <v>20</v>
      </c>
      <c r="AK11" s="1" t="s">
        <v>11</v>
      </c>
      <c r="AL11" s="1" t="s">
        <v>12</v>
      </c>
      <c r="AM11" s="1" t="s">
        <v>13</v>
      </c>
      <c r="AN11" s="1" t="s">
        <v>14</v>
      </c>
      <c r="AO11" s="1" t="s">
        <v>15</v>
      </c>
      <c r="AQ11" t="str">
        <f t="shared" si="1"/>
        <v>NFe - Nota 35 - Grupo2 - Saídas - Documento Próprio</v>
      </c>
    </row>
    <row r="12" spans="1:43">
      <c r="A12" s="1">
        <v>35</v>
      </c>
      <c r="C12" s="1" t="s">
        <v>4</v>
      </c>
      <c r="D12" s="1" t="s">
        <v>5</v>
      </c>
      <c r="E12" s="1" t="s">
        <v>6</v>
      </c>
      <c r="F12" s="1" t="s">
        <v>7</v>
      </c>
      <c r="G12" s="1" t="s">
        <v>8</v>
      </c>
      <c r="H12" s="1" t="s">
        <v>9</v>
      </c>
      <c r="J12" s="1" t="s">
        <v>10</v>
      </c>
      <c r="K12" s="1" t="s">
        <v>11</v>
      </c>
      <c r="L12" s="1" t="s">
        <v>17</v>
      </c>
      <c r="M12" s="1" t="s">
        <v>18</v>
      </c>
      <c r="N12" s="1" t="s">
        <v>16</v>
      </c>
      <c r="O12" s="1" t="s">
        <v>15</v>
      </c>
      <c r="Q12" s="1"/>
      <c r="S12" s="7">
        <v>36</v>
      </c>
      <c r="T12" s="1"/>
      <c r="U12" s="2">
        <v>1</v>
      </c>
      <c r="V12" s="4" t="s">
        <v>57</v>
      </c>
      <c r="W12" s="4" t="s">
        <v>58</v>
      </c>
      <c r="X12" s="4" t="s">
        <v>59</v>
      </c>
      <c r="Y12" s="4" t="s">
        <v>60</v>
      </c>
      <c r="Z12" s="4" t="s">
        <v>58</v>
      </c>
      <c r="AA12" s="4" t="s">
        <v>61</v>
      </c>
      <c r="AC12" t="s">
        <v>57</v>
      </c>
      <c r="AD12" t="s">
        <v>58</v>
      </c>
      <c r="AE12" t="s">
        <v>66</v>
      </c>
      <c r="AF12" t="s">
        <v>67</v>
      </c>
      <c r="AG12" t="str">
        <f>CONCATENATE("informacao atualizada na nota ",S12)</f>
        <v>informacao atualizada na nota 36</v>
      </c>
      <c r="AH12" t="s">
        <v>61</v>
      </c>
      <c r="AJ12" s="1" t="s">
        <v>10</v>
      </c>
      <c r="AK12" s="1" t="s">
        <v>11</v>
      </c>
      <c r="AL12" s="1" t="s">
        <v>17</v>
      </c>
      <c r="AM12" s="1" t="s">
        <v>18</v>
      </c>
      <c r="AN12" s="1" t="s">
        <v>16</v>
      </c>
      <c r="AO12" s="1" t="s">
        <v>15</v>
      </c>
      <c r="AQ12" t="str">
        <f t="shared" si="1"/>
        <v>NFe - Nota 36 - Grupo2 - Saídas - Documento Próprio</v>
      </c>
    </row>
    <row r="13" spans="1:43">
      <c r="A13" s="1">
        <v>36</v>
      </c>
      <c r="C13" s="1" t="s">
        <v>4</v>
      </c>
      <c r="D13" s="1" t="s">
        <v>5</v>
      </c>
      <c r="E13" s="1" t="s">
        <v>6</v>
      </c>
      <c r="F13" s="1" t="s">
        <v>7</v>
      </c>
      <c r="G13" s="1" t="s">
        <v>8</v>
      </c>
      <c r="H13" s="1" t="s">
        <v>9</v>
      </c>
      <c r="J13" s="1" t="s">
        <v>10</v>
      </c>
      <c r="K13" s="1" t="s">
        <v>19</v>
      </c>
      <c r="L13" s="1" t="s">
        <v>17</v>
      </c>
      <c r="M13" s="1" t="s">
        <v>18</v>
      </c>
      <c r="N13" s="1" t="s">
        <v>14</v>
      </c>
      <c r="O13" s="1" t="s">
        <v>15</v>
      </c>
      <c r="Q13" s="1"/>
      <c r="S13" s="7">
        <v>37</v>
      </c>
      <c r="T13" s="1"/>
      <c r="U13" s="2">
        <v>1</v>
      </c>
      <c r="V13" s="4" t="s">
        <v>57</v>
      </c>
      <c r="W13" s="4" t="s">
        <v>58</v>
      </c>
      <c r="X13" s="4" t="s">
        <v>59</v>
      </c>
      <c r="Y13" s="4" t="s">
        <v>60</v>
      </c>
      <c r="Z13" s="4" t="s">
        <v>58</v>
      </c>
      <c r="AA13" s="4" t="s">
        <v>61</v>
      </c>
      <c r="AC13" t="s">
        <v>57</v>
      </c>
      <c r="AD13" s="16" t="str">
        <f>CONCATENATE("informacao atualizada na nota ",S13)</f>
        <v>informacao atualizada na nota 37</v>
      </c>
      <c r="AE13" t="s">
        <v>66</v>
      </c>
      <c r="AF13" t="s">
        <v>67</v>
      </c>
      <c r="AG13" t="s">
        <v>58</v>
      </c>
      <c r="AH13" t="s">
        <v>61</v>
      </c>
      <c r="AJ13" s="1" t="s">
        <v>10</v>
      </c>
      <c r="AK13" s="1" t="s">
        <v>19</v>
      </c>
      <c r="AL13" s="1" t="s">
        <v>17</v>
      </c>
      <c r="AM13" s="1" t="s">
        <v>18</v>
      </c>
      <c r="AN13" s="1" t="s">
        <v>14</v>
      </c>
      <c r="AO13" s="1" t="s">
        <v>15</v>
      </c>
      <c r="AQ13" t="str">
        <f t="shared" si="1"/>
        <v>NFe - Nota 37 - Grupo2 - Saídas - Documento Próprio</v>
      </c>
    </row>
    <row r="14" spans="1:43">
      <c r="A14" s="1">
        <v>37</v>
      </c>
      <c r="B14" s="1"/>
      <c r="C14" s="1" t="s">
        <v>4</v>
      </c>
      <c r="D14" s="1" t="s">
        <v>5</v>
      </c>
      <c r="E14" s="1" t="s">
        <v>6</v>
      </c>
      <c r="F14" s="1" t="s">
        <v>7</v>
      </c>
      <c r="G14" s="1" t="s">
        <v>8</v>
      </c>
      <c r="H14" s="1" t="s">
        <v>9</v>
      </c>
      <c r="J14" s="1" t="s">
        <v>20</v>
      </c>
      <c r="K14" s="1" t="s">
        <v>19</v>
      </c>
      <c r="L14" s="1" t="s">
        <v>12</v>
      </c>
      <c r="M14" s="1" t="s">
        <v>13</v>
      </c>
      <c r="N14" s="1" t="s">
        <v>14</v>
      </c>
      <c r="O14" s="1" t="s">
        <v>15</v>
      </c>
      <c r="P14" s="1"/>
      <c r="Q14" s="1"/>
      <c r="S14" s="7">
        <v>38</v>
      </c>
      <c r="T14" s="1"/>
      <c r="U14" s="2">
        <v>1</v>
      </c>
      <c r="V14" s="4" t="s">
        <v>57</v>
      </c>
      <c r="W14" s="4" t="s">
        <v>58</v>
      </c>
      <c r="X14" s="4" t="s">
        <v>59</v>
      </c>
      <c r="Y14" s="4" t="s">
        <v>60</v>
      </c>
      <c r="Z14" s="4" t="s">
        <v>58</v>
      </c>
      <c r="AA14" s="4" t="s">
        <v>61</v>
      </c>
      <c r="AC14" t="s">
        <v>68</v>
      </c>
      <c r="AD14" s="10" t="s">
        <v>69</v>
      </c>
      <c r="AE14" t="s">
        <v>59</v>
      </c>
      <c r="AF14" t="s">
        <v>60</v>
      </c>
      <c r="AG14" t="s">
        <v>58</v>
      </c>
      <c r="AH14" t="s">
        <v>61</v>
      </c>
      <c r="AJ14" s="1" t="s">
        <v>20</v>
      </c>
      <c r="AK14" s="1" t="s">
        <v>19</v>
      </c>
      <c r="AL14" s="1" t="s">
        <v>12</v>
      </c>
      <c r="AM14" s="1" t="s">
        <v>13</v>
      </c>
      <c r="AN14" s="1" t="s">
        <v>14</v>
      </c>
      <c r="AO14" s="1" t="s">
        <v>15</v>
      </c>
      <c r="AQ14" t="str">
        <f t="shared" si="1"/>
        <v>NFe - Nota 38 - Grupo2 - Saídas - Documento Próprio</v>
      </c>
    </row>
    <row r="15" spans="1:43">
      <c r="A15" s="1">
        <v>38</v>
      </c>
      <c r="C15" s="1" t="s">
        <v>4</v>
      </c>
      <c r="D15" s="1" t="s">
        <v>5</v>
      </c>
      <c r="E15" s="1" t="s">
        <v>6</v>
      </c>
      <c r="F15" s="1" t="s">
        <v>7</v>
      </c>
      <c r="G15" s="1" t="s">
        <v>8</v>
      </c>
      <c r="H15" s="1" t="s">
        <v>9</v>
      </c>
      <c r="J15" s="1" t="s">
        <v>10</v>
      </c>
      <c r="K15" s="1" t="s">
        <v>19</v>
      </c>
      <c r="L15" s="1" t="s">
        <v>17</v>
      </c>
      <c r="M15" s="1" t="s">
        <v>18</v>
      </c>
      <c r="N15" s="1" t="s">
        <v>16</v>
      </c>
      <c r="O15" s="1" t="s">
        <v>15</v>
      </c>
      <c r="Q15" s="1"/>
      <c r="S15" s="7">
        <v>39</v>
      </c>
      <c r="T15" s="1"/>
      <c r="U15" s="2">
        <v>1</v>
      </c>
      <c r="V15" s="4" t="s">
        <v>57</v>
      </c>
      <c r="W15" s="4" t="s">
        <v>58</v>
      </c>
      <c r="X15" s="4" t="s">
        <v>59</v>
      </c>
      <c r="Y15" s="4" t="s">
        <v>60</v>
      </c>
      <c r="Z15" s="4" t="s">
        <v>58</v>
      </c>
      <c r="AA15" s="4" t="s">
        <v>61</v>
      </c>
      <c r="AC15" t="s">
        <v>57</v>
      </c>
      <c r="AD15" s="16" t="str">
        <f>CONCATENATE("informacao atualizada na nota ",S15)</f>
        <v>informacao atualizada na nota 39</v>
      </c>
      <c r="AE15" t="s">
        <v>66</v>
      </c>
      <c r="AF15" t="s">
        <v>67</v>
      </c>
      <c r="AG15" t="str">
        <f>CONCATENATE("informacao atualizada na nota ",S15)</f>
        <v>informacao atualizada na nota 39</v>
      </c>
      <c r="AH15" t="s">
        <v>61</v>
      </c>
      <c r="AJ15" s="1" t="s">
        <v>10</v>
      </c>
      <c r="AK15" s="1" t="s">
        <v>19</v>
      </c>
      <c r="AL15" s="1" t="s">
        <v>17</v>
      </c>
      <c r="AM15" s="1" t="s">
        <v>18</v>
      </c>
      <c r="AN15" s="1" t="s">
        <v>16</v>
      </c>
      <c r="AO15" s="1" t="s">
        <v>15</v>
      </c>
      <c r="AQ15" t="str">
        <f>CONCATENATE("NFe - Nota ",S15," - Grupo2 - Saídas - Documento Próprio")</f>
        <v>NFe - Nota 39 - Grupo2 - Saídas - Documento Próprio</v>
      </c>
    </row>
    <row r="16" spans="1:43">
      <c r="A16" s="1">
        <v>39</v>
      </c>
      <c r="C16" s="1" t="s">
        <v>4</v>
      </c>
      <c r="D16" s="1" t="s">
        <v>5</v>
      </c>
      <c r="E16" s="1" t="s">
        <v>6</v>
      </c>
      <c r="F16" s="1" t="s">
        <v>7</v>
      </c>
      <c r="G16" s="1" t="s">
        <v>8</v>
      </c>
      <c r="H16" s="1" t="s">
        <v>9</v>
      </c>
      <c r="J16" s="1" t="s">
        <v>10</v>
      </c>
      <c r="K16" s="1" t="s">
        <v>11</v>
      </c>
      <c r="L16" s="1" t="s">
        <v>12</v>
      </c>
      <c r="M16" s="1" t="s">
        <v>13</v>
      </c>
      <c r="N16" s="9" t="s">
        <v>21</v>
      </c>
      <c r="O16" s="1" t="s">
        <v>15</v>
      </c>
      <c r="Q16" s="1"/>
      <c r="R16" s="1"/>
      <c r="S16" s="7">
        <v>40</v>
      </c>
      <c r="T16" s="1"/>
      <c r="U16" s="2">
        <v>1</v>
      </c>
      <c r="V16" s="4" t="s">
        <v>57</v>
      </c>
      <c r="W16" s="4" t="s">
        <v>58</v>
      </c>
      <c r="X16" s="4" t="s">
        <v>59</v>
      </c>
      <c r="Y16" s="4" t="s">
        <v>60</v>
      </c>
      <c r="Z16" s="4" t="s">
        <v>58</v>
      </c>
      <c r="AA16" s="4" t="s">
        <v>61</v>
      </c>
      <c r="AC16" t="s">
        <v>57</v>
      </c>
      <c r="AD16" t="s">
        <v>58</v>
      </c>
      <c r="AE16" t="s">
        <v>59</v>
      </c>
      <c r="AF16" t="s">
        <v>60</v>
      </c>
      <c r="AG16" s="8"/>
      <c r="AH16" t="s">
        <v>61</v>
      </c>
      <c r="AJ16" s="1" t="s">
        <v>10</v>
      </c>
      <c r="AK16" s="1" t="s">
        <v>11</v>
      </c>
      <c r="AL16" s="1" t="s">
        <v>12</v>
      </c>
      <c r="AM16" s="1" t="s">
        <v>13</v>
      </c>
      <c r="AN16" s="9" t="s">
        <v>21</v>
      </c>
      <c r="AO16" s="1" t="s">
        <v>15</v>
      </c>
      <c r="AQ16" t="str">
        <f>CONCATENATE("NFe - Nota ",S16," - Grupo3 - Saídas - Documento Próprio")</f>
        <v>NFe - Nota 40 - Grupo3 - Saídas - Documento Próprio</v>
      </c>
    </row>
    <row r="17" spans="1:43">
      <c r="A17" s="1">
        <v>40</v>
      </c>
      <c r="C17" s="1" t="s">
        <v>4</v>
      </c>
      <c r="D17" s="1" t="s">
        <v>5</v>
      </c>
      <c r="E17" s="1" t="s">
        <v>6</v>
      </c>
      <c r="F17" s="1" t="s">
        <v>7</v>
      </c>
      <c r="G17" s="1" t="s">
        <v>8</v>
      </c>
      <c r="H17" s="1" t="s">
        <v>9</v>
      </c>
      <c r="J17" s="1" t="s">
        <v>10</v>
      </c>
      <c r="K17" s="1" t="s">
        <v>11</v>
      </c>
      <c r="L17" s="9" t="s">
        <v>22</v>
      </c>
      <c r="M17" s="9" t="s">
        <v>22</v>
      </c>
      <c r="N17" s="1" t="s">
        <v>14</v>
      </c>
      <c r="O17" s="1" t="s">
        <v>15</v>
      </c>
      <c r="Q17" s="1"/>
      <c r="S17" s="7">
        <v>41</v>
      </c>
      <c r="T17" s="1"/>
      <c r="U17" s="2">
        <v>1</v>
      </c>
      <c r="V17" s="4" t="s">
        <v>57</v>
      </c>
      <c r="W17" s="4" t="s">
        <v>58</v>
      </c>
      <c r="X17" s="4" t="s">
        <v>59</v>
      </c>
      <c r="Y17" s="4" t="s">
        <v>60</v>
      </c>
      <c r="Z17" s="4" t="s">
        <v>58</v>
      </c>
      <c r="AA17" s="4" t="s">
        <v>61</v>
      </c>
      <c r="AC17" t="s">
        <v>57</v>
      </c>
      <c r="AD17" t="s">
        <v>58</v>
      </c>
      <c r="AE17" s="8"/>
      <c r="AF17" s="8"/>
      <c r="AG17" t="s">
        <v>58</v>
      </c>
      <c r="AH17" t="s">
        <v>61</v>
      </c>
      <c r="AJ17" s="1" t="s">
        <v>10</v>
      </c>
      <c r="AK17" s="1" t="s">
        <v>11</v>
      </c>
      <c r="AL17" s="9" t="s">
        <v>22</v>
      </c>
      <c r="AM17" s="9" t="s">
        <v>22</v>
      </c>
      <c r="AN17" s="1" t="s">
        <v>14</v>
      </c>
      <c r="AO17" s="1" t="s">
        <v>15</v>
      </c>
      <c r="AQ17" t="str">
        <f t="shared" ref="AQ17:AQ24" si="2">CONCATENATE("NFe - Nota ",S17," - Grupo3 - Saídas - Documento Próprio")</f>
        <v>NFe - Nota 41 - Grupo3 - Saídas - Documento Próprio</v>
      </c>
    </row>
    <row r="18" spans="1:43">
      <c r="A18" s="1">
        <v>41</v>
      </c>
      <c r="C18" s="1" t="s">
        <v>4</v>
      </c>
      <c r="D18" s="1" t="s">
        <v>5</v>
      </c>
      <c r="E18" s="1" t="s">
        <v>6</v>
      </c>
      <c r="F18" s="1" t="s">
        <v>7</v>
      </c>
      <c r="G18" s="1" t="s">
        <v>8</v>
      </c>
      <c r="H18" s="1" t="s">
        <v>9</v>
      </c>
      <c r="J18" s="1" t="s">
        <v>10</v>
      </c>
      <c r="K18" s="9" t="s">
        <v>23</v>
      </c>
      <c r="L18" s="1" t="s">
        <v>12</v>
      </c>
      <c r="M18" s="1" t="s">
        <v>13</v>
      </c>
      <c r="N18" s="1" t="s">
        <v>14</v>
      </c>
      <c r="O18" s="1" t="s">
        <v>15</v>
      </c>
      <c r="S18" s="7">
        <v>42</v>
      </c>
      <c r="T18" s="1"/>
      <c r="U18" s="2">
        <v>1</v>
      </c>
      <c r="V18" s="4" t="s">
        <v>57</v>
      </c>
      <c r="W18" s="4" t="s">
        <v>58</v>
      </c>
      <c r="X18" s="4" t="s">
        <v>59</v>
      </c>
      <c r="Y18" s="4" t="s">
        <v>60</v>
      </c>
      <c r="Z18" s="4" t="s">
        <v>58</v>
      </c>
      <c r="AA18" s="4" t="s">
        <v>61</v>
      </c>
      <c r="AC18" t="s">
        <v>57</v>
      </c>
      <c r="AD18" s="8" t="s">
        <v>65</v>
      </c>
      <c r="AE18" t="s">
        <v>59</v>
      </c>
      <c r="AF18" t="s">
        <v>60</v>
      </c>
      <c r="AG18" t="s">
        <v>58</v>
      </c>
      <c r="AH18" t="s">
        <v>61</v>
      </c>
      <c r="AJ18" s="1" t="s">
        <v>10</v>
      </c>
      <c r="AK18" s="9" t="s">
        <v>23</v>
      </c>
      <c r="AL18" s="1" t="s">
        <v>12</v>
      </c>
      <c r="AM18" s="1" t="s">
        <v>13</v>
      </c>
      <c r="AN18" s="1" t="s">
        <v>14</v>
      </c>
      <c r="AO18" s="1" t="s">
        <v>15</v>
      </c>
      <c r="AQ18" t="str">
        <f t="shared" si="2"/>
        <v>NFe - Nota 42 - Grupo3 - Saídas - Documento Próprio</v>
      </c>
    </row>
    <row r="19" spans="1:43">
      <c r="A19" s="1">
        <v>42</v>
      </c>
      <c r="C19" s="1" t="s">
        <v>4</v>
      </c>
      <c r="D19" s="1" t="s">
        <v>5</v>
      </c>
      <c r="E19" s="1" t="s">
        <v>6</v>
      </c>
      <c r="F19" s="1" t="s">
        <v>7</v>
      </c>
      <c r="G19" s="1" t="s">
        <v>8</v>
      </c>
      <c r="H19" s="1" t="s">
        <v>9</v>
      </c>
      <c r="J19" s="9" t="s">
        <v>23</v>
      </c>
      <c r="K19" s="1" t="s">
        <v>11</v>
      </c>
      <c r="L19" s="1" t="s">
        <v>12</v>
      </c>
      <c r="M19" s="1" t="s">
        <v>13</v>
      </c>
      <c r="N19" s="1" t="s">
        <v>14</v>
      </c>
      <c r="O19" s="1" t="s">
        <v>15</v>
      </c>
      <c r="Q19" s="1"/>
      <c r="S19" s="7">
        <v>43</v>
      </c>
      <c r="T19" s="1"/>
      <c r="U19" s="2">
        <v>1</v>
      </c>
      <c r="V19" s="4" t="s">
        <v>57</v>
      </c>
      <c r="W19" s="4" t="s">
        <v>58</v>
      </c>
      <c r="X19" s="4" t="s">
        <v>59</v>
      </c>
      <c r="Y19" s="4" t="s">
        <v>60</v>
      </c>
      <c r="Z19" s="4" t="s">
        <v>58</v>
      </c>
      <c r="AA19" s="4" t="s">
        <v>61</v>
      </c>
      <c r="AC19" s="8" t="s">
        <v>65</v>
      </c>
      <c r="AD19" t="s">
        <v>58</v>
      </c>
      <c r="AE19" t="s">
        <v>59</v>
      </c>
      <c r="AF19" t="s">
        <v>60</v>
      </c>
      <c r="AG19" t="s">
        <v>58</v>
      </c>
      <c r="AH19" t="s">
        <v>61</v>
      </c>
      <c r="AJ19" s="9" t="s">
        <v>23</v>
      </c>
      <c r="AK19" s="1" t="s">
        <v>11</v>
      </c>
      <c r="AL19" s="1" t="s">
        <v>12</v>
      </c>
      <c r="AM19" s="1" t="s">
        <v>13</v>
      </c>
      <c r="AN19" s="1" t="s">
        <v>14</v>
      </c>
      <c r="AO19" s="1" t="s">
        <v>15</v>
      </c>
      <c r="AQ19" t="str">
        <f t="shared" si="2"/>
        <v>NFe - Nota 43 - Grupo3 - Saídas - Documento Próprio</v>
      </c>
    </row>
    <row r="20" spans="1:43">
      <c r="A20" s="1">
        <v>43</v>
      </c>
      <c r="C20" s="1" t="s">
        <v>4</v>
      </c>
      <c r="D20" s="1" t="s">
        <v>5</v>
      </c>
      <c r="E20" s="1" t="s">
        <v>6</v>
      </c>
      <c r="F20" s="1" t="s">
        <v>7</v>
      </c>
      <c r="G20" s="1" t="s">
        <v>8</v>
      </c>
      <c r="H20" s="1" t="s">
        <v>9</v>
      </c>
      <c r="J20" s="1" t="s">
        <v>10</v>
      </c>
      <c r="K20" s="1" t="s">
        <v>11</v>
      </c>
      <c r="L20" s="9" t="s">
        <v>22</v>
      </c>
      <c r="M20" s="9" t="s">
        <v>22</v>
      </c>
      <c r="N20" s="9" t="s">
        <v>21</v>
      </c>
      <c r="O20" s="1" t="s">
        <v>15</v>
      </c>
      <c r="Q20" s="1"/>
      <c r="S20" s="7">
        <v>44</v>
      </c>
      <c r="T20" s="1"/>
      <c r="U20" s="2">
        <v>1</v>
      </c>
      <c r="V20" s="4" t="s">
        <v>57</v>
      </c>
      <c r="W20" s="4" t="s">
        <v>58</v>
      </c>
      <c r="X20" s="4" t="s">
        <v>59</v>
      </c>
      <c r="Y20" s="4" t="s">
        <v>60</v>
      </c>
      <c r="Z20" s="4" t="s">
        <v>58</v>
      </c>
      <c r="AA20" s="4" t="s">
        <v>61</v>
      </c>
      <c r="AC20" t="s">
        <v>57</v>
      </c>
      <c r="AD20" t="s">
        <v>58</v>
      </c>
      <c r="AE20" s="8"/>
      <c r="AF20" s="8"/>
      <c r="AG20" s="8"/>
      <c r="AH20" t="s">
        <v>61</v>
      </c>
      <c r="AJ20" s="1" t="s">
        <v>10</v>
      </c>
      <c r="AK20" s="1" t="s">
        <v>11</v>
      </c>
      <c r="AL20" s="9" t="s">
        <v>22</v>
      </c>
      <c r="AM20" s="9" t="s">
        <v>22</v>
      </c>
      <c r="AN20" s="9" t="s">
        <v>21</v>
      </c>
      <c r="AO20" s="1" t="s">
        <v>15</v>
      </c>
      <c r="AQ20" t="str">
        <f t="shared" si="2"/>
        <v>NFe - Nota 44 - Grupo3 - Saídas - Documento Próprio</v>
      </c>
    </row>
    <row r="21" spans="1:43">
      <c r="A21" s="1">
        <v>44</v>
      </c>
      <c r="C21" s="1" t="s">
        <v>4</v>
      </c>
      <c r="D21" s="1" t="s">
        <v>5</v>
      </c>
      <c r="E21" s="1" t="s">
        <v>6</v>
      </c>
      <c r="F21" s="1" t="s">
        <v>7</v>
      </c>
      <c r="G21" s="1" t="s">
        <v>8</v>
      </c>
      <c r="H21" s="1" t="s">
        <v>9</v>
      </c>
      <c r="J21" s="1" t="s">
        <v>10</v>
      </c>
      <c r="K21" s="9" t="s">
        <v>23</v>
      </c>
      <c r="L21" s="9" t="s">
        <v>22</v>
      </c>
      <c r="M21" s="9" t="s">
        <v>22</v>
      </c>
      <c r="N21" s="1" t="s">
        <v>14</v>
      </c>
      <c r="O21" s="1" t="s">
        <v>15</v>
      </c>
      <c r="P21" s="1"/>
      <c r="Q21" s="1"/>
      <c r="R21" s="1"/>
      <c r="S21" s="7">
        <v>45</v>
      </c>
      <c r="T21" s="1"/>
      <c r="U21" s="2">
        <v>1</v>
      </c>
      <c r="V21" s="4" t="s">
        <v>57</v>
      </c>
      <c r="W21" s="4" t="s">
        <v>58</v>
      </c>
      <c r="X21" s="4" t="s">
        <v>59</v>
      </c>
      <c r="Y21" s="4" t="s">
        <v>60</v>
      </c>
      <c r="Z21" s="4" t="s">
        <v>58</v>
      </c>
      <c r="AA21" s="4" t="s">
        <v>61</v>
      </c>
      <c r="AC21" t="s">
        <v>57</v>
      </c>
      <c r="AD21" s="8" t="s">
        <v>65</v>
      </c>
      <c r="AE21" s="8" t="s">
        <v>65</v>
      </c>
      <c r="AF21" s="8" t="s">
        <v>65</v>
      </c>
      <c r="AG21" t="s">
        <v>58</v>
      </c>
      <c r="AH21" t="s">
        <v>61</v>
      </c>
      <c r="AJ21" s="1" t="s">
        <v>10</v>
      </c>
      <c r="AK21" s="9" t="s">
        <v>23</v>
      </c>
      <c r="AL21" s="9" t="s">
        <v>22</v>
      </c>
      <c r="AM21" s="9" t="s">
        <v>22</v>
      </c>
      <c r="AN21" s="1" t="s">
        <v>14</v>
      </c>
      <c r="AO21" s="1" t="s">
        <v>15</v>
      </c>
      <c r="AQ21" t="str">
        <f t="shared" si="2"/>
        <v>NFe - Nota 45 - Grupo3 - Saídas - Documento Próprio</v>
      </c>
    </row>
    <row r="22" spans="1:43">
      <c r="A22" s="1">
        <v>45</v>
      </c>
      <c r="C22" s="1" t="s">
        <v>4</v>
      </c>
      <c r="D22" s="1" t="s">
        <v>5</v>
      </c>
      <c r="E22" s="1" t="s">
        <v>6</v>
      </c>
      <c r="F22" s="1" t="s">
        <v>7</v>
      </c>
      <c r="G22" s="1" t="s">
        <v>8</v>
      </c>
      <c r="H22" s="1" t="s">
        <v>9</v>
      </c>
      <c r="J22" s="9" t="s">
        <v>23</v>
      </c>
      <c r="K22" s="9" t="s">
        <v>23</v>
      </c>
      <c r="L22" s="1" t="s">
        <v>12</v>
      </c>
      <c r="M22" s="1" t="s">
        <v>13</v>
      </c>
      <c r="N22" s="1" t="s">
        <v>14</v>
      </c>
      <c r="O22" s="1" t="s">
        <v>15</v>
      </c>
      <c r="S22" s="7">
        <v>46</v>
      </c>
      <c r="T22" s="1"/>
      <c r="U22" s="2">
        <v>1</v>
      </c>
      <c r="V22" s="4" t="s">
        <v>57</v>
      </c>
      <c r="W22" s="4" t="s">
        <v>58</v>
      </c>
      <c r="X22" s="4" t="s">
        <v>59</v>
      </c>
      <c r="Y22" s="4" t="s">
        <v>60</v>
      </c>
      <c r="Z22" s="4" t="s">
        <v>58</v>
      </c>
      <c r="AA22" s="4" t="s">
        <v>61</v>
      </c>
      <c r="AC22" s="8" t="s">
        <v>65</v>
      </c>
      <c r="AD22" s="8" t="s">
        <v>65</v>
      </c>
      <c r="AE22" t="s">
        <v>59</v>
      </c>
      <c r="AF22" t="s">
        <v>60</v>
      </c>
      <c r="AG22" t="s">
        <v>58</v>
      </c>
      <c r="AH22" t="s">
        <v>61</v>
      </c>
      <c r="AJ22" s="9" t="s">
        <v>23</v>
      </c>
      <c r="AK22" s="9" t="s">
        <v>23</v>
      </c>
      <c r="AL22" s="1" t="s">
        <v>12</v>
      </c>
      <c r="AM22" s="1" t="s">
        <v>13</v>
      </c>
      <c r="AN22" s="1" t="s">
        <v>14</v>
      </c>
      <c r="AO22" s="1" t="s">
        <v>15</v>
      </c>
      <c r="AQ22" t="str">
        <f t="shared" si="2"/>
        <v>NFe - Nota 46 - Grupo3 - Saídas - Documento Próprio</v>
      </c>
    </row>
    <row r="23" spans="1:43">
      <c r="A23" s="1">
        <v>46</v>
      </c>
      <c r="C23" s="1" t="s">
        <v>4</v>
      </c>
      <c r="D23" s="1" t="s">
        <v>5</v>
      </c>
      <c r="E23" s="1" t="s">
        <v>6</v>
      </c>
      <c r="F23" s="1" t="s">
        <v>7</v>
      </c>
      <c r="G23" s="1" t="s">
        <v>8</v>
      </c>
      <c r="H23" s="1" t="s">
        <v>9</v>
      </c>
      <c r="J23" s="9" t="s">
        <v>23</v>
      </c>
      <c r="K23" s="9" t="s">
        <v>23</v>
      </c>
      <c r="L23" s="1" t="s">
        <v>12</v>
      </c>
      <c r="M23" s="1" t="s">
        <v>13</v>
      </c>
      <c r="N23" s="9" t="s">
        <v>21</v>
      </c>
      <c r="O23" s="9"/>
      <c r="Q23" s="1"/>
      <c r="S23" s="7">
        <v>47</v>
      </c>
      <c r="T23" s="1"/>
      <c r="U23" s="2">
        <v>1</v>
      </c>
      <c r="V23" s="4" t="s">
        <v>57</v>
      </c>
      <c r="W23" s="4" t="s">
        <v>58</v>
      </c>
      <c r="X23" s="4" t="s">
        <v>59</v>
      </c>
      <c r="Y23" s="4" t="s">
        <v>60</v>
      </c>
      <c r="Z23" s="4" t="s">
        <v>58</v>
      </c>
      <c r="AA23" s="4" t="s">
        <v>61</v>
      </c>
      <c r="AC23" s="8" t="s">
        <v>65</v>
      </c>
      <c r="AD23" s="8" t="s">
        <v>65</v>
      </c>
      <c r="AE23" t="s">
        <v>59</v>
      </c>
      <c r="AF23" t="s">
        <v>60</v>
      </c>
      <c r="AG23" s="8" t="s">
        <v>65</v>
      </c>
      <c r="AH23" s="8" t="s">
        <v>65</v>
      </c>
      <c r="AJ23" s="9" t="s">
        <v>23</v>
      </c>
      <c r="AK23" s="9" t="s">
        <v>23</v>
      </c>
      <c r="AL23" s="1" t="s">
        <v>12</v>
      </c>
      <c r="AM23" s="1" t="s">
        <v>13</v>
      </c>
      <c r="AN23" s="9" t="s">
        <v>21</v>
      </c>
      <c r="AO23" s="9"/>
      <c r="AQ23" t="str">
        <f t="shared" si="2"/>
        <v>NFe - Nota 47 - Grupo3 - Saídas - Documento Próprio</v>
      </c>
    </row>
    <row r="24" spans="1:43">
      <c r="A24" s="1">
        <v>47</v>
      </c>
      <c r="C24" s="1" t="s">
        <v>4</v>
      </c>
      <c r="D24" s="1" t="s">
        <v>5</v>
      </c>
      <c r="E24" s="1" t="s">
        <v>6</v>
      </c>
      <c r="F24" s="1" t="s">
        <v>7</v>
      </c>
      <c r="G24" s="1" t="s">
        <v>8</v>
      </c>
      <c r="H24" s="1" t="s">
        <v>9</v>
      </c>
      <c r="J24" s="9" t="s">
        <v>23</v>
      </c>
      <c r="K24" s="1" t="s">
        <v>11</v>
      </c>
      <c r="L24" s="9" t="s">
        <v>22</v>
      </c>
      <c r="M24" s="9" t="s">
        <v>22</v>
      </c>
      <c r="N24" s="9" t="s">
        <v>21</v>
      </c>
      <c r="O24" s="9"/>
      <c r="Q24" s="1"/>
      <c r="S24" s="7">
        <v>48</v>
      </c>
      <c r="T24" s="1"/>
      <c r="U24" s="2">
        <v>1</v>
      </c>
      <c r="V24" s="4" t="s">
        <v>57</v>
      </c>
      <c r="W24" s="4" t="s">
        <v>58</v>
      </c>
      <c r="X24" s="4" t="s">
        <v>59</v>
      </c>
      <c r="Y24" s="4" t="s">
        <v>60</v>
      </c>
      <c r="Z24" s="4" t="s">
        <v>58</v>
      </c>
      <c r="AA24" s="4" t="s">
        <v>61</v>
      </c>
      <c r="AC24" s="8" t="s">
        <v>65</v>
      </c>
      <c r="AD24" t="s">
        <v>58</v>
      </c>
      <c r="AE24" s="8" t="s">
        <v>65</v>
      </c>
      <c r="AF24" s="8" t="s">
        <v>65</v>
      </c>
      <c r="AG24" s="8" t="s">
        <v>65</v>
      </c>
      <c r="AH24" s="8" t="s">
        <v>65</v>
      </c>
      <c r="AJ24" s="9" t="s">
        <v>23</v>
      </c>
      <c r="AK24" s="1" t="s">
        <v>11</v>
      </c>
      <c r="AL24" s="9" t="s">
        <v>22</v>
      </c>
      <c r="AM24" s="9" t="s">
        <v>22</v>
      </c>
      <c r="AN24" s="9" t="s">
        <v>21</v>
      </c>
      <c r="AO24" s="9"/>
      <c r="AQ24" t="str">
        <f t="shared" si="2"/>
        <v>NFe - Nota 48 - Grupo3 - Saídas - Documento Próprio</v>
      </c>
    </row>
    <row r="25" spans="1:43">
      <c r="A25" s="1">
        <v>48</v>
      </c>
      <c r="B25" s="1"/>
      <c r="C25" s="1" t="s">
        <v>4</v>
      </c>
      <c r="D25" s="1" t="s">
        <v>5</v>
      </c>
      <c r="E25" s="1" t="s">
        <v>6</v>
      </c>
      <c r="F25" s="1" t="s">
        <v>7</v>
      </c>
      <c r="G25" s="1" t="s">
        <v>8</v>
      </c>
      <c r="H25" s="1" t="s">
        <v>9</v>
      </c>
      <c r="J25" s="1" t="s">
        <v>10</v>
      </c>
      <c r="K25" s="9" t="s">
        <v>23</v>
      </c>
      <c r="L25" s="9" t="s">
        <v>22</v>
      </c>
      <c r="M25" s="9" t="s">
        <v>22</v>
      </c>
      <c r="N25" s="9" t="s">
        <v>21</v>
      </c>
      <c r="O25" s="9"/>
      <c r="P25" s="1"/>
      <c r="Q25" s="1"/>
      <c r="S25" s="7">
        <v>49</v>
      </c>
      <c r="T25" s="1"/>
      <c r="U25" s="2">
        <v>1</v>
      </c>
      <c r="V25" s="4" t="s">
        <v>57</v>
      </c>
      <c r="W25" s="4" t="s">
        <v>58</v>
      </c>
      <c r="X25" s="4" t="s">
        <v>59</v>
      </c>
      <c r="Y25" s="4" t="s">
        <v>60</v>
      </c>
      <c r="Z25" s="4" t="s">
        <v>58</v>
      </c>
      <c r="AA25" s="4" t="s">
        <v>61</v>
      </c>
      <c r="AC25" t="s">
        <v>57</v>
      </c>
      <c r="AD25" s="8" t="s">
        <v>65</v>
      </c>
      <c r="AE25" s="8" t="s">
        <v>65</v>
      </c>
      <c r="AF25" s="8" t="s">
        <v>65</v>
      </c>
      <c r="AG25" s="8" t="s">
        <v>65</v>
      </c>
      <c r="AH25" s="8" t="s">
        <v>65</v>
      </c>
      <c r="AJ25" s="1" t="s">
        <v>10</v>
      </c>
      <c r="AK25" s="9" t="s">
        <v>23</v>
      </c>
      <c r="AL25" s="9" t="s">
        <v>22</v>
      </c>
      <c r="AM25" s="9" t="s">
        <v>22</v>
      </c>
      <c r="AN25" s="9" t="s">
        <v>21</v>
      </c>
      <c r="AO25" s="9"/>
      <c r="AQ25" t="str">
        <f>CONCATENATE("NFe - Nota ",S25," - Grupo4 - Saídas - Documento Próprio")</f>
        <v>NFe - Nota 49 - Grupo4 - Saídas - Documento Próprio</v>
      </c>
    </row>
    <row r="26" spans="1:43">
      <c r="A26" s="1">
        <v>49</v>
      </c>
      <c r="J26" s="1" t="s">
        <v>23</v>
      </c>
      <c r="K26" s="1" t="s">
        <v>23</v>
      </c>
      <c r="L26" s="1" t="s">
        <v>22</v>
      </c>
      <c r="M26" s="1" t="s">
        <v>22</v>
      </c>
      <c r="N26" s="1" t="s">
        <v>21</v>
      </c>
      <c r="Q26" s="2" t="s">
        <v>24</v>
      </c>
      <c r="S26" s="7">
        <v>50</v>
      </c>
      <c r="T26" s="1"/>
      <c r="AC26" s="11" t="s">
        <v>71</v>
      </c>
      <c r="AD26" s="11" t="s">
        <v>70</v>
      </c>
      <c r="AE26" s="11" t="s">
        <v>66</v>
      </c>
      <c r="AF26" s="11" t="s">
        <v>72</v>
      </c>
      <c r="AG26" s="11" t="s">
        <v>70</v>
      </c>
      <c r="AH26" s="11" t="s">
        <v>61</v>
      </c>
      <c r="AJ26" s="1" t="s">
        <v>25</v>
      </c>
      <c r="AK26" s="1" t="s">
        <v>26</v>
      </c>
      <c r="AL26" s="1" t="s">
        <v>27</v>
      </c>
      <c r="AM26" s="1" t="s">
        <v>28</v>
      </c>
      <c r="AN26" s="1" t="s">
        <v>29</v>
      </c>
      <c r="AO26" s="1" t="s">
        <v>15</v>
      </c>
      <c r="AQ26" t="str">
        <f t="shared" ref="AQ26:AQ33" si="3">CONCATENATE("NFe - Nota ",S26," - Grupo4 - Saídas - Documento Próprio")</f>
        <v>NFe - Nota 50 - Grupo4 - Saídas - Documento Próprio</v>
      </c>
    </row>
    <row r="27" spans="1:43">
      <c r="A27" s="1">
        <v>50</v>
      </c>
      <c r="J27" s="1" t="s">
        <v>25</v>
      </c>
      <c r="K27" s="1" t="s">
        <v>26</v>
      </c>
      <c r="L27" s="1" t="s">
        <v>27</v>
      </c>
      <c r="M27" s="1" t="s">
        <v>28</v>
      </c>
      <c r="N27" s="1" t="s">
        <v>29</v>
      </c>
      <c r="O27" s="1" t="s">
        <v>15</v>
      </c>
      <c r="S27" s="7">
        <v>51</v>
      </c>
      <c r="T27" s="1"/>
      <c r="AC27" s="11" t="s">
        <v>73</v>
      </c>
      <c r="AD27" s="12"/>
      <c r="AE27" s="12"/>
      <c r="AF27" s="12"/>
      <c r="AG27" s="12"/>
      <c r="AH27" s="12"/>
      <c r="AJ27" s="1" t="s">
        <v>30</v>
      </c>
      <c r="AK27" s="9" t="s">
        <v>23</v>
      </c>
      <c r="AL27" s="9" t="s">
        <v>22</v>
      </c>
      <c r="AM27" s="9" t="s">
        <v>22</v>
      </c>
      <c r="AN27" s="9" t="s">
        <v>21</v>
      </c>
      <c r="AO27" s="9"/>
      <c r="AQ27" t="str">
        <f t="shared" si="3"/>
        <v>NFe - Nota 51 - Grupo4 - Saídas - Documento Próprio</v>
      </c>
    </row>
    <row r="28" spans="1:43">
      <c r="A28" s="1">
        <v>51</v>
      </c>
      <c r="J28" s="1" t="s">
        <v>30</v>
      </c>
      <c r="K28" s="1" t="s">
        <v>23</v>
      </c>
      <c r="L28" s="1" t="s">
        <v>22</v>
      </c>
      <c r="M28" s="1" t="s">
        <v>22</v>
      </c>
      <c r="N28" s="1" t="s">
        <v>21</v>
      </c>
      <c r="S28" s="7">
        <v>52</v>
      </c>
      <c r="T28" s="1"/>
      <c r="AC28" s="12"/>
      <c r="AD28" s="11" t="s">
        <v>75</v>
      </c>
      <c r="AE28" s="11" t="s">
        <v>59</v>
      </c>
      <c r="AF28" s="11" t="s">
        <v>74</v>
      </c>
      <c r="AG28" s="11" t="s">
        <v>75</v>
      </c>
      <c r="AH28" s="11" t="s">
        <v>61</v>
      </c>
      <c r="AJ28" s="9"/>
      <c r="AK28" s="1" t="s">
        <v>31</v>
      </c>
      <c r="AL28" s="1" t="s">
        <v>32</v>
      </c>
      <c r="AM28" s="1" t="s">
        <v>33</v>
      </c>
      <c r="AN28" s="1" t="s">
        <v>34</v>
      </c>
      <c r="AO28" s="1" t="s">
        <v>15</v>
      </c>
      <c r="AQ28" t="str">
        <f t="shared" si="3"/>
        <v>NFe - Nota 52 - Grupo4 - Saídas - Documento Próprio</v>
      </c>
    </row>
    <row r="29" spans="1:43">
      <c r="A29" s="1">
        <v>52</v>
      </c>
      <c r="K29" s="1" t="s">
        <v>31</v>
      </c>
      <c r="L29" s="1" t="s">
        <v>32</v>
      </c>
      <c r="M29" s="1" t="s">
        <v>33</v>
      </c>
      <c r="N29" s="1" t="s">
        <v>34</v>
      </c>
      <c r="O29" s="1" t="s">
        <v>15</v>
      </c>
      <c r="S29" s="7">
        <v>53</v>
      </c>
      <c r="T29" s="1"/>
      <c r="AC29" s="11" t="s">
        <v>76</v>
      </c>
      <c r="AD29" s="11" t="s">
        <v>70</v>
      </c>
      <c r="AE29" s="11" t="s">
        <v>66</v>
      </c>
      <c r="AF29" s="11" t="s">
        <v>72</v>
      </c>
      <c r="AG29" s="11" t="s">
        <v>70</v>
      </c>
      <c r="AH29" s="11" t="s">
        <v>61</v>
      </c>
      <c r="AJ29" s="1" t="s">
        <v>35</v>
      </c>
      <c r="AK29" s="1" t="s">
        <v>26</v>
      </c>
      <c r="AL29" s="1" t="s">
        <v>27</v>
      </c>
      <c r="AM29" s="1" t="s">
        <v>28</v>
      </c>
      <c r="AN29" s="1" t="s">
        <v>29</v>
      </c>
      <c r="AO29" s="1" t="s">
        <v>15</v>
      </c>
      <c r="AQ29" t="str">
        <f t="shared" si="3"/>
        <v>NFe - Nota 53 - Grupo4 - Saídas - Documento Próprio</v>
      </c>
    </row>
    <row r="30" spans="1:43">
      <c r="A30" s="1">
        <v>53</v>
      </c>
      <c r="J30" s="1" t="s">
        <v>35</v>
      </c>
      <c r="K30" s="1" t="s">
        <v>26</v>
      </c>
      <c r="L30" s="1" t="s">
        <v>27</v>
      </c>
      <c r="M30" s="1" t="s">
        <v>28</v>
      </c>
      <c r="N30" s="1" t="s">
        <v>29</v>
      </c>
      <c r="O30" s="1" t="s">
        <v>15</v>
      </c>
      <c r="S30" s="7">
        <v>54</v>
      </c>
      <c r="T30" s="1"/>
      <c r="AC30" s="11" t="s">
        <v>71</v>
      </c>
      <c r="AD30" s="11" t="s">
        <v>75</v>
      </c>
      <c r="AE30" s="11" t="s">
        <v>59</v>
      </c>
      <c r="AF30" s="11" t="s">
        <v>74</v>
      </c>
      <c r="AG30" s="11" t="s">
        <v>75</v>
      </c>
      <c r="AH30" s="11" t="s">
        <v>61</v>
      </c>
      <c r="AJ30" s="1" t="s">
        <v>25</v>
      </c>
      <c r="AK30" s="1" t="s">
        <v>31</v>
      </c>
      <c r="AL30" s="1" t="s">
        <v>32</v>
      </c>
      <c r="AM30" s="1" t="s">
        <v>33</v>
      </c>
      <c r="AN30" s="1" t="s">
        <v>34</v>
      </c>
      <c r="AO30" s="1" t="s">
        <v>15</v>
      </c>
      <c r="AQ30" t="str">
        <f t="shared" si="3"/>
        <v>NFe - Nota 54 - Grupo4 - Saídas - Documento Próprio</v>
      </c>
    </row>
    <row r="31" spans="1:43">
      <c r="A31" s="1">
        <v>54</v>
      </c>
      <c r="J31" s="1" t="s">
        <v>25</v>
      </c>
      <c r="K31" s="1" t="s">
        <v>31</v>
      </c>
      <c r="L31" s="1" t="s">
        <v>32</v>
      </c>
      <c r="M31" s="1" t="s">
        <v>33</v>
      </c>
      <c r="N31" s="1" t="s">
        <v>34</v>
      </c>
      <c r="O31" s="1" t="s">
        <v>15</v>
      </c>
      <c r="S31" s="7">
        <v>55</v>
      </c>
      <c r="T31" s="1"/>
      <c r="AC31" s="12"/>
      <c r="AD31" s="12"/>
      <c r="AE31" s="12"/>
      <c r="AF31" s="12"/>
      <c r="AG31" s="12"/>
      <c r="AH31" s="12"/>
      <c r="AJ31" s="13" t="s">
        <v>24</v>
      </c>
      <c r="AK31" s="8"/>
      <c r="AL31" s="8"/>
      <c r="AM31" s="8"/>
      <c r="AN31" s="8"/>
      <c r="AO31" s="8"/>
      <c r="AQ31" t="str">
        <f t="shared" si="3"/>
        <v>NFe - Nota 55 - Grupo4 - Saídas - Documento Próprio</v>
      </c>
    </row>
    <row r="32" spans="1:43">
      <c r="A32" s="1">
        <v>55</v>
      </c>
      <c r="C32" s="1" t="s">
        <v>36</v>
      </c>
      <c r="D32" s="1" t="s">
        <v>5</v>
      </c>
      <c r="E32" s="1" t="s">
        <v>6</v>
      </c>
      <c r="G32" s="1" t="s">
        <v>8</v>
      </c>
      <c r="J32" s="1" t="s">
        <v>37</v>
      </c>
      <c r="K32" s="1" t="s">
        <v>11</v>
      </c>
      <c r="L32" s="1" t="s">
        <v>12</v>
      </c>
      <c r="N32" s="1" t="s">
        <v>14</v>
      </c>
      <c r="S32" s="7">
        <v>55</v>
      </c>
      <c r="T32" s="1"/>
      <c r="U32" s="2">
        <v>2</v>
      </c>
      <c r="V32" t="s">
        <v>77</v>
      </c>
      <c r="W32" t="s">
        <v>78</v>
      </c>
      <c r="X32" t="s">
        <v>59</v>
      </c>
      <c r="Y32" s="8"/>
      <c r="Z32" t="s">
        <v>78</v>
      </c>
      <c r="AA32" s="8"/>
      <c r="AC32" t="s">
        <v>77</v>
      </c>
      <c r="AD32" t="s">
        <v>78</v>
      </c>
      <c r="AE32" t="s">
        <v>59</v>
      </c>
      <c r="AF32" s="8"/>
      <c r="AG32" t="s">
        <v>78</v>
      </c>
      <c r="AH32" s="8"/>
      <c r="AJ32" s="1" t="s">
        <v>37</v>
      </c>
      <c r="AK32" s="1" t="s">
        <v>11</v>
      </c>
      <c r="AL32" s="1" t="s">
        <v>12</v>
      </c>
      <c r="AM32" s="9"/>
      <c r="AN32" s="1" t="s">
        <v>14</v>
      </c>
      <c r="AO32" s="8"/>
      <c r="AQ32" t="str">
        <f t="shared" si="3"/>
        <v>NFe - Nota 55 - Grupo4 - Saídas - Documento Próprio</v>
      </c>
    </row>
    <row r="33" spans="1:43">
      <c r="A33" s="1">
        <v>56</v>
      </c>
      <c r="C33" s="1" t="s">
        <v>36</v>
      </c>
      <c r="D33" s="1" t="s">
        <v>5</v>
      </c>
      <c r="E33" s="1" t="s">
        <v>6</v>
      </c>
      <c r="G33" s="1" t="s">
        <v>8</v>
      </c>
      <c r="J33" s="1" t="s">
        <v>37</v>
      </c>
      <c r="K33" s="1" t="s">
        <v>11</v>
      </c>
      <c r="L33" s="1" t="s">
        <v>12</v>
      </c>
      <c r="N33" s="1" t="s">
        <v>16</v>
      </c>
      <c r="S33" s="7">
        <v>56</v>
      </c>
      <c r="T33" s="1"/>
      <c r="U33" s="2">
        <v>2</v>
      </c>
      <c r="V33" t="s">
        <v>77</v>
      </c>
      <c r="W33" t="s">
        <v>78</v>
      </c>
      <c r="X33" t="s">
        <v>59</v>
      </c>
      <c r="Y33" s="8"/>
      <c r="Z33" t="s">
        <v>78</v>
      </c>
      <c r="AA33" s="8"/>
      <c r="AC33" t="s">
        <v>77</v>
      </c>
      <c r="AD33" t="s">
        <v>78</v>
      </c>
      <c r="AE33" t="s">
        <v>59</v>
      </c>
      <c r="AF33" s="8"/>
      <c r="AG33" t="s">
        <v>79</v>
      </c>
      <c r="AH33" s="8"/>
      <c r="AJ33" s="1" t="s">
        <v>37</v>
      </c>
      <c r="AK33" s="1" t="s">
        <v>11</v>
      </c>
      <c r="AL33" s="1" t="s">
        <v>12</v>
      </c>
      <c r="AM33" s="9"/>
      <c r="AN33" s="1" t="s">
        <v>16</v>
      </c>
      <c r="AO33" s="8"/>
      <c r="AQ33" t="str">
        <f t="shared" si="3"/>
        <v>NFe - Nota 56 - Grupo4 - Saídas - Documento Próprio</v>
      </c>
    </row>
    <row r="34" spans="1:43">
      <c r="A34" s="1">
        <v>57</v>
      </c>
      <c r="C34" s="1" t="s">
        <v>36</v>
      </c>
      <c r="D34" s="1" t="s">
        <v>5</v>
      </c>
      <c r="E34" s="1" t="s">
        <v>6</v>
      </c>
      <c r="G34" s="1" t="s">
        <v>8</v>
      </c>
      <c r="J34" s="1" t="s">
        <v>37</v>
      </c>
      <c r="K34" s="1" t="s">
        <v>11</v>
      </c>
      <c r="L34" s="1" t="s">
        <v>17</v>
      </c>
      <c r="N34" s="1" t="s">
        <v>14</v>
      </c>
      <c r="S34" s="7">
        <v>57</v>
      </c>
      <c r="T34" s="1"/>
      <c r="U34" s="2">
        <v>2</v>
      </c>
      <c r="V34" t="s">
        <v>77</v>
      </c>
      <c r="W34" t="s">
        <v>78</v>
      </c>
      <c r="X34" t="s">
        <v>59</v>
      </c>
      <c r="Y34" s="8"/>
      <c r="Z34" t="s">
        <v>78</v>
      </c>
      <c r="AA34" s="8"/>
      <c r="AC34" t="s">
        <v>77</v>
      </c>
      <c r="AD34" t="s">
        <v>78</v>
      </c>
      <c r="AE34" t="s">
        <v>66</v>
      </c>
      <c r="AF34" s="8"/>
      <c r="AG34" t="s">
        <v>78</v>
      </c>
      <c r="AH34" s="8"/>
      <c r="AJ34" s="1" t="s">
        <v>37</v>
      </c>
      <c r="AK34" s="1" t="s">
        <v>11</v>
      </c>
      <c r="AL34" s="1" t="s">
        <v>17</v>
      </c>
      <c r="AM34" s="9"/>
      <c r="AN34" s="1" t="s">
        <v>14</v>
      </c>
      <c r="AO34" s="8"/>
      <c r="AQ34" t="str">
        <f>CONCATENATE("NFe - Nota ",S34," - Grupo5 - Saídas - Documento Próprio")</f>
        <v>NFe - Nota 57 - Grupo5 - Saídas - Documento Próprio</v>
      </c>
    </row>
    <row r="35" spans="1:43">
      <c r="A35" s="1">
        <v>58</v>
      </c>
      <c r="C35" s="1" t="s">
        <v>36</v>
      </c>
      <c r="D35" s="1" t="s">
        <v>5</v>
      </c>
      <c r="E35" s="1" t="s">
        <v>6</v>
      </c>
      <c r="G35" s="1" t="s">
        <v>8</v>
      </c>
      <c r="J35" s="1" t="s">
        <v>37</v>
      </c>
      <c r="K35" s="1" t="s">
        <v>19</v>
      </c>
      <c r="L35" s="1" t="s">
        <v>12</v>
      </c>
      <c r="N35" s="1" t="s">
        <v>14</v>
      </c>
      <c r="S35" s="7">
        <v>58</v>
      </c>
      <c r="T35" s="1"/>
      <c r="U35" s="2">
        <v>2</v>
      </c>
      <c r="V35" t="s">
        <v>77</v>
      </c>
      <c r="W35" t="s">
        <v>78</v>
      </c>
      <c r="X35" t="s">
        <v>59</v>
      </c>
      <c r="Y35" s="8"/>
      <c r="Z35" t="s">
        <v>78</v>
      </c>
      <c r="AA35" s="8"/>
      <c r="AC35" t="s">
        <v>77</v>
      </c>
      <c r="AD35" t="s">
        <v>79</v>
      </c>
      <c r="AE35" t="s">
        <v>59</v>
      </c>
      <c r="AF35" s="8"/>
      <c r="AG35" t="s">
        <v>78</v>
      </c>
      <c r="AH35" s="8"/>
      <c r="AJ35" s="1" t="s">
        <v>37</v>
      </c>
      <c r="AK35" s="1" t="s">
        <v>19</v>
      </c>
      <c r="AL35" s="1" t="s">
        <v>12</v>
      </c>
      <c r="AM35" s="9"/>
      <c r="AN35" s="1" t="s">
        <v>14</v>
      </c>
      <c r="AO35" s="8"/>
      <c r="AQ35" t="str">
        <f t="shared" ref="AQ35:AQ42" si="4">CONCATENATE("NFe - Nota ",S35," - Grupo5 - Saídas - Documento Próprio")</f>
        <v>NFe - Nota 58 - Grupo5 - Saídas - Documento Próprio</v>
      </c>
    </row>
    <row r="36" spans="1:43">
      <c r="A36" s="1">
        <v>59</v>
      </c>
      <c r="C36" s="1" t="s">
        <v>36</v>
      </c>
      <c r="D36" s="1" t="s">
        <v>5</v>
      </c>
      <c r="E36" s="1" t="s">
        <v>6</v>
      </c>
      <c r="G36" s="1" t="s">
        <v>8</v>
      </c>
      <c r="J36" s="1" t="s">
        <v>38</v>
      </c>
      <c r="K36" s="1" t="s">
        <v>11</v>
      </c>
      <c r="L36" s="1" t="s">
        <v>12</v>
      </c>
      <c r="N36" s="1" t="s">
        <v>14</v>
      </c>
      <c r="S36" s="7">
        <v>59</v>
      </c>
      <c r="T36" s="1"/>
      <c r="U36" s="2">
        <v>2</v>
      </c>
      <c r="V36" t="s">
        <v>77</v>
      </c>
      <c r="W36" t="s">
        <v>78</v>
      </c>
      <c r="X36" t="s">
        <v>59</v>
      </c>
      <c r="Y36" s="8"/>
      <c r="Z36" t="s">
        <v>78</v>
      </c>
      <c r="AA36" s="8"/>
      <c r="AC36" t="s">
        <v>80</v>
      </c>
      <c r="AD36" t="s">
        <v>78</v>
      </c>
      <c r="AE36" t="s">
        <v>59</v>
      </c>
      <c r="AF36" s="8"/>
      <c r="AG36" t="s">
        <v>78</v>
      </c>
      <c r="AH36" s="8"/>
      <c r="AJ36" s="1" t="s">
        <v>38</v>
      </c>
      <c r="AK36" s="1" t="s">
        <v>11</v>
      </c>
      <c r="AL36" s="1" t="s">
        <v>12</v>
      </c>
      <c r="AM36" s="9"/>
      <c r="AN36" s="1" t="s">
        <v>14</v>
      </c>
      <c r="AO36" s="8"/>
      <c r="AQ36" t="str">
        <f t="shared" si="4"/>
        <v>NFe - Nota 59 - Grupo5 - Saídas - Documento Próprio</v>
      </c>
    </row>
    <row r="37" spans="1:43">
      <c r="A37" s="1">
        <v>60</v>
      </c>
      <c r="C37" s="1" t="s">
        <v>36</v>
      </c>
      <c r="D37" s="1" t="s">
        <v>5</v>
      </c>
      <c r="E37" s="1" t="s">
        <v>6</v>
      </c>
      <c r="G37" s="1" t="s">
        <v>8</v>
      </c>
      <c r="J37" s="1" t="s">
        <v>37</v>
      </c>
      <c r="K37" s="1" t="s">
        <v>11</v>
      </c>
      <c r="L37" s="1" t="s">
        <v>17</v>
      </c>
      <c r="N37" s="1" t="s">
        <v>16</v>
      </c>
      <c r="S37" s="7">
        <v>60</v>
      </c>
      <c r="T37" s="1"/>
      <c r="U37" s="2">
        <v>2</v>
      </c>
      <c r="V37" t="s">
        <v>77</v>
      </c>
      <c r="W37" t="s">
        <v>78</v>
      </c>
      <c r="X37" t="s">
        <v>59</v>
      </c>
      <c r="Y37" s="8"/>
      <c r="Z37" t="s">
        <v>78</v>
      </c>
      <c r="AA37" s="8"/>
      <c r="AC37" t="s">
        <v>77</v>
      </c>
      <c r="AD37" t="s">
        <v>78</v>
      </c>
      <c r="AE37" t="s">
        <v>66</v>
      </c>
      <c r="AF37" s="8"/>
      <c r="AG37" t="s">
        <v>79</v>
      </c>
      <c r="AH37" s="8"/>
      <c r="AJ37" s="1" t="s">
        <v>37</v>
      </c>
      <c r="AK37" s="1" t="s">
        <v>11</v>
      </c>
      <c r="AL37" s="1" t="s">
        <v>17</v>
      </c>
      <c r="AM37" s="9"/>
      <c r="AN37" s="1" t="s">
        <v>16</v>
      </c>
      <c r="AO37" s="8"/>
      <c r="AQ37" t="str">
        <f t="shared" si="4"/>
        <v>NFe - Nota 60 - Grupo5 - Saídas - Documento Próprio</v>
      </c>
    </row>
    <row r="38" spans="1:43">
      <c r="A38" s="1">
        <v>61</v>
      </c>
      <c r="C38" s="1" t="s">
        <v>36</v>
      </c>
      <c r="D38" s="1" t="s">
        <v>5</v>
      </c>
      <c r="E38" s="1" t="s">
        <v>6</v>
      </c>
      <c r="G38" s="1" t="s">
        <v>8</v>
      </c>
      <c r="J38" s="1" t="s">
        <v>37</v>
      </c>
      <c r="K38" s="1" t="s">
        <v>19</v>
      </c>
      <c r="L38" s="1" t="s">
        <v>17</v>
      </c>
      <c r="N38" s="1" t="s">
        <v>14</v>
      </c>
      <c r="S38" s="7">
        <v>61</v>
      </c>
      <c r="T38" s="1"/>
      <c r="U38" s="2">
        <v>2</v>
      </c>
      <c r="V38" t="s">
        <v>77</v>
      </c>
      <c r="W38" t="s">
        <v>78</v>
      </c>
      <c r="X38" t="s">
        <v>59</v>
      </c>
      <c r="Y38" s="8"/>
      <c r="Z38" t="s">
        <v>78</v>
      </c>
      <c r="AA38" s="8"/>
      <c r="AC38" t="s">
        <v>77</v>
      </c>
      <c r="AD38" t="s">
        <v>79</v>
      </c>
      <c r="AE38" t="s">
        <v>66</v>
      </c>
      <c r="AF38" s="8"/>
      <c r="AG38" t="s">
        <v>78</v>
      </c>
      <c r="AH38" s="8"/>
      <c r="AJ38" s="1" t="s">
        <v>37</v>
      </c>
      <c r="AK38" s="1" t="s">
        <v>19</v>
      </c>
      <c r="AL38" s="1" t="s">
        <v>17</v>
      </c>
      <c r="AM38" s="9"/>
      <c r="AN38" s="1" t="s">
        <v>14</v>
      </c>
      <c r="AO38" s="8"/>
      <c r="AQ38" t="str">
        <f t="shared" si="4"/>
        <v>NFe - Nota 61 - Grupo5 - Saídas - Documento Próprio</v>
      </c>
    </row>
    <row r="39" spans="1:43">
      <c r="A39" s="1">
        <v>62</v>
      </c>
      <c r="C39" s="1" t="s">
        <v>36</v>
      </c>
      <c r="D39" s="1" t="s">
        <v>5</v>
      </c>
      <c r="E39" s="1" t="s">
        <v>6</v>
      </c>
      <c r="G39" s="1" t="s">
        <v>8</v>
      </c>
      <c r="J39" s="1" t="s">
        <v>37</v>
      </c>
      <c r="K39" s="1" t="s">
        <v>19</v>
      </c>
      <c r="L39" s="1" t="s">
        <v>17</v>
      </c>
      <c r="N39" s="1" t="s">
        <v>16</v>
      </c>
      <c r="S39" s="7">
        <v>62</v>
      </c>
      <c r="T39" s="1"/>
      <c r="U39" s="2">
        <v>2</v>
      </c>
      <c r="V39" t="s">
        <v>77</v>
      </c>
      <c r="W39" t="s">
        <v>78</v>
      </c>
      <c r="X39" t="s">
        <v>59</v>
      </c>
      <c r="Y39" s="8"/>
      <c r="Z39" t="s">
        <v>78</v>
      </c>
      <c r="AA39" s="8"/>
      <c r="AC39" t="s">
        <v>77</v>
      </c>
      <c r="AD39" t="s">
        <v>79</v>
      </c>
      <c r="AE39" t="s">
        <v>66</v>
      </c>
      <c r="AF39" s="8"/>
      <c r="AG39" t="s">
        <v>79</v>
      </c>
      <c r="AH39" s="8"/>
      <c r="AJ39" s="1" t="s">
        <v>37</v>
      </c>
      <c r="AK39" s="1" t="s">
        <v>19</v>
      </c>
      <c r="AL39" s="1" t="s">
        <v>17</v>
      </c>
      <c r="AM39" s="9"/>
      <c r="AN39" s="1" t="s">
        <v>16</v>
      </c>
      <c r="AO39" s="8"/>
      <c r="AQ39" t="str">
        <f t="shared" si="4"/>
        <v>NFe - Nota 62 - Grupo5 - Saídas - Documento Próprio</v>
      </c>
    </row>
    <row r="40" spans="1:43">
      <c r="A40" s="1">
        <v>63</v>
      </c>
      <c r="C40" s="1" t="s">
        <v>36</v>
      </c>
      <c r="D40" s="1" t="s">
        <v>5</v>
      </c>
      <c r="E40" s="1" t="s">
        <v>6</v>
      </c>
      <c r="G40" s="1" t="s">
        <v>8</v>
      </c>
      <c r="J40" s="1" t="s">
        <v>37</v>
      </c>
      <c r="K40" s="1" t="s">
        <v>11</v>
      </c>
      <c r="L40" s="1" t="s">
        <v>12</v>
      </c>
      <c r="S40" s="7">
        <v>63</v>
      </c>
      <c r="T40" s="1"/>
      <c r="U40" s="2">
        <v>2</v>
      </c>
      <c r="V40" t="s">
        <v>77</v>
      </c>
      <c r="W40" t="s">
        <v>78</v>
      </c>
      <c r="X40" t="s">
        <v>59</v>
      </c>
      <c r="Y40" s="8"/>
      <c r="Z40" t="s">
        <v>78</v>
      </c>
      <c r="AA40" s="8"/>
      <c r="AC40" t="s">
        <v>77</v>
      </c>
      <c r="AD40" t="s">
        <v>78</v>
      </c>
      <c r="AE40" t="s">
        <v>59</v>
      </c>
      <c r="AF40" s="8"/>
      <c r="AG40" s="8"/>
      <c r="AH40" s="8"/>
      <c r="AJ40" s="1" t="s">
        <v>37</v>
      </c>
      <c r="AK40" s="1" t="s">
        <v>11</v>
      </c>
      <c r="AL40" s="1" t="s">
        <v>12</v>
      </c>
      <c r="AM40" s="9"/>
      <c r="AN40" s="1"/>
      <c r="AO40" s="8"/>
      <c r="AQ40" t="str">
        <f t="shared" si="4"/>
        <v>NFe - Nota 63 - Grupo5 - Saídas - Documento Próprio</v>
      </c>
    </row>
    <row r="41" spans="1:43">
      <c r="A41" s="1">
        <v>64</v>
      </c>
      <c r="C41" s="1" t="s">
        <v>36</v>
      </c>
      <c r="D41" s="1" t="s">
        <v>5</v>
      </c>
      <c r="E41" s="1" t="s">
        <v>6</v>
      </c>
      <c r="G41" s="1" t="s">
        <v>8</v>
      </c>
      <c r="J41" s="1" t="s">
        <v>37</v>
      </c>
      <c r="K41" s="1" t="s">
        <v>11</v>
      </c>
      <c r="L41" s="1" t="s">
        <v>22</v>
      </c>
      <c r="N41" s="1" t="s">
        <v>14</v>
      </c>
      <c r="S41" s="7">
        <v>64</v>
      </c>
      <c r="T41" s="1"/>
      <c r="U41" s="2">
        <v>2</v>
      </c>
      <c r="V41" t="s">
        <v>77</v>
      </c>
      <c r="W41" t="s">
        <v>78</v>
      </c>
      <c r="X41" t="s">
        <v>59</v>
      </c>
      <c r="Y41" s="8"/>
      <c r="Z41" t="s">
        <v>78</v>
      </c>
      <c r="AA41" s="8"/>
      <c r="AC41" t="s">
        <v>77</v>
      </c>
      <c r="AD41" t="s">
        <v>78</v>
      </c>
      <c r="AE41" s="8"/>
      <c r="AF41" s="8"/>
      <c r="AG41" t="s">
        <v>78</v>
      </c>
      <c r="AH41" s="8"/>
      <c r="AJ41" s="1" t="s">
        <v>37</v>
      </c>
      <c r="AK41" s="1" t="s">
        <v>11</v>
      </c>
      <c r="AL41" s="1" t="s">
        <v>22</v>
      </c>
      <c r="AM41" s="9"/>
      <c r="AN41" s="1" t="s">
        <v>14</v>
      </c>
      <c r="AO41" s="8"/>
      <c r="AQ41" t="str">
        <f t="shared" si="4"/>
        <v>NFe - Nota 64 - Grupo5 - Saídas - Documento Próprio</v>
      </c>
    </row>
    <row r="42" spans="1:43">
      <c r="A42" s="1">
        <v>65</v>
      </c>
      <c r="C42" s="1" t="s">
        <v>36</v>
      </c>
      <c r="D42" s="1" t="s">
        <v>5</v>
      </c>
      <c r="E42" s="1" t="s">
        <v>6</v>
      </c>
      <c r="G42" s="1" t="s">
        <v>8</v>
      </c>
      <c r="J42" s="1" t="s">
        <v>37</v>
      </c>
      <c r="K42" s="1" t="s">
        <v>23</v>
      </c>
      <c r="L42" s="1" t="s">
        <v>12</v>
      </c>
      <c r="N42" s="1" t="s">
        <v>14</v>
      </c>
      <c r="S42" s="7">
        <v>65</v>
      </c>
      <c r="T42" s="1"/>
      <c r="U42" s="2">
        <v>2</v>
      </c>
      <c r="V42" t="s">
        <v>77</v>
      </c>
      <c r="W42" t="s">
        <v>78</v>
      </c>
      <c r="X42" t="s">
        <v>59</v>
      </c>
      <c r="Y42" s="8"/>
      <c r="Z42" t="s">
        <v>78</v>
      </c>
      <c r="AA42" s="8"/>
      <c r="AC42" t="s">
        <v>77</v>
      </c>
      <c r="AD42" s="8"/>
      <c r="AE42" t="s">
        <v>59</v>
      </c>
      <c r="AF42" s="8"/>
      <c r="AG42" t="s">
        <v>78</v>
      </c>
      <c r="AH42" s="8"/>
      <c r="AJ42" s="1" t="s">
        <v>37</v>
      </c>
      <c r="AK42" s="1" t="s">
        <v>23</v>
      </c>
      <c r="AL42" s="1" t="s">
        <v>12</v>
      </c>
      <c r="AM42" s="9"/>
      <c r="AN42" s="1" t="s">
        <v>14</v>
      </c>
      <c r="AO42" s="8"/>
      <c r="AQ42" t="str">
        <f t="shared" si="4"/>
        <v>NFe - Nota 65 - Grupo5 - Saídas - Documento Próprio</v>
      </c>
    </row>
    <row r="43" spans="1:43">
      <c r="A43" s="1">
        <v>66</v>
      </c>
      <c r="C43" s="1" t="s">
        <v>36</v>
      </c>
      <c r="D43" s="1" t="s">
        <v>5</v>
      </c>
      <c r="E43" s="1" t="s">
        <v>6</v>
      </c>
      <c r="G43" s="1" t="s">
        <v>8</v>
      </c>
      <c r="J43" s="1" t="s">
        <v>37</v>
      </c>
      <c r="K43" s="1" t="s">
        <v>11</v>
      </c>
      <c r="L43" s="1" t="s">
        <v>22</v>
      </c>
      <c r="S43" s="7">
        <v>66</v>
      </c>
      <c r="T43" s="1"/>
      <c r="U43" s="2">
        <v>2</v>
      </c>
      <c r="V43" t="s">
        <v>77</v>
      </c>
      <c r="W43" t="s">
        <v>78</v>
      </c>
      <c r="X43" t="s">
        <v>59</v>
      </c>
      <c r="Y43" s="8"/>
      <c r="Z43" t="s">
        <v>78</v>
      </c>
      <c r="AA43" s="8"/>
      <c r="AC43" t="s">
        <v>77</v>
      </c>
      <c r="AD43" t="s">
        <v>78</v>
      </c>
      <c r="AE43" s="8"/>
      <c r="AF43" s="8"/>
      <c r="AG43" s="8"/>
      <c r="AH43" s="8"/>
      <c r="AJ43" s="1" t="s">
        <v>37</v>
      </c>
      <c r="AK43" s="1" t="s">
        <v>11</v>
      </c>
      <c r="AL43" s="1" t="s">
        <v>22</v>
      </c>
      <c r="AM43" s="9"/>
      <c r="AN43" s="1"/>
      <c r="AO43" s="8"/>
      <c r="AQ43" t="str">
        <f>CONCATENATE("NFe - Nota ",S43," - Grupo6 - Saídas - Documento Próprio")</f>
        <v>NFe - Nota 66 - Grupo6 - Saídas - Documento Próprio</v>
      </c>
    </row>
    <row r="44" spans="1:43">
      <c r="A44" s="1">
        <v>67</v>
      </c>
      <c r="C44" s="1" t="s">
        <v>36</v>
      </c>
      <c r="D44" s="1" t="s">
        <v>5</v>
      </c>
      <c r="E44" s="1" t="s">
        <v>6</v>
      </c>
      <c r="G44" s="1" t="s">
        <v>8</v>
      </c>
      <c r="J44" s="1" t="s">
        <v>37</v>
      </c>
      <c r="K44" s="1" t="s">
        <v>23</v>
      </c>
      <c r="L44" s="1" t="s">
        <v>22</v>
      </c>
      <c r="N44" s="1" t="s">
        <v>14</v>
      </c>
      <c r="S44" s="7">
        <v>67</v>
      </c>
      <c r="T44" s="1"/>
      <c r="U44" s="2">
        <v>2</v>
      </c>
      <c r="V44" t="s">
        <v>77</v>
      </c>
      <c r="W44" t="s">
        <v>78</v>
      </c>
      <c r="X44" t="s">
        <v>59</v>
      </c>
      <c r="Y44" s="8"/>
      <c r="Z44" t="s">
        <v>78</v>
      </c>
      <c r="AA44" s="8"/>
      <c r="AC44" t="s">
        <v>77</v>
      </c>
      <c r="AD44" s="8"/>
      <c r="AE44" s="8"/>
      <c r="AF44" s="8"/>
      <c r="AG44" t="s">
        <v>78</v>
      </c>
      <c r="AH44" s="8"/>
      <c r="AJ44" s="1" t="s">
        <v>37</v>
      </c>
      <c r="AK44" s="1" t="s">
        <v>23</v>
      </c>
      <c r="AL44" s="1" t="s">
        <v>22</v>
      </c>
      <c r="AM44" s="9"/>
      <c r="AN44" s="1" t="s">
        <v>14</v>
      </c>
      <c r="AO44" s="8"/>
      <c r="AQ44" t="str">
        <f t="shared" ref="AQ44:AQ51" si="5">CONCATENATE("NFe - Nota ",S44," - Grupo6 - Saídas - Documento Próprio")</f>
        <v>NFe - Nota 67 - Grupo6 - Saídas - Documento Próprio</v>
      </c>
    </row>
    <row r="45" spans="1:43">
      <c r="A45" s="1">
        <v>68</v>
      </c>
      <c r="C45" s="1" t="s">
        <v>36</v>
      </c>
      <c r="D45" s="1" t="s">
        <v>5</v>
      </c>
      <c r="E45" s="1" t="s">
        <v>6</v>
      </c>
      <c r="G45" s="1" t="s">
        <v>8</v>
      </c>
      <c r="J45" s="1" t="s">
        <v>37</v>
      </c>
      <c r="K45" s="1" t="s">
        <v>23</v>
      </c>
      <c r="L45" s="1" t="s">
        <v>22</v>
      </c>
      <c r="S45" s="7">
        <v>68</v>
      </c>
      <c r="T45" s="1"/>
      <c r="U45" s="2">
        <v>2</v>
      </c>
      <c r="V45" t="s">
        <v>77</v>
      </c>
      <c r="W45" t="s">
        <v>78</v>
      </c>
      <c r="X45" t="s">
        <v>59</v>
      </c>
      <c r="Y45" s="8"/>
      <c r="Z45" t="s">
        <v>78</v>
      </c>
      <c r="AA45" s="8"/>
      <c r="AC45" t="s">
        <v>77</v>
      </c>
      <c r="AD45" s="8"/>
      <c r="AE45" s="8"/>
      <c r="AF45" s="8"/>
      <c r="AG45" s="8"/>
      <c r="AH45" s="8"/>
      <c r="AJ45" s="1" t="s">
        <v>37</v>
      </c>
      <c r="AK45" s="1" t="s">
        <v>23</v>
      </c>
      <c r="AL45" s="1" t="s">
        <v>22</v>
      </c>
      <c r="AM45" s="9"/>
      <c r="AN45" s="1"/>
      <c r="AO45" s="8"/>
      <c r="AQ45" t="str">
        <f t="shared" si="5"/>
        <v>NFe - Nota 68 - Grupo6 - Saídas - Documento Próprio</v>
      </c>
    </row>
    <row r="46" spans="1:43">
      <c r="A46" s="1">
        <v>69</v>
      </c>
      <c r="J46" s="1" t="s">
        <v>39</v>
      </c>
      <c r="K46" s="1" t="s">
        <v>26</v>
      </c>
      <c r="L46" s="1" t="s">
        <v>27</v>
      </c>
      <c r="N46" s="1" t="s">
        <v>29</v>
      </c>
      <c r="S46" s="7">
        <v>69</v>
      </c>
      <c r="T46" s="1"/>
      <c r="AC46" t="s">
        <v>82</v>
      </c>
      <c r="AD46" t="s">
        <v>83</v>
      </c>
      <c r="AE46" t="s">
        <v>59</v>
      </c>
      <c r="AF46" s="8"/>
      <c r="AG46" t="s">
        <v>83</v>
      </c>
      <c r="AH46" s="8"/>
      <c r="AJ46" s="1" t="s">
        <v>39</v>
      </c>
      <c r="AK46" s="1" t="s">
        <v>26</v>
      </c>
      <c r="AL46" s="1" t="s">
        <v>27</v>
      </c>
      <c r="AM46" s="9"/>
      <c r="AN46" s="1" t="s">
        <v>29</v>
      </c>
      <c r="AO46" s="8"/>
      <c r="AQ46" t="str">
        <f t="shared" si="5"/>
        <v>NFe - Nota 69 - Grupo6 - Saídas - Documento Próprio</v>
      </c>
    </row>
    <row r="47" spans="1:43">
      <c r="A47" s="1">
        <v>70</v>
      </c>
      <c r="J47" s="1" t="s">
        <v>40</v>
      </c>
      <c r="K47" s="1" t="s">
        <v>23</v>
      </c>
      <c r="L47" s="1" t="s">
        <v>22</v>
      </c>
      <c r="S47" s="7">
        <v>70</v>
      </c>
      <c r="T47" s="1"/>
      <c r="AC47" t="s">
        <v>84</v>
      </c>
      <c r="AD47" s="8"/>
      <c r="AE47" s="8"/>
      <c r="AF47" s="8"/>
      <c r="AG47" s="8"/>
      <c r="AH47" s="8"/>
      <c r="AJ47" s="1" t="s">
        <v>40</v>
      </c>
      <c r="AK47" s="1" t="s">
        <v>23</v>
      </c>
      <c r="AL47" s="1" t="s">
        <v>22</v>
      </c>
      <c r="AM47" s="9"/>
      <c r="AN47" s="1"/>
      <c r="AO47" s="8"/>
      <c r="AQ47" t="str">
        <f t="shared" si="5"/>
        <v>NFe - Nota 70 - Grupo6 - Saídas - Documento Próprio</v>
      </c>
    </row>
    <row r="48" spans="1:43">
      <c r="A48" s="1">
        <v>71</v>
      </c>
      <c r="K48" s="1" t="s">
        <v>31</v>
      </c>
      <c r="L48" s="1" t="s">
        <v>32</v>
      </c>
      <c r="N48" s="1" t="s">
        <v>34</v>
      </c>
      <c r="S48" s="7">
        <v>71</v>
      </c>
      <c r="T48" s="1"/>
      <c r="AC48" s="8"/>
      <c r="AD48" t="s">
        <v>85</v>
      </c>
      <c r="AE48" t="s">
        <v>66</v>
      </c>
      <c r="AF48" s="8"/>
      <c r="AG48" t="s">
        <v>85</v>
      </c>
      <c r="AH48" s="8"/>
      <c r="AJ48" s="1"/>
      <c r="AK48" s="1" t="s">
        <v>31</v>
      </c>
      <c r="AL48" s="1" t="s">
        <v>32</v>
      </c>
      <c r="AM48" s="9"/>
      <c r="AN48" s="1" t="s">
        <v>34</v>
      </c>
      <c r="AO48" s="8"/>
      <c r="AQ48" t="str">
        <f t="shared" si="5"/>
        <v>NFe - Nota 71 - Grupo6 - Saídas - Documento Próprio</v>
      </c>
    </row>
    <row r="49" spans="1:43">
      <c r="A49" s="1">
        <v>72</v>
      </c>
      <c r="J49" s="1" t="s">
        <v>41</v>
      </c>
      <c r="K49" s="1" t="s">
        <v>26</v>
      </c>
      <c r="L49" s="1" t="s">
        <v>27</v>
      </c>
      <c r="N49" s="1" t="s">
        <v>29</v>
      </c>
      <c r="S49" s="7">
        <v>72</v>
      </c>
      <c r="T49" s="1"/>
      <c r="AC49" s="11" t="s">
        <v>81</v>
      </c>
      <c r="AD49" t="s">
        <v>83</v>
      </c>
      <c r="AE49" t="s">
        <v>59</v>
      </c>
      <c r="AF49" s="8"/>
      <c r="AG49" t="s">
        <v>83</v>
      </c>
      <c r="AH49" s="8"/>
      <c r="AJ49" s="1" t="s">
        <v>41</v>
      </c>
      <c r="AK49" s="1" t="s">
        <v>26</v>
      </c>
      <c r="AL49" s="1" t="s">
        <v>27</v>
      </c>
      <c r="AM49" s="9"/>
      <c r="AN49" s="1" t="s">
        <v>29</v>
      </c>
      <c r="AO49" s="8"/>
      <c r="AQ49" t="str">
        <f t="shared" si="5"/>
        <v>NFe - Nota 72 - Grupo6 - Saídas - Documento Próprio</v>
      </c>
    </row>
    <row r="50" spans="1:43">
      <c r="A50" s="1">
        <v>73</v>
      </c>
      <c r="J50" s="1" t="s">
        <v>39</v>
      </c>
      <c r="K50" s="1" t="s">
        <v>31</v>
      </c>
      <c r="L50" s="1" t="s">
        <v>32</v>
      </c>
      <c r="N50" s="1" t="s">
        <v>34</v>
      </c>
      <c r="S50" s="7">
        <v>73</v>
      </c>
      <c r="T50" s="1"/>
      <c r="AC50" t="s">
        <v>82</v>
      </c>
      <c r="AD50" t="s">
        <v>85</v>
      </c>
      <c r="AE50" t="s">
        <v>66</v>
      </c>
      <c r="AF50" s="8"/>
      <c r="AG50" t="s">
        <v>85</v>
      </c>
      <c r="AH50" s="8"/>
      <c r="AJ50" s="1" t="s">
        <v>39</v>
      </c>
      <c r="AK50" s="1" t="s">
        <v>31</v>
      </c>
      <c r="AL50" s="1" t="s">
        <v>32</v>
      </c>
      <c r="AM50" s="9"/>
      <c r="AN50" s="1" t="s">
        <v>34</v>
      </c>
      <c r="AO50" s="8"/>
      <c r="AQ50" t="str">
        <f t="shared" si="5"/>
        <v>NFe - Nota 73 - Grupo6 - Saídas - Documento Próprio</v>
      </c>
    </row>
    <row r="51" spans="1:43">
      <c r="A51" s="1">
        <v>74</v>
      </c>
      <c r="D51" s="1" t="s">
        <v>42</v>
      </c>
      <c r="H51" s="1" t="s">
        <v>9</v>
      </c>
      <c r="K51" s="1" t="s">
        <v>43</v>
      </c>
      <c r="O51" s="1" t="s">
        <v>15</v>
      </c>
      <c r="S51" s="7">
        <v>74</v>
      </c>
      <c r="T51" s="1"/>
      <c r="U51" s="2">
        <v>3</v>
      </c>
      <c r="V51" s="8"/>
      <c r="W51" s="1" t="s">
        <v>42</v>
      </c>
      <c r="X51" s="8"/>
      <c r="Y51" s="8"/>
      <c r="Z51" s="8"/>
      <c r="AA51" s="1" t="s">
        <v>9</v>
      </c>
      <c r="AC51" s="8"/>
      <c r="AD51" t="s">
        <v>86</v>
      </c>
      <c r="AE51" s="8"/>
      <c r="AF51" s="8"/>
      <c r="AG51" s="8"/>
      <c r="AH51" t="s">
        <v>87</v>
      </c>
      <c r="AJ51" s="8"/>
      <c r="AK51" s="1" t="s">
        <v>43</v>
      </c>
      <c r="AL51" s="9"/>
      <c r="AM51" s="9"/>
      <c r="AN51" s="9"/>
      <c r="AO51" s="1" t="s">
        <v>15</v>
      </c>
      <c r="AQ51" t="str">
        <f t="shared" si="5"/>
        <v>NFe - Nota 74 - Grupo6 - Saídas - Documento Próprio</v>
      </c>
    </row>
    <row r="52" spans="1:43">
      <c r="A52" s="1">
        <v>75</v>
      </c>
      <c r="D52" s="1" t="s">
        <v>42</v>
      </c>
      <c r="H52" s="1" t="s">
        <v>9</v>
      </c>
      <c r="K52" s="1" t="s">
        <v>43</v>
      </c>
      <c r="O52" s="1" t="s">
        <v>44</v>
      </c>
      <c r="S52" s="7">
        <v>75</v>
      </c>
      <c r="T52" s="1"/>
      <c r="U52" s="2">
        <v>3</v>
      </c>
      <c r="V52" s="8"/>
      <c r="W52" s="1" t="s">
        <v>42</v>
      </c>
      <c r="X52" s="8"/>
      <c r="Y52" s="8"/>
      <c r="Z52" s="8"/>
      <c r="AA52" s="1" t="s">
        <v>9</v>
      </c>
      <c r="AC52" s="8"/>
      <c r="AD52" t="s">
        <v>86</v>
      </c>
      <c r="AE52" s="8"/>
      <c r="AF52" s="8"/>
      <c r="AG52" s="8"/>
      <c r="AH52" t="s">
        <v>61</v>
      </c>
      <c r="AJ52" s="8"/>
      <c r="AK52" s="1" t="s">
        <v>43</v>
      </c>
      <c r="AL52" s="9"/>
      <c r="AM52" s="9"/>
      <c r="AN52" s="9"/>
      <c r="AO52" s="1" t="s">
        <v>44</v>
      </c>
      <c r="AQ52" t="str">
        <f>CONCATENATE("NFe - Nota ",S52," - Grupo7 - Saídas - Documento Próprio")</f>
        <v>NFe - Nota 75 - Grupo7 - Saídas - Documento Próprio</v>
      </c>
    </row>
    <row r="53" spans="1:43">
      <c r="A53" s="1">
        <v>76</v>
      </c>
      <c r="D53" s="1" t="s">
        <v>42</v>
      </c>
      <c r="H53" s="1" t="s">
        <v>9</v>
      </c>
      <c r="K53" s="1" t="s">
        <v>45</v>
      </c>
      <c r="O53" s="1" t="s">
        <v>15</v>
      </c>
      <c r="S53" s="7">
        <v>76</v>
      </c>
      <c r="T53" s="1"/>
      <c r="U53" s="2">
        <v>3</v>
      </c>
      <c r="V53" s="8"/>
      <c r="W53" s="1" t="s">
        <v>42</v>
      </c>
      <c r="X53" s="8"/>
      <c r="Y53" s="8"/>
      <c r="Z53" s="8"/>
      <c r="AA53" s="1" t="s">
        <v>9</v>
      </c>
      <c r="AC53" s="8"/>
      <c r="AD53" t="s">
        <v>86</v>
      </c>
      <c r="AE53" s="8"/>
      <c r="AF53" s="8"/>
      <c r="AG53" s="8"/>
      <c r="AH53" t="s">
        <v>87</v>
      </c>
      <c r="AJ53" s="8"/>
      <c r="AK53" s="1" t="s">
        <v>45</v>
      </c>
      <c r="AL53" s="9"/>
      <c r="AM53" s="9"/>
      <c r="AN53" s="9"/>
      <c r="AO53" s="1" t="s">
        <v>15</v>
      </c>
      <c r="AQ53" t="str">
        <f t="shared" ref="AQ53:AQ56" si="6">CONCATENATE("NFe - Nota ",S53," - Grupo7 - Saídas - Documento Próprio")</f>
        <v>NFe - Nota 76 - Grupo7 - Saídas - Documento Próprio</v>
      </c>
    </row>
    <row r="54" spans="1:43">
      <c r="A54" s="1">
        <v>77</v>
      </c>
      <c r="K54" s="1" t="s">
        <v>46</v>
      </c>
      <c r="O54" s="1" t="s">
        <v>44</v>
      </c>
      <c r="S54" s="7">
        <v>77</v>
      </c>
      <c r="T54" s="1"/>
      <c r="AC54" s="8"/>
      <c r="AD54" s="8"/>
      <c r="AE54" s="8"/>
      <c r="AF54" s="8"/>
      <c r="AG54" s="8"/>
      <c r="AH54" t="s">
        <v>61</v>
      </c>
      <c r="AJ54" s="8"/>
      <c r="AK54" s="1" t="s">
        <v>46</v>
      </c>
      <c r="AL54" s="9"/>
      <c r="AM54" s="9"/>
      <c r="AN54" s="9"/>
      <c r="AO54" s="1" t="s">
        <v>44</v>
      </c>
      <c r="AQ54" t="str">
        <f t="shared" si="6"/>
        <v>NFe - Nota 77 - Grupo7 - Saídas - Documento Próprio</v>
      </c>
    </row>
    <row r="55" spans="1:43">
      <c r="A55" s="1">
        <v>78</v>
      </c>
      <c r="K55" s="1" t="s">
        <v>47</v>
      </c>
      <c r="O55" s="1" t="s">
        <v>44</v>
      </c>
      <c r="S55" s="7">
        <v>78</v>
      </c>
      <c r="T55" s="1"/>
      <c r="AC55" s="8"/>
      <c r="AD55" s="8"/>
      <c r="AE55" s="8"/>
      <c r="AF55" s="8"/>
      <c r="AG55" s="8"/>
      <c r="AH55" t="s">
        <v>61</v>
      </c>
      <c r="AJ55" s="8"/>
      <c r="AK55" s="1" t="s">
        <v>47</v>
      </c>
      <c r="AL55" s="9"/>
      <c r="AM55" s="9"/>
      <c r="AN55" s="9"/>
      <c r="AO55" s="1" t="s">
        <v>44</v>
      </c>
      <c r="AQ55" t="str">
        <f t="shared" si="6"/>
        <v>NFe - Nota 78 - Grupo7 - Saídas - Documento Próprio</v>
      </c>
    </row>
    <row r="56" spans="1:43">
      <c r="A56" s="1">
        <v>79</v>
      </c>
      <c r="K56" s="1" t="s">
        <v>46</v>
      </c>
      <c r="O56" s="1" t="s">
        <v>48</v>
      </c>
      <c r="S56" s="7">
        <v>79</v>
      </c>
      <c r="T56" s="1"/>
      <c r="AC56" s="8"/>
      <c r="AD56" s="8"/>
      <c r="AE56" s="8"/>
      <c r="AF56" s="8"/>
      <c r="AG56" s="8"/>
      <c r="AH56" t="s">
        <v>88</v>
      </c>
      <c r="AJ56" s="8"/>
      <c r="AK56" s="1" t="s">
        <v>46</v>
      </c>
      <c r="AL56" s="9"/>
      <c r="AM56" s="9"/>
      <c r="AN56" s="9"/>
      <c r="AO56" s="1" t="s">
        <v>48</v>
      </c>
      <c r="AQ56" t="str">
        <f t="shared" si="6"/>
        <v>NFe - Nota 79 - Grupo7 - Saídas - Documento Próprio</v>
      </c>
    </row>
    <row r="71" spans="20:20">
      <c r="T71" s="1"/>
    </row>
    <row r="72" spans="20:20">
      <c r="T72" s="1"/>
    </row>
    <row r="73" spans="20:20">
      <c r="T73" s="1"/>
    </row>
    <row r="74" spans="20:20">
      <c r="T74" s="1"/>
    </row>
    <row r="75" spans="20:20">
      <c r="T75" s="1"/>
    </row>
    <row r="76" spans="20:20">
      <c r="T76" s="1"/>
    </row>
    <row r="77" spans="20:20">
      <c r="T77" s="1"/>
    </row>
    <row r="78" spans="20:20">
      <c r="T78" s="1"/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V7:AA25 AC7:AH7 AC11:AH11 AC10 AE10:AH10 AC14 AC13 AE13:AH13 AC16:AH25 AC15 AE15:AF15 AE14:AH14 AC26:AH27 AC29:AH29 AC28:AF28 AH28 AC31:AH31 AC30:AF30 AH30 AC32:AG50 V32:AA32 AA33:AA45 V33:Z45 V4:Y4 AC4:AO4 AC5 V6:AO6 AH5:AJ5 AO5 AF5 AC9:AH9 AC8:AF8 AH8 AC12:AF12 AH12 AH1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EA648-2FE7-4D8A-82B8-73BEEFF26F75}">
  <dimension ref="A1:AQ78"/>
  <sheetViews>
    <sheetView showGridLines="0" topLeftCell="AA1" workbookViewId="0">
      <selection activeCell="Z24" sqref="Z24"/>
    </sheetView>
  </sheetViews>
  <sheetFormatPr defaultRowHeight="15"/>
  <cols>
    <col min="1" max="1" width="7.140625" style="1" bestFit="1" customWidth="1"/>
    <col min="2" max="2" width="9.42578125" style="2" customWidth="1"/>
    <col min="3" max="3" width="7.42578125" style="1" bestFit="1" customWidth="1"/>
    <col min="4" max="4" width="10.7109375" style="1" bestFit="1" customWidth="1"/>
    <col min="5" max="5" width="4.28515625" style="1" bestFit="1" customWidth="1"/>
    <col min="6" max="6" width="3.5703125" style="1" bestFit="1" customWidth="1"/>
    <col min="7" max="7" width="8.28515625" style="1" bestFit="1" customWidth="1"/>
    <col min="8" max="8" width="6" style="1" bestFit="1" customWidth="1"/>
    <col min="9" max="9" width="9.42578125" style="1" customWidth="1"/>
    <col min="10" max="10" width="8" style="1" bestFit="1" customWidth="1"/>
    <col min="11" max="11" width="12" style="1" bestFit="1" customWidth="1"/>
    <col min="12" max="12" width="8.7109375" style="1" bestFit="1" customWidth="1"/>
    <col min="13" max="13" width="4.85546875" style="1" bestFit="1" customWidth="1"/>
    <col min="14" max="14" width="9.5703125" style="1" bestFit="1" customWidth="1"/>
    <col min="15" max="15" width="7.140625" style="1" bestFit="1" customWidth="1"/>
    <col min="16" max="18" width="9.140625" style="2"/>
    <col min="19" max="19" width="6.28515625" style="2" bestFit="1" customWidth="1"/>
    <col min="20" max="20" width="9.140625" style="2"/>
    <col min="21" max="21" width="11.140625" style="2" bestFit="1" customWidth="1"/>
    <col min="22" max="22" width="15.140625" style="4" bestFit="1" customWidth="1"/>
    <col min="23" max="23" width="19.7109375" style="4" bestFit="1" customWidth="1"/>
    <col min="24" max="24" width="3.28515625" style="4" bestFit="1" customWidth="1"/>
    <col min="25" max="25" width="10" style="4" bestFit="1" customWidth="1"/>
    <col min="26" max="26" width="20.7109375" style="4" bestFit="1" customWidth="1"/>
    <col min="27" max="27" width="7" style="4" bestFit="1" customWidth="1"/>
    <col min="28" max="28" width="9.140625" style="2"/>
    <col min="29" max="29" width="15.140625" bestFit="1" customWidth="1"/>
    <col min="30" max="30" width="19.7109375" bestFit="1" customWidth="1"/>
    <col min="31" max="31" width="3.28515625" bestFit="1" customWidth="1"/>
    <col min="32" max="32" width="10" bestFit="1" customWidth="1"/>
    <col min="33" max="33" width="19.7109375" bestFit="1" customWidth="1"/>
    <col min="34" max="34" width="7" bestFit="1" customWidth="1"/>
    <col min="36" max="36" width="7.7109375" customWidth="1"/>
    <col min="37" max="37" width="12" bestFit="1" customWidth="1"/>
    <col min="38" max="38" width="5.42578125" bestFit="1" customWidth="1"/>
    <col min="39" max="39" width="4.7109375" bestFit="1" customWidth="1"/>
    <col min="40" max="40" width="9.42578125" bestFit="1" customWidth="1"/>
    <col min="41" max="41" width="7" bestFit="1" customWidth="1"/>
  </cols>
  <sheetData>
    <row r="1" spans="1:43">
      <c r="A1" s="14" t="s">
        <v>0</v>
      </c>
      <c r="B1" s="1"/>
      <c r="P1" s="1"/>
      <c r="Q1" s="1"/>
      <c r="R1" s="1"/>
      <c r="S1" s="1"/>
      <c r="T1" s="1"/>
    </row>
    <row r="2" spans="1:43">
      <c r="U2" s="3" t="s">
        <v>49</v>
      </c>
      <c r="AC2" s="3" t="s">
        <v>62</v>
      </c>
      <c r="AJ2" s="3" t="s">
        <v>64</v>
      </c>
    </row>
    <row r="3" spans="1:43">
      <c r="A3" s="1" t="s">
        <v>1</v>
      </c>
      <c r="C3" s="1" t="s">
        <v>2</v>
      </c>
      <c r="J3" s="1" t="s">
        <v>3</v>
      </c>
      <c r="S3" s="5" t="s">
        <v>63</v>
      </c>
      <c r="U3" s="5" t="s">
        <v>50</v>
      </c>
      <c r="V3" s="6" t="s">
        <v>51</v>
      </c>
      <c r="W3" s="6" t="s">
        <v>52</v>
      </c>
      <c r="X3" s="6" t="s">
        <v>53</v>
      </c>
      <c r="Y3" s="6" t="s">
        <v>54</v>
      </c>
      <c r="Z3" s="6" t="s">
        <v>55</v>
      </c>
      <c r="AA3" s="6" t="s">
        <v>56</v>
      </c>
      <c r="AB3" s="5"/>
      <c r="AC3" s="6" t="s">
        <v>51</v>
      </c>
      <c r="AD3" s="6" t="s">
        <v>52</v>
      </c>
      <c r="AE3" s="6" t="s">
        <v>53</v>
      </c>
      <c r="AF3" s="6" t="s">
        <v>54</v>
      </c>
      <c r="AG3" s="6" t="s">
        <v>55</v>
      </c>
      <c r="AH3" s="6" t="s">
        <v>56</v>
      </c>
      <c r="AJ3" s="6" t="s">
        <v>51</v>
      </c>
      <c r="AK3" s="6" t="s">
        <v>52</v>
      </c>
      <c r="AL3" s="6" t="s">
        <v>53</v>
      </c>
      <c r="AM3" s="6" t="s">
        <v>54</v>
      </c>
      <c r="AN3" s="6" t="s">
        <v>55</v>
      </c>
      <c r="AO3" s="6" t="s">
        <v>56</v>
      </c>
      <c r="AQ3" s="15"/>
    </row>
    <row r="4" spans="1:43">
      <c r="S4" s="7" t="s">
        <v>93</v>
      </c>
      <c r="U4" s="2">
        <v>1</v>
      </c>
      <c r="V4" s="4" t="s">
        <v>57</v>
      </c>
      <c r="W4" s="4" t="s">
        <v>58</v>
      </c>
      <c r="X4" s="4" t="s">
        <v>59</v>
      </c>
      <c r="Y4" s="4" t="s">
        <v>60</v>
      </c>
      <c r="Z4" s="4" t="s">
        <v>58</v>
      </c>
      <c r="AA4" s="4" t="s">
        <v>61</v>
      </c>
      <c r="AC4" s="4" t="s">
        <v>57</v>
      </c>
      <c r="AD4" s="4" t="s">
        <v>58</v>
      </c>
      <c r="AE4" s="4" t="s">
        <v>59</v>
      </c>
      <c r="AF4" s="4" t="s">
        <v>60</v>
      </c>
      <c r="AG4" s="4" t="s">
        <v>58</v>
      </c>
      <c r="AH4" s="4" t="s">
        <v>61</v>
      </c>
      <c r="AJ4" s="1" t="s">
        <v>10</v>
      </c>
      <c r="AK4" s="1" t="s">
        <v>11</v>
      </c>
      <c r="AL4" s="1" t="s">
        <v>12</v>
      </c>
      <c r="AM4" s="1" t="s">
        <v>13</v>
      </c>
      <c r="AN4" s="1" t="s">
        <v>14</v>
      </c>
      <c r="AO4" s="1" t="s">
        <v>15</v>
      </c>
      <c r="AQ4" t="str">
        <f>CONCATENATE("CFe - Nota ",S4," - Grupo1 - Saídas - Documento Próprio")</f>
        <v>CFe - Nota 01 a 10 - Grupo1 - Saídas - Documento Próprio</v>
      </c>
    </row>
    <row r="5" spans="1:43">
      <c r="S5" s="7" t="s">
        <v>91</v>
      </c>
      <c r="AC5" s="4" t="s">
        <v>57</v>
      </c>
      <c r="AD5" s="4" t="s">
        <v>69</v>
      </c>
      <c r="AE5" t="s">
        <v>66</v>
      </c>
      <c r="AF5" t="s">
        <v>67</v>
      </c>
      <c r="AG5" s="4" t="s">
        <v>69</v>
      </c>
      <c r="AH5" s="4" t="s">
        <v>61</v>
      </c>
      <c r="AJ5" s="1" t="s">
        <v>10</v>
      </c>
      <c r="AK5" s="1" t="s">
        <v>19</v>
      </c>
      <c r="AL5" s="1" t="s">
        <v>89</v>
      </c>
      <c r="AM5" s="1" t="s">
        <v>90</v>
      </c>
      <c r="AN5" s="1" t="s">
        <v>16</v>
      </c>
      <c r="AO5" s="1" t="s">
        <v>15</v>
      </c>
      <c r="AQ5" t="str">
        <f t="shared" ref="AQ5:AQ6" si="0">CONCATENATE("CFe - Nota ",S5," - Grupo1 - Saídas - Documento Próprio")</f>
        <v>CFe - Nota 11 a 20 - Grupo1 - Saídas - Documento Próprio</v>
      </c>
    </row>
    <row r="6" spans="1:43">
      <c r="S6" s="7" t="s">
        <v>92</v>
      </c>
      <c r="U6" s="2">
        <v>1</v>
      </c>
      <c r="V6" s="4" t="s">
        <v>57</v>
      </c>
      <c r="W6" s="4" t="s">
        <v>58</v>
      </c>
      <c r="X6" s="4" t="s">
        <v>59</v>
      </c>
      <c r="Y6" s="4" t="s">
        <v>60</v>
      </c>
      <c r="Z6" s="4" t="s">
        <v>58</v>
      </c>
      <c r="AA6" s="4" t="s">
        <v>61</v>
      </c>
      <c r="AC6" s="4" t="s">
        <v>57</v>
      </c>
      <c r="AD6" s="4" t="s">
        <v>58</v>
      </c>
      <c r="AE6" s="4" t="s">
        <v>59</v>
      </c>
      <c r="AF6" s="4" t="s">
        <v>60</v>
      </c>
      <c r="AG6" s="4" t="s">
        <v>58</v>
      </c>
      <c r="AH6" s="4" t="s">
        <v>61</v>
      </c>
      <c r="AJ6" s="1" t="s">
        <v>10</v>
      </c>
      <c r="AK6" s="1" t="s">
        <v>11</v>
      </c>
      <c r="AL6" s="1" t="s">
        <v>12</v>
      </c>
      <c r="AM6" s="1" t="s">
        <v>13</v>
      </c>
      <c r="AN6" s="1" t="s">
        <v>14</v>
      </c>
      <c r="AO6" s="1" t="s">
        <v>15</v>
      </c>
      <c r="AQ6" t="str">
        <f t="shared" si="0"/>
        <v>CFe - Nota 21 a 30 - Grupo1 - Saídas - Documento Próprio</v>
      </c>
    </row>
    <row r="7" spans="1:43">
      <c r="A7" s="1">
        <v>30</v>
      </c>
      <c r="C7" s="1" t="s">
        <v>4</v>
      </c>
      <c r="D7" s="1" t="s">
        <v>5</v>
      </c>
      <c r="E7" s="1" t="s">
        <v>6</v>
      </c>
      <c r="F7" s="1" t="s">
        <v>7</v>
      </c>
      <c r="G7" s="1" t="s">
        <v>8</v>
      </c>
      <c r="H7" s="1" t="s">
        <v>9</v>
      </c>
      <c r="J7" s="1" t="s">
        <v>10</v>
      </c>
      <c r="K7" s="1" t="s">
        <v>11</v>
      </c>
      <c r="L7" s="1" t="s">
        <v>12</v>
      </c>
      <c r="M7" s="1" t="s">
        <v>13</v>
      </c>
      <c r="N7" s="1" t="s">
        <v>14</v>
      </c>
      <c r="O7" s="1" t="s">
        <v>15</v>
      </c>
      <c r="S7" s="7">
        <v>31</v>
      </c>
      <c r="U7" s="2">
        <v>1</v>
      </c>
      <c r="V7" s="4" t="s">
        <v>57</v>
      </c>
      <c r="W7" s="4" t="s">
        <v>58</v>
      </c>
      <c r="X7" s="4" t="s">
        <v>59</v>
      </c>
      <c r="Y7" s="4" t="s">
        <v>60</v>
      </c>
      <c r="Z7" s="4" t="s">
        <v>58</v>
      </c>
      <c r="AA7" s="4" t="s">
        <v>61</v>
      </c>
      <c r="AC7" s="4" t="s">
        <v>57</v>
      </c>
      <c r="AD7" s="4" t="s">
        <v>58</v>
      </c>
      <c r="AE7" s="4" t="s">
        <v>59</v>
      </c>
      <c r="AF7" s="4" t="s">
        <v>60</v>
      </c>
      <c r="AG7" s="4" t="s">
        <v>58</v>
      </c>
      <c r="AH7" s="4" t="s">
        <v>61</v>
      </c>
      <c r="AJ7" s="1" t="s">
        <v>10</v>
      </c>
      <c r="AK7" s="1" t="s">
        <v>11</v>
      </c>
      <c r="AL7" s="1" t="s">
        <v>12</v>
      </c>
      <c r="AM7" s="1" t="s">
        <v>13</v>
      </c>
      <c r="AN7" s="1" t="s">
        <v>14</v>
      </c>
      <c r="AO7" s="1" t="s">
        <v>15</v>
      </c>
      <c r="AQ7" t="str">
        <f>CONCATENATE("CFe - Nota ",S7," - Grupo2 - Saídas - Documento Próprio")</f>
        <v>CFe - Nota 31 - Grupo2 - Saídas - Documento Próprio</v>
      </c>
    </row>
    <row r="8" spans="1:43">
      <c r="A8" s="1">
        <v>31</v>
      </c>
      <c r="C8" s="1" t="s">
        <v>4</v>
      </c>
      <c r="D8" s="1" t="s">
        <v>5</v>
      </c>
      <c r="E8" s="1" t="s">
        <v>6</v>
      </c>
      <c r="F8" s="1" t="s">
        <v>7</v>
      </c>
      <c r="G8" s="1" t="s">
        <v>8</v>
      </c>
      <c r="H8" s="1" t="s">
        <v>9</v>
      </c>
      <c r="J8" s="1" t="s">
        <v>10</v>
      </c>
      <c r="K8" s="1" t="s">
        <v>11</v>
      </c>
      <c r="L8" s="1" t="s">
        <v>12</v>
      </c>
      <c r="M8" s="1" t="s">
        <v>13</v>
      </c>
      <c r="N8" s="1" t="s">
        <v>16</v>
      </c>
      <c r="O8" s="1" t="s">
        <v>15</v>
      </c>
      <c r="S8" s="7">
        <v>32</v>
      </c>
      <c r="U8" s="2">
        <v>1</v>
      </c>
      <c r="V8" s="4" t="s">
        <v>57</v>
      </c>
      <c r="W8" s="4" t="s">
        <v>58</v>
      </c>
      <c r="X8" s="4" t="s">
        <v>59</v>
      </c>
      <c r="Y8" s="4" t="s">
        <v>60</v>
      </c>
      <c r="Z8" s="4" t="s">
        <v>58</v>
      </c>
      <c r="AA8" s="4" t="s">
        <v>61</v>
      </c>
      <c r="AC8" t="s">
        <v>57</v>
      </c>
      <c r="AD8" t="s">
        <v>58</v>
      </c>
      <c r="AE8" t="s">
        <v>59</v>
      </c>
      <c r="AF8" t="s">
        <v>60</v>
      </c>
      <c r="AG8" t="str">
        <f>CONCATENATE("informacao atualizada na nota ",S8)</f>
        <v>informacao atualizada na nota 32</v>
      </c>
      <c r="AH8" t="s">
        <v>61</v>
      </c>
      <c r="AJ8" s="1" t="s">
        <v>10</v>
      </c>
      <c r="AK8" s="1" t="s">
        <v>11</v>
      </c>
      <c r="AL8" s="1" t="s">
        <v>12</v>
      </c>
      <c r="AM8" s="1" t="s">
        <v>13</v>
      </c>
      <c r="AN8" s="1" t="s">
        <v>16</v>
      </c>
      <c r="AO8" s="1" t="s">
        <v>15</v>
      </c>
      <c r="AQ8" t="str">
        <f t="shared" ref="AQ8:AQ15" si="1">CONCATENATE("CFe - Nota ",S8," - Grupo2 - Saídas - Documento Próprio")</f>
        <v>CFe - Nota 32 - Grupo2 - Saídas - Documento Próprio</v>
      </c>
    </row>
    <row r="9" spans="1:43">
      <c r="A9" s="1">
        <v>32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J9" s="1" t="s">
        <v>10</v>
      </c>
      <c r="K9" s="1" t="s">
        <v>11</v>
      </c>
      <c r="L9" s="1" t="s">
        <v>17</v>
      </c>
      <c r="M9" s="1" t="s">
        <v>18</v>
      </c>
      <c r="N9" s="1" t="s">
        <v>14</v>
      </c>
      <c r="O9" s="1" t="s">
        <v>15</v>
      </c>
      <c r="S9" s="7">
        <v>33</v>
      </c>
      <c r="U9" s="2">
        <v>1</v>
      </c>
      <c r="V9" s="4" t="s">
        <v>57</v>
      </c>
      <c r="W9" s="4" t="s">
        <v>58</v>
      </c>
      <c r="X9" s="4" t="s">
        <v>59</v>
      </c>
      <c r="Y9" s="4" t="s">
        <v>60</v>
      </c>
      <c r="Z9" s="4" t="s">
        <v>58</v>
      </c>
      <c r="AA9" s="4" t="s">
        <v>61</v>
      </c>
      <c r="AC9" t="s">
        <v>57</v>
      </c>
      <c r="AD9" t="s">
        <v>58</v>
      </c>
      <c r="AE9" t="s">
        <v>66</v>
      </c>
      <c r="AF9" t="s">
        <v>67</v>
      </c>
      <c r="AG9" t="s">
        <v>58</v>
      </c>
      <c r="AH9" t="s">
        <v>61</v>
      </c>
      <c r="AJ9" s="1" t="s">
        <v>10</v>
      </c>
      <c r="AK9" s="1" t="s">
        <v>11</v>
      </c>
      <c r="AL9" s="1" t="s">
        <v>17</v>
      </c>
      <c r="AM9" s="1" t="s">
        <v>18</v>
      </c>
      <c r="AN9" s="1" t="s">
        <v>14</v>
      </c>
      <c r="AO9" s="1" t="s">
        <v>15</v>
      </c>
      <c r="AQ9" t="str">
        <f t="shared" si="1"/>
        <v>CFe - Nota 33 - Grupo2 - Saídas - Documento Próprio</v>
      </c>
    </row>
    <row r="10" spans="1:43">
      <c r="A10" s="1">
        <v>33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J10" s="1" t="s">
        <v>10</v>
      </c>
      <c r="K10" s="1" t="s">
        <v>19</v>
      </c>
      <c r="L10" s="1" t="s">
        <v>12</v>
      </c>
      <c r="M10" s="1" t="s">
        <v>13</v>
      </c>
      <c r="N10" s="1" t="s">
        <v>14</v>
      </c>
      <c r="O10" s="1" t="s">
        <v>15</v>
      </c>
      <c r="S10" s="7">
        <v>34</v>
      </c>
      <c r="U10" s="2">
        <v>1</v>
      </c>
      <c r="V10" s="4" t="s">
        <v>57</v>
      </c>
      <c r="W10" s="4" t="s">
        <v>58</v>
      </c>
      <c r="X10" s="4" t="s">
        <v>59</v>
      </c>
      <c r="Y10" s="4" t="s">
        <v>60</v>
      </c>
      <c r="Z10" s="4" t="s">
        <v>58</v>
      </c>
      <c r="AA10" s="4" t="s">
        <v>61</v>
      </c>
      <c r="AC10" t="s">
        <v>57</v>
      </c>
      <c r="AD10" t="s">
        <v>94</v>
      </c>
      <c r="AE10" t="s">
        <v>59</v>
      </c>
      <c r="AF10" t="s">
        <v>60</v>
      </c>
      <c r="AG10" t="s">
        <v>58</v>
      </c>
      <c r="AH10" t="s">
        <v>61</v>
      </c>
      <c r="AJ10" s="1" t="s">
        <v>10</v>
      </c>
      <c r="AK10" s="1" t="s">
        <v>19</v>
      </c>
      <c r="AL10" s="1" t="s">
        <v>12</v>
      </c>
      <c r="AM10" s="1" t="s">
        <v>13</v>
      </c>
      <c r="AN10" s="1" t="s">
        <v>14</v>
      </c>
      <c r="AO10" s="1" t="s">
        <v>15</v>
      </c>
      <c r="AQ10" t="str">
        <f t="shared" si="1"/>
        <v>CFe - Nota 34 - Grupo2 - Saídas - Documento Próprio</v>
      </c>
    </row>
    <row r="11" spans="1:43">
      <c r="A11" s="1">
        <v>34</v>
      </c>
      <c r="C11" s="1" t="s">
        <v>4</v>
      </c>
      <c r="D11" s="1" t="s">
        <v>5</v>
      </c>
      <c r="E11" s="1" t="s">
        <v>6</v>
      </c>
      <c r="F11" s="1" t="s">
        <v>7</v>
      </c>
      <c r="G11" s="1" t="s">
        <v>8</v>
      </c>
      <c r="H11" s="1" t="s">
        <v>9</v>
      </c>
      <c r="J11" s="1" t="s">
        <v>20</v>
      </c>
      <c r="K11" s="1" t="s">
        <v>11</v>
      </c>
      <c r="L11" s="1" t="s">
        <v>12</v>
      </c>
      <c r="M11" s="1" t="s">
        <v>13</v>
      </c>
      <c r="N11" s="1" t="s">
        <v>14</v>
      </c>
      <c r="O11" s="1" t="s">
        <v>15</v>
      </c>
      <c r="Q11" s="1"/>
      <c r="S11" s="7">
        <v>35</v>
      </c>
      <c r="T11" s="1"/>
      <c r="U11" s="2">
        <v>1</v>
      </c>
      <c r="V11" s="4" t="s">
        <v>57</v>
      </c>
      <c r="W11" s="4" t="s">
        <v>58</v>
      </c>
      <c r="X11" s="4" t="s">
        <v>59</v>
      </c>
      <c r="Y11" s="4" t="s">
        <v>60</v>
      </c>
      <c r="Z11" s="4" t="s">
        <v>58</v>
      </c>
      <c r="AA11" s="4" t="s">
        <v>61</v>
      </c>
      <c r="AC11" t="s">
        <v>68</v>
      </c>
      <c r="AD11" t="s">
        <v>58</v>
      </c>
      <c r="AE11" t="s">
        <v>59</v>
      </c>
      <c r="AF11" t="s">
        <v>60</v>
      </c>
      <c r="AG11" t="s">
        <v>58</v>
      </c>
      <c r="AH11" t="s">
        <v>61</v>
      </c>
      <c r="AJ11" s="1" t="s">
        <v>20</v>
      </c>
      <c r="AK11" s="1" t="s">
        <v>11</v>
      </c>
      <c r="AL11" s="1" t="s">
        <v>12</v>
      </c>
      <c r="AM11" s="1" t="s">
        <v>13</v>
      </c>
      <c r="AN11" s="1" t="s">
        <v>14</v>
      </c>
      <c r="AO11" s="1" t="s">
        <v>15</v>
      </c>
      <c r="AQ11" t="str">
        <f t="shared" si="1"/>
        <v>CFe - Nota 35 - Grupo2 - Saídas - Documento Próprio</v>
      </c>
    </row>
    <row r="12" spans="1:43">
      <c r="A12" s="1">
        <v>35</v>
      </c>
      <c r="C12" s="1" t="s">
        <v>4</v>
      </c>
      <c r="D12" s="1" t="s">
        <v>5</v>
      </c>
      <c r="E12" s="1" t="s">
        <v>6</v>
      </c>
      <c r="F12" s="1" t="s">
        <v>7</v>
      </c>
      <c r="G12" s="1" t="s">
        <v>8</v>
      </c>
      <c r="H12" s="1" t="s">
        <v>9</v>
      </c>
      <c r="J12" s="1" t="s">
        <v>10</v>
      </c>
      <c r="K12" s="1" t="s">
        <v>11</v>
      </c>
      <c r="L12" s="1" t="s">
        <v>17</v>
      </c>
      <c r="M12" s="1" t="s">
        <v>18</v>
      </c>
      <c r="N12" s="1" t="s">
        <v>16</v>
      </c>
      <c r="O12" s="1" t="s">
        <v>15</v>
      </c>
      <c r="Q12" s="1"/>
      <c r="S12" s="7">
        <v>36</v>
      </c>
      <c r="T12" s="1"/>
      <c r="U12" s="2">
        <v>1</v>
      </c>
      <c r="V12" s="4" t="s">
        <v>57</v>
      </c>
      <c r="W12" s="4" t="s">
        <v>58</v>
      </c>
      <c r="X12" s="4" t="s">
        <v>59</v>
      </c>
      <c r="Y12" s="4" t="s">
        <v>60</v>
      </c>
      <c r="Z12" s="4" t="s">
        <v>58</v>
      </c>
      <c r="AA12" s="4" t="s">
        <v>61</v>
      </c>
      <c r="AC12" t="s">
        <v>57</v>
      </c>
      <c r="AD12" t="s">
        <v>58</v>
      </c>
      <c r="AE12" t="s">
        <v>66</v>
      </c>
      <c r="AF12" t="s">
        <v>67</v>
      </c>
      <c r="AG12" t="str">
        <f>CONCATENATE("informacao atualizada na nota ",S12)</f>
        <v>informacao atualizada na nota 36</v>
      </c>
      <c r="AH12" t="s">
        <v>61</v>
      </c>
      <c r="AJ12" s="1" t="s">
        <v>10</v>
      </c>
      <c r="AK12" s="1" t="s">
        <v>11</v>
      </c>
      <c r="AL12" s="1" t="s">
        <v>17</v>
      </c>
      <c r="AM12" s="1" t="s">
        <v>18</v>
      </c>
      <c r="AN12" s="1" t="s">
        <v>16</v>
      </c>
      <c r="AO12" s="1" t="s">
        <v>15</v>
      </c>
      <c r="AQ12" t="str">
        <f t="shared" si="1"/>
        <v>CFe - Nota 36 - Grupo2 - Saídas - Documento Próprio</v>
      </c>
    </row>
    <row r="13" spans="1:43">
      <c r="A13" s="1">
        <v>36</v>
      </c>
      <c r="C13" s="1" t="s">
        <v>4</v>
      </c>
      <c r="D13" s="1" t="s">
        <v>5</v>
      </c>
      <c r="E13" s="1" t="s">
        <v>6</v>
      </c>
      <c r="F13" s="1" t="s">
        <v>7</v>
      </c>
      <c r="G13" s="1" t="s">
        <v>8</v>
      </c>
      <c r="H13" s="1" t="s">
        <v>9</v>
      </c>
      <c r="J13" s="1" t="s">
        <v>10</v>
      </c>
      <c r="K13" s="1" t="s">
        <v>19</v>
      </c>
      <c r="L13" s="1" t="s">
        <v>17</v>
      </c>
      <c r="M13" s="1" t="s">
        <v>18</v>
      </c>
      <c r="N13" s="1" t="s">
        <v>14</v>
      </c>
      <c r="O13" s="1" t="s">
        <v>15</v>
      </c>
      <c r="Q13" s="1"/>
      <c r="S13" s="7">
        <v>37</v>
      </c>
      <c r="T13" s="1"/>
      <c r="U13" s="2">
        <v>1</v>
      </c>
      <c r="V13" s="4" t="s">
        <v>57</v>
      </c>
      <c r="W13" s="4" t="s">
        <v>58</v>
      </c>
      <c r="X13" s="4" t="s">
        <v>59</v>
      </c>
      <c r="Y13" s="4" t="s">
        <v>60</v>
      </c>
      <c r="Z13" s="4" t="s">
        <v>58</v>
      </c>
      <c r="AA13" s="4" t="s">
        <v>61</v>
      </c>
      <c r="AC13" t="s">
        <v>57</v>
      </c>
      <c r="AD13" s="16" t="str">
        <f>CONCATENATE("informacao atualizada na nota ",S13)</f>
        <v>informacao atualizada na nota 37</v>
      </c>
      <c r="AE13" t="s">
        <v>66</v>
      </c>
      <c r="AF13" t="s">
        <v>67</v>
      </c>
      <c r="AG13" t="s">
        <v>58</v>
      </c>
      <c r="AH13" t="s">
        <v>61</v>
      </c>
      <c r="AJ13" s="1" t="s">
        <v>10</v>
      </c>
      <c r="AK13" s="1" t="s">
        <v>19</v>
      </c>
      <c r="AL13" s="1" t="s">
        <v>17</v>
      </c>
      <c r="AM13" s="1" t="s">
        <v>18</v>
      </c>
      <c r="AN13" s="1" t="s">
        <v>14</v>
      </c>
      <c r="AO13" s="1" t="s">
        <v>15</v>
      </c>
      <c r="AQ13" t="str">
        <f t="shared" si="1"/>
        <v>CFe - Nota 37 - Grupo2 - Saídas - Documento Próprio</v>
      </c>
    </row>
    <row r="14" spans="1:43">
      <c r="A14" s="1">
        <v>37</v>
      </c>
      <c r="B14" s="1"/>
      <c r="C14" s="1" t="s">
        <v>4</v>
      </c>
      <c r="D14" s="1" t="s">
        <v>5</v>
      </c>
      <c r="E14" s="1" t="s">
        <v>6</v>
      </c>
      <c r="F14" s="1" t="s">
        <v>7</v>
      </c>
      <c r="G14" s="1" t="s">
        <v>8</v>
      </c>
      <c r="H14" s="1" t="s">
        <v>9</v>
      </c>
      <c r="J14" s="1" t="s">
        <v>20</v>
      </c>
      <c r="K14" s="1" t="s">
        <v>19</v>
      </c>
      <c r="L14" s="1" t="s">
        <v>12</v>
      </c>
      <c r="M14" s="1" t="s">
        <v>13</v>
      </c>
      <c r="N14" s="1" t="s">
        <v>14</v>
      </c>
      <c r="O14" s="1" t="s">
        <v>15</v>
      </c>
      <c r="P14" s="1"/>
      <c r="Q14" s="1"/>
      <c r="S14" s="7">
        <v>38</v>
      </c>
      <c r="T14" s="1"/>
      <c r="U14" s="2">
        <v>1</v>
      </c>
      <c r="V14" s="4" t="s">
        <v>57</v>
      </c>
      <c r="W14" s="4" t="s">
        <v>58</v>
      </c>
      <c r="X14" s="4" t="s">
        <v>59</v>
      </c>
      <c r="Y14" s="4" t="s">
        <v>60</v>
      </c>
      <c r="Z14" s="4" t="s">
        <v>58</v>
      </c>
      <c r="AA14" s="4" t="s">
        <v>61</v>
      </c>
      <c r="AC14" t="s">
        <v>68</v>
      </c>
      <c r="AD14" s="10" t="s">
        <v>69</v>
      </c>
      <c r="AE14" t="s">
        <v>59</v>
      </c>
      <c r="AF14" t="s">
        <v>60</v>
      </c>
      <c r="AG14" t="s">
        <v>58</v>
      </c>
      <c r="AH14" t="s">
        <v>61</v>
      </c>
      <c r="AJ14" s="1" t="s">
        <v>20</v>
      </c>
      <c r="AK14" s="1" t="s">
        <v>19</v>
      </c>
      <c r="AL14" s="1" t="s">
        <v>12</v>
      </c>
      <c r="AM14" s="1" t="s">
        <v>13</v>
      </c>
      <c r="AN14" s="1" t="s">
        <v>14</v>
      </c>
      <c r="AO14" s="1" t="s">
        <v>15</v>
      </c>
      <c r="AQ14" t="str">
        <f t="shared" si="1"/>
        <v>CFe - Nota 38 - Grupo2 - Saídas - Documento Próprio</v>
      </c>
    </row>
    <row r="15" spans="1:43">
      <c r="A15" s="1">
        <v>38</v>
      </c>
      <c r="C15" s="1" t="s">
        <v>4</v>
      </c>
      <c r="D15" s="1" t="s">
        <v>5</v>
      </c>
      <c r="E15" s="1" t="s">
        <v>6</v>
      </c>
      <c r="F15" s="1" t="s">
        <v>7</v>
      </c>
      <c r="G15" s="1" t="s">
        <v>8</v>
      </c>
      <c r="H15" s="1" t="s">
        <v>9</v>
      </c>
      <c r="J15" s="1" t="s">
        <v>10</v>
      </c>
      <c r="K15" s="1" t="s">
        <v>19</v>
      </c>
      <c r="L15" s="1" t="s">
        <v>17</v>
      </c>
      <c r="M15" s="1" t="s">
        <v>18</v>
      </c>
      <c r="N15" s="1" t="s">
        <v>16</v>
      </c>
      <c r="O15" s="1" t="s">
        <v>15</v>
      </c>
      <c r="Q15" s="1"/>
      <c r="S15" s="7">
        <v>39</v>
      </c>
      <c r="T15" s="1"/>
      <c r="U15" s="2">
        <v>1</v>
      </c>
      <c r="V15" s="4" t="s">
        <v>57</v>
      </c>
      <c r="W15" s="4" t="s">
        <v>58</v>
      </c>
      <c r="X15" s="4" t="s">
        <v>59</v>
      </c>
      <c r="Y15" s="4" t="s">
        <v>60</v>
      </c>
      <c r="Z15" s="4" t="s">
        <v>58</v>
      </c>
      <c r="AA15" s="4" t="s">
        <v>61</v>
      </c>
      <c r="AC15" t="s">
        <v>57</v>
      </c>
      <c r="AD15" s="16" t="str">
        <f>CONCATENATE("informacao atualizada na nota ",S15)</f>
        <v>informacao atualizada na nota 39</v>
      </c>
      <c r="AE15" t="s">
        <v>66</v>
      </c>
      <c r="AF15" t="s">
        <v>67</v>
      </c>
      <c r="AG15" t="str">
        <f>CONCATENATE("informacao atualizada na nota ",S15)</f>
        <v>informacao atualizada na nota 39</v>
      </c>
      <c r="AH15" t="s">
        <v>61</v>
      </c>
      <c r="AJ15" s="1" t="s">
        <v>10</v>
      </c>
      <c r="AK15" s="1" t="s">
        <v>19</v>
      </c>
      <c r="AL15" s="1" t="s">
        <v>17</v>
      </c>
      <c r="AM15" s="1" t="s">
        <v>18</v>
      </c>
      <c r="AN15" s="1" t="s">
        <v>16</v>
      </c>
      <c r="AO15" s="1" t="s">
        <v>15</v>
      </c>
      <c r="AQ15" t="str">
        <f t="shared" si="1"/>
        <v>CFe - Nota 39 - Grupo2 - Saídas - Documento Próprio</v>
      </c>
    </row>
    <row r="16" spans="1:43">
      <c r="A16" s="1">
        <v>39</v>
      </c>
      <c r="C16" s="1" t="s">
        <v>4</v>
      </c>
      <c r="D16" s="1" t="s">
        <v>5</v>
      </c>
      <c r="E16" s="1" t="s">
        <v>6</v>
      </c>
      <c r="F16" s="1" t="s">
        <v>7</v>
      </c>
      <c r="G16" s="1" t="s">
        <v>8</v>
      </c>
      <c r="H16" s="1" t="s">
        <v>9</v>
      </c>
      <c r="J16" s="1" t="s">
        <v>10</v>
      </c>
      <c r="K16" s="1" t="s">
        <v>11</v>
      </c>
      <c r="L16" s="1" t="s">
        <v>12</v>
      </c>
      <c r="M16" s="1" t="s">
        <v>13</v>
      </c>
      <c r="N16" s="9" t="s">
        <v>21</v>
      </c>
      <c r="O16" s="1" t="s">
        <v>15</v>
      </c>
      <c r="Q16" s="1"/>
      <c r="R16" s="1"/>
      <c r="S16" s="7">
        <v>40</v>
      </c>
      <c r="T16" s="1"/>
      <c r="U16" s="2">
        <v>1</v>
      </c>
      <c r="V16" s="4" t="s">
        <v>57</v>
      </c>
      <c r="W16" s="4" t="s">
        <v>58</v>
      </c>
      <c r="X16" s="4" t="s">
        <v>59</v>
      </c>
      <c r="Y16" s="4" t="s">
        <v>60</v>
      </c>
      <c r="Z16" s="4" t="s">
        <v>58</v>
      </c>
      <c r="AA16" s="4" t="s">
        <v>61</v>
      </c>
      <c r="AC16" t="s">
        <v>57</v>
      </c>
      <c r="AD16" t="s">
        <v>58</v>
      </c>
      <c r="AE16" t="s">
        <v>59</v>
      </c>
      <c r="AF16" t="s">
        <v>60</v>
      </c>
      <c r="AG16" s="8"/>
      <c r="AH16" t="s">
        <v>61</v>
      </c>
      <c r="AJ16" s="1" t="s">
        <v>10</v>
      </c>
      <c r="AK16" s="1" t="s">
        <v>11</v>
      </c>
      <c r="AL16" s="1" t="s">
        <v>12</v>
      </c>
      <c r="AM16" s="1" t="s">
        <v>13</v>
      </c>
      <c r="AN16" s="9" t="s">
        <v>21</v>
      </c>
      <c r="AO16" s="1" t="s">
        <v>15</v>
      </c>
      <c r="AQ16" t="str">
        <f>CONCATENATE("CFe - Nota ",S16," - Grupo3 - Saídas - Documento Próprio")</f>
        <v>CFe - Nota 40 - Grupo3 - Saídas - Documento Próprio</v>
      </c>
    </row>
    <row r="17" spans="1:43">
      <c r="A17" s="1">
        <v>40</v>
      </c>
      <c r="C17" s="1" t="s">
        <v>4</v>
      </c>
      <c r="D17" s="1" t="s">
        <v>5</v>
      </c>
      <c r="E17" s="1" t="s">
        <v>6</v>
      </c>
      <c r="F17" s="1" t="s">
        <v>7</v>
      </c>
      <c r="G17" s="1" t="s">
        <v>8</v>
      </c>
      <c r="H17" s="1" t="s">
        <v>9</v>
      </c>
      <c r="J17" s="1" t="s">
        <v>10</v>
      </c>
      <c r="K17" s="1" t="s">
        <v>11</v>
      </c>
      <c r="L17" s="9" t="s">
        <v>22</v>
      </c>
      <c r="M17" s="9" t="s">
        <v>22</v>
      </c>
      <c r="N17" s="1" t="s">
        <v>14</v>
      </c>
      <c r="O17" s="1" t="s">
        <v>15</v>
      </c>
      <c r="Q17" s="1"/>
      <c r="S17" s="7">
        <v>41</v>
      </c>
      <c r="T17" s="1"/>
      <c r="U17" s="2">
        <v>1</v>
      </c>
      <c r="V17" s="4" t="s">
        <v>57</v>
      </c>
      <c r="W17" s="4" t="s">
        <v>58</v>
      </c>
      <c r="X17" s="4" t="s">
        <v>59</v>
      </c>
      <c r="Y17" s="4" t="s">
        <v>60</v>
      </c>
      <c r="Z17" s="4" t="s">
        <v>58</v>
      </c>
      <c r="AA17" s="4" t="s">
        <v>61</v>
      </c>
      <c r="AC17" t="s">
        <v>57</v>
      </c>
      <c r="AD17" t="s">
        <v>58</v>
      </c>
      <c r="AE17" s="8"/>
      <c r="AF17" s="8"/>
      <c r="AG17" t="s">
        <v>58</v>
      </c>
      <c r="AH17" t="s">
        <v>61</v>
      </c>
      <c r="AJ17" s="1" t="s">
        <v>10</v>
      </c>
      <c r="AK17" s="1" t="s">
        <v>11</v>
      </c>
      <c r="AL17" s="9" t="s">
        <v>22</v>
      </c>
      <c r="AM17" s="9" t="s">
        <v>22</v>
      </c>
      <c r="AN17" s="1" t="s">
        <v>14</v>
      </c>
      <c r="AO17" s="1" t="s">
        <v>15</v>
      </c>
      <c r="AQ17" t="str">
        <f t="shared" ref="AQ17:AQ24" si="2">CONCATENATE("CFe - Nota ",S17," - Grupo3 - Saídas - Documento Próprio")</f>
        <v>CFe - Nota 41 - Grupo3 - Saídas - Documento Próprio</v>
      </c>
    </row>
    <row r="18" spans="1:43">
      <c r="A18" s="1">
        <v>41</v>
      </c>
      <c r="C18" s="1" t="s">
        <v>4</v>
      </c>
      <c r="D18" s="1" t="s">
        <v>5</v>
      </c>
      <c r="E18" s="1" t="s">
        <v>6</v>
      </c>
      <c r="F18" s="1" t="s">
        <v>7</v>
      </c>
      <c r="G18" s="1" t="s">
        <v>8</v>
      </c>
      <c r="H18" s="1" t="s">
        <v>9</v>
      </c>
      <c r="J18" s="1" t="s">
        <v>10</v>
      </c>
      <c r="K18" s="9" t="s">
        <v>23</v>
      </c>
      <c r="L18" s="1" t="s">
        <v>12</v>
      </c>
      <c r="M18" s="1" t="s">
        <v>13</v>
      </c>
      <c r="N18" s="1" t="s">
        <v>14</v>
      </c>
      <c r="O18" s="1" t="s">
        <v>15</v>
      </c>
      <c r="S18" s="7">
        <v>42</v>
      </c>
      <c r="T18" s="1"/>
      <c r="U18" s="2">
        <v>1</v>
      </c>
      <c r="V18" s="4" t="s">
        <v>57</v>
      </c>
      <c r="W18" s="4" t="s">
        <v>58</v>
      </c>
      <c r="X18" s="4" t="s">
        <v>59</v>
      </c>
      <c r="Y18" s="4" t="s">
        <v>60</v>
      </c>
      <c r="Z18" s="4" t="s">
        <v>58</v>
      </c>
      <c r="AA18" s="4" t="s">
        <v>61</v>
      </c>
      <c r="AC18" t="s">
        <v>57</v>
      </c>
      <c r="AD18" s="8" t="s">
        <v>65</v>
      </c>
      <c r="AE18" t="s">
        <v>59</v>
      </c>
      <c r="AF18" t="s">
        <v>60</v>
      </c>
      <c r="AG18" t="s">
        <v>58</v>
      </c>
      <c r="AH18" t="s">
        <v>61</v>
      </c>
      <c r="AJ18" s="1" t="s">
        <v>10</v>
      </c>
      <c r="AK18" s="9" t="s">
        <v>23</v>
      </c>
      <c r="AL18" s="1" t="s">
        <v>12</v>
      </c>
      <c r="AM18" s="1" t="s">
        <v>13</v>
      </c>
      <c r="AN18" s="1" t="s">
        <v>14</v>
      </c>
      <c r="AO18" s="1" t="s">
        <v>15</v>
      </c>
      <c r="AQ18" t="str">
        <f t="shared" si="2"/>
        <v>CFe - Nota 42 - Grupo3 - Saídas - Documento Próprio</v>
      </c>
    </row>
    <row r="19" spans="1:43">
      <c r="A19" s="1">
        <v>42</v>
      </c>
      <c r="C19" s="1" t="s">
        <v>4</v>
      </c>
      <c r="D19" s="1" t="s">
        <v>5</v>
      </c>
      <c r="E19" s="1" t="s">
        <v>6</v>
      </c>
      <c r="F19" s="1" t="s">
        <v>7</v>
      </c>
      <c r="G19" s="1" t="s">
        <v>8</v>
      </c>
      <c r="H19" s="1" t="s">
        <v>9</v>
      </c>
      <c r="J19" s="9" t="s">
        <v>23</v>
      </c>
      <c r="K19" s="1" t="s">
        <v>11</v>
      </c>
      <c r="L19" s="1" t="s">
        <v>12</v>
      </c>
      <c r="M19" s="1" t="s">
        <v>13</v>
      </c>
      <c r="N19" s="1" t="s">
        <v>14</v>
      </c>
      <c r="O19" s="1" t="s">
        <v>15</v>
      </c>
      <c r="Q19" s="1"/>
      <c r="S19" s="7">
        <v>43</v>
      </c>
      <c r="T19" s="1"/>
      <c r="U19" s="2">
        <v>1</v>
      </c>
      <c r="V19" s="4" t="s">
        <v>57</v>
      </c>
      <c r="W19" s="4" t="s">
        <v>58</v>
      </c>
      <c r="X19" s="4" t="s">
        <v>59</v>
      </c>
      <c r="Y19" s="4" t="s">
        <v>60</v>
      </c>
      <c r="Z19" s="4" t="s">
        <v>58</v>
      </c>
      <c r="AA19" s="4" t="s">
        <v>61</v>
      </c>
      <c r="AC19" s="8" t="s">
        <v>65</v>
      </c>
      <c r="AD19" t="s">
        <v>58</v>
      </c>
      <c r="AE19" t="s">
        <v>59</v>
      </c>
      <c r="AF19" t="s">
        <v>60</v>
      </c>
      <c r="AG19" t="s">
        <v>58</v>
      </c>
      <c r="AH19" t="s">
        <v>61</v>
      </c>
      <c r="AJ19" s="9" t="s">
        <v>23</v>
      </c>
      <c r="AK19" s="1" t="s">
        <v>11</v>
      </c>
      <c r="AL19" s="1" t="s">
        <v>12</v>
      </c>
      <c r="AM19" s="1" t="s">
        <v>13</v>
      </c>
      <c r="AN19" s="1" t="s">
        <v>14</v>
      </c>
      <c r="AO19" s="1" t="s">
        <v>15</v>
      </c>
      <c r="AQ19" t="str">
        <f t="shared" si="2"/>
        <v>CFe - Nota 43 - Grupo3 - Saídas - Documento Próprio</v>
      </c>
    </row>
    <row r="20" spans="1:43">
      <c r="A20" s="1">
        <v>43</v>
      </c>
      <c r="C20" s="1" t="s">
        <v>4</v>
      </c>
      <c r="D20" s="1" t="s">
        <v>5</v>
      </c>
      <c r="E20" s="1" t="s">
        <v>6</v>
      </c>
      <c r="F20" s="1" t="s">
        <v>7</v>
      </c>
      <c r="G20" s="1" t="s">
        <v>8</v>
      </c>
      <c r="H20" s="1" t="s">
        <v>9</v>
      </c>
      <c r="J20" s="1" t="s">
        <v>10</v>
      </c>
      <c r="K20" s="1" t="s">
        <v>11</v>
      </c>
      <c r="L20" s="9" t="s">
        <v>22</v>
      </c>
      <c r="M20" s="9" t="s">
        <v>22</v>
      </c>
      <c r="N20" s="9" t="s">
        <v>21</v>
      </c>
      <c r="O20" s="1" t="s">
        <v>15</v>
      </c>
      <c r="Q20" s="1"/>
      <c r="S20" s="7">
        <v>44</v>
      </c>
      <c r="T20" s="1"/>
      <c r="U20" s="2">
        <v>1</v>
      </c>
      <c r="V20" s="4" t="s">
        <v>57</v>
      </c>
      <c r="W20" s="4" t="s">
        <v>58</v>
      </c>
      <c r="X20" s="4" t="s">
        <v>59</v>
      </c>
      <c r="Y20" s="4" t="s">
        <v>60</v>
      </c>
      <c r="Z20" s="4" t="s">
        <v>58</v>
      </c>
      <c r="AA20" s="4" t="s">
        <v>61</v>
      </c>
      <c r="AC20" t="s">
        <v>57</v>
      </c>
      <c r="AD20" t="s">
        <v>58</v>
      </c>
      <c r="AE20" s="8"/>
      <c r="AF20" s="8"/>
      <c r="AG20" s="8"/>
      <c r="AH20" t="s">
        <v>61</v>
      </c>
      <c r="AJ20" s="1" t="s">
        <v>10</v>
      </c>
      <c r="AK20" s="1" t="s">
        <v>11</v>
      </c>
      <c r="AL20" s="9" t="s">
        <v>22</v>
      </c>
      <c r="AM20" s="9" t="s">
        <v>22</v>
      </c>
      <c r="AN20" s="9" t="s">
        <v>21</v>
      </c>
      <c r="AO20" s="1" t="s">
        <v>15</v>
      </c>
      <c r="AQ20" t="str">
        <f t="shared" si="2"/>
        <v>CFe - Nota 44 - Grupo3 - Saídas - Documento Próprio</v>
      </c>
    </row>
    <row r="21" spans="1:43">
      <c r="A21" s="1">
        <v>44</v>
      </c>
      <c r="C21" s="1" t="s">
        <v>4</v>
      </c>
      <c r="D21" s="1" t="s">
        <v>5</v>
      </c>
      <c r="E21" s="1" t="s">
        <v>6</v>
      </c>
      <c r="F21" s="1" t="s">
        <v>7</v>
      </c>
      <c r="G21" s="1" t="s">
        <v>8</v>
      </c>
      <c r="H21" s="1" t="s">
        <v>9</v>
      </c>
      <c r="J21" s="1" t="s">
        <v>10</v>
      </c>
      <c r="K21" s="9" t="s">
        <v>23</v>
      </c>
      <c r="L21" s="9" t="s">
        <v>22</v>
      </c>
      <c r="M21" s="9" t="s">
        <v>22</v>
      </c>
      <c r="N21" s="1" t="s">
        <v>14</v>
      </c>
      <c r="O21" s="1" t="s">
        <v>15</v>
      </c>
      <c r="P21" s="1"/>
      <c r="Q21" s="1"/>
      <c r="R21" s="1"/>
      <c r="S21" s="7">
        <v>45</v>
      </c>
      <c r="T21" s="1"/>
      <c r="U21" s="2">
        <v>1</v>
      </c>
      <c r="V21" s="4" t="s">
        <v>57</v>
      </c>
      <c r="W21" s="4" t="s">
        <v>58</v>
      </c>
      <c r="X21" s="4" t="s">
        <v>59</v>
      </c>
      <c r="Y21" s="4" t="s">
        <v>60</v>
      </c>
      <c r="Z21" s="4" t="s">
        <v>58</v>
      </c>
      <c r="AA21" s="4" t="s">
        <v>61</v>
      </c>
      <c r="AC21" t="s">
        <v>57</v>
      </c>
      <c r="AD21" s="8" t="s">
        <v>65</v>
      </c>
      <c r="AE21" s="8" t="s">
        <v>65</v>
      </c>
      <c r="AF21" s="8" t="s">
        <v>65</v>
      </c>
      <c r="AG21" t="s">
        <v>58</v>
      </c>
      <c r="AH21" t="s">
        <v>61</v>
      </c>
      <c r="AJ21" s="1" t="s">
        <v>10</v>
      </c>
      <c r="AK21" s="9" t="s">
        <v>23</v>
      </c>
      <c r="AL21" s="9" t="s">
        <v>22</v>
      </c>
      <c r="AM21" s="9" t="s">
        <v>22</v>
      </c>
      <c r="AN21" s="1" t="s">
        <v>14</v>
      </c>
      <c r="AO21" s="1" t="s">
        <v>15</v>
      </c>
      <c r="AQ21" t="str">
        <f t="shared" si="2"/>
        <v>CFe - Nota 45 - Grupo3 - Saídas - Documento Próprio</v>
      </c>
    </row>
    <row r="22" spans="1:43">
      <c r="A22" s="1">
        <v>45</v>
      </c>
      <c r="C22" s="1" t="s">
        <v>4</v>
      </c>
      <c r="D22" s="1" t="s">
        <v>5</v>
      </c>
      <c r="E22" s="1" t="s">
        <v>6</v>
      </c>
      <c r="F22" s="1" t="s">
        <v>7</v>
      </c>
      <c r="G22" s="1" t="s">
        <v>8</v>
      </c>
      <c r="H22" s="1" t="s">
        <v>9</v>
      </c>
      <c r="J22" s="9" t="s">
        <v>23</v>
      </c>
      <c r="K22" s="9" t="s">
        <v>23</v>
      </c>
      <c r="L22" s="1" t="s">
        <v>12</v>
      </c>
      <c r="M22" s="1" t="s">
        <v>13</v>
      </c>
      <c r="N22" s="1" t="s">
        <v>14</v>
      </c>
      <c r="O22" s="1" t="s">
        <v>15</v>
      </c>
      <c r="S22" s="7">
        <v>46</v>
      </c>
      <c r="T22" s="1"/>
      <c r="U22" s="2">
        <v>1</v>
      </c>
      <c r="V22" s="4" t="s">
        <v>57</v>
      </c>
      <c r="W22" s="4" t="s">
        <v>58</v>
      </c>
      <c r="X22" s="4" t="s">
        <v>59</v>
      </c>
      <c r="Y22" s="4" t="s">
        <v>60</v>
      </c>
      <c r="Z22" s="4" t="s">
        <v>58</v>
      </c>
      <c r="AA22" s="4" t="s">
        <v>61</v>
      </c>
      <c r="AC22" s="8" t="s">
        <v>65</v>
      </c>
      <c r="AD22" s="8" t="s">
        <v>65</v>
      </c>
      <c r="AE22" t="s">
        <v>59</v>
      </c>
      <c r="AF22" t="s">
        <v>60</v>
      </c>
      <c r="AG22" t="s">
        <v>58</v>
      </c>
      <c r="AH22" t="s">
        <v>61</v>
      </c>
      <c r="AJ22" s="9" t="s">
        <v>23</v>
      </c>
      <c r="AK22" s="9" t="s">
        <v>23</v>
      </c>
      <c r="AL22" s="1" t="s">
        <v>12</v>
      </c>
      <c r="AM22" s="1" t="s">
        <v>13</v>
      </c>
      <c r="AN22" s="1" t="s">
        <v>14</v>
      </c>
      <c r="AO22" s="1" t="s">
        <v>15</v>
      </c>
      <c r="AQ22" t="str">
        <f t="shared" si="2"/>
        <v>CFe - Nota 46 - Grupo3 - Saídas - Documento Próprio</v>
      </c>
    </row>
    <row r="23" spans="1:43">
      <c r="A23" s="1">
        <v>46</v>
      </c>
      <c r="C23" s="1" t="s">
        <v>4</v>
      </c>
      <c r="D23" s="1" t="s">
        <v>5</v>
      </c>
      <c r="E23" s="1" t="s">
        <v>6</v>
      </c>
      <c r="F23" s="1" t="s">
        <v>7</v>
      </c>
      <c r="G23" s="1" t="s">
        <v>8</v>
      </c>
      <c r="H23" s="1" t="s">
        <v>9</v>
      </c>
      <c r="J23" s="9" t="s">
        <v>23</v>
      </c>
      <c r="K23" s="9" t="s">
        <v>23</v>
      </c>
      <c r="L23" s="1" t="s">
        <v>12</v>
      </c>
      <c r="M23" s="1" t="s">
        <v>13</v>
      </c>
      <c r="N23" s="9" t="s">
        <v>21</v>
      </c>
      <c r="O23" s="9"/>
      <c r="Q23" s="1"/>
      <c r="S23" s="7">
        <v>47</v>
      </c>
      <c r="T23" s="1"/>
      <c r="U23" s="2">
        <v>1</v>
      </c>
      <c r="V23" s="4" t="s">
        <v>57</v>
      </c>
      <c r="W23" s="4" t="s">
        <v>58</v>
      </c>
      <c r="X23" s="4" t="s">
        <v>59</v>
      </c>
      <c r="Y23" s="4" t="s">
        <v>60</v>
      </c>
      <c r="Z23" s="4" t="s">
        <v>58</v>
      </c>
      <c r="AA23" s="4" t="s">
        <v>61</v>
      </c>
      <c r="AC23" s="8" t="s">
        <v>65</v>
      </c>
      <c r="AD23" s="8" t="s">
        <v>65</v>
      </c>
      <c r="AE23" t="s">
        <v>59</v>
      </c>
      <c r="AF23" t="s">
        <v>60</v>
      </c>
      <c r="AG23" s="8" t="s">
        <v>65</v>
      </c>
      <c r="AH23" s="8" t="s">
        <v>65</v>
      </c>
      <c r="AJ23" s="9" t="s">
        <v>23</v>
      </c>
      <c r="AK23" s="9" t="s">
        <v>23</v>
      </c>
      <c r="AL23" s="1" t="s">
        <v>12</v>
      </c>
      <c r="AM23" s="1" t="s">
        <v>13</v>
      </c>
      <c r="AN23" s="9" t="s">
        <v>21</v>
      </c>
      <c r="AO23" s="9"/>
      <c r="AQ23" t="str">
        <f t="shared" si="2"/>
        <v>CFe - Nota 47 - Grupo3 - Saídas - Documento Próprio</v>
      </c>
    </row>
    <row r="24" spans="1:43">
      <c r="A24" s="1">
        <v>47</v>
      </c>
      <c r="C24" s="1" t="s">
        <v>4</v>
      </c>
      <c r="D24" s="1" t="s">
        <v>5</v>
      </c>
      <c r="E24" s="1" t="s">
        <v>6</v>
      </c>
      <c r="F24" s="1" t="s">
        <v>7</v>
      </c>
      <c r="G24" s="1" t="s">
        <v>8</v>
      </c>
      <c r="H24" s="1" t="s">
        <v>9</v>
      </c>
      <c r="J24" s="9" t="s">
        <v>23</v>
      </c>
      <c r="K24" s="1" t="s">
        <v>11</v>
      </c>
      <c r="L24" s="9" t="s">
        <v>22</v>
      </c>
      <c r="M24" s="9" t="s">
        <v>22</v>
      </c>
      <c r="N24" s="9" t="s">
        <v>21</v>
      </c>
      <c r="O24" s="9"/>
      <c r="Q24" s="1"/>
      <c r="S24" s="7">
        <v>48</v>
      </c>
      <c r="T24" s="1"/>
      <c r="U24" s="2">
        <v>1</v>
      </c>
      <c r="V24" s="4" t="s">
        <v>57</v>
      </c>
      <c r="W24" s="4" t="s">
        <v>58</v>
      </c>
      <c r="X24" s="4" t="s">
        <v>59</v>
      </c>
      <c r="Y24" s="4" t="s">
        <v>60</v>
      </c>
      <c r="Z24" s="4" t="s">
        <v>58</v>
      </c>
      <c r="AA24" s="4" t="s">
        <v>61</v>
      </c>
      <c r="AC24" s="8" t="s">
        <v>65</v>
      </c>
      <c r="AD24" t="s">
        <v>58</v>
      </c>
      <c r="AE24" s="8" t="s">
        <v>65</v>
      </c>
      <c r="AF24" s="8" t="s">
        <v>65</v>
      </c>
      <c r="AG24" s="8" t="s">
        <v>65</v>
      </c>
      <c r="AH24" s="8" t="s">
        <v>65</v>
      </c>
      <c r="AJ24" s="9" t="s">
        <v>23</v>
      </c>
      <c r="AK24" s="1" t="s">
        <v>11</v>
      </c>
      <c r="AL24" s="9" t="s">
        <v>22</v>
      </c>
      <c r="AM24" s="9" t="s">
        <v>22</v>
      </c>
      <c r="AN24" s="9" t="s">
        <v>21</v>
      </c>
      <c r="AO24" s="9"/>
      <c r="AQ24" t="str">
        <f t="shared" si="2"/>
        <v>CFe - Nota 48 - Grupo3 - Saídas - Documento Próprio</v>
      </c>
    </row>
    <row r="25" spans="1:43">
      <c r="A25" s="1">
        <v>48</v>
      </c>
      <c r="B25" s="1"/>
      <c r="C25" s="1" t="s">
        <v>4</v>
      </c>
      <c r="D25" s="1" t="s">
        <v>5</v>
      </c>
      <c r="E25" s="1" t="s">
        <v>6</v>
      </c>
      <c r="F25" s="1" t="s">
        <v>7</v>
      </c>
      <c r="G25" s="1" t="s">
        <v>8</v>
      </c>
      <c r="H25" s="1" t="s">
        <v>9</v>
      </c>
      <c r="J25" s="1" t="s">
        <v>10</v>
      </c>
      <c r="K25" s="9" t="s">
        <v>23</v>
      </c>
      <c r="L25" s="9" t="s">
        <v>22</v>
      </c>
      <c r="M25" s="9" t="s">
        <v>22</v>
      </c>
      <c r="N25" s="9" t="s">
        <v>21</v>
      </c>
      <c r="O25" s="9"/>
      <c r="P25" s="1"/>
      <c r="Q25" s="1"/>
      <c r="S25" s="7">
        <v>49</v>
      </c>
      <c r="T25" s="1"/>
      <c r="U25" s="2">
        <v>1</v>
      </c>
      <c r="V25" s="4" t="s">
        <v>57</v>
      </c>
      <c r="W25" s="4" t="s">
        <v>58</v>
      </c>
      <c r="X25" s="4" t="s">
        <v>59</v>
      </c>
      <c r="Y25" s="4" t="s">
        <v>60</v>
      </c>
      <c r="Z25" s="4" t="s">
        <v>58</v>
      </c>
      <c r="AA25" s="4" t="s">
        <v>61</v>
      </c>
      <c r="AC25" t="s">
        <v>57</v>
      </c>
      <c r="AD25" s="8" t="s">
        <v>65</v>
      </c>
      <c r="AE25" s="8" t="s">
        <v>65</v>
      </c>
      <c r="AF25" s="8" t="s">
        <v>65</v>
      </c>
      <c r="AG25" s="8" t="s">
        <v>65</v>
      </c>
      <c r="AH25" s="8" t="s">
        <v>65</v>
      </c>
      <c r="AJ25" s="1" t="s">
        <v>10</v>
      </c>
      <c r="AK25" s="9" t="s">
        <v>23</v>
      </c>
      <c r="AL25" s="9" t="s">
        <v>22</v>
      </c>
      <c r="AM25" s="9" t="s">
        <v>22</v>
      </c>
      <c r="AN25" s="9" t="s">
        <v>21</v>
      </c>
      <c r="AO25" s="9"/>
      <c r="AQ25" t="str">
        <f>CONCATENATE("CFe - Nota ",S25," - Grupo4 - Saídas - Documento Próprio")</f>
        <v>CFe - Nota 49 - Grupo4 - Saídas - Documento Próprio</v>
      </c>
    </row>
    <row r="26" spans="1:43">
      <c r="A26" s="1">
        <v>49</v>
      </c>
      <c r="J26" s="1" t="s">
        <v>23</v>
      </c>
      <c r="K26" s="1" t="s">
        <v>23</v>
      </c>
      <c r="L26" s="1" t="s">
        <v>22</v>
      </c>
      <c r="M26" s="1" t="s">
        <v>22</v>
      </c>
      <c r="N26" s="1" t="s">
        <v>21</v>
      </c>
      <c r="Q26" s="2" t="s">
        <v>24</v>
      </c>
      <c r="S26" s="7">
        <v>50</v>
      </c>
      <c r="T26" s="1"/>
      <c r="AC26" s="11" t="s">
        <v>71</v>
      </c>
      <c r="AD26" s="11" t="s">
        <v>70</v>
      </c>
      <c r="AE26" s="11" t="s">
        <v>66</v>
      </c>
      <c r="AF26" s="11" t="s">
        <v>72</v>
      </c>
      <c r="AG26" s="11" t="s">
        <v>70</v>
      </c>
      <c r="AH26" s="11" t="s">
        <v>61</v>
      </c>
      <c r="AJ26" s="1" t="s">
        <v>25</v>
      </c>
      <c r="AK26" s="1" t="s">
        <v>26</v>
      </c>
      <c r="AL26" s="1" t="s">
        <v>27</v>
      </c>
      <c r="AM26" s="1" t="s">
        <v>28</v>
      </c>
      <c r="AN26" s="1" t="s">
        <v>29</v>
      </c>
      <c r="AO26" s="1" t="s">
        <v>15</v>
      </c>
      <c r="AQ26" t="str">
        <f t="shared" ref="AQ26:AQ33" si="3">CONCATENATE("CFe - Nota ",S26," - Grupo4 - Saídas - Documento Próprio")</f>
        <v>CFe - Nota 50 - Grupo4 - Saídas - Documento Próprio</v>
      </c>
    </row>
    <row r="27" spans="1:43">
      <c r="A27" s="1">
        <v>50</v>
      </c>
      <c r="J27" s="1" t="s">
        <v>25</v>
      </c>
      <c r="K27" s="1" t="s">
        <v>26</v>
      </c>
      <c r="L27" s="1" t="s">
        <v>27</v>
      </c>
      <c r="M27" s="1" t="s">
        <v>28</v>
      </c>
      <c r="N27" s="1" t="s">
        <v>29</v>
      </c>
      <c r="O27" s="1" t="s">
        <v>15</v>
      </c>
      <c r="S27" s="7">
        <v>51</v>
      </c>
      <c r="T27" s="1"/>
      <c r="AC27" s="11" t="s">
        <v>73</v>
      </c>
      <c r="AD27" s="12"/>
      <c r="AE27" s="12"/>
      <c r="AF27" s="12"/>
      <c r="AG27" s="12"/>
      <c r="AH27" s="12"/>
      <c r="AJ27" s="1" t="s">
        <v>30</v>
      </c>
      <c r="AK27" s="9" t="s">
        <v>23</v>
      </c>
      <c r="AL27" s="9" t="s">
        <v>22</v>
      </c>
      <c r="AM27" s="9" t="s">
        <v>22</v>
      </c>
      <c r="AN27" s="9" t="s">
        <v>21</v>
      </c>
      <c r="AO27" s="9"/>
      <c r="AQ27" t="str">
        <f t="shared" si="3"/>
        <v>CFe - Nota 51 - Grupo4 - Saídas - Documento Próprio</v>
      </c>
    </row>
    <row r="28" spans="1:43">
      <c r="A28" s="1">
        <v>51</v>
      </c>
      <c r="J28" s="1" t="s">
        <v>30</v>
      </c>
      <c r="K28" s="1" t="s">
        <v>23</v>
      </c>
      <c r="L28" s="1" t="s">
        <v>22</v>
      </c>
      <c r="M28" s="1" t="s">
        <v>22</v>
      </c>
      <c r="N28" s="1" t="s">
        <v>21</v>
      </c>
      <c r="S28" s="7">
        <v>52</v>
      </c>
      <c r="T28" s="1"/>
      <c r="AC28" s="12"/>
      <c r="AD28" s="11" t="s">
        <v>75</v>
      </c>
      <c r="AE28" s="11" t="s">
        <v>59</v>
      </c>
      <c r="AF28" s="11" t="s">
        <v>74</v>
      </c>
      <c r="AG28" s="11" t="s">
        <v>75</v>
      </c>
      <c r="AH28" s="11" t="s">
        <v>61</v>
      </c>
      <c r="AJ28" s="9"/>
      <c r="AK28" s="1" t="s">
        <v>31</v>
      </c>
      <c r="AL28" s="1" t="s">
        <v>32</v>
      </c>
      <c r="AM28" s="1" t="s">
        <v>33</v>
      </c>
      <c r="AN28" s="1" t="s">
        <v>34</v>
      </c>
      <c r="AO28" s="1" t="s">
        <v>15</v>
      </c>
      <c r="AQ28" t="str">
        <f t="shared" si="3"/>
        <v>CFe - Nota 52 - Grupo4 - Saídas - Documento Próprio</v>
      </c>
    </row>
    <row r="29" spans="1:43">
      <c r="A29" s="1">
        <v>52</v>
      </c>
      <c r="K29" s="1" t="s">
        <v>31</v>
      </c>
      <c r="L29" s="1" t="s">
        <v>32</v>
      </c>
      <c r="M29" s="1" t="s">
        <v>33</v>
      </c>
      <c r="N29" s="1" t="s">
        <v>34</v>
      </c>
      <c r="O29" s="1" t="s">
        <v>15</v>
      </c>
      <c r="S29" s="7">
        <v>53</v>
      </c>
      <c r="T29" s="1"/>
      <c r="AC29" s="11" t="s">
        <v>76</v>
      </c>
      <c r="AD29" s="11" t="s">
        <v>70</v>
      </c>
      <c r="AE29" s="11" t="s">
        <v>66</v>
      </c>
      <c r="AF29" s="11" t="s">
        <v>72</v>
      </c>
      <c r="AG29" s="11" t="s">
        <v>70</v>
      </c>
      <c r="AH29" s="11" t="s">
        <v>61</v>
      </c>
      <c r="AJ29" s="1" t="s">
        <v>35</v>
      </c>
      <c r="AK29" s="1" t="s">
        <v>26</v>
      </c>
      <c r="AL29" s="1" t="s">
        <v>27</v>
      </c>
      <c r="AM29" s="1" t="s">
        <v>28</v>
      </c>
      <c r="AN29" s="1" t="s">
        <v>29</v>
      </c>
      <c r="AO29" s="1" t="s">
        <v>15</v>
      </c>
      <c r="AQ29" t="str">
        <f t="shared" si="3"/>
        <v>CFe - Nota 53 - Grupo4 - Saídas - Documento Próprio</v>
      </c>
    </row>
    <row r="30" spans="1:43">
      <c r="A30" s="1">
        <v>53</v>
      </c>
      <c r="J30" s="1" t="s">
        <v>35</v>
      </c>
      <c r="K30" s="1" t="s">
        <v>26</v>
      </c>
      <c r="L30" s="1" t="s">
        <v>27</v>
      </c>
      <c r="M30" s="1" t="s">
        <v>28</v>
      </c>
      <c r="N30" s="1" t="s">
        <v>29</v>
      </c>
      <c r="O30" s="1" t="s">
        <v>15</v>
      </c>
      <c r="S30" s="7">
        <v>54</v>
      </c>
      <c r="T30" s="1"/>
      <c r="AC30" s="11" t="s">
        <v>71</v>
      </c>
      <c r="AD30" s="11" t="s">
        <v>75</v>
      </c>
      <c r="AE30" s="11" t="s">
        <v>59</v>
      </c>
      <c r="AF30" s="11" t="s">
        <v>74</v>
      </c>
      <c r="AG30" s="11" t="s">
        <v>75</v>
      </c>
      <c r="AH30" s="11" t="s">
        <v>61</v>
      </c>
      <c r="AJ30" s="1" t="s">
        <v>25</v>
      </c>
      <c r="AK30" s="1" t="s">
        <v>31</v>
      </c>
      <c r="AL30" s="1" t="s">
        <v>32</v>
      </c>
      <c r="AM30" s="1" t="s">
        <v>33</v>
      </c>
      <c r="AN30" s="1" t="s">
        <v>34</v>
      </c>
      <c r="AO30" s="1" t="s">
        <v>15</v>
      </c>
      <c r="AQ30" t="str">
        <f t="shared" si="3"/>
        <v>CFe - Nota 54 - Grupo4 - Saídas - Documento Próprio</v>
      </c>
    </row>
    <row r="31" spans="1:43">
      <c r="A31" s="1">
        <v>54</v>
      </c>
      <c r="J31" s="1" t="s">
        <v>25</v>
      </c>
      <c r="K31" s="1" t="s">
        <v>31</v>
      </c>
      <c r="L31" s="1" t="s">
        <v>32</v>
      </c>
      <c r="M31" s="1" t="s">
        <v>33</v>
      </c>
      <c r="N31" s="1" t="s">
        <v>34</v>
      </c>
      <c r="O31" s="1" t="s">
        <v>15</v>
      </c>
      <c r="S31" s="7">
        <v>55</v>
      </c>
      <c r="T31" s="1"/>
      <c r="AC31" s="12"/>
      <c r="AD31" s="12"/>
      <c r="AE31" s="12"/>
      <c r="AF31" s="12"/>
      <c r="AG31" s="12"/>
      <c r="AH31" s="12"/>
      <c r="AJ31" s="13" t="s">
        <v>24</v>
      </c>
      <c r="AK31" s="8"/>
      <c r="AL31" s="8"/>
      <c r="AM31" s="8"/>
      <c r="AN31" s="8"/>
      <c r="AO31" s="8"/>
      <c r="AQ31" t="str">
        <f t="shared" si="3"/>
        <v>CFe - Nota 55 - Grupo4 - Saídas - Documento Próprio</v>
      </c>
    </row>
    <row r="32" spans="1:43">
      <c r="A32" s="1">
        <v>55</v>
      </c>
      <c r="C32" s="1" t="s">
        <v>36</v>
      </c>
      <c r="D32" s="1" t="s">
        <v>5</v>
      </c>
      <c r="E32" s="1" t="s">
        <v>6</v>
      </c>
      <c r="G32" s="1" t="s">
        <v>8</v>
      </c>
      <c r="J32" s="1" t="s">
        <v>37</v>
      </c>
      <c r="K32" s="1" t="s">
        <v>11</v>
      </c>
      <c r="L32" s="1" t="s">
        <v>12</v>
      </c>
      <c r="N32" s="1" t="s">
        <v>14</v>
      </c>
      <c r="S32" s="7">
        <v>55</v>
      </c>
      <c r="T32" s="1"/>
      <c r="U32" s="2">
        <v>2</v>
      </c>
      <c r="V32" t="s">
        <v>77</v>
      </c>
      <c r="W32" t="s">
        <v>78</v>
      </c>
      <c r="X32" t="s">
        <v>59</v>
      </c>
      <c r="Y32" s="8"/>
      <c r="Z32" t="s">
        <v>78</v>
      </c>
      <c r="AA32" s="8"/>
      <c r="AC32" t="s">
        <v>77</v>
      </c>
      <c r="AD32" t="s">
        <v>78</v>
      </c>
      <c r="AE32" t="s">
        <v>59</v>
      </c>
      <c r="AF32" s="8"/>
      <c r="AG32" t="s">
        <v>78</v>
      </c>
      <c r="AH32" s="8"/>
      <c r="AJ32" s="1" t="s">
        <v>37</v>
      </c>
      <c r="AK32" s="1" t="s">
        <v>11</v>
      </c>
      <c r="AL32" s="1" t="s">
        <v>12</v>
      </c>
      <c r="AM32" s="9"/>
      <c r="AN32" s="1" t="s">
        <v>14</v>
      </c>
      <c r="AO32" s="8"/>
      <c r="AQ32" t="str">
        <f t="shared" si="3"/>
        <v>CFe - Nota 55 - Grupo4 - Saídas - Documento Próprio</v>
      </c>
    </row>
    <row r="33" spans="1:43">
      <c r="A33" s="1">
        <v>56</v>
      </c>
      <c r="C33" s="1" t="s">
        <v>36</v>
      </c>
      <c r="D33" s="1" t="s">
        <v>5</v>
      </c>
      <c r="E33" s="1" t="s">
        <v>6</v>
      </c>
      <c r="G33" s="1" t="s">
        <v>8</v>
      </c>
      <c r="J33" s="1" t="s">
        <v>37</v>
      </c>
      <c r="K33" s="1" t="s">
        <v>11</v>
      </c>
      <c r="L33" s="1" t="s">
        <v>12</v>
      </c>
      <c r="N33" s="1" t="s">
        <v>16</v>
      </c>
      <c r="S33" s="7">
        <v>56</v>
      </c>
      <c r="T33" s="1"/>
      <c r="U33" s="2">
        <v>2</v>
      </c>
      <c r="V33" t="s">
        <v>77</v>
      </c>
      <c r="W33" t="s">
        <v>78</v>
      </c>
      <c r="X33" t="s">
        <v>59</v>
      </c>
      <c r="Y33" s="8"/>
      <c r="Z33" t="s">
        <v>78</v>
      </c>
      <c r="AA33" s="8"/>
      <c r="AC33" t="s">
        <v>77</v>
      </c>
      <c r="AD33" t="s">
        <v>78</v>
      </c>
      <c r="AE33" t="s">
        <v>59</v>
      </c>
      <c r="AF33" s="8"/>
      <c r="AG33" t="s">
        <v>79</v>
      </c>
      <c r="AH33" s="8"/>
      <c r="AJ33" s="1" t="s">
        <v>37</v>
      </c>
      <c r="AK33" s="1" t="s">
        <v>11</v>
      </c>
      <c r="AL33" s="1" t="s">
        <v>12</v>
      </c>
      <c r="AM33" s="9"/>
      <c r="AN33" s="1" t="s">
        <v>16</v>
      </c>
      <c r="AO33" s="8"/>
      <c r="AQ33" t="str">
        <f t="shared" si="3"/>
        <v>CFe - Nota 56 - Grupo4 - Saídas - Documento Próprio</v>
      </c>
    </row>
    <row r="34" spans="1:43">
      <c r="A34" s="1">
        <v>57</v>
      </c>
      <c r="C34" s="1" t="s">
        <v>36</v>
      </c>
      <c r="D34" s="1" t="s">
        <v>5</v>
      </c>
      <c r="E34" s="1" t="s">
        <v>6</v>
      </c>
      <c r="G34" s="1" t="s">
        <v>8</v>
      </c>
      <c r="J34" s="1" t="s">
        <v>37</v>
      </c>
      <c r="K34" s="1" t="s">
        <v>11</v>
      </c>
      <c r="L34" s="1" t="s">
        <v>17</v>
      </c>
      <c r="N34" s="1" t="s">
        <v>14</v>
      </c>
      <c r="S34" s="7">
        <v>57</v>
      </c>
      <c r="T34" s="1"/>
      <c r="U34" s="2">
        <v>2</v>
      </c>
      <c r="V34" t="s">
        <v>77</v>
      </c>
      <c r="W34" t="s">
        <v>78</v>
      </c>
      <c r="X34" t="s">
        <v>59</v>
      </c>
      <c r="Y34" s="8"/>
      <c r="Z34" t="s">
        <v>78</v>
      </c>
      <c r="AA34" s="8"/>
      <c r="AC34" t="s">
        <v>77</v>
      </c>
      <c r="AD34" t="s">
        <v>78</v>
      </c>
      <c r="AE34" t="s">
        <v>66</v>
      </c>
      <c r="AF34" s="8"/>
      <c r="AG34" t="s">
        <v>78</v>
      </c>
      <c r="AH34" s="8"/>
      <c r="AJ34" s="1" t="s">
        <v>37</v>
      </c>
      <c r="AK34" s="1" t="s">
        <v>11</v>
      </c>
      <c r="AL34" s="1" t="s">
        <v>17</v>
      </c>
      <c r="AM34" s="9"/>
      <c r="AN34" s="1" t="s">
        <v>14</v>
      </c>
      <c r="AO34" s="8"/>
      <c r="AQ34" t="str">
        <f>CONCATENATE("CFe - Nota ",S34," - Grupo5 - Saídas - Documento Próprio")</f>
        <v>CFe - Nota 57 - Grupo5 - Saídas - Documento Próprio</v>
      </c>
    </row>
    <row r="35" spans="1:43">
      <c r="A35" s="1">
        <v>58</v>
      </c>
      <c r="C35" s="1" t="s">
        <v>36</v>
      </c>
      <c r="D35" s="1" t="s">
        <v>5</v>
      </c>
      <c r="E35" s="1" t="s">
        <v>6</v>
      </c>
      <c r="G35" s="1" t="s">
        <v>8</v>
      </c>
      <c r="J35" s="1" t="s">
        <v>37</v>
      </c>
      <c r="K35" s="1" t="s">
        <v>19</v>
      </c>
      <c r="L35" s="1" t="s">
        <v>12</v>
      </c>
      <c r="N35" s="1" t="s">
        <v>14</v>
      </c>
      <c r="S35" s="7">
        <v>58</v>
      </c>
      <c r="T35" s="1"/>
      <c r="U35" s="2">
        <v>2</v>
      </c>
      <c r="V35" t="s">
        <v>77</v>
      </c>
      <c r="W35" t="s">
        <v>78</v>
      </c>
      <c r="X35" t="s">
        <v>59</v>
      </c>
      <c r="Y35" s="8"/>
      <c r="Z35" t="s">
        <v>78</v>
      </c>
      <c r="AA35" s="8"/>
      <c r="AC35" t="s">
        <v>77</v>
      </c>
      <c r="AD35" t="s">
        <v>79</v>
      </c>
      <c r="AE35" t="s">
        <v>59</v>
      </c>
      <c r="AF35" s="8"/>
      <c r="AG35" t="s">
        <v>78</v>
      </c>
      <c r="AH35" s="8"/>
      <c r="AJ35" s="1" t="s">
        <v>37</v>
      </c>
      <c r="AK35" s="1" t="s">
        <v>19</v>
      </c>
      <c r="AL35" s="1" t="s">
        <v>12</v>
      </c>
      <c r="AM35" s="9"/>
      <c r="AN35" s="1" t="s">
        <v>14</v>
      </c>
      <c r="AO35" s="8"/>
      <c r="AQ35" t="str">
        <f t="shared" ref="AQ35:AQ42" si="4">CONCATENATE("CFe - Nota ",S35," - Grupo5 - Saídas - Documento Próprio")</f>
        <v>CFe - Nota 58 - Grupo5 - Saídas - Documento Próprio</v>
      </c>
    </row>
    <row r="36" spans="1:43">
      <c r="A36" s="1">
        <v>59</v>
      </c>
      <c r="C36" s="1" t="s">
        <v>36</v>
      </c>
      <c r="D36" s="1" t="s">
        <v>5</v>
      </c>
      <c r="E36" s="1" t="s">
        <v>6</v>
      </c>
      <c r="G36" s="1" t="s">
        <v>8</v>
      </c>
      <c r="J36" s="1" t="s">
        <v>38</v>
      </c>
      <c r="K36" s="1" t="s">
        <v>11</v>
      </c>
      <c r="L36" s="1" t="s">
        <v>12</v>
      </c>
      <c r="N36" s="1" t="s">
        <v>14</v>
      </c>
      <c r="S36" s="7">
        <v>59</v>
      </c>
      <c r="T36" s="1"/>
      <c r="U36" s="2">
        <v>2</v>
      </c>
      <c r="V36" t="s">
        <v>77</v>
      </c>
      <c r="W36" t="s">
        <v>78</v>
      </c>
      <c r="X36" t="s">
        <v>59</v>
      </c>
      <c r="Y36" s="8"/>
      <c r="Z36" t="s">
        <v>78</v>
      </c>
      <c r="AA36" s="8"/>
      <c r="AC36" t="s">
        <v>80</v>
      </c>
      <c r="AD36" t="s">
        <v>78</v>
      </c>
      <c r="AE36" t="s">
        <v>59</v>
      </c>
      <c r="AF36" s="8"/>
      <c r="AG36" t="s">
        <v>78</v>
      </c>
      <c r="AH36" s="8"/>
      <c r="AJ36" s="1" t="s">
        <v>38</v>
      </c>
      <c r="AK36" s="1" t="s">
        <v>11</v>
      </c>
      <c r="AL36" s="1" t="s">
        <v>12</v>
      </c>
      <c r="AM36" s="9"/>
      <c r="AN36" s="1" t="s">
        <v>14</v>
      </c>
      <c r="AO36" s="8"/>
      <c r="AQ36" t="str">
        <f t="shared" si="4"/>
        <v>CFe - Nota 59 - Grupo5 - Saídas - Documento Próprio</v>
      </c>
    </row>
    <row r="37" spans="1:43">
      <c r="A37" s="1">
        <v>60</v>
      </c>
      <c r="C37" s="1" t="s">
        <v>36</v>
      </c>
      <c r="D37" s="1" t="s">
        <v>5</v>
      </c>
      <c r="E37" s="1" t="s">
        <v>6</v>
      </c>
      <c r="G37" s="1" t="s">
        <v>8</v>
      </c>
      <c r="J37" s="1" t="s">
        <v>37</v>
      </c>
      <c r="K37" s="1" t="s">
        <v>11</v>
      </c>
      <c r="L37" s="1" t="s">
        <v>17</v>
      </c>
      <c r="N37" s="1" t="s">
        <v>16</v>
      </c>
      <c r="S37" s="7">
        <v>60</v>
      </c>
      <c r="T37" s="1"/>
      <c r="U37" s="2">
        <v>2</v>
      </c>
      <c r="V37" t="s">
        <v>77</v>
      </c>
      <c r="W37" t="s">
        <v>78</v>
      </c>
      <c r="X37" t="s">
        <v>59</v>
      </c>
      <c r="Y37" s="8"/>
      <c r="Z37" t="s">
        <v>78</v>
      </c>
      <c r="AA37" s="8"/>
      <c r="AC37" t="s">
        <v>77</v>
      </c>
      <c r="AD37" t="s">
        <v>78</v>
      </c>
      <c r="AE37" t="s">
        <v>66</v>
      </c>
      <c r="AF37" s="8"/>
      <c r="AG37" t="s">
        <v>79</v>
      </c>
      <c r="AH37" s="8"/>
      <c r="AJ37" s="1" t="s">
        <v>37</v>
      </c>
      <c r="AK37" s="1" t="s">
        <v>11</v>
      </c>
      <c r="AL37" s="1" t="s">
        <v>17</v>
      </c>
      <c r="AM37" s="9"/>
      <c r="AN37" s="1" t="s">
        <v>16</v>
      </c>
      <c r="AO37" s="8"/>
      <c r="AQ37" t="str">
        <f t="shared" si="4"/>
        <v>CFe - Nota 60 - Grupo5 - Saídas - Documento Próprio</v>
      </c>
    </row>
    <row r="38" spans="1:43">
      <c r="A38" s="1">
        <v>61</v>
      </c>
      <c r="C38" s="1" t="s">
        <v>36</v>
      </c>
      <c r="D38" s="1" t="s">
        <v>5</v>
      </c>
      <c r="E38" s="1" t="s">
        <v>6</v>
      </c>
      <c r="G38" s="1" t="s">
        <v>8</v>
      </c>
      <c r="J38" s="1" t="s">
        <v>37</v>
      </c>
      <c r="K38" s="1" t="s">
        <v>19</v>
      </c>
      <c r="L38" s="1" t="s">
        <v>17</v>
      </c>
      <c r="N38" s="1" t="s">
        <v>14</v>
      </c>
      <c r="S38" s="7">
        <v>61</v>
      </c>
      <c r="T38" s="1"/>
      <c r="U38" s="2">
        <v>2</v>
      </c>
      <c r="V38" t="s">
        <v>77</v>
      </c>
      <c r="W38" t="s">
        <v>78</v>
      </c>
      <c r="X38" t="s">
        <v>59</v>
      </c>
      <c r="Y38" s="8"/>
      <c r="Z38" t="s">
        <v>78</v>
      </c>
      <c r="AA38" s="8"/>
      <c r="AC38" t="s">
        <v>77</v>
      </c>
      <c r="AD38" t="s">
        <v>79</v>
      </c>
      <c r="AE38" t="s">
        <v>66</v>
      </c>
      <c r="AF38" s="8"/>
      <c r="AG38" t="s">
        <v>78</v>
      </c>
      <c r="AH38" s="8"/>
      <c r="AJ38" s="1" t="s">
        <v>37</v>
      </c>
      <c r="AK38" s="1" t="s">
        <v>19</v>
      </c>
      <c r="AL38" s="1" t="s">
        <v>17</v>
      </c>
      <c r="AM38" s="9"/>
      <c r="AN38" s="1" t="s">
        <v>14</v>
      </c>
      <c r="AO38" s="8"/>
      <c r="AQ38" t="str">
        <f t="shared" si="4"/>
        <v>CFe - Nota 61 - Grupo5 - Saídas - Documento Próprio</v>
      </c>
    </row>
    <row r="39" spans="1:43">
      <c r="A39" s="1">
        <v>62</v>
      </c>
      <c r="C39" s="1" t="s">
        <v>36</v>
      </c>
      <c r="D39" s="1" t="s">
        <v>5</v>
      </c>
      <c r="E39" s="1" t="s">
        <v>6</v>
      </c>
      <c r="G39" s="1" t="s">
        <v>8</v>
      </c>
      <c r="J39" s="1" t="s">
        <v>37</v>
      </c>
      <c r="K39" s="1" t="s">
        <v>19</v>
      </c>
      <c r="L39" s="1" t="s">
        <v>17</v>
      </c>
      <c r="N39" s="1" t="s">
        <v>16</v>
      </c>
      <c r="S39" s="7">
        <v>62</v>
      </c>
      <c r="T39" s="1"/>
      <c r="U39" s="2">
        <v>2</v>
      </c>
      <c r="V39" t="s">
        <v>77</v>
      </c>
      <c r="W39" t="s">
        <v>78</v>
      </c>
      <c r="X39" t="s">
        <v>59</v>
      </c>
      <c r="Y39" s="8"/>
      <c r="Z39" t="s">
        <v>78</v>
      </c>
      <c r="AA39" s="8"/>
      <c r="AC39" t="s">
        <v>77</v>
      </c>
      <c r="AD39" t="s">
        <v>79</v>
      </c>
      <c r="AE39" t="s">
        <v>66</v>
      </c>
      <c r="AF39" s="8"/>
      <c r="AG39" t="s">
        <v>79</v>
      </c>
      <c r="AH39" s="8"/>
      <c r="AJ39" s="1" t="s">
        <v>37</v>
      </c>
      <c r="AK39" s="1" t="s">
        <v>19</v>
      </c>
      <c r="AL39" s="1" t="s">
        <v>17</v>
      </c>
      <c r="AM39" s="9"/>
      <c r="AN39" s="1" t="s">
        <v>16</v>
      </c>
      <c r="AO39" s="8"/>
      <c r="AQ39" t="str">
        <f t="shared" si="4"/>
        <v>CFe - Nota 62 - Grupo5 - Saídas - Documento Próprio</v>
      </c>
    </row>
    <row r="40" spans="1:43">
      <c r="A40" s="1">
        <v>63</v>
      </c>
      <c r="C40" s="1" t="s">
        <v>36</v>
      </c>
      <c r="D40" s="1" t="s">
        <v>5</v>
      </c>
      <c r="E40" s="1" t="s">
        <v>6</v>
      </c>
      <c r="G40" s="1" t="s">
        <v>8</v>
      </c>
      <c r="J40" s="1" t="s">
        <v>37</v>
      </c>
      <c r="K40" s="1" t="s">
        <v>11</v>
      </c>
      <c r="L40" s="1" t="s">
        <v>12</v>
      </c>
      <c r="S40" s="7">
        <v>63</v>
      </c>
      <c r="T40" s="1"/>
      <c r="U40" s="2">
        <v>2</v>
      </c>
      <c r="V40" t="s">
        <v>77</v>
      </c>
      <c r="W40" t="s">
        <v>78</v>
      </c>
      <c r="X40" t="s">
        <v>59</v>
      </c>
      <c r="Y40" s="8"/>
      <c r="Z40" t="s">
        <v>78</v>
      </c>
      <c r="AA40" s="8"/>
      <c r="AC40" t="s">
        <v>77</v>
      </c>
      <c r="AD40" t="s">
        <v>78</v>
      </c>
      <c r="AE40" t="s">
        <v>59</v>
      </c>
      <c r="AF40" s="8"/>
      <c r="AG40" s="8"/>
      <c r="AH40" s="8"/>
      <c r="AJ40" s="1" t="s">
        <v>37</v>
      </c>
      <c r="AK40" s="1" t="s">
        <v>11</v>
      </c>
      <c r="AL40" s="1" t="s">
        <v>12</v>
      </c>
      <c r="AM40" s="9"/>
      <c r="AN40" s="1"/>
      <c r="AO40" s="8"/>
      <c r="AQ40" t="str">
        <f t="shared" si="4"/>
        <v>CFe - Nota 63 - Grupo5 - Saídas - Documento Próprio</v>
      </c>
    </row>
    <row r="41" spans="1:43">
      <c r="A41" s="1">
        <v>64</v>
      </c>
      <c r="C41" s="1" t="s">
        <v>36</v>
      </c>
      <c r="D41" s="1" t="s">
        <v>5</v>
      </c>
      <c r="E41" s="1" t="s">
        <v>6</v>
      </c>
      <c r="G41" s="1" t="s">
        <v>8</v>
      </c>
      <c r="J41" s="1" t="s">
        <v>37</v>
      </c>
      <c r="K41" s="1" t="s">
        <v>11</v>
      </c>
      <c r="L41" s="1" t="s">
        <v>22</v>
      </c>
      <c r="N41" s="1" t="s">
        <v>14</v>
      </c>
      <c r="S41" s="7">
        <v>64</v>
      </c>
      <c r="T41" s="1"/>
      <c r="U41" s="2">
        <v>2</v>
      </c>
      <c r="V41" t="s">
        <v>77</v>
      </c>
      <c r="W41" t="s">
        <v>78</v>
      </c>
      <c r="X41" t="s">
        <v>59</v>
      </c>
      <c r="Y41" s="8"/>
      <c r="Z41" t="s">
        <v>78</v>
      </c>
      <c r="AA41" s="8"/>
      <c r="AC41" t="s">
        <v>77</v>
      </c>
      <c r="AD41" t="s">
        <v>78</v>
      </c>
      <c r="AE41" s="8"/>
      <c r="AF41" s="8"/>
      <c r="AG41" t="s">
        <v>78</v>
      </c>
      <c r="AH41" s="8"/>
      <c r="AJ41" s="1" t="s">
        <v>37</v>
      </c>
      <c r="AK41" s="1" t="s">
        <v>11</v>
      </c>
      <c r="AL41" s="1" t="s">
        <v>22</v>
      </c>
      <c r="AM41" s="9"/>
      <c r="AN41" s="1" t="s">
        <v>14</v>
      </c>
      <c r="AO41" s="8"/>
      <c r="AQ41" t="str">
        <f t="shared" si="4"/>
        <v>CFe - Nota 64 - Grupo5 - Saídas - Documento Próprio</v>
      </c>
    </row>
    <row r="42" spans="1:43">
      <c r="A42" s="1">
        <v>65</v>
      </c>
      <c r="C42" s="1" t="s">
        <v>36</v>
      </c>
      <c r="D42" s="1" t="s">
        <v>5</v>
      </c>
      <c r="E42" s="1" t="s">
        <v>6</v>
      </c>
      <c r="G42" s="1" t="s">
        <v>8</v>
      </c>
      <c r="J42" s="1" t="s">
        <v>37</v>
      </c>
      <c r="K42" s="1" t="s">
        <v>23</v>
      </c>
      <c r="L42" s="1" t="s">
        <v>12</v>
      </c>
      <c r="N42" s="1" t="s">
        <v>14</v>
      </c>
      <c r="S42" s="7">
        <v>65</v>
      </c>
      <c r="T42" s="1"/>
      <c r="U42" s="2">
        <v>2</v>
      </c>
      <c r="V42" t="s">
        <v>77</v>
      </c>
      <c r="W42" t="s">
        <v>78</v>
      </c>
      <c r="X42" t="s">
        <v>59</v>
      </c>
      <c r="Y42" s="8"/>
      <c r="Z42" t="s">
        <v>78</v>
      </c>
      <c r="AA42" s="8"/>
      <c r="AC42" t="s">
        <v>77</v>
      </c>
      <c r="AD42" s="8"/>
      <c r="AE42" t="s">
        <v>59</v>
      </c>
      <c r="AF42" s="8"/>
      <c r="AG42" t="s">
        <v>78</v>
      </c>
      <c r="AH42" s="8"/>
      <c r="AJ42" s="1" t="s">
        <v>37</v>
      </c>
      <c r="AK42" s="1" t="s">
        <v>23</v>
      </c>
      <c r="AL42" s="1" t="s">
        <v>12</v>
      </c>
      <c r="AM42" s="9"/>
      <c r="AN42" s="1" t="s">
        <v>14</v>
      </c>
      <c r="AO42" s="8"/>
      <c r="AQ42" t="str">
        <f t="shared" si="4"/>
        <v>CFe - Nota 65 - Grupo5 - Saídas - Documento Próprio</v>
      </c>
    </row>
    <row r="43" spans="1:43">
      <c r="A43" s="1">
        <v>66</v>
      </c>
      <c r="C43" s="1" t="s">
        <v>36</v>
      </c>
      <c r="D43" s="1" t="s">
        <v>5</v>
      </c>
      <c r="E43" s="1" t="s">
        <v>6</v>
      </c>
      <c r="G43" s="1" t="s">
        <v>8</v>
      </c>
      <c r="J43" s="1" t="s">
        <v>37</v>
      </c>
      <c r="K43" s="1" t="s">
        <v>11</v>
      </c>
      <c r="L43" s="1" t="s">
        <v>22</v>
      </c>
      <c r="S43" s="7">
        <v>66</v>
      </c>
      <c r="T43" s="1"/>
      <c r="U43" s="2">
        <v>2</v>
      </c>
      <c r="V43" t="s">
        <v>77</v>
      </c>
      <c r="W43" t="s">
        <v>78</v>
      </c>
      <c r="X43" t="s">
        <v>59</v>
      </c>
      <c r="Y43" s="8"/>
      <c r="Z43" t="s">
        <v>78</v>
      </c>
      <c r="AA43" s="8"/>
      <c r="AC43" t="s">
        <v>77</v>
      </c>
      <c r="AD43" t="s">
        <v>78</v>
      </c>
      <c r="AE43" s="8"/>
      <c r="AF43" s="8"/>
      <c r="AG43" s="8"/>
      <c r="AH43" s="8"/>
      <c r="AJ43" s="1" t="s">
        <v>37</v>
      </c>
      <c r="AK43" s="1" t="s">
        <v>11</v>
      </c>
      <c r="AL43" s="1" t="s">
        <v>22</v>
      </c>
      <c r="AM43" s="9"/>
      <c r="AN43" s="1"/>
      <c r="AO43" s="8"/>
      <c r="AQ43" t="str">
        <f>CONCATENATE("CFe - Nota ",S43," - Grupo6 - Saídas - Documento Próprio")</f>
        <v>CFe - Nota 66 - Grupo6 - Saídas - Documento Próprio</v>
      </c>
    </row>
    <row r="44" spans="1:43">
      <c r="A44" s="1">
        <v>67</v>
      </c>
      <c r="C44" s="1" t="s">
        <v>36</v>
      </c>
      <c r="D44" s="1" t="s">
        <v>5</v>
      </c>
      <c r="E44" s="1" t="s">
        <v>6</v>
      </c>
      <c r="G44" s="1" t="s">
        <v>8</v>
      </c>
      <c r="J44" s="1" t="s">
        <v>37</v>
      </c>
      <c r="K44" s="1" t="s">
        <v>23</v>
      </c>
      <c r="L44" s="1" t="s">
        <v>22</v>
      </c>
      <c r="N44" s="1" t="s">
        <v>14</v>
      </c>
      <c r="S44" s="7">
        <v>67</v>
      </c>
      <c r="T44" s="1"/>
      <c r="U44" s="2">
        <v>2</v>
      </c>
      <c r="V44" t="s">
        <v>77</v>
      </c>
      <c r="W44" t="s">
        <v>78</v>
      </c>
      <c r="X44" t="s">
        <v>59</v>
      </c>
      <c r="Y44" s="8"/>
      <c r="Z44" t="s">
        <v>78</v>
      </c>
      <c r="AA44" s="8"/>
      <c r="AC44" t="s">
        <v>77</v>
      </c>
      <c r="AD44" s="8"/>
      <c r="AE44" s="8"/>
      <c r="AF44" s="8"/>
      <c r="AG44" t="s">
        <v>78</v>
      </c>
      <c r="AH44" s="8"/>
      <c r="AJ44" s="1" t="s">
        <v>37</v>
      </c>
      <c r="AK44" s="1" t="s">
        <v>23</v>
      </c>
      <c r="AL44" s="1" t="s">
        <v>22</v>
      </c>
      <c r="AM44" s="9"/>
      <c r="AN44" s="1" t="s">
        <v>14</v>
      </c>
      <c r="AO44" s="8"/>
      <c r="AQ44" t="str">
        <f t="shared" ref="AQ44:AQ51" si="5">CONCATENATE("CFe - Nota ",S44," - Grupo6 - Saídas - Documento Próprio")</f>
        <v>CFe - Nota 67 - Grupo6 - Saídas - Documento Próprio</v>
      </c>
    </row>
    <row r="45" spans="1:43">
      <c r="A45" s="1">
        <v>68</v>
      </c>
      <c r="C45" s="1" t="s">
        <v>36</v>
      </c>
      <c r="D45" s="1" t="s">
        <v>5</v>
      </c>
      <c r="E45" s="1" t="s">
        <v>6</v>
      </c>
      <c r="G45" s="1" t="s">
        <v>8</v>
      </c>
      <c r="J45" s="1" t="s">
        <v>37</v>
      </c>
      <c r="K45" s="1" t="s">
        <v>23</v>
      </c>
      <c r="L45" s="1" t="s">
        <v>22</v>
      </c>
      <c r="S45" s="7">
        <v>68</v>
      </c>
      <c r="T45" s="1"/>
      <c r="U45" s="2">
        <v>2</v>
      </c>
      <c r="V45" t="s">
        <v>77</v>
      </c>
      <c r="W45" t="s">
        <v>78</v>
      </c>
      <c r="X45" t="s">
        <v>59</v>
      </c>
      <c r="Y45" s="8"/>
      <c r="Z45" t="s">
        <v>78</v>
      </c>
      <c r="AA45" s="8"/>
      <c r="AC45" t="s">
        <v>77</v>
      </c>
      <c r="AD45" s="8"/>
      <c r="AE45" s="8"/>
      <c r="AF45" s="8"/>
      <c r="AG45" s="8"/>
      <c r="AH45" s="8"/>
      <c r="AJ45" s="1" t="s">
        <v>37</v>
      </c>
      <c r="AK45" s="1" t="s">
        <v>23</v>
      </c>
      <c r="AL45" s="1" t="s">
        <v>22</v>
      </c>
      <c r="AM45" s="9"/>
      <c r="AN45" s="1"/>
      <c r="AO45" s="8"/>
      <c r="AQ45" t="str">
        <f t="shared" si="5"/>
        <v>CFe - Nota 68 - Grupo6 - Saídas - Documento Próprio</v>
      </c>
    </row>
    <row r="46" spans="1:43">
      <c r="A46" s="1">
        <v>69</v>
      </c>
      <c r="J46" s="1" t="s">
        <v>39</v>
      </c>
      <c r="K46" s="1" t="s">
        <v>26</v>
      </c>
      <c r="L46" s="1" t="s">
        <v>27</v>
      </c>
      <c r="N46" s="1" t="s">
        <v>29</v>
      </c>
      <c r="S46" s="7">
        <v>69</v>
      </c>
      <c r="T46" s="1"/>
      <c r="AC46" t="s">
        <v>82</v>
      </c>
      <c r="AD46" t="s">
        <v>83</v>
      </c>
      <c r="AE46" t="s">
        <v>59</v>
      </c>
      <c r="AF46" s="8"/>
      <c r="AG46" t="s">
        <v>83</v>
      </c>
      <c r="AH46" s="8"/>
      <c r="AJ46" s="1" t="s">
        <v>39</v>
      </c>
      <c r="AK46" s="1" t="s">
        <v>26</v>
      </c>
      <c r="AL46" s="1" t="s">
        <v>27</v>
      </c>
      <c r="AM46" s="9"/>
      <c r="AN46" s="1" t="s">
        <v>29</v>
      </c>
      <c r="AO46" s="8"/>
      <c r="AQ46" t="str">
        <f t="shared" si="5"/>
        <v>CFe - Nota 69 - Grupo6 - Saídas - Documento Próprio</v>
      </c>
    </row>
    <row r="47" spans="1:43">
      <c r="A47" s="1">
        <v>70</v>
      </c>
      <c r="J47" s="1" t="s">
        <v>40</v>
      </c>
      <c r="K47" s="1" t="s">
        <v>23</v>
      </c>
      <c r="L47" s="1" t="s">
        <v>22</v>
      </c>
      <c r="S47" s="7">
        <v>70</v>
      </c>
      <c r="T47" s="1"/>
      <c r="AC47" t="s">
        <v>84</v>
      </c>
      <c r="AD47" s="8"/>
      <c r="AE47" s="8"/>
      <c r="AF47" s="8"/>
      <c r="AG47" s="8"/>
      <c r="AH47" s="8"/>
      <c r="AJ47" s="1" t="s">
        <v>40</v>
      </c>
      <c r="AK47" s="1" t="s">
        <v>23</v>
      </c>
      <c r="AL47" s="1" t="s">
        <v>22</v>
      </c>
      <c r="AM47" s="9"/>
      <c r="AN47" s="1"/>
      <c r="AO47" s="8"/>
      <c r="AQ47" t="str">
        <f t="shared" si="5"/>
        <v>CFe - Nota 70 - Grupo6 - Saídas - Documento Próprio</v>
      </c>
    </row>
    <row r="48" spans="1:43">
      <c r="A48" s="1">
        <v>71</v>
      </c>
      <c r="K48" s="1" t="s">
        <v>31</v>
      </c>
      <c r="L48" s="1" t="s">
        <v>32</v>
      </c>
      <c r="N48" s="1" t="s">
        <v>34</v>
      </c>
      <c r="S48" s="7">
        <v>71</v>
      </c>
      <c r="T48" s="1"/>
      <c r="AC48" s="8"/>
      <c r="AD48" t="s">
        <v>85</v>
      </c>
      <c r="AE48" t="s">
        <v>66</v>
      </c>
      <c r="AF48" s="8"/>
      <c r="AG48" t="s">
        <v>85</v>
      </c>
      <c r="AH48" s="8"/>
      <c r="AJ48" s="1"/>
      <c r="AK48" s="1" t="s">
        <v>31</v>
      </c>
      <c r="AL48" s="1" t="s">
        <v>32</v>
      </c>
      <c r="AM48" s="9"/>
      <c r="AN48" s="1" t="s">
        <v>34</v>
      </c>
      <c r="AO48" s="8"/>
      <c r="AQ48" t="str">
        <f t="shared" si="5"/>
        <v>CFe - Nota 71 - Grupo6 - Saídas - Documento Próprio</v>
      </c>
    </row>
    <row r="49" spans="1:43">
      <c r="A49" s="1">
        <v>72</v>
      </c>
      <c r="J49" s="1" t="s">
        <v>41</v>
      </c>
      <c r="K49" s="1" t="s">
        <v>26</v>
      </c>
      <c r="L49" s="1" t="s">
        <v>27</v>
      </c>
      <c r="N49" s="1" t="s">
        <v>29</v>
      </c>
      <c r="S49" s="7">
        <v>72</v>
      </c>
      <c r="T49" s="1"/>
      <c r="AC49" s="11" t="s">
        <v>81</v>
      </c>
      <c r="AD49" t="s">
        <v>83</v>
      </c>
      <c r="AE49" t="s">
        <v>59</v>
      </c>
      <c r="AF49" s="8"/>
      <c r="AG49" t="s">
        <v>83</v>
      </c>
      <c r="AH49" s="8"/>
      <c r="AJ49" s="1" t="s">
        <v>41</v>
      </c>
      <c r="AK49" s="1" t="s">
        <v>26</v>
      </c>
      <c r="AL49" s="1" t="s">
        <v>27</v>
      </c>
      <c r="AM49" s="9"/>
      <c r="AN49" s="1" t="s">
        <v>29</v>
      </c>
      <c r="AO49" s="8"/>
      <c r="AQ49" t="str">
        <f t="shared" si="5"/>
        <v>CFe - Nota 72 - Grupo6 - Saídas - Documento Próprio</v>
      </c>
    </row>
    <row r="50" spans="1:43">
      <c r="A50" s="1">
        <v>73</v>
      </c>
      <c r="J50" s="1" t="s">
        <v>39</v>
      </c>
      <c r="K50" s="1" t="s">
        <v>31</v>
      </c>
      <c r="L50" s="1" t="s">
        <v>32</v>
      </c>
      <c r="N50" s="1" t="s">
        <v>34</v>
      </c>
      <c r="S50" s="7">
        <v>73</v>
      </c>
      <c r="T50" s="1"/>
      <c r="AC50" t="s">
        <v>82</v>
      </c>
      <c r="AD50" t="s">
        <v>85</v>
      </c>
      <c r="AE50" t="s">
        <v>66</v>
      </c>
      <c r="AF50" s="8"/>
      <c r="AG50" t="s">
        <v>85</v>
      </c>
      <c r="AH50" s="8"/>
      <c r="AJ50" s="1" t="s">
        <v>39</v>
      </c>
      <c r="AK50" s="1" t="s">
        <v>31</v>
      </c>
      <c r="AL50" s="1" t="s">
        <v>32</v>
      </c>
      <c r="AM50" s="9"/>
      <c r="AN50" s="1" t="s">
        <v>34</v>
      </c>
      <c r="AO50" s="8"/>
      <c r="AQ50" t="str">
        <f t="shared" si="5"/>
        <v>CFe - Nota 73 - Grupo6 - Saídas - Documento Próprio</v>
      </c>
    </row>
    <row r="51" spans="1:43">
      <c r="A51" s="1">
        <v>74</v>
      </c>
      <c r="D51" s="1" t="s">
        <v>42</v>
      </c>
      <c r="H51" s="1" t="s">
        <v>9</v>
      </c>
      <c r="K51" s="1" t="s">
        <v>43</v>
      </c>
      <c r="O51" s="1" t="s">
        <v>15</v>
      </c>
      <c r="S51" s="7">
        <v>74</v>
      </c>
      <c r="T51" s="1"/>
      <c r="U51" s="2">
        <v>3</v>
      </c>
      <c r="V51" s="8"/>
      <c r="W51" s="1" t="s">
        <v>42</v>
      </c>
      <c r="X51" s="8"/>
      <c r="Y51" s="8"/>
      <c r="Z51" s="8"/>
      <c r="AA51" s="1" t="s">
        <v>9</v>
      </c>
      <c r="AC51" s="8"/>
      <c r="AD51" t="s">
        <v>86</v>
      </c>
      <c r="AE51" s="8"/>
      <c r="AF51" s="8"/>
      <c r="AG51" s="8"/>
      <c r="AH51" t="s">
        <v>87</v>
      </c>
      <c r="AJ51" s="8"/>
      <c r="AK51" s="1" t="s">
        <v>43</v>
      </c>
      <c r="AL51" s="9"/>
      <c r="AM51" s="9"/>
      <c r="AN51" s="9"/>
      <c r="AO51" s="1" t="s">
        <v>15</v>
      </c>
      <c r="AQ51" t="str">
        <f t="shared" si="5"/>
        <v>CFe - Nota 74 - Grupo6 - Saídas - Documento Próprio</v>
      </c>
    </row>
    <row r="52" spans="1:43">
      <c r="A52" s="1">
        <v>75</v>
      </c>
      <c r="D52" s="1" t="s">
        <v>42</v>
      </c>
      <c r="H52" s="1" t="s">
        <v>9</v>
      </c>
      <c r="K52" s="1" t="s">
        <v>43</v>
      </c>
      <c r="O52" s="1" t="s">
        <v>44</v>
      </c>
      <c r="S52" s="7">
        <v>75</v>
      </c>
      <c r="T52" s="1"/>
      <c r="U52" s="2">
        <v>3</v>
      </c>
      <c r="V52" s="8"/>
      <c r="W52" s="1" t="s">
        <v>42</v>
      </c>
      <c r="X52" s="8"/>
      <c r="Y52" s="8"/>
      <c r="Z52" s="8"/>
      <c r="AA52" s="1" t="s">
        <v>9</v>
      </c>
      <c r="AC52" s="8"/>
      <c r="AD52" t="s">
        <v>86</v>
      </c>
      <c r="AE52" s="8"/>
      <c r="AF52" s="8"/>
      <c r="AG52" s="8"/>
      <c r="AH52" t="s">
        <v>61</v>
      </c>
      <c r="AJ52" s="8"/>
      <c r="AK52" s="1" t="s">
        <v>43</v>
      </c>
      <c r="AL52" s="9"/>
      <c r="AM52" s="9"/>
      <c r="AN52" s="9"/>
      <c r="AO52" s="1" t="s">
        <v>44</v>
      </c>
      <c r="AQ52" t="str">
        <f>CONCATENATE("CFe - Nota ",S52," - Grupo7 - Saídas - Documento Próprio")</f>
        <v>CFe - Nota 75 - Grupo7 - Saídas - Documento Próprio</v>
      </c>
    </row>
    <row r="53" spans="1:43">
      <c r="A53" s="1">
        <v>76</v>
      </c>
      <c r="D53" s="1" t="s">
        <v>42</v>
      </c>
      <c r="H53" s="1" t="s">
        <v>9</v>
      </c>
      <c r="K53" s="1" t="s">
        <v>45</v>
      </c>
      <c r="O53" s="1" t="s">
        <v>15</v>
      </c>
      <c r="S53" s="7">
        <v>76</v>
      </c>
      <c r="T53" s="1"/>
      <c r="U53" s="2">
        <v>3</v>
      </c>
      <c r="V53" s="8"/>
      <c r="W53" s="1" t="s">
        <v>42</v>
      </c>
      <c r="X53" s="8"/>
      <c r="Y53" s="8"/>
      <c r="Z53" s="8"/>
      <c r="AA53" s="1" t="s">
        <v>9</v>
      </c>
      <c r="AC53" s="8"/>
      <c r="AD53" t="s">
        <v>86</v>
      </c>
      <c r="AE53" s="8"/>
      <c r="AF53" s="8"/>
      <c r="AG53" s="8"/>
      <c r="AH53" t="s">
        <v>87</v>
      </c>
      <c r="AJ53" s="8"/>
      <c r="AK53" s="1" t="s">
        <v>45</v>
      </c>
      <c r="AL53" s="9"/>
      <c r="AM53" s="9"/>
      <c r="AN53" s="9"/>
      <c r="AO53" s="1" t="s">
        <v>15</v>
      </c>
      <c r="AQ53" t="str">
        <f t="shared" ref="AQ53:AQ56" si="6">CONCATENATE("CFe - Nota ",S53," - Grupo7 - Saídas - Documento Próprio")</f>
        <v>CFe - Nota 76 - Grupo7 - Saídas - Documento Próprio</v>
      </c>
    </row>
    <row r="54" spans="1:43">
      <c r="A54" s="1">
        <v>77</v>
      </c>
      <c r="K54" s="1" t="s">
        <v>46</v>
      </c>
      <c r="O54" s="1" t="s">
        <v>44</v>
      </c>
      <c r="S54" s="7">
        <v>77</v>
      </c>
      <c r="T54" s="1"/>
      <c r="AC54" s="8"/>
      <c r="AD54" s="8"/>
      <c r="AE54" s="8"/>
      <c r="AF54" s="8"/>
      <c r="AG54" s="8"/>
      <c r="AH54" t="s">
        <v>61</v>
      </c>
      <c r="AJ54" s="8"/>
      <c r="AK54" s="1" t="s">
        <v>46</v>
      </c>
      <c r="AL54" s="9"/>
      <c r="AM54" s="9"/>
      <c r="AN54" s="9"/>
      <c r="AO54" s="1" t="s">
        <v>44</v>
      </c>
      <c r="AQ54" t="str">
        <f t="shared" si="6"/>
        <v>CFe - Nota 77 - Grupo7 - Saídas - Documento Próprio</v>
      </c>
    </row>
    <row r="55" spans="1:43">
      <c r="A55" s="1">
        <v>78</v>
      </c>
      <c r="K55" s="1" t="s">
        <v>47</v>
      </c>
      <c r="O55" s="1" t="s">
        <v>44</v>
      </c>
      <c r="S55" s="7">
        <v>78</v>
      </c>
      <c r="T55" s="1"/>
      <c r="AC55" s="8"/>
      <c r="AD55" s="8"/>
      <c r="AE55" s="8"/>
      <c r="AF55" s="8"/>
      <c r="AG55" s="8"/>
      <c r="AH55" t="s">
        <v>61</v>
      </c>
      <c r="AJ55" s="8"/>
      <c r="AK55" s="1" t="s">
        <v>47</v>
      </c>
      <c r="AL55" s="9"/>
      <c r="AM55" s="9"/>
      <c r="AN55" s="9"/>
      <c r="AO55" s="1" t="s">
        <v>44</v>
      </c>
      <c r="AQ55" t="str">
        <f t="shared" si="6"/>
        <v>CFe - Nota 78 - Grupo7 - Saídas - Documento Próprio</v>
      </c>
    </row>
    <row r="56" spans="1:43">
      <c r="A56" s="1">
        <v>79</v>
      </c>
      <c r="K56" s="1" t="s">
        <v>46</v>
      </c>
      <c r="O56" s="1" t="s">
        <v>48</v>
      </c>
      <c r="S56" s="7">
        <v>79</v>
      </c>
      <c r="T56" s="1"/>
      <c r="AC56" s="8"/>
      <c r="AD56" s="8"/>
      <c r="AE56" s="8"/>
      <c r="AF56" s="8"/>
      <c r="AG56" s="8"/>
      <c r="AH56" t="s">
        <v>88</v>
      </c>
      <c r="AJ56" s="8"/>
      <c r="AK56" s="1" t="s">
        <v>46</v>
      </c>
      <c r="AL56" s="9"/>
      <c r="AM56" s="9"/>
      <c r="AN56" s="9"/>
      <c r="AO56" s="1" t="s">
        <v>48</v>
      </c>
      <c r="AQ56" t="str">
        <f t="shared" si="6"/>
        <v>CFe - Nota 79 - Grupo7 - Saídas - Documento Próprio</v>
      </c>
    </row>
    <row r="71" spans="20:20">
      <c r="T71" s="1"/>
    </row>
    <row r="72" spans="20:20">
      <c r="T72" s="1"/>
    </row>
    <row r="73" spans="20:20">
      <c r="T73" s="1"/>
    </row>
    <row r="74" spans="20:20">
      <c r="T74" s="1"/>
    </row>
    <row r="75" spans="20:20">
      <c r="T75" s="1"/>
    </row>
    <row r="76" spans="20:20">
      <c r="T76" s="1"/>
    </row>
    <row r="77" spans="20:20">
      <c r="T77" s="1"/>
    </row>
    <row r="78" spans="20:20">
      <c r="T78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B4EE4-58EC-49C6-8832-447A3D31A761}">
  <dimension ref="A1:AS78"/>
  <sheetViews>
    <sheetView showGridLines="0" topLeftCell="Q1" workbookViewId="0">
      <selection activeCell="AC4" sqref="AC4"/>
    </sheetView>
  </sheetViews>
  <sheetFormatPr defaultRowHeight="15"/>
  <cols>
    <col min="1" max="1" width="7.140625" style="1" bestFit="1" customWidth="1"/>
    <col min="2" max="2" width="9.42578125" style="2" customWidth="1"/>
    <col min="3" max="3" width="7.42578125" style="1" bestFit="1" customWidth="1"/>
    <col min="4" max="4" width="10.7109375" style="1" bestFit="1" customWidth="1"/>
    <col min="5" max="5" width="4.28515625" style="1" bestFit="1" customWidth="1"/>
    <col min="6" max="6" width="3.5703125" style="1" bestFit="1" customWidth="1"/>
    <col min="7" max="7" width="8.28515625" style="1" bestFit="1" customWidth="1"/>
    <col min="8" max="8" width="6" style="1" bestFit="1" customWidth="1"/>
    <col min="9" max="9" width="9.42578125" style="1" customWidth="1"/>
    <col min="10" max="10" width="8" style="1" bestFit="1" customWidth="1"/>
    <col min="11" max="11" width="12" style="1" bestFit="1" customWidth="1"/>
    <col min="12" max="12" width="8.7109375" style="1" bestFit="1" customWidth="1"/>
    <col min="13" max="13" width="4.85546875" style="1" bestFit="1" customWidth="1"/>
    <col min="14" max="14" width="9.5703125" style="1" bestFit="1" customWidth="1"/>
    <col min="15" max="15" width="7.140625" style="1" bestFit="1" customWidth="1"/>
    <col min="16" max="18" width="9.140625" style="2"/>
    <col min="19" max="19" width="6.28515625" style="2" bestFit="1" customWidth="1"/>
    <col min="20" max="20" width="9.140625" style="2"/>
    <col min="21" max="21" width="11.140625" style="2" bestFit="1" customWidth="1"/>
    <col min="22" max="22" width="15.140625" style="4" bestFit="1" customWidth="1"/>
    <col min="23" max="23" width="19.7109375" style="4" bestFit="1" customWidth="1"/>
    <col min="24" max="24" width="3.28515625" style="4" bestFit="1" customWidth="1"/>
    <col min="25" max="25" width="10" style="4" bestFit="1" customWidth="1"/>
    <col min="26" max="26" width="20.7109375" style="4" bestFit="1" customWidth="1"/>
    <col min="27" max="27" width="7" style="4" bestFit="1" customWidth="1"/>
    <col min="28" max="28" width="9.140625" style="2"/>
    <col min="29" max="29" width="15.140625" bestFit="1" customWidth="1"/>
    <col min="30" max="30" width="19.7109375" bestFit="1" customWidth="1"/>
    <col min="31" max="31" width="3.28515625" bestFit="1" customWidth="1"/>
    <col min="32" max="32" width="10" bestFit="1" customWidth="1"/>
    <col min="33" max="33" width="19.7109375" bestFit="1" customWidth="1"/>
    <col min="34" max="34" width="7" bestFit="1" customWidth="1"/>
    <col min="36" max="36" width="7.7109375" customWidth="1"/>
    <col min="37" max="37" width="12" bestFit="1" customWidth="1"/>
    <col min="38" max="38" width="5.42578125" bestFit="1" customWidth="1"/>
    <col min="39" max="39" width="4.7109375" bestFit="1" customWidth="1"/>
    <col min="40" max="40" width="9.42578125" bestFit="1" customWidth="1"/>
    <col min="41" max="41" width="7" bestFit="1" customWidth="1"/>
    <col min="45" max="45" width="53" bestFit="1" customWidth="1"/>
  </cols>
  <sheetData>
    <row r="1" spans="1:45">
      <c r="A1" s="14" t="s">
        <v>0</v>
      </c>
      <c r="B1" s="1"/>
      <c r="P1" s="1"/>
      <c r="Q1" s="1"/>
      <c r="R1" s="1"/>
      <c r="S1" s="1"/>
      <c r="T1" s="1"/>
    </row>
    <row r="2" spans="1:45">
      <c r="U2" s="3" t="s">
        <v>49</v>
      </c>
      <c r="AC2" s="3" t="s">
        <v>62</v>
      </c>
      <c r="AJ2" s="3" t="s">
        <v>64</v>
      </c>
    </row>
    <row r="3" spans="1:45">
      <c r="A3" s="1" t="s">
        <v>1</v>
      </c>
      <c r="C3" s="1" t="s">
        <v>2</v>
      </c>
      <c r="J3" s="1" t="s">
        <v>3</v>
      </c>
      <c r="S3" s="5" t="s">
        <v>63</v>
      </c>
      <c r="U3" s="5" t="s">
        <v>50</v>
      </c>
      <c r="V3" s="6" t="s">
        <v>51</v>
      </c>
      <c r="W3" s="6" t="s">
        <v>52</v>
      </c>
      <c r="X3" s="6" t="s">
        <v>53</v>
      </c>
      <c r="Y3" s="6" t="s">
        <v>54</v>
      </c>
      <c r="Z3" s="6" t="s">
        <v>55</v>
      </c>
      <c r="AA3" s="6" t="s">
        <v>56</v>
      </c>
      <c r="AB3" s="5"/>
      <c r="AC3" s="6" t="s">
        <v>51</v>
      </c>
      <c r="AD3" s="6" t="s">
        <v>52</v>
      </c>
      <c r="AE3" s="6" t="s">
        <v>53</v>
      </c>
      <c r="AF3" s="6" t="s">
        <v>54</v>
      </c>
      <c r="AG3" s="6" t="s">
        <v>55</v>
      </c>
      <c r="AH3" s="6" t="s">
        <v>56</v>
      </c>
      <c r="AJ3" s="6" t="s">
        <v>51</v>
      </c>
      <c r="AK3" s="6" t="s">
        <v>52</v>
      </c>
      <c r="AL3" s="6" t="s">
        <v>53</v>
      </c>
      <c r="AM3" s="6" t="s">
        <v>54</v>
      </c>
      <c r="AN3" s="6" t="s">
        <v>55</v>
      </c>
      <c r="AO3" s="6" t="s">
        <v>56</v>
      </c>
      <c r="AS3" s="15"/>
    </row>
    <row r="4" spans="1:45">
      <c r="S4" s="7" t="s">
        <v>93</v>
      </c>
      <c r="U4" s="2">
        <v>1</v>
      </c>
      <c r="V4" s="4" t="s">
        <v>57</v>
      </c>
      <c r="W4" s="4" t="s">
        <v>58</v>
      </c>
      <c r="X4" s="4" t="s">
        <v>59</v>
      </c>
      <c r="Y4" s="4" t="s">
        <v>60</v>
      </c>
      <c r="Z4" s="4" t="s">
        <v>58</v>
      </c>
      <c r="AA4" s="4" t="s">
        <v>61</v>
      </c>
      <c r="AC4" s="4" t="s">
        <v>57</v>
      </c>
      <c r="AD4" s="4" t="s">
        <v>58</v>
      </c>
      <c r="AE4" s="4" t="s">
        <v>59</v>
      </c>
      <c r="AF4" s="4" t="s">
        <v>60</v>
      </c>
      <c r="AG4" s="4" t="s">
        <v>58</v>
      </c>
      <c r="AH4" s="4" t="s">
        <v>61</v>
      </c>
      <c r="AJ4" s="1" t="s">
        <v>10</v>
      </c>
      <c r="AK4" s="1" t="s">
        <v>11</v>
      </c>
      <c r="AL4" s="1" t="s">
        <v>12</v>
      </c>
      <c r="AM4" s="1" t="s">
        <v>13</v>
      </c>
      <c r="AN4" s="1" t="s">
        <v>14</v>
      </c>
      <c r="AO4" s="1" t="s">
        <v>15</v>
      </c>
      <c r="AQ4" s="17" t="s">
        <v>95</v>
      </c>
      <c r="AS4" t="str">
        <f>CONCATENATE("NF3e - Nota ",S4," - ",AQ4," - Saídas - Documento Próprio")</f>
        <v>NF3e - Nota 01 a 10 - Grupo1 - Saídas - Documento Próprio</v>
      </c>
    </row>
    <row r="5" spans="1:45">
      <c r="S5" s="7" t="s">
        <v>91</v>
      </c>
      <c r="AC5" s="4" t="s">
        <v>57</v>
      </c>
      <c r="AD5" s="4" t="s">
        <v>69</v>
      </c>
      <c r="AE5" t="s">
        <v>66</v>
      </c>
      <c r="AF5" t="s">
        <v>67</v>
      </c>
      <c r="AG5" s="4" t="s">
        <v>69</v>
      </c>
      <c r="AH5" s="4" t="s">
        <v>61</v>
      </c>
      <c r="AJ5" s="1" t="s">
        <v>10</v>
      </c>
      <c r="AK5" s="1" t="s">
        <v>19</v>
      </c>
      <c r="AL5" s="1" t="s">
        <v>89</v>
      </c>
      <c r="AM5" s="1" t="s">
        <v>90</v>
      </c>
      <c r="AN5" s="1" t="s">
        <v>16</v>
      </c>
      <c r="AO5" s="1" t="s">
        <v>15</v>
      </c>
      <c r="AQ5" s="17" t="s">
        <v>95</v>
      </c>
      <c r="AS5" t="str">
        <f t="shared" ref="AS5:AS56" si="0">CONCATENATE("NF3e - Nota ",S5," - ",AQ5," - Saídas - Documento Próprio")</f>
        <v>NF3e - Nota 11 a 20 - Grupo1 - Saídas - Documento Próprio</v>
      </c>
    </row>
    <row r="6" spans="1:45">
      <c r="S6" s="7" t="s">
        <v>92</v>
      </c>
      <c r="U6" s="2">
        <v>1</v>
      </c>
      <c r="V6" s="4" t="s">
        <v>57</v>
      </c>
      <c r="W6" s="4" t="s">
        <v>58</v>
      </c>
      <c r="X6" s="4" t="s">
        <v>59</v>
      </c>
      <c r="Y6" s="4" t="s">
        <v>60</v>
      </c>
      <c r="Z6" s="4" t="s">
        <v>58</v>
      </c>
      <c r="AA6" s="4" t="s">
        <v>61</v>
      </c>
      <c r="AC6" s="4" t="s">
        <v>57</v>
      </c>
      <c r="AD6" s="4" t="s">
        <v>58</v>
      </c>
      <c r="AE6" s="4" t="s">
        <v>59</v>
      </c>
      <c r="AF6" s="4" t="s">
        <v>60</v>
      </c>
      <c r="AG6" s="4" t="s">
        <v>58</v>
      </c>
      <c r="AH6" s="4" t="s">
        <v>61</v>
      </c>
      <c r="AJ6" s="1" t="s">
        <v>10</v>
      </c>
      <c r="AK6" s="1" t="s">
        <v>11</v>
      </c>
      <c r="AL6" s="1" t="s">
        <v>12</v>
      </c>
      <c r="AM6" s="1" t="s">
        <v>13</v>
      </c>
      <c r="AN6" s="1" t="s">
        <v>14</v>
      </c>
      <c r="AO6" s="1" t="s">
        <v>15</v>
      </c>
      <c r="AQ6" s="17" t="s">
        <v>95</v>
      </c>
      <c r="AS6" t="str">
        <f t="shared" si="0"/>
        <v>NF3e - Nota 21 a 30 - Grupo1 - Saídas - Documento Próprio</v>
      </c>
    </row>
    <row r="7" spans="1:45">
      <c r="A7" s="1">
        <v>30</v>
      </c>
      <c r="C7" s="1" t="s">
        <v>4</v>
      </c>
      <c r="D7" s="1" t="s">
        <v>5</v>
      </c>
      <c r="E7" s="1" t="s">
        <v>6</v>
      </c>
      <c r="F7" s="1" t="s">
        <v>7</v>
      </c>
      <c r="G7" s="1" t="s">
        <v>8</v>
      </c>
      <c r="H7" s="1" t="s">
        <v>9</v>
      </c>
      <c r="J7" s="1" t="s">
        <v>10</v>
      </c>
      <c r="K7" s="1" t="s">
        <v>11</v>
      </c>
      <c r="L7" s="1" t="s">
        <v>12</v>
      </c>
      <c r="M7" s="1" t="s">
        <v>13</v>
      </c>
      <c r="N7" s="1" t="s">
        <v>14</v>
      </c>
      <c r="O7" s="1" t="s">
        <v>15</v>
      </c>
      <c r="S7" s="7">
        <v>31</v>
      </c>
      <c r="U7" s="2">
        <v>1</v>
      </c>
      <c r="V7" s="4" t="s">
        <v>57</v>
      </c>
      <c r="W7" s="4" t="s">
        <v>58</v>
      </c>
      <c r="X7" s="4" t="s">
        <v>59</v>
      </c>
      <c r="Y7" s="4" t="s">
        <v>60</v>
      </c>
      <c r="Z7" s="4" t="s">
        <v>58</v>
      </c>
      <c r="AA7" s="4" t="s">
        <v>61</v>
      </c>
      <c r="AC7" s="4" t="s">
        <v>57</v>
      </c>
      <c r="AD7" s="4" t="s">
        <v>58</v>
      </c>
      <c r="AE7" s="4" t="s">
        <v>59</v>
      </c>
      <c r="AF7" s="4" t="s">
        <v>60</v>
      </c>
      <c r="AG7" s="4" t="s">
        <v>58</v>
      </c>
      <c r="AH7" s="4" t="s">
        <v>61</v>
      </c>
      <c r="AJ7" s="1" t="s">
        <v>10</v>
      </c>
      <c r="AK7" s="1" t="s">
        <v>11</v>
      </c>
      <c r="AL7" s="1" t="s">
        <v>12</v>
      </c>
      <c r="AM7" s="1" t="s">
        <v>13</v>
      </c>
      <c r="AN7" s="1" t="s">
        <v>14</v>
      </c>
      <c r="AO7" s="1" t="s">
        <v>15</v>
      </c>
      <c r="AQ7" s="17" t="s">
        <v>96</v>
      </c>
      <c r="AS7" t="str">
        <f t="shared" si="0"/>
        <v>NF3e - Nota 31 - Grupo2 - Saídas - Documento Próprio</v>
      </c>
    </row>
    <row r="8" spans="1:45">
      <c r="A8" s="1">
        <v>31</v>
      </c>
      <c r="C8" s="1" t="s">
        <v>4</v>
      </c>
      <c r="D8" s="1" t="s">
        <v>5</v>
      </c>
      <c r="E8" s="1" t="s">
        <v>6</v>
      </c>
      <c r="F8" s="1" t="s">
        <v>7</v>
      </c>
      <c r="G8" s="1" t="s">
        <v>8</v>
      </c>
      <c r="H8" s="1" t="s">
        <v>9</v>
      </c>
      <c r="J8" s="1" t="s">
        <v>10</v>
      </c>
      <c r="K8" s="1" t="s">
        <v>11</v>
      </c>
      <c r="L8" s="1" t="s">
        <v>12</v>
      </c>
      <c r="M8" s="1" t="s">
        <v>13</v>
      </c>
      <c r="N8" s="1" t="s">
        <v>16</v>
      </c>
      <c r="O8" s="1" t="s">
        <v>15</v>
      </c>
      <c r="S8" s="7">
        <v>32</v>
      </c>
      <c r="U8" s="2">
        <v>1</v>
      </c>
      <c r="V8" s="4" t="s">
        <v>57</v>
      </c>
      <c r="W8" s="4" t="s">
        <v>58</v>
      </c>
      <c r="X8" s="4" t="s">
        <v>59</v>
      </c>
      <c r="Y8" s="4" t="s">
        <v>60</v>
      </c>
      <c r="Z8" s="4" t="s">
        <v>58</v>
      </c>
      <c r="AA8" s="4" t="s">
        <v>61</v>
      </c>
      <c r="AC8" t="s">
        <v>57</v>
      </c>
      <c r="AD8" t="s">
        <v>58</v>
      </c>
      <c r="AE8" t="s">
        <v>59</v>
      </c>
      <c r="AF8" t="s">
        <v>60</v>
      </c>
      <c r="AG8" t="str">
        <f>CONCATENATE("informacao atualizada na nota ",S8)</f>
        <v>informacao atualizada na nota 32</v>
      </c>
      <c r="AH8" t="s">
        <v>61</v>
      </c>
      <c r="AJ8" s="1" t="s">
        <v>10</v>
      </c>
      <c r="AK8" s="1" t="s">
        <v>11</v>
      </c>
      <c r="AL8" s="1" t="s">
        <v>12</v>
      </c>
      <c r="AM8" s="1" t="s">
        <v>13</v>
      </c>
      <c r="AN8" s="1" t="s">
        <v>16</v>
      </c>
      <c r="AO8" s="1" t="s">
        <v>15</v>
      </c>
      <c r="AQ8" s="17" t="s">
        <v>96</v>
      </c>
      <c r="AS8" t="str">
        <f t="shared" si="0"/>
        <v>NF3e - Nota 32 - Grupo2 - Saídas - Documento Próprio</v>
      </c>
    </row>
    <row r="9" spans="1:45">
      <c r="A9" s="1">
        <v>32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J9" s="1" t="s">
        <v>10</v>
      </c>
      <c r="K9" s="1" t="s">
        <v>11</v>
      </c>
      <c r="L9" s="1" t="s">
        <v>17</v>
      </c>
      <c r="M9" s="1" t="s">
        <v>18</v>
      </c>
      <c r="N9" s="1" t="s">
        <v>14</v>
      </c>
      <c r="O9" s="1" t="s">
        <v>15</v>
      </c>
      <c r="S9" s="7">
        <v>33</v>
      </c>
      <c r="U9" s="2">
        <v>1</v>
      </c>
      <c r="V9" s="4" t="s">
        <v>57</v>
      </c>
      <c r="W9" s="4" t="s">
        <v>58</v>
      </c>
      <c r="X9" s="4" t="s">
        <v>59</v>
      </c>
      <c r="Y9" s="4" t="s">
        <v>60</v>
      </c>
      <c r="Z9" s="4" t="s">
        <v>58</v>
      </c>
      <c r="AA9" s="4" t="s">
        <v>61</v>
      </c>
      <c r="AC9" t="s">
        <v>57</v>
      </c>
      <c r="AD9" t="s">
        <v>58</v>
      </c>
      <c r="AE9" t="s">
        <v>66</v>
      </c>
      <c r="AF9" t="s">
        <v>67</v>
      </c>
      <c r="AG9" t="s">
        <v>58</v>
      </c>
      <c r="AH9" t="s">
        <v>61</v>
      </c>
      <c r="AJ9" s="1" t="s">
        <v>10</v>
      </c>
      <c r="AK9" s="1" t="s">
        <v>11</v>
      </c>
      <c r="AL9" s="1" t="s">
        <v>17</v>
      </c>
      <c r="AM9" s="1" t="s">
        <v>18</v>
      </c>
      <c r="AN9" s="1" t="s">
        <v>14</v>
      </c>
      <c r="AO9" s="1" t="s">
        <v>15</v>
      </c>
      <c r="AQ9" s="17" t="s">
        <v>96</v>
      </c>
      <c r="AS9" t="str">
        <f t="shared" si="0"/>
        <v>NF3e - Nota 33 - Grupo2 - Saídas - Documento Próprio</v>
      </c>
    </row>
    <row r="10" spans="1:45">
      <c r="A10" s="1">
        <v>33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J10" s="1" t="s">
        <v>10</v>
      </c>
      <c r="K10" s="1" t="s">
        <v>19</v>
      </c>
      <c r="L10" s="1" t="s">
        <v>12</v>
      </c>
      <c r="M10" s="1" t="s">
        <v>13</v>
      </c>
      <c r="N10" s="1" t="s">
        <v>14</v>
      </c>
      <c r="O10" s="1" t="s">
        <v>15</v>
      </c>
      <c r="S10" s="7">
        <v>34</v>
      </c>
      <c r="U10" s="2">
        <v>1</v>
      </c>
      <c r="V10" s="4" t="s">
        <v>57</v>
      </c>
      <c r="W10" s="4" t="s">
        <v>58</v>
      </c>
      <c r="X10" s="4" t="s">
        <v>59</v>
      </c>
      <c r="Y10" s="4" t="s">
        <v>60</v>
      </c>
      <c r="Z10" s="4" t="s">
        <v>58</v>
      </c>
      <c r="AA10" s="4" t="s">
        <v>61</v>
      </c>
      <c r="AC10" t="s">
        <v>57</v>
      </c>
      <c r="AD10" t="s">
        <v>94</v>
      </c>
      <c r="AE10" t="s">
        <v>59</v>
      </c>
      <c r="AF10" t="s">
        <v>60</v>
      </c>
      <c r="AG10" t="s">
        <v>58</v>
      </c>
      <c r="AH10" t="s">
        <v>61</v>
      </c>
      <c r="AJ10" s="1" t="s">
        <v>10</v>
      </c>
      <c r="AK10" s="1" t="s">
        <v>19</v>
      </c>
      <c r="AL10" s="1" t="s">
        <v>12</v>
      </c>
      <c r="AM10" s="1" t="s">
        <v>13</v>
      </c>
      <c r="AN10" s="1" t="s">
        <v>14</v>
      </c>
      <c r="AO10" s="1" t="s">
        <v>15</v>
      </c>
      <c r="AQ10" s="17" t="s">
        <v>96</v>
      </c>
      <c r="AS10" t="str">
        <f t="shared" si="0"/>
        <v>NF3e - Nota 34 - Grupo2 - Saídas - Documento Próprio</v>
      </c>
    </row>
    <row r="11" spans="1:45">
      <c r="A11" s="1">
        <v>34</v>
      </c>
      <c r="C11" s="1" t="s">
        <v>4</v>
      </c>
      <c r="D11" s="1" t="s">
        <v>5</v>
      </c>
      <c r="E11" s="1" t="s">
        <v>6</v>
      </c>
      <c r="F11" s="1" t="s">
        <v>7</v>
      </c>
      <c r="G11" s="1" t="s">
        <v>8</v>
      </c>
      <c r="H11" s="1" t="s">
        <v>9</v>
      </c>
      <c r="J11" s="1" t="s">
        <v>20</v>
      </c>
      <c r="K11" s="1" t="s">
        <v>11</v>
      </c>
      <c r="L11" s="1" t="s">
        <v>12</v>
      </c>
      <c r="M11" s="1" t="s">
        <v>13</v>
      </c>
      <c r="N11" s="1" t="s">
        <v>14</v>
      </c>
      <c r="O11" s="1" t="s">
        <v>15</v>
      </c>
      <c r="Q11" s="1"/>
      <c r="S11" s="7">
        <v>35</v>
      </c>
      <c r="T11" s="1"/>
      <c r="U11" s="2">
        <v>1</v>
      </c>
      <c r="V11" s="4" t="s">
        <v>57</v>
      </c>
      <c r="W11" s="4" t="s">
        <v>58</v>
      </c>
      <c r="X11" s="4" t="s">
        <v>59</v>
      </c>
      <c r="Y11" s="4" t="s">
        <v>60</v>
      </c>
      <c r="Z11" s="4" t="s">
        <v>58</v>
      </c>
      <c r="AA11" s="4" t="s">
        <v>61</v>
      </c>
      <c r="AC11" t="s">
        <v>68</v>
      </c>
      <c r="AD11" t="s">
        <v>58</v>
      </c>
      <c r="AE11" t="s">
        <v>59</v>
      </c>
      <c r="AF11" t="s">
        <v>60</v>
      </c>
      <c r="AG11" t="s">
        <v>58</v>
      </c>
      <c r="AH11" t="s">
        <v>61</v>
      </c>
      <c r="AJ11" s="1" t="s">
        <v>20</v>
      </c>
      <c r="AK11" s="1" t="s">
        <v>11</v>
      </c>
      <c r="AL11" s="1" t="s">
        <v>12</v>
      </c>
      <c r="AM11" s="1" t="s">
        <v>13</v>
      </c>
      <c r="AN11" s="1" t="s">
        <v>14</v>
      </c>
      <c r="AO11" s="1" t="s">
        <v>15</v>
      </c>
      <c r="AQ11" s="17" t="s">
        <v>96</v>
      </c>
      <c r="AS11" t="str">
        <f t="shared" si="0"/>
        <v>NF3e - Nota 35 - Grupo2 - Saídas - Documento Próprio</v>
      </c>
    </row>
    <row r="12" spans="1:45">
      <c r="A12" s="1">
        <v>35</v>
      </c>
      <c r="C12" s="1" t="s">
        <v>4</v>
      </c>
      <c r="D12" s="1" t="s">
        <v>5</v>
      </c>
      <c r="E12" s="1" t="s">
        <v>6</v>
      </c>
      <c r="F12" s="1" t="s">
        <v>7</v>
      </c>
      <c r="G12" s="1" t="s">
        <v>8</v>
      </c>
      <c r="H12" s="1" t="s">
        <v>9</v>
      </c>
      <c r="J12" s="1" t="s">
        <v>10</v>
      </c>
      <c r="K12" s="1" t="s">
        <v>11</v>
      </c>
      <c r="L12" s="1" t="s">
        <v>17</v>
      </c>
      <c r="M12" s="1" t="s">
        <v>18</v>
      </c>
      <c r="N12" s="1" t="s">
        <v>16</v>
      </c>
      <c r="O12" s="1" t="s">
        <v>15</v>
      </c>
      <c r="Q12" s="1"/>
      <c r="S12" s="7">
        <v>36</v>
      </c>
      <c r="T12" s="1"/>
      <c r="U12" s="2">
        <v>1</v>
      </c>
      <c r="V12" s="4" t="s">
        <v>57</v>
      </c>
      <c r="W12" s="4" t="s">
        <v>58</v>
      </c>
      <c r="X12" s="4" t="s">
        <v>59</v>
      </c>
      <c r="Y12" s="4" t="s">
        <v>60</v>
      </c>
      <c r="Z12" s="4" t="s">
        <v>58</v>
      </c>
      <c r="AA12" s="4" t="s">
        <v>61</v>
      </c>
      <c r="AC12" t="s">
        <v>57</v>
      </c>
      <c r="AD12" t="s">
        <v>58</v>
      </c>
      <c r="AE12" t="s">
        <v>66</v>
      </c>
      <c r="AF12" t="s">
        <v>67</v>
      </c>
      <c r="AG12" t="str">
        <f>CONCATENATE("informacao atualizada na nota ",S12)</f>
        <v>informacao atualizada na nota 36</v>
      </c>
      <c r="AH12" t="s">
        <v>61</v>
      </c>
      <c r="AJ12" s="1" t="s">
        <v>10</v>
      </c>
      <c r="AK12" s="1" t="s">
        <v>11</v>
      </c>
      <c r="AL12" s="1" t="s">
        <v>17</v>
      </c>
      <c r="AM12" s="1" t="s">
        <v>18</v>
      </c>
      <c r="AN12" s="1" t="s">
        <v>16</v>
      </c>
      <c r="AO12" s="1" t="s">
        <v>15</v>
      </c>
      <c r="AQ12" s="17" t="s">
        <v>96</v>
      </c>
      <c r="AS12" t="str">
        <f t="shared" si="0"/>
        <v>NF3e - Nota 36 - Grupo2 - Saídas - Documento Próprio</v>
      </c>
    </row>
    <row r="13" spans="1:45">
      <c r="A13" s="1">
        <v>36</v>
      </c>
      <c r="C13" s="1" t="s">
        <v>4</v>
      </c>
      <c r="D13" s="1" t="s">
        <v>5</v>
      </c>
      <c r="E13" s="1" t="s">
        <v>6</v>
      </c>
      <c r="F13" s="1" t="s">
        <v>7</v>
      </c>
      <c r="G13" s="1" t="s">
        <v>8</v>
      </c>
      <c r="H13" s="1" t="s">
        <v>9</v>
      </c>
      <c r="J13" s="1" t="s">
        <v>10</v>
      </c>
      <c r="K13" s="1" t="s">
        <v>19</v>
      </c>
      <c r="L13" s="1" t="s">
        <v>17</v>
      </c>
      <c r="M13" s="1" t="s">
        <v>18</v>
      </c>
      <c r="N13" s="1" t="s">
        <v>14</v>
      </c>
      <c r="O13" s="1" t="s">
        <v>15</v>
      </c>
      <c r="Q13" s="1"/>
      <c r="S13" s="7">
        <v>37</v>
      </c>
      <c r="T13" s="1"/>
      <c r="U13" s="2">
        <v>1</v>
      </c>
      <c r="V13" s="4" t="s">
        <v>57</v>
      </c>
      <c r="W13" s="4" t="s">
        <v>58</v>
      </c>
      <c r="X13" s="4" t="s">
        <v>59</v>
      </c>
      <c r="Y13" s="4" t="s">
        <v>60</v>
      </c>
      <c r="Z13" s="4" t="s">
        <v>58</v>
      </c>
      <c r="AA13" s="4" t="s">
        <v>61</v>
      </c>
      <c r="AC13" t="s">
        <v>57</v>
      </c>
      <c r="AD13" s="16" t="str">
        <f>CONCATENATE("informacao atualizada na nota ",S13)</f>
        <v>informacao atualizada na nota 37</v>
      </c>
      <c r="AE13" t="s">
        <v>66</v>
      </c>
      <c r="AF13" t="s">
        <v>67</v>
      </c>
      <c r="AG13" t="s">
        <v>58</v>
      </c>
      <c r="AH13" t="s">
        <v>61</v>
      </c>
      <c r="AJ13" s="1" t="s">
        <v>10</v>
      </c>
      <c r="AK13" s="1" t="s">
        <v>19</v>
      </c>
      <c r="AL13" s="1" t="s">
        <v>17</v>
      </c>
      <c r="AM13" s="1" t="s">
        <v>18</v>
      </c>
      <c r="AN13" s="1" t="s">
        <v>14</v>
      </c>
      <c r="AO13" s="1" t="s">
        <v>15</v>
      </c>
      <c r="AQ13" s="17" t="s">
        <v>96</v>
      </c>
      <c r="AS13" t="str">
        <f t="shared" si="0"/>
        <v>NF3e - Nota 37 - Grupo2 - Saídas - Documento Próprio</v>
      </c>
    </row>
    <row r="14" spans="1:45">
      <c r="A14" s="1">
        <v>37</v>
      </c>
      <c r="B14" s="1"/>
      <c r="C14" s="1" t="s">
        <v>4</v>
      </c>
      <c r="D14" s="1" t="s">
        <v>5</v>
      </c>
      <c r="E14" s="1" t="s">
        <v>6</v>
      </c>
      <c r="F14" s="1" t="s">
        <v>7</v>
      </c>
      <c r="G14" s="1" t="s">
        <v>8</v>
      </c>
      <c r="H14" s="1" t="s">
        <v>9</v>
      </c>
      <c r="J14" s="1" t="s">
        <v>20</v>
      </c>
      <c r="K14" s="1" t="s">
        <v>19</v>
      </c>
      <c r="L14" s="1" t="s">
        <v>12</v>
      </c>
      <c r="M14" s="1" t="s">
        <v>13</v>
      </c>
      <c r="N14" s="1" t="s">
        <v>14</v>
      </c>
      <c r="O14" s="1" t="s">
        <v>15</v>
      </c>
      <c r="P14" s="1"/>
      <c r="Q14" s="1"/>
      <c r="S14" s="7">
        <v>38</v>
      </c>
      <c r="T14" s="1"/>
      <c r="U14" s="2">
        <v>1</v>
      </c>
      <c r="V14" s="4" t="s">
        <v>57</v>
      </c>
      <c r="W14" s="4" t="s">
        <v>58</v>
      </c>
      <c r="X14" s="4" t="s">
        <v>59</v>
      </c>
      <c r="Y14" s="4" t="s">
        <v>60</v>
      </c>
      <c r="Z14" s="4" t="s">
        <v>58</v>
      </c>
      <c r="AA14" s="4" t="s">
        <v>61</v>
      </c>
      <c r="AC14" t="s">
        <v>68</v>
      </c>
      <c r="AD14" s="10" t="s">
        <v>69</v>
      </c>
      <c r="AE14" t="s">
        <v>59</v>
      </c>
      <c r="AF14" t="s">
        <v>60</v>
      </c>
      <c r="AG14" t="s">
        <v>58</v>
      </c>
      <c r="AH14" t="s">
        <v>61</v>
      </c>
      <c r="AJ14" s="1" t="s">
        <v>20</v>
      </c>
      <c r="AK14" s="1" t="s">
        <v>19</v>
      </c>
      <c r="AL14" s="1" t="s">
        <v>12</v>
      </c>
      <c r="AM14" s="1" t="s">
        <v>13</v>
      </c>
      <c r="AN14" s="1" t="s">
        <v>14</v>
      </c>
      <c r="AO14" s="1" t="s">
        <v>15</v>
      </c>
      <c r="AQ14" s="17" t="s">
        <v>96</v>
      </c>
      <c r="AS14" t="str">
        <f t="shared" si="0"/>
        <v>NF3e - Nota 38 - Grupo2 - Saídas - Documento Próprio</v>
      </c>
    </row>
    <row r="15" spans="1:45">
      <c r="A15" s="1">
        <v>38</v>
      </c>
      <c r="C15" s="1" t="s">
        <v>4</v>
      </c>
      <c r="D15" s="1" t="s">
        <v>5</v>
      </c>
      <c r="E15" s="1" t="s">
        <v>6</v>
      </c>
      <c r="F15" s="1" t="s">
        <v>7</v>
      </c>
      <c r="G15" s="1" t="s">
        <v>8</v>
      </c>
      <c r="H15" s="1" t="s">
        <v>9</v>
      </c>
      <c r="J15" s="1" t="s">
        <v>10</v>
      </c>
      <c r="K15" s="1" t="s">
        <v>19</v>
      </c>
      <c r="L15" s="1" t="s">
        <v>17</v>
      </c>
      <c r="M15" s="1" t="s">
        <v>18</v>
      </c>
      <c r="N15" s="1" t="s">
        <v>16</v>
      </c>
      <c r="O15" s="1" t="s">
        <v>15</v>
      </c>
      <c r="Q15" s="1"/>
      <c r="S15" s="7">
        <v>39</v>
      </c>
      <c r="T15" s="1"/>
      <c r="U15" s="2">
        <v>1</v>
      </c>
      <c r="V15" s="4" t="s">
        <v>57</v>
      </c>
      <c r="W15" s="4" t="s">
        <v>58</v>
      </c>
      <c r="X15" s="4" t="s">
        <v>59</v>
      </c>
      <c r="Y15" s="4" t="s">
        <v>60</v>
      </c>
      <c r="Z15" s="4" t="s">
        <v>58</v>
      </c>
      <c r="AA15" s="4" t="s">
        <v>61</v>
      </c>
      <c r="AC15" t="s">
        <v>57</v>
      </c>
      <c r="AD15" s="16" t="str">
        <f>CONCATENATE("informacao atualizada na nota ",S15)</f>
        <v>informacao atualizada na nota 39</v>
      </c>
      <c r="AE15" t="s">
        <v>66</v>
      </c>
      <c r="AF15" t="s">
        <v>67</v>
      </c>
      <c r="AG15" t="str">
        <f>CONCATENATE("informacao atualizada na nota ",S15)</f>
        <v>informacao atualizada na nota 39</v>
      </c>
      <c r="AH15" t="s">
        <v>61</v>
      </c>
      <c r="AJ15" s="1" t="s">
        <v>10</v>
      </c>
      <c r="AK15" s="1" t="s">
        <v>19</v>
      </c>
      <c r="AL15" s="1" t="s">
        <v>17</v>
      </c>
      <c r="AM15" s="1" t="s">
        <v>18</v>
      </c>
      <c r="AN15" s="1" t="s">
        <v>16</v>
      </c>
      <c r="AO15" s="1" t="s">
        <v>15</v>
      </c>
      <c r="AQ15" s="17" t="s">
        <v>96</v>
      </c>
      <c r="AS15" t="str">
        <f t="shared" si="0"/>
        <v>NF3e - Nota 39 - Grupo2 - Saídas - Documento Próprio</v>
      </c>
    </row>
    <row r="16" spans="1:45">
      <c r="A16" s="1">
        <v>39</v>
      </c>
      <c r="C16" s="1" t="s">
        <v>4</v>
      </c>
      <c r="D16" s="1" t="s">
        <v>5</v>
      </c>
      <c r="E16" s="1" t="s">
        <v>6</v>
      </c>
      <c r="F16" s="1" t="s">
        <v>7</v>
      </c>
      <c r="G16" s="1" t="s">
        <v>8</v>
      </c>
      <c r="H16" s="1" t="s">
        <v>9</v>
      </c>
      <c r="J16" s="1" t="s">
        <v>10</v>
      </c>
      <c r="K16" s="1" t="s">
        <v>11</v>
      </c>
      <c r="L16" s="1" t="s">
        <v>12</v>
      </c>
      <c r="M16" s="1" t="s">
        <v>13</v>
      </c>
      <c r="N16" s="9" t="s">
        <v>21</v>
      </c>
      <c r="O16" s="1" t="s">
        <v>15</v>
      </c>
      <c r="Q16" s="1"/>
      <c r="R16" s="1"/>
      <c r="S16" s="7">
        <v>40</v>
      </c>
      <c r="T16" s="1"/>
      <c r="U16" s="2">
        <v>1</v>
      </c>
      <c r="V16" s="4" t="s">
        <v>57</v>
      </c>
      <c r="W16" s="4" t="s">
        <v>58</v>
      </c>
      <c r="X16" s="4" t="s">
        <v>59</v>
      </c>
      <c r="Y16" s="4" t="s">
        <v>60</v>
      </c>
      <c r="Z16" s="4" t="s">
        <v>58</v>
      </c>
      <c r="AA16" s="4" t="s">
        <v>61</v>
      </c>
      <c r="AC16" t="s">
        <v>57</v>
      </c>
      <c r="AD16" t="s">
        <v>58</v>
      </c>
      <c r="AE16" t="s">
        <v>59</v>
      </c>
      <c r="AF16" t="s">
        <v>60</v>
      </c>
      <c r="AG16" s="8"/>
      <c r="AH16" t="s">
        <v>61</v>
      </c>
      <c r="AJ16" s="1" t="s">
        <v>10</v>
      </c>
      <c r="AK16" s="1" t="s">
        <v>11</v>
      </c>
      <c r="AL16" s="1" t="s">
        <v>12</v>
      </c>
      <c r="AM16" s="1" t="s">
        <v>13</v>
      </c>
      <c r="AN16" s="9" t="s">
        <v>21</v>
      </c>
      <c r="AO16" s="1" t="s">
        <v>15</v>
      </c>
      <c r="AQ16" s="17" t="s">
        <v>97</v>
      </c>
      <c r="AS16" t="str">
        <f t="shared" si="0"/>
        <v>NF3e - Nota 40 - Grupo3 - Saídas - Documento Próprio</v>
      </c>
    </row>
    <row r="17" spans="1:45">
      <c r="A17" s="1">
        <v>40</v>
      </c>
      <c r="C17" s="1" t="s">
        <v>4</v>
      </c>
      <c r="D17" s="1" t="s">
        <v>5</v>
      </c>
      <c r="E17" s="1" t="s">
        <v>6</v>
      </c>
      <c r="F17" s="1" t="s">
        <v>7</v>
      </c>
      <c r="G17" s="1" t="s">
        <v>8</v>
      </c>
      <c r="H17" s="1" t="s">
        <v>9</v>
      </c>
      <c r="J17" s="1" t="s">
        <v>10</v>
      </c>
      <c r="K17" s="1" t="s">
        <v>11</v>
      </c>
      <c r="L17" s="9" t="s">
        <v>22</v>
      </c>
      <c r="M17" s="9" t="s">
        <v>22</v>
      </c>
      <c r="N17" s="1" t="s">
        <v>14</v>
      </c>
      <c r="O17" s="1" t="s">
        <v>15</v>
      </c>
      <c r="Q17" s="1"/>
      <c r="S17" s="7">
        <v>41</v>
      </c>
      <c r="T17" s="1"/>
      <c r="U17" s="2">
        <v>1</v>
      </c>
      <c r="V17" s="4" t="s">
        <v>57</v>
      </c>
      <c r="W17" s="4" t="s">
        <v>58</v>
      </c>
      <c r="X17" s="4" t="s">
        <v>59</v>
      </c>
      <c r="Y17" s="4" t="s">
        <v>60</v>
      </c>
      <c r="Z17" s="4" t="s">
        <v>58</v>
      </c>
      <c r="AA17" s="4" t="s">
        <v>61</v>
      </c>
      <c r="AC17" t="s">
        <v>57</v>
      </c>
      <c r="AD17" t="s">
        <v>58</v>
      </c>
      <c r="AE17" s="8"/>
      <c r="AF17" s="8"/>
      <c r="AG17" t="s">
        <v>58</v>
      </c>
      <c r="AH17" t="s">
        <v>61</v>
      </c>
      <c r="AJ17" s="1" t="s">
        <v>10</v>
      </c>
      <c r="AK17" s="1" t="s">
        <v>11</v>
      </c>
      <c r="AL17" s="9" t="s">
        <v>22</v>
      </c>
      <c r="AM17" s="9" t="s">
        <v>22</v>
      </c>
      <c r="AN17" s="1" t="s">
        <v>14</v>
      </c>
      <c r="AO17" s="1" t="s">
        <v>15</v>
      </c>
      <c r="AQ17" s="17" t="s">
        <v>97</v>
      </c>
      <c r="AS17" t="str">
        <f t="shared" si="0"/>
        <v>NF3e - Nota 41 - Grupo3 - Saídas - Documento Próprio</v>
      </c>
    </row>
    <row r="18" spans="1:45">
      <c r="A18" s="1">
        <v>41</v>
      </c>
      <c r="C18" s="1" t="s">
        <v>4</v>
      </c>
      <c r="D18" s="1" t="s">
        <v>5</v>
      </c>
      <c r="E18" s="1" t="s">
        <v>6</v>
      </c>
      <c r="F18" s="1" t="s">
        <v>7</v>
      </c>
      <c r="G18" s="1" t="s">
        <v>8</v>
      </c>
      <c r="H18" s="1" t="s">
        <v>9</v>
      </c>
      <c r="J18" s="1" t="s">
        <v>10</v>
      </c>
      <c r="K18" s="9" t="s">
        <v>23</v>
      </c>
      <c r="L18" s="1" t="s">
        <v>12</v>
      </c>
      <c r="M18" s="1" t="s">
        <v>13</v>
      </c>
      <c r="N18" s="1" t="s">
        <v>14</v>
      </c>
      <c r="O18" s="1" t="s">
        <v>15</v>
      </c>
      <c r="S18" s="7">
        <v>42</v>
      </c>
      <c r="T18" s="1"/>
      <c r="U18" s="2">
        <v>1</v>
      </c>
      <c r="V18" s="4" t="s">
        <v>57</v>
      </c>
      <c r="W18" s="4" t="s">
        <v>58</v>
      </c>
      <c r="X18" s="4" t="s">
        <v>59</v>
      </c>
      <c r="Y18" s="4" t="s">
        <v>60</v>
      </c>
      <c r="Z18" s="4" t="s">
        <v>58</v>
      </c>
      <c r="AA18" s="4" t="s">
        <v>61</v>
      </c>
      <c r="AC18" t="s">
        <v>57</v>
      </c>
      <c r="AD18" s="8" t="s">
        <v>65</v>
      </c>
      <c r="AE18" t="s">
        <v>59</v>
      </c>
      <c r="AF18" t="s">
        <v>60</v>
      </c>
      <c r="AG18" t="s">
        <v>58</v>
      </c>
      <c r="AH18" t="s">
        <v>61</v>
      </c>
      <c r="AJ18" s="1" t="s">
        <v>10</v>
      </c>
      <c r="AK18" s="9" t="s">
        <v>23</v>
      </c>
      <c r="AL18" s="1" t="s">
        <v>12</v>
      </c>
      <c r="AM18" s="1" t="s">
        <v>13</v>
      </c>
      <c r="AN18" s="1" t="s">
        <v>14</v>
      </c>
      <c r="AO18" s="1" t="s">
        <v>15</v>
      </c>
      <c r="AQ18" s="17" t="s">
        <v>97</v>
      </c>
      <c r="AS18" t="str">
        <f t="shared" si="0"/>
        <v>NF3e - Nota 42 - Grupo3 - Saídas - Documento Próprio</v>
      </c>
    </row>
    <row r="19" spans="1:45">
      <c r="A19" s="1">
        <v>42</v>
      </c>
      <c r="C19" s="1" t="s">
        <v>4</v>
      </c>
      <c r="D19" s="1" t="s">
        <v>5</v>
      </c>
      <c r="E19" s="1" t="s">
        <v>6</v>
      </c>
      <c r="F19" s="1" t="s">
        <v>7</v>
      </c>
      <c r="G19" s="1" t="s">
        <v>8</v>
      </c>
      <c r="H19" s="1" t="s">
        <v>9</v>
      </c>
      <c r="J19" s="9" t="s">
        <v>23</v>
      </c>
      <c r="K19" s="1" t="s">
        <v>11</v>
      </c>
      <c r="L19" s="1" t="s">
        <v>12</v>
      </c>
      <c r="M19" s="1" t="s">
        <v>13</v>
      </c>
      <c r="N19" s="1" t="s">
        <v>14</v>
      </c>
      <c r="O19" s="1" t="s">
        <v>15</v>
      </c>
      <c r="Q19" s="1"/>
      <c r="S19" s="7">
        <v>43</v>
      </c>
      <c r="T19" s="1"/>
      <c r="U19" s="2">
        <v>1</v>
      </c>
      <c r="V19" s="4" t="s">
        <v>57</v>
      </c>
      <c r="W19" s="4" t="s">
        <v>58</v>
      </c>
      <c r="X19" s="4" t="s">
        <v>59</v>
      </c>
      <c r="Y19" s="4" t="s">
        <v>60</v>
      </c>
      <c r="Z19" s="4" t="s">
        <v>58</v>
      </c>
      <c r="AA19" s="4" t="s">
        <v>61</v>
      </c>
      <c r="AC19" s="8" t="s">
        <v>65</v>
      </c>
      <c r="AD19" t="s">
        <v>58</v>
      </c>
      <c r="AE19" t="s">
        <v>59</v>
      </c>
      <c r="AF19" t="s">
        <v>60</v>
      </c>
      <c r="AG19" t="s">
        <v>58</v>
      </c>
      <c r="AH19" t="s">
        <v>61</v>
      </c>
      <c r="AJ19" s="9" t="s">
        <v>23</v>
      </c>
      <c r="AK19" s="1" t="s">
        <v>11</v>
      </c>
      <c r="AL19" s="1" t="s">
        <v>12</v>
      </c>
      <c r="AM19" s="1" t="s">
        <v>13</v>
      </c>
      <c r="AN19" s="1" t="s">
        <v>14</v>
      </c>
      <c r="AO19" s="1" t="s">
        <v>15</v>
      </c>
      <c r="AQ19" s="17" t="s">
        <v>97</v>
      </c>
      <c r="AS19" t="str">
        <f t="shared" si="0"/>
        <v>NF3e - Nota 43 - Grupo3 - Saídas - Documento Próprio</v>
      </c>
    </row>
    <row r="20" spans="1:45">
      <c r="A20" s="1">
        <v>43</v>
      </c>
      <c r="C20" s="1" t="s">
        <v>4</v>
      </c>
      <c r="D20" s="1" t="s">
        <v>5</v>
      </c>
      <c r="E20" s="1" t="s">
        <v>6</v>
      </c>
      <c r="F20" s="1" t="s">
        <v>7</v>
      </c>
      <c r="G20" s="1" t="s">
        <v>8</v>
      </c>
      <c r="H20" s="1" t="s">
        <v>9</v>
      </c>
      <c r="J20" s="1" t="s">
        <v>10</v>
      </c>
      <c r="K20" s="1" t="s">
        <v>11</v>
      </c>
      <c r="L20" s="9" t="s">
        <v>22</v>
      </c>
      <c r="M20" s="9" t="s">
        <v>22</v>
      </c>
      <c r="N20" s="9" t="s">
        <v>21</v>
      </c>
      <c r="O20" s="1" t="s">
        <v>15</v>
      </c>
      <c r="Q20" s="1"/>
      <c r="S20" s="7">
        <v>44</v>
      </c>
      <c r="T20" s="1"/>
      <c r="U20" s="2">
        <v>1</v>
      </c>
      <c r="V20" s="4" t="s">
        <v>57</v>
      </c>
      <c r="W20" s="4" t="s">
        <v>58</v>
      </c>
      <c r="X20" s="4" t="s">
        <v>59</v>
      </c>
      <c r="Y20" s="4" t="s">
        <v>60</v>
      </c>
      <c r="Z20" s="4" t="s">
        <v>58</v>
      </c>
      <c r="AA20" s="4" t="s">
        <v>61</v>
      </c>
      <c r="AC20" t="s">
        <v>57</v>
      </c>
      <c r="AD20" t="s">
        <v>58</v>
      </c>
      <c r="AE20" s="8"/>
      <c r="AF20" s="8"/>
      <c r="AG20" s="8"/>
      <c r="AH20" t="s">
        <v>61</v>
      </c>
      <c r="AJ20" s="1" t="s">
        <v>10</v>
      </c>
      <c r="AK20" s="1" t="s">
        <v>11</v>
      </c>
      <c r="AL20" s="9" t="s">
        <v>22</v>
      </c>
      <c r="AM20" s="9" t="s">
        <v>22</v>
      </c>
      <c r="AN20" s="9" t="s">
        <v>21</v>
      </c>
      <c r="AO20" s="1" t="s">
        <v>15</v>
      </c>
      <c r="AQ20" s="17" t="s">
        <v>97</v>
      </c>
      <c r="AS20" t="str">
        <f t="shared" si="0"/>
        <v>NF3e - Nota 44 - Grupo3 - Saídas - Documento Próprio</v>
      </c>
    </row>
    <row r="21" spans="1:45">
      <c r="A21" s="1">
        <v>44</v>
      </c>
      <c r="C21" s="1" t="s">
        <v>4</v>
      </c>
      <c r="D21" s="1" t="s">
        <v>5</v>
      </c>
      <c r="E21" s="1" t="s">
        <v>6</v>
      </c>
      <c r="F21" s="1" t="s">
        <v>7</v>
      </c>
      <c r="G21" s="1" t="s">
        <v>8</v>
      </c>
      <c r="H21" s="1" t="s">
        <v>9</v>
      </c>
      <c r="J21" s="1" t="s">
        <v>10</v>
      </c>
      <c r="K21" s="9" t="s">
        <v>23</v>
      </c>
      <c r="L21" s="9" t="s">
        <v>22</v>
      </c>
      <c r="M21" s="9" t="s">
        <v>22</v>
      </c>
      <c r="N21" s="1" t="s">
        <v>14</v>
      </c>
      <c r="O21" s="1" t="s">
        <v>15</v>
      </c>
      <c r="P21" s="1"/>
      <c r="Q21" s="1"/>
      <c r="R21" s="1"/>
      <c r="S21" s="7">
        <v>45</v>
      </c>
      <c r="T21" s="1"/>
      <c r="U21" s="2">
        <v>1</v>
      </c>
      <c r="V21" s="4" t="s">
        <v>57</v>
      </c>
      <c r="W21" s="4" t="s">
        <v>58</v>
      </c>
      <c r="X21" s="4" t="s">
        <v>59</v>
      </c>
      <c r="Y21" s="4" t="s">
        <v>60</v>
      </c>
      <c r="Z21" s="4" t="s">
        <v>58</v>
      </c>
      <c r="AA21" s="4" t="s">
        <v>61</v>
      </c>
      <c r="AC21" t="s">
        <v>57</v>
      </c>
      <c r="AD21" s="8" t="s">
        <v>65</v>
      </c>
      <c r="AE21" s="8" t="s">
        <v>65</v>
      </c>
      <c r="AF21" s="8" t="s">
        <v>65</v>
      </c>
      <c r="AG21" t="s">
        <v>58</v>
      </c>
      <c r="AH21" t="s">
        <v>61</v>
      </c>
      <c r="AJ21" s="1" t="s">
        <v>10</v>
      </c>
      <c r="AK21" s="9" t="s">
        <v>23</v>
      </c>
      <c r="AL21" s="9" t="s">
        <v>22</v>
      </c>
      <c r="AM21" s="9" t="s">
        <v>22</v>
      </c>
      <c r="AN21" s="1" t="s">
        <v>14</v>
      </c>
      <c r="AO21" s="1" t="s">
        <v>15</v>
      </c>
      <c r="AQ21" s="17" t="s">
        <v>97</v>
      </c>
      <c r="AS21" t="str">
        <f t="shared" si="0"/>
        <v>NF3e - Nota 45 - Grupo3 - Saídas - Documento Próprio</v>
      </c>
    </row>
    <row r="22" spans="1:45">
      <c r="A22" s="1">
        <v>45</v>
      </c>
      <c r="C22" s="1" t="s">
        <v>4</v>
      </c>
      <c r="D22" s="1" t="s">
        <v>5</v>
      </c>
      <c r="E22" s="1" t="s">
        <v>6</v>
      </c>
      <c r="F22" s="1" t="s">
        <v>7</v>
      </c>
      <c r="G22" s="1" t="s">
        <v>8</v>
      </c>
      <c r="H22" s="1" t="s">
        <v>9</v>
      </c>
      <c r="J22" s="9" t="s">
        <v>23</v>
      </c>
      <c r="K22" s="9" t="s">
        <v>23</v>
      </c>
      <c r="L22" s="1" t="s">
        <v>12</v>
      </c>
      <c r="M22" s="1" t="s">
        <v>13</v>
      </c>
      <c r="N22" s="1" t="s">
        <v>14</v>
      </c>
      <c r="O22" s="1" t="s">
        <v>15</v>
      </c>
      <c r="S22" s="7">
        <v>46</v>
      </c>
      <c r="T22" s="1"/>
      <c r="U22" s="2">
        <v>1</v>
      </c>
      <c r="V22" s="4" t="s">
        <v>57</v>
      </c>
      <c r="W22" s="4" t="s">
        <v>58</v>
      </c>
      <c r="X22" s="4" t="s">
        <v>59</v>
      </c>
      <c r="Y22" s="4" t="s">
        <v>60</v>
      </c>
      <c r="Z22" s="4" t="s">
        <v>58</v>
      </c>
      <c r="AA22" s="4" t="s">
        <v>61</v>
      </c>
      <c r="AC22" s="8" t="s">
        <v>65</v>
      </c>
      <c r="AD22" s="8" t="s">
        <v>65</v>
      </c>
      <c r="AE22" t="s">
        <v>59</v>
      </c>
      <c r="AF22" t="s">
        <v>60</v>
      </c>
      <c r="AG22" t="s">
        <v>58</v>
      </c>
      <c r="AH22" t="s">
        <v>61</v>
      </c>
      <c r="AJ22" s="9" t="s">
        <v>23</v>
      </c>
      <c r="AK22" s="9" t="s">
        <v>23</v>
      </c>
      <c r="AL22" s="1" t="s">
        <v>12</v>
      </c>
      <c r="AM22" s="1" t="s">
        <v>13</v>
      </c>
      <c r="AN22" s="1" t="s">
        <v>14</v>
      </c>
      <c r="AO22" s="1" t="s">
        <v>15</v>
      </c>
      <c r="AQ22" s="17" t="s">
        <v>97</v>
      </c>
      <c r="AS22" t="str">
        <f t="shared" si="0"/>
        <v>NF3e - Nota 46 - Grupo3 - Saídas - Documento Próprio</v>
      </c>
    </row>
    <row r="23" spans="1:45">
      <c r="A23" s="1">
        <v>46</v>
      </c>
      <c r="C23" s="1" t="s">
        <v>4</v>
      </c>
      <c r="D23" s="1" t="s">
        <v>5</v>
      </c>
      <c r="E23" s="1" t="s">
        <v>6</v>
      </c>
      <c r="F23" s="1" t="s">
        <v>7</v>
      </c>
      <c r="G23" s="1" t="s">
        <v>8</v>
      </c>
      <c r="H23" s="1" t="s">
        <v>9</v>
      </c>
      <c r="J23" s="9" t="s">
        <v>23</v>
      </c>
      <c r="K23" s="9" t="s">
        <v>23</v>
      </c>
      <c r="L23" s="1" t="s">
        <v>12</v>
      </c>
      <c r="M23" s="1" t="s">
        <v>13</v>
      </c>
      <c r="N23" s="9" t="s">
        <v>21</v>
      </c>
      <c r="O23" s="9"/>
      <c r="Q23" s="1"/>
      <c r="S23" s="7">
        <v>47</v>
      </c>
      <c r="T23" s="1"/>
      <c r="U23" s="2">
        <v>1</v>
      </c>
      <c r="V23" s="4" t="s">
        <v>57</v>
      </c>
      <c r="W23" s="4" t="s">
        <v>58</v>
      </c>
      <c r="X23" s="4" t="s">
        <v>59</v>
      </c>
      <c r="Y23" s="4" t="s">
        <v>60</v>
      </c>
      <c r="Z23" s="4" t="s">
        <v>58</v>
      </c>
      <c r="AA23" s="4" t="s">
        <v>61</v>
      </c>
      <c r="AC23" s="8" t="s">
        <v>65</v>
      </c>
      <c r="AD23" s="8" t="s">
        <v>65</v>
      </c>
      <c r="AE23" t="s">
        <v>59</v>
      </c>
      <c r="AF23" t="s">
        <v>60</v>
      </c>
      <c r="AG23" s="8" t="s">
        <v>65</v>
      </c>
      <c r="AH23" s="8" t="s">
        <v>65</v>
      </c>
      <c r="AJ23" s="9" t="s">
        <v>23</v>
      </c>
      <c r="AK23" s="9" t="s">
        <v>23</v>
      </c>
      <c r="AL23" s="1" t="s">
        <v>12</v>
      </c>
      <c r="AM23" s="1" t="s">
        <v>13</v>
      </c>
      <c r="AN23" s="9" t="s">
        <v>21</v>
      </c>
      <c r="AO23" s="9"/>
      <c r="AQ23" s="17" t="s">
        <v>97</v>
      </c>
      <c r="AS23" t="str">
        <f t="shared" si="0"/>
        <v>NF3e - Nota 47 - Grupo3 - Saídas - Documento Próprio</v>
      </c>
    </row>
    <row r="24" spans="1:45">
      <c r="A24" s="1">
        <v>47</v>
      </c>
      <c r="C24" s="1" t="s">
        <v>4</v>
      </c>
      <c r="D24" s="1" t="s">
        <v>5</v>
      </c>
      <c r="E24" s="1" t="s">
        <v>6</v>
      </c>
      <c r="F24" s="1" t="s">
        <v>7</v>
      </c>
      <c r="G24" s="1" t="s">
        <v>8</v>
      </c>
      <c r="H24" s="1" t="s">
        <v>9</v>
      </c>
      <c r="J24" s="9" t="s">
        <v>23</v>
      </c>
      <c r="K24" s="1" t="s">
        <v>11</v>
      </c>
      <c r="L24" s="9" t="s">
        <v>22</v>
      </c>
      <c r="M24" s="9" t="s">
        <v>22</v>
      </c>
      <c r="N24" s="9" t="s">
        <v>21</v>
      </c>
      <c r="O24" s="9"/>
      <c r="Q24" s="1"/>
      <c r="S24" s="7">
        <v>48</v>
      </c>
      <c r="T24" s="1"/>
      <c r="U24" s="2">
        <v>1</v>
      </c>
      <c r="V24" s="4" t="s">
        <v>57</v>
      </c>
      <c r="W24" s="4" t="s">
        <v>58</v>
      </c>
      <c r="X24" s="4" t="s">
        <v>59</v>
      </c>
      <c r="Y24" s="4" t="s">
        <v>60</v>
      </c>
      <c r="Z24" s="4" t="s">
        <v>58</v>
      </c>
      <c r="AA24" s="4" t="s">
        <v>61</v>
      </c>
      <c r="AC24" s="8" t="s">
        <v>65</v>
      </c>
      <c r="AD24" t="s">
        <v>58</v>
      </c>
      <c r="AE24" s="8" t="s">
        <v>65</v>
      </c>
      <c r="AF24" s="8" t="s">
        <v>65</v>
      </c>
      <c r="AG24" s="8" t="s">
        <v>65</v>
      </c>
      <c r="AH24" s="8" t="s">
        <v>65</v>
      </c>
      <c r="AJ24" s="9" t="s">
        <v>23</v>
      </c>
      <c r="AK24" s="1" t="s">
        <v>11</v>
      </c>
      <c r="AL24" s="9" t="s">
        <v>22</v>
      </c>
      <c r="AM24" s="9" t="s">
        <v>22</v>
      </c>
      <c r="AN24" s="9" t="s">
        <v>21</v>
      </c>
      <c r="AO24" s="9"/>
      <c r="AQ24" s="17" t="s">
        <v>97</v>
      </c>
      <c r="AS24" t="str">
        <f t="shared" si="0"/>
        <v>NF3e - Nota 48 - Grupo3 - Saídas - Documento Próprio</v>
      </c>
    </row>
    <row r="25" spans="1:45">
      <c r="A25" s="1">
        <v>48</v>
      </c>
      <c r="B25" s="1"/>
      <c r="C25" s="1" t="s">
        <v>4</v>
      </c>
      <c r="D25" s="1" t="s">
        <v>5</v>
      </c>
      <c r="E25" s="1" t="s">
        <v>6</v>
      </c>
      <c r="F25" s="1" t="s">
        <v>7</v>
      </c>
      <c r="G25" s="1" t="s">
        <v>8</v>
      </c>
      <c r="H25" s="1" t="s">
        <v>9</v>
      </c>
      <c r="J25" s="1" t="s">
        <v>10</v>
      </c>
      <c r="K25" s="9" t="s">
        <v>23</v>
      </c>
      <c r="L25" s="9" t="s">
        <v>22</v>
      </c>
      <c r="M25" s="9" t="s">
        <v>22</v>
      </c>
      <c r="N25" s="9" t="s">
        <v>21</v>
      </c>
      <c r="O25" s="9"/>
      <c r="P25" s="1"/>
      <c r="Q25" s="1"/>
      <c r="S25" s="7">
        <v>49</v>
      </c>
      <c r="T25" s="1"/>
      <c r="U25" s="2">
        <v>1</v>
      </c>
      <c r="V25" s="4" t="s">
        <v>57</v>
      </c>
      <c r="W25" s="4" t="s">
        <v>58</v>
      </c>
      <c r="X25" s="4" t="s">
        <v>59</v>
      </c>
      <c r="Y25" s="4" t="s">
        <v>60</v>
      </c>
      <c r="Z25" s="4" t="s">
        <v>58</v>
      </c>
      <c r="AA25" s="4" t="s">
        <v>61</v>
      </c>
      <c r="AC25" t="s">
        <v>57</v>
      </c>
      <c r="AD25" s="8" t="s">
        <v>65</v>
      </c>
      <c r="AE25" s="8" t="s">
        <v>65</v>
      </c>
      <c r="AF25" s="8" t="s">
        <v>65</v>
      </c>
      <c r="AG25" s="8" t="s">
        <v>65</v>
      </c>
      <c r="AH25" s="8" t="s">
        <v>65</v>
      </c>
      <c r="AJ25" s="1" t="s">
        <v>10</v>
      </c>
      <c r="AK25" s="9" t="s">
        <v>23</v>
      </c>
      <c r="AL25" s="9" t="s">
        <v>22</v>
      </c>
      <c r="AM25" s="9" t="s">
        <v>22</v>
      </c>
      <c r="AN25" s="9" t="s">
        <v>21</v>
      </c>
      <c r="AO25" s="9"/>
      <c r="AQ25" s="17" t="s">
        <v>98</v>
      </c>
      <c r="AS25" t="str">
        <f t="shared" si="0"/>
        <v>NF3e - Nota 49 - Grupo4 - Saídas - Documento Próprio</v>
      </c>
    </row>
    <row r="26" spans="1:45">
      <c r="A26" s="1">
        <v>49</v>
      </c>
      <c r="J26" s="1" t="s">
        <v>23</v>
      </c>
      <c r="K26" s="1" t="s">
        <v>23</v>
      </c>
      <c r="L26" s="1" t="s">
        <v>22</v>
      </c>
      <c r="M26" s="1" t="s">
        <v>22</v>
      </c>
      <c r="N26" s="1" t="s">
        <v>21</v>
      </c>
      <c r="Q26" s="2" t="s">
        <v>24</v>
      </c>
      <c r="S26" s="7">
        <v>50</v>
      </c>
      <c r="T26" s="1"/>
      <c r="AC26" s="11" t="s">
        <v>71</v>
      </c>
      <c r="AD26" s="11" t="s">
        <v>70</v>
      </c>
      <c r="AE26" s="11" t="s">
        <v>66</v>
      </c>
      <c r="AF26" s="11" t="s">
        <v>72</v>
      </c>
      <c r="AG26" s="11" t="s">
        <v>70</v>
      </c>
      <c r="AH26" s="11" t="s">
        <v>61</v>
      </c>
      <c r="AJ26" s="1" t="s">
        <v>25</v>
      </c>
      <c r="AK26" s="1" t="s">
        <v>26</v>
      </c>
      <c r="AL26" s="1" t="s">
        <v>27</v>
      </c>
      <c r="AM26" s="1" t="s">
        <v>28</v>
      </c>
      <c r="AN26" s="1" t="s">
        <v>29</v>
      </c>
      <c r="AO26" s="1" t="s">
        <v>15</v>
      </c>
      <c r="AQ26" s="17" t="s">
        <v>98</v>
      </c>
      <c r="AS26" t="str">
        <f t="shared" si="0"/>
        <v>NF3e - Nota 50 - Grupo4 - Saídas - Documento Próprio</v>
      </c>
    </row>
    <row r="27" spans="1:45">
      <c r="A27" s="1">
        <v>50</v>
      </c>
      <c r="J27" s="1" t="s">
        <v>25</v>
      </c>
      <c r="K27" s="1" t="s">
        <v>26</v>
      </c>
      <c r="L27" s="1" t="s">
        <v>27</v>
      </c>
      <c r="M27" s="1" t="s">
        <v>28</v>
      </c>
      <c r="N27" s="1" t="s">
        <v>29</v>
      </c>
      <c r="O27" s="1" t="s">
        <v>15</v>
      </c>
      <c r="S27" s="7">
        <v>51</v>
      </c>
      <c r="T27" s="1"/>
      <c r="AC27" s="11" t="s">
        <v>73</v>
      </c>
      <c r="AD27" s="12"/>
      <c r="AE27" s="12"/>
      <c r="AF27" s="12"/>
      <c r="AG27" s="12"/>
      <c r="AH27" s="12"/>
      <c r="AJ27" s="1" t="s">
        <v>30</v>
      </c>
      <c r="AK27" s="9" t="s">
        <v>23</v>
      </c>
      <c r="AL27" s="9" t="s">
        <v>22</v>
      </c>
      <c r="AM27" s="9" t="s">
        <v>22</v>
      </c>
      <c r="AN27" s="9" t="s">
        <v>21</v>
      </c>
      <c r="AO27" s="9"/>
      <c r="AQ27" s="17" t="s">
        <v>98</v>
      </c>
      <c r="AS27" t="str">
        <f t="shared" si="0"/>
        <v>NF3e - Nota 51 - Grupo4 - Saídas - Documento Próprio</v>
      </c>
    </row>
    <row r="28" spans="1:45">
      <c r="A28" s="1">
        <v>51</v>
      </c>
      <c r="J28" s="1" t="s">
        <v>30</v>
      </c>
      <c r="K28" s="1" t="s">
        <v>23</v>
      </c>
      <c r="L28" s="1" t="s">
        <v>22</v>
      </c>
      <c r="M28" s="1" t="s">
        <v>22</v>
      </c>
      <c r="N28" s="1" t="s">
        <v>21</v>
      </c>
      <c r="S28" s="7">
        <v>52</v>
      </c>
      <c r="T28" s="1"/>
      <c r="AC28" s="12"/>
      <c r="AD28" s="11" t="s">
        <v>75</v>
      </c>
      <c r="AE28" s="11" t="s">
        <v>59</v>
      </c>
      <c r="AF28" s="11" t="s">
        <v>74</v>
      </c>
      <c r="AG28" s="11" t="s">
        <v>75</v>
      </c>
      <c r="AH28" s="11" t="s">
        <v>61</v>
      </c>
      <c r="AJ28" s="9"/>
      <c r="AK28" s="1" t="s">
        <v>31</v>
      </c>
      <c r="AL28" s="1" t="s">
        <v>32</v>
      </c>
      <c r="AM28" s="1" t="s">
        <v>33</v>
      </c>
      <c r="AN28" s="1" t="s">
        <v>34</v>
      </c>
      <c r="AO28" s="1" t="s">
        <v>15</v>
      </c>
      <c r="AQ28" s="17" t="s">
        <v>98</v>
      </c>
      <c r="AS28" t="str">
        <f t="shared" si="0"/>
        <v>NF3e - Nota 52 - Grupo4 - Saídas - Documento Próprio</v>
      </c>
    </row>
    <row r="29" spans="1:45">
      <c r="A29" s="1">
        <v>52</v>
      </c>
      <c r="K29" s="1" t="s">
        <v>31</v>
      </c>
      <c r="L29" s="1" t="s">
        <v>32</v>
      </c>
      <c r="M29" s="1" t="s">
        <v>33</v>
      </c>
      <c r="N29" s="1" t="s">
        <v>34</v>
      </c>
      <c r="O29" s="1" t="s">
        <v>15</v>
      </c>
      <c r="S29" s="7">
        <v>53</v>
      </c>
      <c r="T29" s="1"/>
      <c r="AC29" s="11" t="s">
        <v>76</v>
      </c>
      <c r="AD29" s="11" t="s">
        <v>70</v>
      </c>
      <c r="AE29" s="11" t="s">
        <v>66</v>
      </c>
      <c r="AF29" s="11" t="s">
        <v>72</v>
      </c>
      <c r="AG29" s="11" t="s">
        <v>70</v>
      </c>
      <c r="AH29" s="11" t="s">
        <v>61</v>
      </c>
      <c r="AJ29" s="1" t="s">
        <v>35</v>
      </c>
      <c r="AK29" s="1" t="s">
        <v>26</v>
      </c>
      <c r="AL29" s="1" t="s">
        <v>27</v>
      </c>
      <c r="AM29" s="1" t="s">
        <v>28</v>
      </c>
      <c r="AN29" s="1" t="s">
        <v>29</v>
      </c>
      <c r="AO29" s="1" t="s">
        <v>15</v>
      </c>
      <c r="AQ29" s="17" t="s">
        <v>98</v>
      </c>
      <c r="AS29" t="str">
        <f t="shared" si="0"/>
        <v>NF3e - Nota 53 - Grupo4 - Saídas - Documento Próprio</v>
      </c>
    </row>
    <row r="30" spans="1:45">
      <c r="A30" s="1">
        <v>53</v>
      </c>
      <c r="J30" s="1" t="s">
        <v>35</v>
      </c>
      <c r="K30" s="1" t="s">
        <v>26</v>
      </c>
      <c r="L30" s="1" t="s">
        <v>27</v>
      </c>
      <c r="M30" s="1" t="s">
        <v>28</v>
      </c>
      <c r="N30" s="1" t="s">
        <v>29</v>
      </c>
      <c r="O30" s="1" t="s">
        <v>15</v>
      </c>
      <c r="S30" s="7">
        <v>54</v>
      </c>
      <c r="T30" s="1"/>
      <c r="AC30" s="11" t="s">
        <v>71</v>
      </c>
      <c r="AD30" s="11" t="s">
        <v>75</v>
      </c>
      <c r="AE30" s="11" t="s">
        <v>59</v>
      </c>
      <c r="AF30" s="11" t="s">
        <v>74</v>
      </c>
      <c r="AG30" s="11" t="s">
        <v>75</v>
      </c>
      <c r="AH30" s="11" t="s">
        <v>61</v>
      </c>
      <c r="AJ30" s="1" t="s">
        <v>25</v>
      </c>
      <c r="AK30" s="1" t="s">
        <v>31</v>
      </c>
      <c r="AL30" s="1" t="s">
        <v>32</v>
      </c>
      <c r="AM30" s="1" t="s">
        <v>33</v>
      </c>
      <c r="AN30" s="1" t="s">
        <v>34</v>
      </c>
      <c r="AO30" s="1" t="s">
        <v>15</v>
      </c>
      <c r="AQ30" s="17" t="s">
        <v>98</v>
      </c>
      <c r="AS30" t="str">
        <f t="shared" si="0"/>
        <v>NF3e - Nota 54 - Grupo4 - Saídas - Documento Próprio</v>
      </c>
    </row>
    <row r="31" spans="1:45">
      <c r="A31" s="1">
        <v>54</v>
      </c>
      <c r="J31" s="1" t="s">
        <v>25</v>
      </c>
      <c r="K31" s="1" t="s">
        <v>31</v>
      </c>
      <c r="L31" s="1" t="s">
        <v>32</v>
      </c>
      <c r="M31" s="1" t="s">
        <v>33</v>
      </c>
      <c r="N31" s="1" t="s">
        <v>34</v>
      </c>
      <c r="O31" s="1" t="s">
        <v>15</v>
      </c>
      <c r="S31" s="7">
        <v>55</v>
      </c>
      <c r="T31" s="1"/>
      <c r="AC31" s="12"/>
      <c r="AD31" s="12"/>
      <c r="AE31" s="12"/>
      <c r="AF31" s="12"/>
      <c r="AG31" s="12"/>
      <c r="AH31" s="12"/>
      <c r="AJ31" s="13" t="s">
        <v>24</v>
      </c>
      <c r="AK31" s="8"/>
      <c r="AL31" s="8"/>
      <c r="AM31" s="8"/>
      <c r="AN31" s="8"/>
      <c r="AO31" s="8"/>
      <c r="AQ31" s="17" t="s">
        <v>98</v>
      </c>
      <c r="AS31" t="str">
        <f t="shared" si="0"/>
        <v>NF3e - Nota 55 - Grupo4 - Saídas - Documento Próprio</v>
      </c>
    </row>
    <row r="32" spans="1:45">
      <c r="A32" s="1">
        <v>55</v>
      </c>
      <c r="C32" s="1" t="s">
        <v>36</v>
      </c>
      <c r="D32" s="1" t="s">
        <v>5</v>
      </c>
      <c r="E32" s="1" t="s">
        <v>6</v>
      </c>
      <c r="G32" s="1" t="s">
        <v>8</v>
      </c>
      <c r="J32" s="1" t="s">
        <v>37</v>
      </c>
      <c r="K32" s="1" t="s">
        <v>11</v>
      </c>
      <c r="L32" s="1" t="s">
        <v>12</v>
      </c>
      <c r="N32" s="1" t="s">
        <v>14</v>
      </c>
      <c r="S32" s="7">
        <v>55</v>
      </c>
      <c r="T32" s="1"/>
      <c r="U32" s="2">
        <v>2</v>
      </c>
      <c r="V32" t="s">
        <v>77</v>
      </c>
      <c r="W32" t="s">
        <v>78</v>
      </c>
      <c r="X32" t="s">
        <v>59</v>
      </c>
      <c r="Y32" s="8"/>
      <c r="Z32" t="s">
        <v>78</v>
      </c>
      <c r="AA32" s="8"/>
      <c r="AC32" t="s">
        <v>77</v>
      </c>
      <c r="AD32" t="s">
        <v>78</v>
      </c>
      <c r="AE32" t="s">
        <v>59</v>
      </c>
      <c r="AF32" s="8"/>
      <c r="AG32" t="s">
        <v>78</v>
      </c>
      <c r="AH32" s="8"/>
      <c r="AJ32" s="1" t="s">
        <v>37</v>
      </c>
      <c r="AK32" s="1" t="s">
        <v>11</v>
      </c>
      <c r="AL32" s="1" t="s">
        <v>12</v>
      </c>
      <c r="AM32" s="9"/>
      <c r="AN32" s="1" t="s">
        <v>14</v>
      </c>
      <c r="AO32" s="8"/>
      <c r="AQ32" s="17" t="s">
        <v>98</v>
      </c>
      <c r="AS32" t="str">
        <f t="shared" si="0"/>
        <v>NF3e - Nota 55 - Grupo4 - Saídas - Documento Próprio</v>
      </c>
    </row>
    <row r="33" spans="1:45">
      <c r="A33" s="1">
        <v>56</v>
      </c>
      <c r="C33" s="1" t="s">
        <v>36</v>
      </c>
      <c r="D33" s="1" t="s">
        <v>5</v>
      </c>
      <c r="E33" s="1" t="s">
        <v>6</v>
      </c>
      <c r="G33" s="1" t="s">
        <v>8</v>
      </c>
      <c r="J33" s="1" t="s">
        <v>37</v>
      </c>
      <c r="K33" s="1" t="s">
        <v>11</v>
      </c>
      <c r="L33" s="1" t="s">
        <v>12</v>
      </c>
      <c r="N33" s="1" t="s">
        <v>16</v>
      </c>
      <c r="S33" s="7">
        <v>56</v>
      </c>
      <c r="T33" s="1"/>
      <c r="U33" s="2">
        <v>2</v>
      </c>
      <c r="V33" t="s">
        <v>77</v>
      </c>
      <c r="W33" t="s">
        <v>78</v>
      </c>
      <c r="X33" t="s">
        <v>59</v>
      </c>
      <c r="Y33" s="8"/>
      <c r="Z33" t="s">
        <v>78</v>
      </c>
      <c r="AA33" s="8"/>
      <c r="AC33" t="s">
        <v>77</v>
      </c>
      <c r="AD33" t="s">
        <v>78</v>
      </c>
      <c r="AE33" t="s">
        <v>59</v>
      </c>
      <c r="AF33" s="8"/>
      <c r="AG33" t="s">
        <v>79</v>
      </c>
      <c r="AH33" s="8"/>
      <c r="AJ33" s="1" t="s">
        <v>37</v>
      </c>
      <c r="AK33" s="1" t="s">
        <v>11</v>
      </c>
      <c r="AL33" s="1" t="s">
        <v>12</v>
      </c>
      <c r="AM33" s="9"/>
      <c r="AN33" s="1" t="s">
        <v>16</v>
      </c>
      <c r="AO33" s="8"/>
      <c r="AQ33" s="17" t="s">
        <v>98</v>
      </c>
      <c r="AS33" t="str">
        <f t="shared" si="0"/>
        <v>NF3e - Nota 56 - Grupo4 - Saídas - Documento Próprio</v>
      </c>
    </row>
    <row r="34" spans="1:45">
      <c r="A34" s="1">
        <v>57</v>
      </c>
      <c r="C34" s="1" t="s">
        <v>36</v>
      </c>
      <c r="D34" s="1" t="s">
        <v>5</v>
      </c>
      <c r="E34" s="1" t="s">
        <v>6</v>
      </c>
      <c r="G34" s="1" t="s">
        <v>8</v>
      </c>
      <c r="J34" s="1" t="s">
        <v>37</v>
      </c>
      <c r="K34" s="1" t="s">
        <v>11</v>
      </c>
      <c r="L34" s="1" t="s">
        <v>17</v>
      </c>
      <c r="N34" s="1" t="s">
        <v>14</v>
      </c>
      <c r="S34" s="7">
        <v>57</v>
      </c>
      <c r="T34" s="1"/>
      <c r="U34" s="2">
        <v>2</v>
      </c>
      <c r="V34" t="s">
        <v>77</v>
      </c>
      <c r="W34" t="s">
        <v>78</v>
      </c>
      <c r="X34" t="s">
        <v>59</v>
      </c>
      <c r="Y34" s="8"/>
      <c r="Z34" t="s">
        <v>78</v>
      </c>
      <c r="AA34" s="8"/>
      <c r="AC34" t="s">
        <v>77</v>
      </c>
      <c r="AD34" t="s">
        <v>78</v>
      </c>
      <c r="AE34" t="s">
        <v>66</v>
      </c>
      <c r="AF34" s="8"/>
      <c r="AG34" t="s">
        <v>78</v>
      </c>
      <c r="AH34" s="8"/>
      <c r="AJ34" s="1" t="s">
        <v>37</v>
      </c>
      <c r="AK34" s="1" t="s">
        <v>11</v>
      </c>
      <c r="AL34" s="1" t="s">
        <v>17</v>
      </c>
      <c r="AM34" s="9"/>
      <c r="AN34" s="1" t="s">
        <v>14</v>
      </c>
      <c r="AO34" s="8"/>
      <c r="AQ34" s="17" t="s">
        <v>99</v>
      </c>
      <c r="AS34" t="str">
        <f t="shared" si="0"/>
        <v>NF3e - Nota 57 - Grupo5 - Saídas - Documento Próprio</v>
      </c>
    </row>
    <row r="35" spans="1:45">
      <c r="A35" s="1">
        <v>58</v>
      </c>
      <c r="C35" s="1" t="s">
        <v>36</v>
      </c>
      <c r="D35" s="1" t="s">
        <v>5</v>
      </c>
      <c r="E35" s="1" t="s">
        <v>6</v>
      </c>
      <c r="G35" s="1" t="s">
        <v>8</v>
      </c>
      <c r="J35" s="1" t="s">
        <v>37</v>
      </c>
      <c r="K35" s="1" t="s">
        <v>19</v>
      </c>
      <c r="L35" s="1" t="s">
        <v>12</v>
      </c>
      <c r="N35" s="1" t="s">
        <v>14</v>
      </c>
      <c r="S35" s="7">
        <v>58</v>
      </c>
      <c r="T35" s="1"/>
      <c r="U35" s="2">
        <v>2</v>
      </c>
      <c r="V35" t="s">
        <v>77</v>
      </c>
      <c r="W35" t="s">
        <v>78</v>
      </c>
      <c r="X35" t="s">
        <v>59</v>
      </c>
      <c r="Y35" s="8"/>
      <c r="Z35" t="s">
        <v>78</v>
      </c>
      <c r="AA35" s="8"/>
      <c r="AC35" t="s">
        <v>77</v>
      </c>
      <c r="AD35" t="s">
        <v>79</v>
      </c>
      <c r="AE35" t="s">
        <v>59</v>
      </c>
      <c r="AF35" s="8"/>
      <c r="AG35" t="s">
        <v>78</v>
      </c>
      <c r="AH35" s="8"/>
      <c r="AJ35" s="1" t="s">
        <v>37</v>
      </c>
      <c r="AK35" s="1" t="s">
        <v>19</v>
      </c>
      <c r="AL35" s="1" t="s">
        <v>12</v>
      </c>
      <c r="AM35" s="9"/>
      <c r="AN35" s="1" t="s">
        <v>14</v>
      </c>
      <c r="AO35" s="8"/>
      <c r="AQ35" s="17" t="s">
        <v>99</v>
      </c>
      <c r="AS35" t="str">
        <f t="shared" si="0"/>
        <v>NF3e - Nota 58 - Grupo5 - Saídas - Documento Próprio</v>
      </c>
    </row>
    <row r="36" spans="1:45">
      <c r="A36" s="1">
        <v>59</v>
      </c>
      <c r="C36" s="1" t="s">
        <v>36</v>
      </c>
      <c r="D36" s="1" t="s">
        <v>5</v>
      </c>
      <c r="E36" s="1" t="s">
        <v>6</v>
      </c>
      <c r="G36" s="1" t="s">
        <v>8</v>
      </c>
      <c r="J36" s="1" t="s">
        <v>38</v>
      </c>
      <c r="K36" s="1" t="s">
        <v>11</v>
      </c>
      <c r="L36" s="1" t="s">
        <v>12</v>
      </c>
      <c r="N36" s="1" t="s">
        <v>14</v>
      </c>
      <c r="S36" s="7">
        <v>59</v>
      </c>
      <c r="T36" s="1"/>
      <c r="U36" s="2">
        <v>2</v>
      </c>
      <c r="V36" t="s">
        <v>77</v>
      </c>
      <c r="W36" t="s">
        <v>78</v>
      </c>
      <c r="X36" t="s">
        <v>59</v>
      </c>
      <c r="Y36" s="8"/>
      <c r="Z36" t="s">
        <v>78</v>
      </c>
      <c r="AA36" s="8"/>
      <c r="AC36" t="s">
        <v>80</v>
      </c>
      <c r="AD36" t="s">
        <v>78</v>
      </c>
      <c r="AE36" t="s">
        <v>59</v>
      </c>
      <c r="AF36" s="8"/>
      <c r="AG36" t="s">
        <v>78</v>
      </c>
      <c r="AH36" s="8"/>
      <c r="AJ36" s="1" t="s">
        <v>38</v>
      </c>
      <c r="AK36" s="1" t="s">
        <v>11</v>
      </c>
      <c r="AL36" s="1" t="s">
        <v>12</v>
      </c>
      <c r="AM36" s="9"/>
      <c r="AN36" s="1" t="s">
        <v>14</v>
      </c>
      <c r="AO36" s="8"/>
      <c r="AQ36" s="17" t="s">
        <v>99</v>
      </c>
      <c r="AS36" t="str">
        <f t="shared" si="0"/>
        <v>NF3e - Nota 59 - Grupo5 - Saídas - Documento Próprio</v>
      </c>
    </row>
    <row r="37" spans="1:45">
      <c r="A37" s="1">
        <v>60</v>
      </c>
      <c r="C37" s="1" t="s">
        <v>36</v>
      </c>
      <c r="D37" s="1" t="s">
        <v>5</v>
      </c>
      <c r="E37" s="1" t="s">
        <v>6</v>
      </c>
      <c r="G37" s="1" t="s">
        <v>8</v>
      </c>
      <c r="J37" s="1" t="s">
        <v>37</v>
      </c>
      <c r="K37" s="1" t="s">
        <v>11</v>
      </c>
      <c r="L37" s="1" t="s">
        <v>17</v>
      </c>
      <c r="N37" s="1" t="s">
        <v>16</v>
      </c>
      <c r="S37" s="7">
        <v>60</v>
      </c>
      <c r="T37" s="1"/>
      <c r="U37" s="2">
        <v>2</v>
      </c>
      <c r="V37" t="s">
        <v>77</v>
      </c>
      <c r="W37" t="s">
        <v>78</v>
      </c>
      <c r="X37" t="s">
        <v>59</v>
      </c>
      <c r="Y37" s="8"/>
      <c r="Z37" t="s">
        <v>78</v>
      </c>
      <c r="AA37" s="8"/>
      <c r="AC37" t="s">
        <v>77</v>
      </c>
      <c r="AD37" t="s">
        <v>78</v>
      </c>
      <c r="AE37" t="s">
        <v>66</v>
      </c>
      <c r="AF37" s="8"/>
      <c r="AG37" t="s">
        <v>79</v>
      </c>
      <c r="AH37" s="8"/>
      <c r="AJ37" s="1" t="s">
        <v>37</v>
      </c>
      <c r="AK37" s="1" t="s">
        <v>11</v>
      </c>
      <c r="AL37" s="1" t="s">
        <v>17</v>
      </c>
      <c r="AM37" s="9"/>
      <c r="AN37" s="1" t="s">
        <v>16</v>
      </c>
      <c r="AO37" s="8"/>
      <c r="AQ37" s="17" t="s">
        <v>99</v>
      </c>
      <c r="AS37" t="str">
        <f t="shared" si="0"/>
        <v>NF3e - Nota 60 - Grupo5 - Saídas - Documento Próprio</v>
      </c>
    </row>
    <row r="38" spans="1:45">
      <c r="A38" s="1">
        <v>61</v>
      </c>
      <c r="C38" s="1" t="s">
        <v>36</v>
      </c>
      <c r="D38" s="1" t="s">
        <v>5</v>
      </c>
      <c r="E38" s="1" t="s">
        <v>6</v>
      </c>
      <c r="G38" s="1" t="s">
        <v>8</v>
      </c>
      <c r="J38" s="1" t="s">
        <v>37</v>
      </c>
      <c r="K38" s="1" t="s">
        <v>19</v>
      </c>
      <c r="L38" s="1" t="s">
        <v>17</v>
      </c>
      <c r="N38" s="1" t="s">
        <v>14</v>
      </c>
      <c r="S38" s="7">
        <v>61</v>
      </c>
      <c r="T38" s="1"/>
      <c r="U38" s="2">
        <v>2</v>
      </c>
      <c r="V38" t="s">
        <v>77</v>
      </c>
      <c r="W38" t="s">
        <v>78</v>
      </c>
      <c r="X38" t="s">
        <v>59</v>
      </c>
      <c r="Y38" s="8"/>
      <c r="Z38" t="s">
        <v>78</v>
      </c>
      <c r="AA38" s="8"/>
      <c r="AC38" t="s">
        <v>77</v>
      </c>
      <c r="AD38" t="s">
        <v>79</v>
      </c>
      <c r="AE38" t="s">
        <v>66</v>
      </c>
      <c r="AF38" s="8"/>
      <c r="AG38" t="s">
        <v>78</v>
      </c>
      <c r="AH38" s="8"/>
      <c r="AJ38" s="1" t="s">
        <v>37</v>
      </c>
      <c r="AK38" s="1" t="s">
        <v>19</v>
      </c>
      <c r="AL38" s="1" t="s">
        <v>17</v>
      </c>
      <c r="AM38" s="9"/>
      <c r="AN38" s="1" t="s">
        <v>14</v>
      </c>
      <c r="AO38" s="8"/>
      <c r="AQ38" s="17" t="s">
        <v>99</v>
      </c>
      <c r="AS38" t="str">
        <f t="shared" si="0"/>
        <v>NF3e - Nota 61 - Grupo5 - Saídas - Documento Próprio</v>
      </c>
    </row>
    <row r="39" spans="1:45">
      <c r="A39" s="1">
        <v>62</v>
      </c>
      <c r="C39" s="1" t="s">
        <v>36</v>
      </c>
      <c r="D39" s="1" t="s">
        <v>5</v>
      </c>
      <c r="E39" s="1" t="s">
        <v>6</v>
      </c>
      <c r="G39" s="1" t="s">
        <v>8</v>
      </c>
      <c r="J39" s="1" t="s">
        <v>37</v>
      </c>
      <c r="K39" s="1" t="s">
        <v>19</v>
      </c>
      <c r="L39" s="1" t="s">
        <v>17</v>
      </c>
      <c r="N39" s="1" t="s">
        <v>16</v>
      </c>
      <c r="S39" s="7">
        <v>62</v>
      </c>
      <c r="T39" s="1"/>
      <c r="U39" s="2">
        <v>2</v>
      </c>
      <c r="V39" t="s">
        <v>77</v>
      </c>
      <c r="W39" t="s">
        <v>78</v>
      </c>
      <c r="X39" t="s">
        <v>59</v>
      </c>
      <c r="Y39" s="8"/>
      <c r="Z39" t="s">
        <v>78</v>
      </c>
      <c r="AA39" s="8"/>
      <c r="AC39" t="s">
        <v>77</v>
      </c>
      <c r="AD39" t="s">
        <v>79</v>
      </c>
      <c r="AE39" t="s">
        <v>66</v>
      </c>
      <c r="AF39" s="8"/>
      <c r="AG39" t="s">
        <v>79</v>
      </c>
      <c r="AH39" s="8"/>
      <c r="AJ39" s="1" t="s">
        <v>37</v>
      </c>
      <c r="AK39" s="1" t="s">
        <v>19</v>
      </c>
      <c r="AL39" s="1" t="s">
        <v>17</v>
      </c>
      <c r="AM39" s="9"/>
      <c r="AN39" s="1" t="s">
        <v>16</v>
      </c>
      <c r="AO39" s="8"/>
      <c r="AQ39" s="17" t="s">
        <v>99</v>
      </c>
      <c r="AS39" t="str">
        <f t="shared" si="0"/>
        <v>NF3e - Nota 62 - Grupo5 - Saídas - Documento Próprio</v>
      </c>
    </row>
    <row r="40" spans="1:45">
      <c r="A40" s="1">
        <v>63</v>
      </c>
      <c r="C40" s="1" t="s">
        <v>36</v>
      </c>
      <c r="D40" s="1" t="s">
        <v>5</v>
      </c>
      <c r="E40" s="1" t="s">
        <v>6</v>
      </c>
      <c r="G40" s="1" t="s">
        <v>8</v>
      </c>
      <c r="J40" s="1" t="s">
        <v>37</v>
      </c>
      <c r="K40" s="1" t="s">
        <v>11</v>
      </c>
      <c r="L40" s="1" t="s">
        <v>12</v>
      </c>
      <c r="S40" s="7">
        <v>63</v>
      </c>
      <c r="T40" s="1"/>
      <c r="U40" s="2">
        <v>2</v>
      </c>
      <c r="V40" t="s">
        <v>77</v>
      </c>
      <c r="W40" t="s">
        <v>78</v>
      </c>
      <c r="X40" t="s">
        <v>59</v>
      </c>
      <c r="Y40" s="8"/>
      <c r="Z40" t="s">
        <v>78</v>
      </c>
      <c r="AA40" s="8"/>
      <c r="AC40" t="s">
        <v>77</v>
      </c>
      <c r="AD40" t="s">
        <v>78</v>
      </c>
      <c r="AE40" t="s">
        <v>59</v>
      </c>
      <c r="AF40" s="8"/>
      <c r="AG40" s="8"/>
      <c r="AH40" s="8"/>
      <c r="AJ40" s="1" t="s">
        <v>37</v>
      </c>
      <c r="AK40" s="1" t="s">
        <v>11</v>
      </c>
      <c r="AL40" s="1" t="s">
        <v>12</v>
      </c>
      <c r="AM40" s="9"/>
      <c r="AN40" s="1"/>
      <c r="AO40" s="8"/>
      <c r="AQ40" s="17" t="s">
        <v>99</v>
      </c>
      <c r="AS40" t="str">
        <f t="shared" si="0"/>
        <v>NF3e - Nota 63 - Grupo5 - Saídas - Documento Próprio</v>
      </c>
    </row>
    <row r="41" spans="1:45">
      <c r="A41" s="1">
        <v>64</v>
      </c>
      <c r="C41" s="1" t="s">
        <v>36</v>
      </c>
      <c r="D41" s="1" t="s">
        <v>5</v>
      </c>
      <c r="E41" s="1" t="s">
        <v>6</v>
      </c>
      <c r="G41" s="1" t="s">
        <v>8</v>
      </c>
      <c r="J41" s="1" t="s">
        <v>37</v>
      </c>
      <c r="K41" s="1" t="s">
        <v>11</v>
      </c>
      <c r="L41" s="1" t="s">
        <v>22</v>
      </c>
      <c r="N41" s="1" t="s">
        <v>14</v>
      </c>
      <c r="S41" s="7">
        <v>64</v>
      </c>
      <c r="T41" s="1"/>
      <c r="U41" s="2">
        <v>2</v>
      </c>
      <c r="V41" t="s">
        <v>77</v>
      </c>
      <c r="W41" t="s">
        <v>78</v>
      </c>
      <c r="X41" t="s">
        <v>59</v>
      </c>
      <c r="Y41" s="8"/>
      <c r="Z41" t="s">
        <v>78</v>
      </c>
      <c r="AA41" s="8"/>
      <c r="AC41" t="s">
        <v>77</v>
      </c>
      <c r="AD41" t="s">
        <v>78</v>
      </c>
      <c r="AE41" s="8"/>
      <c r="AF41" s="8"/>
      <c r="AG41" t="s">
        <v>78</v>
      </c>
      <c r="AH41" s="8"/>
      <c r="AJ41" s="1" t="s">
        <v>37</v>
      </c>
      <c r="AK41" s="1" t="s">
        <v>11</v>
      </c>
      <c r="AL41" s="1" t="s">
        <v>22</v>
      </c>
      <c r="AM41" s="9"/>
      <c r="AN41" s="1" t="s">
        <v>14</v>
      </c>
      <c r="AO41" s="8"/>
      <c r="AQ41" s="17" t="s">
        <v>99</v>
      </c>
      <c r="AS41" t="str">
        <f t="shared" si="0"/>
        <v>NF3e - Nota 64 - Grupo5 - Saídas - Documento Próprio</v>
      </c>
    </row>
    <row r="42" spans="1:45">
      <c r="A42" s="1">
        <v>65</v>
      </c>
      <c r="C42" s="1" t="s">
        <v>36</v>
      </c>
      <c r="D42" s="1" t="s">
        <v>5</v>
      </c>
      <c r="E42" s="1" t="s">
        <v>6</v>
      </c>
      <c r="G42" s="1" t="s">
        <v>8</v>
      </c>
      <c r="J42" s="1" t="s">
        <v>37</v>
      </c>
      <c r="K42" s="1" t="s">
        <v>23</v>
      </c>
      <c r="L42" s="1" t="s">
        <v>12</v>
      </c>
      <c r="N42" s="1" t="s">
        <v>14</v>
      </c>
      <c r="S42" s="7">
        <v>65</v>
      </c>
      <c r="T42" s="1"/>
      <c r="U42" s="2">
        <v>2</v>
      </c>
      <c r="V42" t="s">
        <v>77</v>
      </c>
      <c r="W42" t="s">
        <v>78</v>
      </c>
      <c r="X42" t="s">
        <v>59</v>
      </c>
      <c r="Y42" s="8"/>
      <c r="Z42" t="s">
        <v>78</v>
      </c>
      <c r="AA42" s="8"/>
      <c r="AC42" t="s">
        <v>77</v>
      </c>
      <c r="AD42" s="8"/>
      <c r="AE42" t="s">
        <v>59</v>
      </c>
      <c r="AF42" s="8"/>
      <c r="AG42" t="s">
        <v>78</v>
      </c>
      <c r="AH42" s="8"/>
      <c r="AJ42" s="1" t="s">
        <v>37</v>
      </c>
      <c r="AK42" s="1" t="s">
        <v>23</v>
      </c>
      <c r="AL42" s="1" t="s">
        <v>12</v>
      </c>
      <c r="AM42" s="9"/>
      <c r="AN42" s="1" t="s">
        <v>14</v>
      </c>
      <c r="AO42" s="8"/>
      <c r="AQ42" s="17" t="s">
        <v>99</v>
      </c>
      <c r="AS42" t="str">
        <f t="shared" si="0"/>
        <v>NF3e - Nota 65 - Grupo5 - Saídas - Documento Próprio</v>
      </c>
    </row>
    <row r="43" spans="1:45">
      <c r="A43" s="1">
        <v>66</v>
      </c>
      <c r="C43" s="1" t="s">
        <v>36</v>
      </c>
      <c r="D43" s="1" t="s">
        <v>5</v>
      </c>
      <c r="E43" s="1" t="s">
        <v>6</v>
      </c>
      <c r="G43" s="1" t="s">
        <v>8</v>
      </c>
      <c r="J43" s="1" t="s">
        <v>37</v>
      </c>
      <c r="K43" s="1" t="s">
        <v>11</v>
      </c>
      <c r="L43" s="1" t="s">
        <v>22</v>
      </c>
      <c r="S43" s="7">
        <v>66</v>
      </c>
      <c r="T43" s="1"/>
      <c r="U43" s="2">
        <v>2</v>
      </c>
      <c r="V43" t="s">
        <v>77</v>
      </c>
      <c r="W43" t="s">
        <v>78</v>
      </c>
      <c r="X43" t="s">
        <v>59</v>
      </c>
      <c r="Y43" s="8"/>
      <c r="Z43" t="s">
        <v>78</v>
      </c>
      <c r="AA43" s="8"/>
      <c r="AC43" t="s">
        <v>77</v>
      </c>
      <c r="AD43" t="s">
        <v>78</v>
      </c>
      <c r="AE43" s="8"/>
      <c r="AF43" s="8"/>
      <c r="AG43" s="8"/>
      <c r="AH43" s="8"/>
      <c r="AJ43" s="1" t="s">
        <v>37</v>
      </c>
      <c r="AK43" s="1" t="s">
        <v>11</v>
      </c>
      <c r="AL43" s="1" t="s">
        <v>22</v>
      </c>
      <c r="AM43" s="9"/>
      <c r="AN43" s="1"/>
      <c r="AO43" s="8"/>
      <c r="AQ43" s="17" t="s">
        <v>100</v>
      </c>
      <c r="AS43" t="str">
        <f t="shared" si="0"/>
        <v>NF3e - Nota 66 - Grupo6 - Saídas - Documento Próprio</v>
      </c>
    </row>
    <row r="44" spans="1:45">
      <c r="A44" s="1">
        <v>67</v>
      </c>
      <c r="C44" s="1" t="s">
        <v>36</v>
      </c>
      <c r="D44" s="1" t="s">
        <v>5</v>
      </c>
      <c r="E44" s="1" t="s">
        <v>6</v>
      </c>
      <c r="G44" s="1" t="s">
        <v>8</v>
      </c>
      <c r="J44" s="1" t="s">
        <v>37</v>
      </c>
      <c r="K44" s="1" t="s">
        <v>23</v>
      </c>
      <c r="L44" s="1" t="s">
        <v>22</v>
      </c>
      <c r="N44" s="1" t="s">
        <v>14</v>
      </c>
      <c r="S44" s="7">
        <v>67</v>
      </c>
      <c r="T44" s="1"/>
      <c r="U44" s="2">
        <v>2</v>
      </c>
      <c r="V44" t="s">
        <v>77</v>
      </c>
      <c r="W44" t="s">
        <v>78</v>
      </c>
      <c r="X44" t="s">
        <v>59</v>
      </c>
      <c r="Y44" s="8"/>
      <c r="Z44" t="s">
        <v>78</v>
      </c>
      <c r="AA44" s="8"/>
      <c r="AC44" t="s">
        <v>77</v>
      </c>
      <c r="AD44" s="8"/>
      <c r="AE44" s="8"/>
      <c r="AF44" s="8"/>
      <c r="AG44" t="s">
        <v>78</v>
      </c>
      <c r="AH44" s="8"/>
      <c r="AJ44" s="1" t="s">
        <v>37</v>
      </c>
      <c r="AK44" s="1" t="s">
        <v>23</v>
      </c>
      <c r="AL44" s="1" t="s">
        <v>22</v>
      </c>
      <c r="AM44" s="9"/>
      <c r="AN44" s="1" t="s">
        <v>14</v>
      </c>
      <c r="AO44" s="8"/>
      <c r="AQ44" s="17" t="s">
        <v>100</v>
      </c>
      <c r="AS44" t="str">
        <f t="shared" si="0"/>
        <v>NF3e - Nota 67 - Grupo6 - Saídas - Documento Próprio</v>
      </c>
    </row>
    <row r="45" spans="1:45">
      <c r="A45" s="1">
        <v>68</v>
      </c>
      <c r="C45" s="1" t="s">
        <v>36</v>
      </c>
      <c r="D45" s="1" t="s">
        <v>5</v>
      </c>
      <c r="E45" s="1" t="s">
        <v>6</v>
      </c>
      <c r="G45" s="1" t="s">
        <v>8</v>
      </c>
      <c r="J45" s="1" t="s">
        <v>37</v>
      </c>
      <c r="K45" s="1" t="s">
        <v>23</v>
      </c>
      <c r="L45" s="1" t="s">
        <v>22</v>
      </c>
      <c r="S45" s="7">
        <v>68</v>
      </c>
      <c r="T45" s="1"/>
      <c r="U45" s="2">
        <v>2</v>
      </c>
      <c r="V45" t="s">
        <v>77</v>
      </c>
      <c r="W45" t="s">
        <v>78</v>
      </c>
      <c r="X45" t="s">
        <v>59</v>
      </c>
      <c r="Y45" s="8"/>
      <c r="Z45" t="s">
        <v>78</v>
      </c>
      <c r="AA45" s="8"/>
      <c r="AC45" t="s">
        <v>77</v>
      </c>
      <c r="AD45" s="8"/>
      <c r="AE45" s="8"/>
      <c r="AF45" s="8"/>
      <c r="AG45" s="8"/>
      <c r="AH45" s="8"/>
      <c r="AJ45" s="1" t="s">
        <v>37</v>
      </c>
      <c r="AK45" s="1" t="s">
        <v>23</v>
      </c>
      <c r="AL45" s="1" t="s">
        <v>22</v>
      </c>
      <c r="AM45" s="9"/>
      <c r="AN45" s="1"/>
      <c r="AO45" s="8"/>
      <c r="AQ45" s="17" t="s">
        <v>100</v>
      </c>
      <c r="AS45" t="str">
        <f t="shared" si="0"/>
        <v>NF3e - Nota 68 - Grupo6 - Saídas - Documento Próprio</v>
      </c>
    </row>
    <row r="46" spans="1:45">
      <c r="A46" s="1">
        <v>69</v>
      </c>
      <c r="J46" s="1" t="s">
        <v>39</v>
      </c>
      <c r="K46" s="1" t="s">
        <v>26</v>
      </c>
      <c r="L46" s="1" t="s">
        <v>27</v>
      </c>
      <c r="N46" s="1" t="s">
        <v>29</v>
      </c>
      <c r="S46" s="7">
        <v>69</v>
      </c>
      <c r="T46" s="1"/>
      <c r="AC46" t="s">
        <v>82</v>
      </c>
      <c r="AD46" t="s">
        <v>83</v>
      </c>
      <c r="AE46" t="s">
        <v>59</v>
      </c>
      <c r="AF46" s="8"/>
      <c r="AG46" t="s">
        <v>83</v>
      </c>
      <c r="AH46" s="8"/>
      <c r="AJ46" s="1" t="s">
        <v>39</v>
      </c>
      <c r="AK46" s="1" t="s">
        <v>26</v>
      </c>
      <c r="AL46" s="1" t="s">
        <v>27</v>
      </c>
      <c r="AM46" s="9"/>
      <c r="AN46" s="1" t="s">
        <v>29</v>
      </c>
      <c r="AO46" s="8"/>
      <c r="AQ46" s="17" t="s">
        <v>100</v>
      </c>
      <c r="AS46" t="str">
        <f t="shared" si="0"/>
        <v>NF3e - Nota 69 - Grupo6 - Saídas - Documento Próprio</v>
      </c>
    </row>
    <row r="47" spans="1:45">
      <c r="A47" s="1">
        <v>70</v>
      </c>
      <c r="J47" s="1" t="s">
        <v>40</v>
      </c>
      <c r="K47" s="1" t="s">
        <v>23</v>
      </c>
      <c r="L47" s="1" t="s">
        <v>22</v>
      </c>
      <c r="S47" s="7">
        <v>70</v>
      </c>
      <c r="T47" s="1"/>
      <c r="AC47" t="s">
        <v>84</v>
      </c>
      <c r="AD47" s="8"/>
      <c r="AE47" s="8"/>
      <c r="AF47" s="8"/>
      <c r="AG47" s="8"/>
      <c r="AH47" s="8"/>
      <c r="AJ47" s="1" t="s">
        <v>40</v>
      </c>
      <c r="AK47" s="1" t="s">
        <v>23</v>
      </c>
      <c r="AL47" s="1" t="s">
        <v>22</v>
      </c>
      <c r="AM47" s="9"/>
      <c r="AN47" s="1"/>
      <c r="AO47" s="8"/>
      <c r="AQ47" s="17" t="s">
        <v>100</v>
      </c>
      <c r="AS47" t="str">
        <f t="shared" si="0"/>
        <v>NF3e - Nota 70 - Grupo6 - Saídas - Documento Próprio</v>
      </c>
    </row>
    <row r="48" spans="1:45">
      <c r="A48" s="1">
        <v>71</v>
      </c>
      <c r="K48" s="1" t="s">
        <v>31</v>
      </c>
      <c r="L48" s="1" t="s">
        <v>32</v>
      </c>
      <c r="N48" s="1" t="s">
        <v>34</v>
      </c>
      <c r="S48" s="7">
        <v>71</v>
      </c>
      <c r="T48" s="1"/>
      <c r="AC48" s="8"/>
      <c r="AD48" t="s">
        <v>85</v>
      </c>
      <c r="AE48" t="s">
        <v>66</v>
      </c>
      <c r="AF48" s="8"/>
      <c r="AG48" t="s">
        <v>85</v>
      </c>
      <c r="AH48" s="8"/>
      <c r="AJ48" s="1"/>
      <c r="AK48" s="1" t="s">
        <v>31</v>
      </c>
      <c r="AL48" s="1" t="s">
        <v>32</v>
      </c>
      <c r="AM48" s="9"/>
      <c r="AN48" s="1" t="s">
        <v>34</v>
      </c>
      <c r="AO48" s="8"/>
      <c r="AQ48" s="17" t="s">
        <v>100</v>
      </c>
      <c r="AS48" t="str">
        <f t="shared" si="0"/>
        <v>NF3e - Nota 71 - Grupo6 - Saídas - Documento Próprio</v>
      </c>
    </row>
    <row r="49" spans="1:45">
      <c r="A49" s="1">
        <v>72</v>
      </c>
      <c r="J49" s="1" t="s">
        <v>41</v>
      </c>
      <c r="K49" s="1" t="s">
        <v>26</v>
      </c>
      <c r="L49" s="1" t="s">
        <v>27</v>
      </c>
      <c r="N49" s="1" t="s">
        <v>29</v>
      </c>
      <c r="S49" s="7">
        <v>72</v>
      </c>
      <c r="T49" s="1"/>
      <c r="AC49" s="11" t="s">
        <v>81</v>
      </c>
      <c r="AD49" t="s">
        <v>83</v>
      </c>
      <c r="AE49" t="s">
        <v>59</v>
      </c>
      <c r="AF49" s="8"/>
      <c r="AG49" t="s">
        <v>83</v>
      </c>
      <c r="AH49" s="8"/>
      <c r="AJ49" s="1" t="s">
        <v>41</v>
      </c>
      <c r="AK49" s="1" t="s">
        <v>26</v>
      </c>
      <c r="AL49" s="1" t="s">
        <v>27</v>
      </c>
      <c r="AM49" s="9"/>
      <c r="AN49" s="1" t="s">
        <v>29</v>
      </c>
      <c r="AO49" s="8"/>
      <c r="AQ49" s="17" t="s">
        <v>100</v>
      </c>
      <c r="AS49" t="str">
        <f t="shared" si="0"/>
        <v>NF3e - Nota 72 - Grupo6 - Saídas - Documento Próprio</v>
      </c>
    </row>
    <row r="50" spans="1:45">
      <c r="A50" s="1">
        <v>73</v>
      </c>
      <c r="J50" s="1" t="s">
        <v>39</v>
      </c>
      <c r="K50" s="1" t="s">
        <v>31</v>
      </c>
      <c r="L50" s="1" t="s">
        <v>32</v>
      </c>
      <c r="N50" s="1" t="s">
        <v>34</v>
      </c>
      <c r="S50" s="7">
        <v>73</v>
      </c>
      <c r="T50" s="1"/>
      <c r="AC50" t="s">
        <v>82</v>
      </c>
      <c r="AD50" t="s">
        <v>85</v>
      </c>
      <c r="AE50" t="s">
        <v>66</v>
      </c>
      <c r="AF50" s="8"/>
      <c r="AG50" t="s">
        <v>85</v>
      </c>
      <c r="AH50" s="8"/>
      <c r="AJ50" s="1" t="s">
        <v>39</v>
      </c>
      <c r="AK50" s="1" t="s">
        <v>31</v>
      </c>
      <c r="AL50" s="1" t="s">
        <v>32</v>
      </c>
      <c r="AM50" s="9"/>
      <c r="AN50" s="1" t="s">
        <v>34</v>
      </c>
      <c r="AO50" s="8"/>
      <c r="AQ50" s="17" t="s">
        <v>100</v>
      </c>
      <c r="AS50" t="str">
        <f t="shared" si="0"/>
        <v>NF3e - Nota 73 - Grupo6 - Saídas - Documento Próprio</v>
      </c>
    </row>
    <row r="51" spans="1:45">
      <c r="A51" s="1">
        <v>74</v>
      </c>
      <c r="D51" s="1" t="s">
        <v>42</v>
      </c>
      <c r="H51" s="1" t="s">
        <v>9</v>
      </c>
      <c r="K51" s="1" t="s">
        <v>43</v>
      </c>
      <c r="O51" s="1" t="s">
        <v>15</v>
      </c>
      <c r="S51" s="7">
        <v>74</v>
      </c>
      <c r="T51" s="1"/>
      <c r="U51" s="2">
        <v>3</v>
      </c>
      <c r="V51" s="8"/>
      <c r="W51" s="1" t="s">
        <v>42</v>
      </c>
      <c r="X51" s="8"/>
      <c r="Y51" s="8"/>
      <c r="Z51" s="8"/>
      <c r="AA51" s="1" t="s">
        <v>9</v>
      </c>
      <c r="AC51" s="8"/>
      <c r="AD51" t="s">
        <v>86</v>
      </c>
      <c r="AE51" s="8"/>
      <c r="AF51" s="8"/>
      <c r="AG51" s="8"/>
      <c r="AH51" t="s">
        <v>87</v>
      </c>
      <c r="AJ51" s="8"/>
      <c r="AK51" s="1" t="s">
        <v>43</v>
      </c>
      <c r="AL51" s="9"/>
      <c r="AM51" s="9"/>
      <c r="AN51" s="9"/>
      <c r="AO51" s="1" t="s">
        <v>15</v>
      </c>
      <c r="AQ51" s="17" t="s">
        <v>100</v>
      </c>
      <c r="AS51" t="str">
        <f t="shared" si="0"/>
        <v>NF3e - Nota 74 - Grupo6 - Saídas - Documento Próprio</v>
      </c>
    </row>
    <row r="52" spans="1:45">
      <c r="A52" s="1">
        <v>75</v>
      </c>
      <c r="D52" s="1" t="s">
        <v>42</v>
      </c>
      <c r="H52" s="1" t="s">
        <v>9</v>
      </c>
      <c r="K52" s="1" t="s">
        <v>43</v>
      </c>
      <c r="O52" s="1" t="s">
        <v>44</v>
      </c>
      <c r="S52" s="7">
        <v>75</v>
      </c>
      <c r="T52" s="1"/>
      <c r="U52" s="2">
        <v>3</v>
      </c>
      <c r="V52" s="8"/>
      <c r="W52" s="1" t="s">
        <v>42</v>
      </c>
      <c r="X52" s="8"/>
      <c r="Y52" s="8"/>
      <c r="Z52" s="8"/>
      <c r="AA52" s="1" t="s">
        <v>9</v>
      </c>
      <c r="AC52" s="8"/>
      <c r="AD52" t="s">
        <v>86</v>
      </c>
      <c r="AE52" s="8"/>
      <c r="AF52" s="8"/>
      <c r="AG52" s="8"/>
      <c r="AH52" t="s">
        <v>61</v>
      </c>
      <c r="AJ52" s="8"/>
      <c r="AK52" s="1" t="s">
        <v>43</v>
      </c>
      <c r="AL52" s="9"/>
      <c r="AM52" s="9"/>
      <c r="AN52" s="9"/>
      <c r="AO52" s="1" t="s">
        <v>44</v>
      </c>
      <c r="AQ52" s="17" t="s">
        <v>101</v>
      </c>
      <c r="AS52" t="str">
        <f t="shared" si="0"/>
        <v>NF3e - Nota 75 - Grupo7 - Saídas - Documento Próprio</v>
      </c>
    </row>
    <row r="53" spans="1:45">
      <c r="A53" s="1">
        <v>76</v>
      </c>
      <c r="D53" s="1" t="s">
        <v>42</v>
      </c>
      <c r="H53" s="1" t="s">
        <v>9</v>
      </c>
      <c r="K53" s="1" t="s">
        <v>45</v>
      </c>
      <c r="O53" s="1" t="s">
        <v>15</v>
      </c>
      <c r="S53" s="7">
        <v>76</v>
      </c>
      <c r="T53" s="1"/>
      <c r="U53" s="2">
        <v>3</v>
      </c>
      <c r="V53" s="8"/>
      <c r="W53" s="1" t="s">
        <v>42</v>
      </c>
      <c r="X53" s="8"/>
      <c r="Y53" s="8"/>
      <c r="Z53" s="8"/>
      <c r="AA53" s="1" t="s">
        <v>9</v>
      </c>
      <c r="AC53" s="8"/>
      <c r="AD53" t="s">
        <v>86</v>
      </c>
      <c r="AE53" s="8"/>
      <c r="AF53" s="8"/>
      <c r="AG53" s="8"/>
      <c r="AH53" t="s">
        <v>87</v>
      </c>
      <c r="AJ53" s="8"/>
      <c r="AK53" s="1" t="s">
        <v>45</v>
      </c>
      <c r="AL53" s="9"/>
      <c r="AM53" s="9"/>
      <c r="AN53" s="9"/>
      <c r="AO53" s="1" t="s">
        <v>15</v>
      </c>
      <c r="AQ53" s="17" t="s">
        <v>101</v>
      </c>
      <c r="AS53" t="str">
        <f t="shared" si="0"/>
        <v>NF3e - Nota 76 - Grupo7 - Saídas - Documento Próprio</v>
      </c>
    </row>
    <row r="54" spans="1:45">
      <c r="A54" s="1">
        <v>77</v>
      </c>
      <c r="K54" s="1" t="s">
        <v>46</v>
      </c>
      <c r="O54" s="1" t="s">
        <v>44</v>
      </c>
      <c r="S54" s="7">
        <v>77</v>
      </c>
      <c r="T54" s="1"/>
      <c r="AC54" s="8"/>
      <c r="AD54" s="8"/>
      <c r="AE54" s="8"/>
      <c r="AF54" s="8"/>
      <c r="AG54" s="8"/>
      <c r="AH54" t="s">
        <v>61</v>
      </c>
      <c r="AJ54" s="8"/>
      <c r="AK54" s="1" t="s">
        <v>46</v>
      </c>
      <c r="AL54" s="9"/>
      <c r="AM54" s="9"/>
      <c r="AN54" s="9"/>
      <c r="AO54" s="1" t="s">
        <v>44</v>
      </c>
      <c r="AQ54" s="17" t="s">
        <v>101</v>
      </c>
      <c r="AS54" t="str">
        <f t="shared" si="0"/>
        <v>NF3e - Nota 77 - Grupo7 - Saídas - Documento Próprio</v>
      </c>
    </row>
    <row r="55" spans="1:45">
      <c r="A55" s="1">
        <v>78</v>
      </c>
      <c r="K55" s="1" t="s">
        <v>47</v>
      </c>
      <c r="O55" s="1" t="s">
        <v>44</v>
      </c>
      <c r="S55" s="7">
        <v>78</v>
      </c>
      <c r="T55" s="1"/>
      <c r="AC55" s="8"/>
      <c r="AD55" s="8"/>
      <c r="AE55" s="8"/>
      <c r="AF55" s="8"/>
      <c r="AG55" s="8"/>
      <c r="AH55" t="s">
        <v>61</v>
      </c>
      <c r="AJ55" s="8"/>
      <c r="AK55" s="1" t="s">
        <v>47</v>
      </c>
      <c r="AL55" s="9"/>
      <c r="AM55" s="9"/>
      <c r="AN55" s="9"/>
      <c r="AO55" s="1" t="s">
        <v>44</v>
      </c>
      <c r="AQ55" s="17" t="s">
        <v>101</v>
      </c>
      <c r="AS55" t="str">
        <f t="shared" si="0"/>
        <v>NF3e - Nota 78 - Grupo7 - Saídas - Documento Próprio</v>
      </c>
    </row>
    <row r="56" spans="1:45">
      <c r="A56" s="1">
        <v>79</v>
      </c>
      <c r="K56" s="1" t="s">
        <v>46</v>
      </c>
      <c r="O56" s="1" t="s">
        <v>48</v>
      </c>
      <c r="S56" s="7">
        <v>79</v>
      </c>
      <c r="T56" s="1"/>
      <c r="AC56" s="8"/>
      <c r="AD56" s="8"/>
      <c r="AE56" s="8"/>
      <c r="AF56" s="8"/>
      <c r="AG56" s="8"/>
      <c r="AH56" t="s">
        <v>88</v>
      </c>
      <c r="AJ56" s="8"/>
      <c r="AK56" s="1" t="s">
        <v>46</v>
      </c>
      <c r="AL56" s="9"/>
      <c r="AM56" s="9"/>
      <c r="AN56" s="9"/>
      <c r="AO56" s="1" t="s">
        <v>48</v>
      </c>
      <c r="AQ56" s="17" t="s">
        <v>101</v>
      </c>
      <c r="AS56" t="str">
        <f t="shared" si="0"/>
        <v>NF3e - Nota 79 - Grupo7 - Saídas - Documento Próprio</v>
      </c>
    </row>
    <row r="71" spans="20:20">
      <c r="T71" s="1"/>
    </row>
    <row r="72" spans="20:20">
      <c r="T72" s="1"/>
    </row>
    <row r="73" spans="20:20">
      <c r="T73" s="1"/>
    </row>
    <row r="74" spans="20:20">
      <c r="T74" s="1"/>
    </row>
    <row r="75" spans="20:20">
      <c r="T75" s="1"/>
    </row>
    <row r="76" spans="20:20">
      <c r="T76" s="1"/>
    </row>
    <row r="77" spans="20:20">
      <c r="T77" s="1"/>
    </row>
    <row r="78" spans="20:20">
      <c r="T78" s="1"/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21F2-376A-472A-8C21-58AC9AF7B18A}">
  <dimension ref="A1:AS67"/>
  <sheetViews>
    <sheetView showGridLines="0" tabSelected="1" topLeftCell="W1" workbookViewId="0">
      <selection activeCell="AF5" sqref="AF5"/>
    </sheetView>
  </sheetViews>
  <sheetFormatPr defaultRowHeight="15"/>
  <cols>
    <col min="1" max="1" width="7.140625" style="1" bestFit="1" customWidth="1"/>
    <col min="2" max="2" width="9.42578125" style="2" customWidth="1"/>
    <col min="3" max="3" width="7.42578125" style="1" bestFit="1" customWidth="1"/>
    <col min="4" max="4" width="10.7109375" style="1" bestFit="1" customWidth="1"/>
    <col min="5" max="5" width="4.28515625" style="1" bestFit="1" customWidth="1"/>
    <col min="6" max="6" width="3.5703125" style="1" bestFit="1" customWidth="1"/>
    <col min="7" max="7" width="8.28515625" style="1" bestFit="1" customWidth="1"/>
    <col min="8" max="8" width="6" style="1" bestFit="1" customWidth="1"/>
    <col min="9" max="9" width="9.42578125" style="1" customWidth="1"/>
    <col min="10" max="10" width="8" style="1" bestFit="1" customWidth="1"/>
    <col min="11" max="11" width="12" style="1" bestFit="1" customWidth="1"/>
    <col min="12" max="12" width="8.7109375" style="1" bestFit="1" customWidth="1"/>
    <col min="13" max="13" width="4.85546875" style="1" bestFit="1" customWidth="1"/>
    <col min="14" max="14" width="9.5703125" style="1" bestFit="1" customWidth="1"/>
    <col min="15" max="15" width="7.140625" style="1" bestFit="1" customWidth="1"/>
    <col min="16" max="18" width="9.140625" style="2"/>
    <col min="19" max="19" width="6.28515625" style="2" bestFit="1" customWidth="1"/>
    <col min="20" max="20" width="9.140625" style="2"/>
    <col min="21" max="21" width="11.140625" style="2" bestFit="1" customWidth="1"/>
    <col min="22" max="22" width="15.140625" style="4" bestFit="1" customWidth="1"/>
    <col min="23" max="23" width="19.7109375" style="4" bestFit="1" customWidth="1"/>
    <col min="24" max="24" width="3.28515625" style="4" bestFit="1" customWidth="1"/>
    <col min="25" max="25" width="10" style="4" bestFit="1" customWidth="1"/>
    <col min="26" max="26" width="20.7109375" style="4" bestFit="1" customWidth="1"/>
    <col min="27" max="27" width="7" style="4" bestFit="1" customWidth="1"/>
    <col min="28" max="28" width="9.140625" style="2"/>
    <col min="29" max="29" width="15.140625" bestFit="1" customWidth="1"/>
    <col min="30" max="30" width="19.7109375" bestFit="1" customWidth="1"/>
    <col min="31" max="31" width="3.28515625" bestFit="1" customWidth="1"/>
    <col min="32" max="32" width="10" bestFit="1" customWidth="1"/>
    <col min="33" max="33" width="19.7109375" bestFit="1" customWidth="1"/>
    <col min="34" max="34" width="7" bestFit="1" customWidth="1"/>
    <col min="36" max="36" width="7.7109375" customWidth="1"/>
    <col min="37" max="37" width="12" bestFit="1" customWidth="1"/>
    <col min="38" max="38" width="5.42578125" bestFit="1" customWidth="1"/>
    <col min="39" max="39" width="4.7109375" bestFit="1" customWidth="1"/>
    <col min="40" max="40" width="9.42578125" bestFit="1" customWidth="1"/>
    <col min="41" max="41" width="7" bestFit="1" customWidth="1"/>
    <col min="45" max="45" width="53" bestFit="1" customWidth="1"/>
  </cols>
  <sheetData>
    <row r="1" spans="1:45">
      <c r="A1" s="14" t="s">
        <v>0</v>
      </c>
      <c r="B1" s="1"/>
      <c r="P1" s="1"/>
      <c r="Q1" s="1"/>
      <c r="R1" s="1"/>
      <c r="S1" s="1"/>
      <c r="T1" s="1"/>
    </row>
    <row r="2" spans="1:45">
      <c r="U2" s="3" t="s">
        <v>49</v>
      </c>
      <c r="AC2" s="3" t="s">
        <v>62</v>
      </c>
      <c r="AJ2" s="3" t="s">
        <v>64</v>
      </c>
    </row>
    <row r="3" spans="1:45">
      <c r="A3" s="1" t="s">
        <v>1</v>
      </c>
      <c r="C3" s="1" t="s">
        <v>2</v>
      </c>
      <c r="J3" s="1" t="s">
        <v>3</v>
      </c>
      <c r="S3" s="5" t="s">
        <v>63</v>
      </c>
      <c r="U3" s="5" t="s">
        <v>50</v>
      </c>
      <c r="V3" s="6" t="s">
        <v>51</v>
      </c>
      <c r="W3" s="6" t="s">
        <v>52</v>
      </c>
      <c r="X3" s="6" t="s">
        <v>53</v>
      </c>
      <c r="Y3" s="6" t="s">
        <v>54</v>
      </c>
      <c r="Z3" s="6" t="s">
        <v>55</v>
      </c>
      <c r="AA3" s="6" t="s">
        <v>56</v>
      </c>
      <c r="AB3" s="5"/>
      <c r="AC3" s="6" t="s">
        <v>51</v>
      </c>
      <c r="AD3" s="6" t="s">
        <v>52</v>
      </c>
      <c r="AE3" s="6" t="s">
        <v>53</v>
      </c>
      <c r="AF3" s="6" t="s">
        <v>54</v>
      </c>
      <c r="AG3" s="6" t="s">
        <v>55</v>
      </c>
      <c r="AH3" s="6" t="s">
        <v>56</v>
      </c>
      <c r="AJ3" s="6" t="s">
        <v>51</v>
      </c>
      <c r="AK3" s="6" t="s">
        <v>52</v>
      </c>
      <c r="AL3" s="6" t="s">
        <v>53</v>
      </c>
      <c r="AM3" s="6" t="s">
        <v>54</v>
      </c>
      <c r="AN3" s="6" t="s">
        <v>55</v>
      </c>
      <c r="AO3" s="6" t="s">
        <v>56</v>
      </c>
      <c r="AS3" s="15"/>
    </row>
    <row r="4" spans="1:45">
      <c r="S4" s="7" t="s">
        <v>93</v>
      </c>
      <c r="U4" s="2">
        <v>1</v>
      </c>
      <c r="V4" s="18" t="s">
        <v>102</v>
      </c>
      <c r="W4" s="4" t="s">
        <v>58</v>
      </c>
      <c r="X4" s="18" t="s">
        <v>66</v>
      </c>
      <c r="Y4" s="18" t="s">
        <v>72</v>
      </c>
      <c r="Z4" s="4" t="s">
        <v>58</v>
      </c>
      <c r="AA4" s="4" t="s">
        <v>61</v>
      </c>
      <c r="AC4" s="18" t="s">
        <v>102</v>
      </c>
      <c r="AD4" s="4" t="s">
        <v>58</v>
      </c>
      <c r="AE4" s="18" t="s">
        <v>66</v>
      </c>
      <c r="AF4" s="18" t="s">
        <v>72</v>
      </c>
      <c r="AG4" s="4" t="s">
        <v>58</v>
      </c>
      <c r="AH4" s="4" t="s">
        <v>61</v>
      </c>
      <c r="AJ4" s="1" t="s">
        <v>10</v>
      </c>
      <c r="AK4" s="1" t="s">
        <v>11</v>
      </c>
      <c r="AL4" s="1" t="s">
        <v>12</v>
      </c>
      <c r="AM4" s="1" t="s">
        <v>13</v>
      </c>
      <c r="AN4" s="1" t="s">
        <v>14</v>
      </c>
      <c r="AO4" s="1" t="s">
        <v>15</v>
      </c>
      <c r="AQ4" s="17" t="s">
        <v>95</v>
      </c>
      <c r="AS4" t="str">
        <f>CONCATENATE("NF3e - Nota ",S4," - ",AQ4," - Saídas - Documento Próprio")</f>
        <v>NF3e - Nota 01 a 10 - Grupo1 - Saídas - Documento Próprio</v>
      </c>
    </row>
    <row r="5" spans="1:45">
      <c r="S5" s="7" t="s">
        <v>91</v>
      </c>
      <c r="AC5" s="18" t="s">
        <v>102</v>
      </c>
      <c r="AD5" s="4" t="s">
        <v>69</v>
      </c>
      <c r="AE5" t="s">
        <v>59</v>
      </c>
      <c r="AF5" s="19" t="s">
        <v>104</v>
      </c>
      <c r="AG5" s="4" t="s">
        <v>69</v>
      </c>
      <c r="AH5" s="4" t="s">
        <v>61</v>
      </c>
      <c r="AJ5" s="1" t="s">
        <v>10</v>
      </c>
      <c r="AK5" s="1" t="s">
        <v>19</v>
      </c>
      <c r="AL5" s="1" t="s">
        <v>89</v>
      </c>
      <c r="AM5" s="1" t="s">
        <v>90</v>
      </c>
      <c r="AN5" s="1" t="s">
        <v>16</v>
      </c>
      <c r="AO5" s="1" t="s">
        <v>15</v>
      </c>
      <c r="AQ5" s="17" t="s">
        <v>95</v>
      </c>
      <c r="AS5" t="str">
        <f t="shared" ref="AS5:AS48" si="0">CONCATENATE("NF3e - Nota ",S5," - ",AQ5," - Saídas - Documento Próprio")</f>
        <v>NF3e - Nota 11 a 20 - Grupo1 - Saídas - Documento Próprio</v>
      </c>
    </row>
    <row r="6" spans="1:45">
      <c r="S6" s="7" t="s">
        <v>92</v>
      </c>
      <c r="U6" s="2">
        <v>1</v>
      </c>
      <c r="V6" s="18" t="s">
        <v>102</v>
      </c>
      <c r="W6" s="4" t="s">
        <v>58</v>
      </c>
      <c r="X6" s="18" t="s">
        <v>66</v>
      </c>
      <c r="Y6" s="18" t="s">
        <v>72</v>
      </c>
      <c r="Z6" s="4" t="s">
        <v>58</v>
      </c>
      <c r="AA6" s="4" t="s">
        <v>61</v>
      </c>
      <c r="AC6" s="18" t="s">
        <v>102</v>
      </c>
      <c r="AD6" s="4" t="s">
        <v>58</v>
      </c>
      <c r="AE6" s="18" t="s">
        <v>66</v>
      </c>
      <c r="AF6" s="18" t="s">
        <v>72</v>
      </c>
      <c r="AG6" s="4" t="s">
        <v>58</v>
      </c>
      <c r="AH6" s="4" t="s">
        <v>61</v>
      </c>
      <c r="AJ6" s="1" t="s">
        <v>10</v>
      </c>
      <c r="AK6" s="1" t="s">
        <v>11</v>
      </c>
      <c r="AL6" s="1" t="s">
        <v>12</v>
      </c>
      <c r="AM6" s="1" t="s">
        <v>13</v>
      </c>
      <c r="AN6" s="1" t="s">
        <v>14</v>
      </c>
      <c r="AO6" s="1" t="s">
        <v>15</v>
      </c>
      <c r="AQ6" s="17" t="s">
        <v>95</v>
      </c>
      <c r="AS6" t="str">
        <f t="shared" si="0"/>
        <v>NF3e - Nota 21 a 30 - Grupo1 - Saídas - Documento Próprio</v>
      </c>
    </row>
    <row r="7" spans="1:45">
      <c r="A7">
        <v>30</v>
      </c>
      <c r="B7"/>
      <c r="C7" t="s">
        <v>4</v>
      </c>
      <c r="D7" t="s">
        <v>5</v>
      </c>
      <c r="E7" t="s">
        <v>6</v>
      </c>
      <c r="F7" t="s">
        <v>7</v>
      </c>
      <c r="G7" t="s">
        <v>8</v>
      </c>
      <c r="H7" t="s">
        <v>9</v>
      </c>
      <c r="I7"/>
      <c r="J7" t="s">
        <v>10</v>
      </c>
      <c r="K7" t="s">
        <v>11</v>
      </c>
      <c r="L7" t="s">
        <v>12</v>
      </c>
      <c r="M7" t="s">
        <v>13</v>
      </c>
      <c r="N7" t="s">
        <v>14</v>
      </c>
      <c r="O7" t="s">
        <v>15</v>
      </c>
      <c r="P7"/>
      <c r="Q7"/>
      <c r="R7"/>
      <c r="S7">
        <v>31</v>
      </c>
      <c r="T7"/>
      <c r="U7">
        <v>1</v>
      </c>
      <c r="V7" s="19" t="s">
        <v>102</v>
      </c>
      <c r="W7" t="s">
        <v>58</v>
      </c>
      <c r="X7" s="19" t="s">
        <v>66</v>
      </c>
      <c r="Y7" s="19" t="s">
        <v>72</v>
      </c>
      <c r="Z7" t="s">
        <v>58</v>
      </c>
      <c r="AA7" t="s">
        <v>61</v>
      </c>
      <c r="AB7"/>
      <c r="AC7" s="19" t="s">
        <v>102</v>
      </c>
      <c r="AD7" t="s">
        <v>58</v>
      </c>
      <c r="AE7" s="19" t="s">
        <v>66</v>
      </c>
      <c r="AF7" s="19" t="s">
        <v>72</v>
      </c>
      <c r="AG7" t="s">
        <v>58</v>
      </c>
      <c r="AH7" t="s">
        <v>61</v>
      </c>
      <c r="AJ7" t="s">
        <v>10</v>
      </c>
      <c r="AK7" t="s">
        <v>11</v>
      </c>
      <c r="AL7" t="s">
        <v>12</v>
      </c>
      <c r="AM7" t="s">
        <v>13</v>
      </c>
      <c r="AN7" t="s">
        <v>14</v>
      </c>
      <c r="AO7" t="s">
        <v>15</v>
      </c>
      <c r="AQ7" t="s">
        <v>96</v>
      </c>
      <c r="AS7" t="str">
        <f t="shared" si="0"/>
        <v>NF3e - Nota 31 - Grupo2 - Saídas - Documento Próprio</v>
      </c>
    </row>
    <row r="8" spans="1:45">
      <c r="A8" s="1">
        <v>31</v>
      </c>
      <c r="C8" s="1" t="s">
        <v>4</v>
      </c>
      <c r="D8" s="1" t="s">
        <v>5</v>
      </c>
      <c r="E8" s="1" t="s">
        <v>6</v>
      </c>
      <c r="F8" s="1" t="s">
        <v>7</v>
      </c>
      <c r="G8" s="1" t="s">
        <v>8</v>
      </c>
      <c r="H8" s="1" t="s">
        <v>9</v>
      </c>
      <c r="J8" s="1" t="s">
        <v>10</v>
      </c>
      <c r="K8" s="1" t="s">
        <v>11</v>
      </c>
      <c r="L8" s="1" t="s">
        <v>12</v>
      </c>
      <c r="M8" s="1" t="s">
        <v>13</v>
      </c>
      <c r="N8" s="1" t="s">
        <v>16</v>
      </c>
      <c r="O8" s="1" t="s">
        <v>15</v>
      </c>
      <c r="S8" s="7">
        <v>32</v>
      </c>
      <c r="U8" s="2">
        <v>1</v>
      </c>
      <c r="V8" s="18" t="s">
        <v>102</v>
      </c>
      <c r="W8" s="4" t="s">
        <v>58</v>
      </c>
      <c r="X8" s="18" t="s">
        <v>66</v>
      </c>
      <c r="Y8" s="18" t="s">
        <v>72</v>
      </c>
      <c r="Z8" s="4" t="s">
        <v>58</v>
      </c>
      <c r="AA8" s="4" t="s">
        <v>61</v>
      </c>
      <c r="AC8" s="19" t="s">
        <v>102</v>
      </c>
      <c r="AD8" t="s">
        <v>58</v>
      </c>
      <c r="AE8" s="19" t="s">
        <v>66</v>
      </c>
      <c r="AF8" s="19" t="s">
        <v>72</v>
      </c>
      <c r="AG8" t="str">
        <f>CONCATENATE("informacao atualizada na nota ",S8)</f>
        <v>informacao atualizada na nota 32</v>
      </c>
      <c r="AH8" t="s">
        <v>61</v>
      </c>
      <c r="AJ8" s="1" t="s">
        <v>10</v>
      </c>
      <c r="AK8" s="1" t="s">
        <v>11</v>
      </c>
      <c r="AL8" s="1" t="s">
        <v>12</v>
      </c>
      <c r="AM8" s="1" t="s">
        <v>13</v>
      </c>
      <c r="AN8" s="1" t="s">
        <v>16</v>
      </c>
      <c r="AO8" s="1" t="s">
        <v>15</v>
      </c>
      <c r="AQ8" s="17" t="s">
        <v>96</v>
      </c>
      <c r="AS8" t="str">
        <f t="shared" si="0"/>
        <v>NF3e - Nota 32 - Grupo2 - Saídas - Documento Próprio</v>
      </c>
    </row>
    <row r="9" spans="1:45">
      <c r="A9" s="1">
        <v>32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J9" s="1" t="s">
        <v>10</v>
      </c>
      <c r="K9" s="1" t="s">
        <v>11</v>
      </c>
      <c r="L9" s="1" t="s">
        <v>17</v>
      </c>
      <c r="M9" s="1" t="s">
        <v>18</v>
      </c>
      <c r="N9" s="1" t="s">
        <v>14</v>
      </c>
      <c r="O9" s="1" t="s">
        <v>15</v>
      </c>
      <c r="S9" s="7">
        <v>33</v>
      </c>
      <c r="U9" s="2">
        <v>1</v>
      </c>
      <c r="V9" s="18" t="s">
        <v>102</v>
      </c>
      <c r="W9" s="4" t="s">
        <v>58</v>
      </c>
      <c r="X9" s="18" t="s">
        <v>66</v>
      </c>
      <c r="Y9" s="18" t="s">
        <v>72</v>
      </c>
      <c r="Z9" s="4" t="s">
        <v>58</v>
      </c>
      <c r="AA9" s="4" t="s">
        <v>61</v>
      </c>
      <c r="AC9" s="19" t="s">
        <v>102</v>
      </c>
      <c r="AD9" t="s">
        <v>58</v>
      </c>
      <c r="AE9" t="s">
        <v>66</v>
      </c>
      <c r="AF9" t="s">
        <v>67</v>
      </c>
      <c r="AG9" t="s">
        <v>58</v>
      </c>
      <c r="AH9" t="s">
        <v>61</v>
      </c>
      <c r="AJ9" s="1" t="s">
        <v>10</v>
      </c>
      <c r="AK9" s="1" t="s">
        <v>11</v>
      </c>
      <c r="AL9" s="1" t="s">
        <v>17</v>
      </c>
      <c r="AM9" s="1" t="s">
        <v>18</v>
      </c>
      <c r="AN9" s="1" t="s">
        <v>14</v>
      </c>
      <c r="AO9" s="1" t="s">
        <v>15</v>
      </c>
      <c r="AQ9" s="17" t="s">
        <v>96</v>
      </c>
      <c r="AS9" t="str">
        <f t="shared" si="0"/>
        <v>NF3e - Nota 33 - Grupo2 - Saídas - Documento Próprio</v>
      </c>
    </row>
    <row r="10" spans="1:45">
      <c r="A10" s="1">
        <v>33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J10" s="1" t="s">
        <v>10</v>
      </c>
      <c r="K10" s="1" t="s">
        <v>19</v>
      </c>
      <c r="L10" s="1" t="s">
        <v>12</v>
      </c>
      <c r="M10" s="1" t="s">
        <v>13</v>
      </c>
      <c r="N10" s="1" t="s">
        <v>14</v>
      </c>
      <c r="O10" s="1" t="s">
        <v>15</v>
      </c>
      <c r="S10" s="7">
        <v>34</v>
      </c>
      <c r="U10" s="2">
        <v>1</v>
      </c>
      <c r="V10" s="18" t="s">
        <v>102</v>
      </c>
      <c r="W10" s="4" t="s">
        <v>58</v>
      </c>
      <c r="X10" s="18" t="s">
        <v>66</v>
      </c>
      <c r="Y10" s="18" t="s">
        <v>72</v>
      </c>
      <c r="Z10" s="4" t="s">
        <v>58</v>
      </c>
      <c r="AA10" s="4" t="s">
        <v>61</v>
      </c>
      <c r="AC10" s="19" t="s">
        <v>102</v>
      </c>
      <c r="AD10" t="s">
        <v>94</v>
      </c>
      <c r="AE10" s="19" t="s">
        <v>66</v>
      </c>
      <c r="AF10" s="19" t="s">
        <v>72</v>
      </c>
      <c r="AG10" t="s">
        <v>58</v>
      </c>
      <c r="AH10" t="s">
        <v>61</v>
      </c>
      <c r="AJ10" s="1" t="s">
        <v>10</v>
      </c>
      <c r="AK10" s="1" t="s">
        <v>19</v>
      </c>
      <c r="AL10" s="1" t="s">
        <v>12</v>
      </c>
      <c r="AM10" s="1" t="s">
        <v>13</v>
      </c>
      <c r="AN10" s="1" t="s">
        <v>14</v>
      </c>
      <c r="AO10" s="1" t="s">
        <v>15</v>
      </c>
      <c r="AQ10" s="17" t="s">
        <v>96</v>
      </c>
      <c r="AS10" t="str">
        <f t="shared" si="0"/>
        <v>NF3e - Nota 34 - Grupo2 - Saídas - Documento Próprio</v>
      </c>
    </row>
    <row r="11" spans="1:45">
      <c r="A11">
        <v>34</v>
      </c>
      <c r="B11"/>
      <c r="C11" t="s">
        <v>4</v>
      </c>
      <c r="D11" t="s">
        <v>5</v>
      </c>
      <c r="E11" t="s">
        <v>6</v>
      </c>
      <c r="F11" t="s">
        <v>7</v>
      </c>
      <c r="G11" t="s">
        <v>8</v>
      </c>
      <c r="H11" t="s">
        <v>9</v>
      </c>
      <c r="I11"/>
      <c r="J11" t="s">
        <v>20</v>
      </c>
      <c r="K11" t="s">
        <v>11</v>
      </c>
      <c r="L11" t="s">
        <v>12</v>
      </c>
      <c r="M11" t="s">
        <v>13</v>
      </c>
      <c r="N11" t="s">
        <v>14</v>
      </c>
      <c r="O11" t="s">
        <v>15</v>
      </c>
      <c r="P11"/>
      <c r="Q11"/>
      <c r="R11"/>
      <c r="S11">
        <v>35</v>
      </c>
      <c r="T11"/>
      <c r="U11">
        <v>1</v>
      </c>
      <c r="V11" s="19" t="s">
        <v>102</v>
      </c>
      <c r="W11" t="s">
        <v>58</v>
      </c>
      <c r="X11" s="19" t="s">
        <v>66</v>
      </c>
      <c r="Y11" s="19" t="s">
        <v>72</v>
      </c>
      <c r="Z11" t="s">
        <v>58</v>
      </c>
      <c r="AA11" t="s">
        <v>61</v>
      </c>
      <c r="AB11"/>
      <c r="AC11" t="s">
        <v>68</v>
      </c>
      <c r="AD11" t="s">
        <v>58</v>
      </c>
      <c r="AE11" s="19" t="s">
        <v>66</v>
      </c>
      <c r="AF11" s="19" t="s">
        <v>72</v>
      </c>
      <c r="AG11" t="s">
        <v>58</v>
      </c>
      <c r="AH11" t="s">
        <v>61</v>
      </c>
      <c r="AJ11" t="s">
        <v>20</v>
      </c>
      <c r="AK11" t="s">
        <v>11</v>
      </c>
      <c r="AL11" t="s">
        <v>12</v>
      </c>
      <c r="AM11" t="s">
        <v>13</v>
      </c>
      <c r="AN11" t="s">
        <v>14</v>
      </c>
      <c r="AO11" t="s">
        <v>15</v>
      </c>
      <c r="AQ11" t="s">
        <v>96</v>
      </c>
      <c r="AS11" t="str">
        <f t="shared" si="0"/>
        <v>NF3e - Nota 35 - Grupo2 - Saídas - Documento Próprio</v>
      </c>
    </row>
    <row r="12" spans="1:45">
      <c r="A12">
        <v>35</v>
      </c>
      <c r="B12"/>
      <c r="C12" t="s">
        <v>4</v>
      </c>
      <c r="D12" t="s">
        <v>5</v>
      </c>
      <c r="E12" t="s">
        <v>6</v>
      </c>
      <c r="F12" t="s">
        <v>7</v>
      </c>
      <c r="G12" t="s">
        <v>8</v>
      </c>
      <c r="H12" t="s">
        <v>9</v>
      </c>
      <c r="I12"/>
      <c r="J12" t="s">
        <v>10</v>
      </c>
      <c r="K12" t="s">
        <v>11</v>
      </c>
      <c r="L12" t="s">
        <v>17</v>
      </c>
      <c r="M12" t="s">
        <v>18</v>
      </c>
      <c r="N12" t="s">
        <v>16</v>
      </c>
      <c r="O12" t="s">
        <v>15</v>
      </c>
      <c r="P12"/>
      <c r="Q12"/>
      <c r="R12"/>
      <c r="S12">
        <v>36</v>
      </c>
      <c r="T12"/>
      <c r="U12">
        <v>1</v>
      </c>
      <c r="V12" s="19" t="s">
        <v>102</v>
      </c>
      <c r="W12" t="s">
        <v>58</v>
      </c>
      <c r="X12" s="19" t="s">
        <v>66</v>
      </c>
      <c r="Y12" s="19" t="s">
        <v>72</v>
      </c>
      <c r="Z12" t="s">
        <v>58</v>
      </c>
      <c r="AA12" t="s">
        <v>61</v>
      </c>
      <c r="AB12"/>
      <c r="AC12" s="19" t="s">
        <v>102</v>
      </c>
      <c r="AD12" t="s">
        <v>58</v>
      </c>
      <c r="AE12" t="s">
        <v>66</v>
      </c>
      <c r="AF12" t="s">
        <v>67</v>
      </c>
      <c r="AG12" t="str">
        <f>CONCATENATE("informacao atualizada na nota ",S12)</f>
        <v>informacao atualizada na nota 36</v>
      </c>
      <c r="AH12" t="s">
        <v>61</v>
      </c>
      <c r="AJ12" t="s">
        <v>10</v>
      </c>
      <c r="AK12" t="s">
        <v>11</v>
      </c>
      <c r="AL12" t="s">
        <v>17</v>
      </c>
      <c r="AM12" t="s">
        <v>18</v>
      </c>
      <c r="AN12" t="s">
        <v>16</v>
      </c>
      <c r="AO12" t="s">
        <v>15</v>
      </c>
      <c r="AQ12" t="s">
        <v>96</v>
      </c>
      <c r="AS12" t="str">
        <f t="shared" si="0"/>
        <v>NF3e - Nota 36 - Grupo2 - Saídas - Documento Próprio</v>
      </c>
    </row>
    <row r="13" spans="1:45">
      <c r="A13">
        <v>36</v>
      </c>
      <c r="B13"/>
      <c r="C13" t="s">
        <v>4</v>
      </c>
      <c r="D13" t="s">
        <v>5</v>
      </c>
      <c r="E13" t="s">
        <v>6</v>
      </c>
      <c r="F13" t="s">
        <v>7</v>
      </c>
      <c r="G13" t="s">
        <v>8</v>
      </c>
      <c r="H13" t="s">
        <v>9</v>
      </c>
      <c r="I13"/>
      <c r="J13" t="s">
        <v>10</v>
      </c>
      <c r="K13" t="s">
        <v>19</v>
      </c>
      <c r="L13" t="s">
        <v>17</v>
      </c>
      <c r="M13" t="s">
        <v>18</v>
      </c>
      <c r="N13" t="s">
        <v>14</v>
      </c>
      <c r="O13" t="s">
        <v>15</v>
      </c>
      <c r="P13"/>
      <c r="Q13"/>
      <c r="R13"/>
      <c r="S13">
        <v>37</v>
      </c>
      <c r="T13"/>
      <c r="U13">
        <v>1</v>
      </c>
      <c r="V13" s="19" t="s">
        <v>102</v>
      </c>
      <c r="W13" t="s">
        <v>58</v>
      </c>
      <c r="X13" s="19" t="s">
        <v>66</v>
      </c>
      <c r="Y13" s="19" t="s">
        <v>72</v>
      </c>
      <c r="Z13" t="s">
        <v>58</v>
      </c>
      <c r="AA13" t="s">
        <v>61</v>
      </c>
      <c r="AB13"/>
      <c r="AC13" s="19" t="s">
        <v>102</v>
      </c>
      <c r="AD13" t="str">
        <f>CONCATENATE("informacao atualizada na nota ",S13)</f>
        <v>informacao atualizada na nota 37</v>
      </c>
      <c r="AE13" t="s">
        <v>66</v>
      </c>
      <c r="AF13" t="s">
        <v>67</v>
      </c>
      <c r="AG13" t="s">
        <v>58</v>
      </c>
      <c r="AH13" t="s">
        <v>61</v>
      </c>
      <c r="AJ13" t="s">
        <v>10</v>
      </c>
      <c r="AK13" t="s">
        <v>19</v>
      </c>
      <c r="AL13" t="s">
        <v>17</v>
      </c>
      <c r="AM13" t="s">
        <v>18</v>
      </c>
      <c r="AN13" t="s">
        <v>14</v>
      </c>
      <c r="AO13" t="s">
        <v>15</v>
      </c>
      <c r="AQ13" t="s">
        <v>96</v>
      </c>
      <c r="AS13" t="str">
        <f t="shared" si="0"/>
        <v>NF3e - Nota 37 - Grupo2 - Saídas - Documento Próprio</v>
      </c>
    </row>
    <row r="14" spans="1:45">
      <c r="A14">
        <v>37</v>
      </c>
      <c r="B14"/>
      <c r="C14" t="s">
        <v>4</v>
      </c>
      <c r="D14" t="s">
        <v>5</v>
      </c>
      <c r="E14" t="s">
        <v>6</v>
      </c>
      <c r="F14" t="s">
        <v>7</v>
      </c>
      <c r="G14" t="s">
        <v>8</v>
      </c>
      <c r="H14" t="s">
        <v>9</v>
      </c>
      <c r="I14"/>
      <c r="J14" t="s">
        <v>20</v>
      </c>
      <c r="K14" t="s">
        <v>19</v>
      </c>
      <c r="L14" t="s">
        <v>12</v>
      </c>
      <c r="M14" t="s">
        <v>13</v>
      </c>
      <c r="N14" t="s">
        <v>14</v>
      </c>
      <c r="O14" t="s">
        <v>15</v>
      </c>
      <c r="P14"/>
      <c r="Q14"/>
      <c r="R14"/>
      <c r="S14">
        <v>38</v>
      </c>
      <c r="T14"/>
      <c r="U14">
        <v>1</v>
      </c>
      <c r="V14" s="19" t="s">
        <v>102</v>
      </c>
      <c r="W14" t="s">
        <v>58</v>
      </c>
      <c r="X14" s="19" t="s">
        <v>66</v>
      </c>
      <c r="Y14" s="19" t="s">
        <v>72</v>
      </c>
      <c r="Z14" t="s">
        <v>58</v>
      </c>
      <c r="AA14" t="s">
        <v>61</v>
      </c>
      <c r="AB14"/>
      <c r="AC14" t="s">
        <v>68</v>
      </c>
      <c r="AD14" t="s">
        <v>69</v>
      </c>
      <c r="AE14" s="19" t="s">
        <v>66</v>
      </c>
      <c r="AF14" s="19" t="s">
        <v>72</v>
      </c>
      <c r="AG14" t="s">
        <v>58</v>
      </c>
      <c r="AH14" t="s">
        <v>61</v>
      </c>
      <c r="AJ14" t="s">
        <v>20</v>
      </c>
      <c r="AK14" t="s">
        <v>19</v>
      </c>
      <c r="AL14" t="s">
        <v>12</v>
      </c>
      <c r="AM14" t="s">
        <v>13</v>
      </c>
      <c r="AN14" t="s">
        <v>14</v>
      </c>
      <c r="AO14" t="s">
        <v>15</v>
      </c>
      <c r="AQ14" t="s">
        <v>96</v>
      </c>
      <c r="AS14" t="str">
        <f t="shared" si="0"/>
        <v>NF3e - Nota 38 - Grupo2 - Saídas - Documento Próprio</v>
      </c>
    </row>
    <row r="15" spans="1:45">
      <c r="A15">
        <v>38</v>
      </c>
      <c r="B15"/>
      <c r="C15" t="s">
        <v>4</v>
      </c>
      <c r="D15" t="s">
        <v>5</v>
      </c>
      <c r="E15" t="s">
        <v>6</v>
      </c>
      <c r="F15" t="s">
        <v>7</v>
      </c>
      <c r="G15" t="s">
        <v>8</v>
      </c>
      <c r="H15" t="s">
        <v>9</v>
      </c>
      <c r="I15"/>
      <c r="J15" t="s">
        <v>10</v>
      </c>
      <c r="K15" t="s">
        <v>19</v>
      </c>
      <c r="L15" t="s">
        <v>17</v>
      </c>
      <c r="M15" t="s">
        <v>18</v>
      </c>
      <c r="N15" t="s">
        <v>16</v>
      </c>
      <c r="O15" t="s">
        <v>15</v>
      </c>
      <c r="P15"/>
      <c r="Q15"/>
      <c r="R15"/>
      <c r="S15">
        <v>39</v>
      </c>
      <c r="T15"/>
      <c r="U15">
        <v>1</v>
      </c>
      <c r="V15" s="19" t="s">
        <v>102</v>
      </c>
      <c r="W15" t="s">
        <v>58</v>
      </c>
      <c r="X15" s="19" t="s">
        <v>66</v>
      </c>
      <c r="Y15" s="19" t="s">
        <v>72</v>
      </c>
      <c r="Z15" t="s">
        <v>58</v>
      </c>
      <c r="AA15" t="s">
        <v>61</v>
      </c>
      <c r="AB15"/>
      <c r="AC15" s="19" t="s">
        <v>102</v>
      </c>
      <c r="AD15" t="str">
        <f>CONCATENATE("informacao atualizada na nota ",S15)</f>
        <v>informacao atualizada na nota 39</v>
      </c>
      <c r="AE15" t="s">
        <v>66</v>
      </c>
      <c r="AF15" t="s">
        <v>67</v>
      </c>
      <c r="AG15" t="str">
        <f>CONCATENATE("informacao atualizada na nota ",S15)</f>
        <v>informacao atualizada na nota 39</v>
      </c>
      <c r="AH15" t="s">
        <v>61</v>
      </c>
      <c r="AJ15" t="s">
        <v>10</v>
      </c>
      <c r="AK15" t="s">
        <v>19</v>
      </c>
      <c r="AL15" t="s">
        <v>17</v>
      </c>
      <c r="AM15" t="s">
        <v>18</v>
      </c>
      <c r="AN15" t="s">
        <v>16</v>
      </c>
      <c r="AO15" t="s">
        <v>15</v>
      </c>
      <c r="AQ15" t="s">
        <v>96</v>
      </c>
      <c r="AS15" t="str">
        <f t="shared" si="0"/>
        <v>NF3e - Nota 39 - Grupo2 - Saídas - Documento Próprio</v>
      </c>
    </row>
    <row r="16" spans="1:45">
      <c r="A16">
        <v>39</v>
      </c>
      <c r="B16"/>
      <c r="C16" t="s">
        <v>4</v>
      </c>
      <c r="D16" t="s">
        <v>5</v>
      </c>
      <c r="E16" t="s">
        <v>6</v>
      </c>
      <c r="F16" t="s">
        <v>7</v>
      </c>
      <c r="G16" t="s">
        <v>8</v>
      </c>
      <c r="H16" t="s">
        <v>9</v>
      </c>
      <c r="I16"/>
      <c r="J16" t="s">
        <v>10</v>
      </c>
      <c r="K16" t="s">
        <v>11</v>
      </c>
      <c r="L16" t="s">
        <v>12</v>
      </c>
      <c r="M16" t="s">
        <v>13</v>
      </c>
      <c r="N16" t="s">
        <v>21</v>
      </c>
      <c r="O16" t="s">
        <v>15</v>
      </c>
      <c r="P16"/>
      <c r="Q16"/>
      <c r="R16"/>
      <c r="S16">
        <v>40</v>
      </c>
      <c r="T16"/>
      <c r="U16">
        <v>1</v>
      </c>
      <c r="V16" s="19" t="s">
        <v>102</v>
      </c>
      <c r="W16" t="s">
        <v>58</v>
      </c>
      <c r="X16" s="19" t="s">
        <v>66</v>
      </c>
      <c r="Y16" s="19" t="s">
        <v>72</v>
      </c>
      <c r="Z16" t="s">
        <v>58</v>
      </c>
      <c r="AA16" t="s">
        <v>61</v>
      </c>
      <c r="AB16"/>
      <c r="AC16" s="19" t="s">
        <v>102</v>
      </c>
      <c r="AD16" t="s">
        <v>58</v>
      </c>
      <c r="AE16" s="19" t="s">
        <v>66</v>
      </c>
      <c r="AF16" s="19" t="s">
        <v>72</v>
      </c>
      <c r="AH16" t="s">
        <v>61</v>
      </c>
      <c r="AJ16" t="s">
        <v>10</v>
      </c>
      <c r="AK16" t="s">
        <v>11</v>
      </c>
      <c r="AL16" t="s">
        <v>12</v>
      </c>
      <c r="AM16" t="s">
        <v>13</v>
      </c>
      <c r="AN16" t="s">
        <v>21</v>
      </c>
      <c r="AO16" t="s">
        <v>15</v>
      </c>
      <c r="AQ16" t="s">
        <v>97</v>
      </c>
      <c r="AS16" t="str">
        <f t="shared" si="0"/>
        <v>NF3e - Nota 40 - Grupo3 - Saídas - Documento Próprio</v>
      </c>
    </row>
    <row r="17" spans="1:45">
      <c r="A17">
        <v>40</v>
      </c>
      <c r="B17"/>
      <c r="C17" t="s">
        <v>4</v>
      </c>
      <c r="D17" t="s">
        <v>5</v>
      </c>
      <c r="E17" t="s">
        <v>6</v>
      </c>
      <c r="F17" t="s">
        <v>7</v>
      </c>
      <c r="G17" t="s">
        <v>8</v>
      </c>
      <c r="H17" t="s">
        <v>9</v>
      </c>
      <c r="I17"/>
      <c r="J17" t="s">
        <v>10</v>
      </c>
      <c r="K17" t="s">
        <v>11</v>
      </c>
      <c r="L17" t="s">
        <v>22</v>
      </c>
      <c r="M17" t="s">
        <v>22</v>
      </c>
      <c r="N17" t="s">
        <v>14</v>
      </c>
      <c r="O17" t="s">
        <v>15</v>
      </c>
      <c r="P17"/>
      <c r="Q17"/>
      <c r="R17"/>
      <c r="S17">
        <v>41</v>
      </c>
      <c r="T17"/>
      <c r="U17">
        <v>1</v>
      </c>
      <c r="V17" s="19" t="s">
        <v>102</v>
      </c>
      <c r="W17" t="s">
        <v>58</v>
      </c>
      <c r="X17" s="19" t="s">
        <v>66</v>
      </c>
      <c r="Y17" s="19" t="s">
        <v>72</v>
      </c>
      <c r="Z17" t="s">
        <v>58</v>
      </c>
      <c r="AA17" t="s">
        <v>61</v>
      </c>
      <c r="AB17"/>
      <c r="AC17" s="19" t="s">
        <v>102</v>
      </c>
      <c r="AD17" t="s">
        <v>58</v>
      </c>
      <c r="AG17" t="s">
        <v>58</v>
      </c>
      <c r="AH17" t="s">
        <v>61</v>
      </c>
      <c r="AJ17" t="s">
        <v>10</v>
      </c>
      <c r="AK17" t="s">
        <v>11</v>
      </c>
      <c r="AL17" t="s">
        <v>22</v>
      </c>
      <c r="AM17" t="s">
        <v>22</v>
      </c>
      <c r="AN17" t="s">
        <v>14</v>
      </c>
      <c r="AO17" t="s">
        <v>15</v>
      </c>
      <c r="AQ17" t="s">
        <v>97</v>
      </c>
      <c r="AS17" t="str">
        <f t="shared" si="0"/>
        <v>NF3e - Nota 41 - Grupo3 - Saídas - Documento Próprio</v>
      </c>
    </row>
    <row r="18" spans="1:45">
      <c r="A18">
        <v>41</v>
      </c>
      <c r="B18"/>
      <c r="C18" t="s">
        <v>4</v>
      </c>
      <c r="D18" t="s">
        <v>5</v>
      </c>
      <c r="E18" t="s">
        <v>6</v>
      </c>
      <c r="F18" t="s">
        <v>7</v>
      </c>
      <c r="G18" t="s">
        <v>8</v>
      </c>
      <c r="H18" t="s">
        <v>9</v>
      </c>
      <c r="I18"/>
      <c r="J18" t="s">
        <v>10</v>
      </c>
      <c r="K18" t="s">
        <v>23</v>
      </c>
      <c r="L18" t="s">
        <v>12</v>
      </c>
      <c r="M18" t="s">
        <v>13</v>
      </c>
      <c r="N18" t="s">
        <v>14</v>
      </c>
      <c r="O18" t="s">
        <v>15</v>
      </c>
      <c r="P18"/>
      <c r="Q18"/>
      <c r="R18"/>
      <c r="S18">
        <v>42</v>
      </c>
      <c r="T18"/>
      <c r="U18">
        <v>1</v>
      </c>
      <c r="V18" s="19" t="s">
        <v>102</v>
      </c>
      <c r="W18" t="s">
        <v>58</v>
      </c>
      <c r="X18" s="19" t="s">
        <v>66</v>
      </c>
      <c r="Y18" s="19" t="s">
        <v>72</v>
      </c>
      <c r="Z18" t="s">
        <v>58</v>
      </c>
      <c r="AA18" t="s">
        <v>61</v>
      </c>
      <c r="AB18"/>
      <c r="AC18" s="19" t="s">
        <v>102</v>
      </c>
      <c r="AD18" t="s">
        <v>65</v>
      </c>
      <c r="AE18" s="19" t="s">
        <v>66</v>
      </c>
      <c r="AF18" s="19" t="s">
        <v>72</v>
      </c>
      <c r="AG18" t="s">
        <v>58</v>
      </c>
      <c r="AH18" t="s">
        <v>61</v>
      </c>
      <c r="AJ18" t="s">
        <v>10</v>
      </c>
      <c r="AK18" t="s">
        <v>23</v>
      </c>
      <c r="AL18" t="s">
        <v>12</v>
      </c>
      <c r="AM18" t="s">
        <v>13</v>
      </c>
      <c r="AN18" t="s">
        <v>14</v>
      </c>
      <c r="AO18" t="s">
        <v>15</v>
      </c>
      <c r="AQ18" t="s">
        <v>97</v>
      </c>
      <c r="AS18" t="str">
        <f t="shared" si="0"/>
        <v>NF3e - Nota 42 - Grupo3 - Saídas - Documento Próprio</v>
      </c>
    </row>
    <row r="19" spans="1:45">
      <c r="A19">
        <v>42</v>
      </c>
      <c r="B19"/>
      <c r="C19" t="s">
        <v>4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/>
      <c r="J19" t="s">
        <v>23</v>
      </c>
      <c r="K19" t="s">
        <v>11</v>
      </c>
      <c r="L19" t="s">
        <v>12</v>
      </c>
      <c r="M19" t="s">
        <v>13</v>
      </c>
      <c r="N19" t="s">
        <v>14</v>
      </c>
      <c r="O19" t="s">
        <v>15</v>
      </c>
      <c r="P19"/>
      <c r="Q19"/>
      <c r="R19"/>
      <c r="S19">
        <v>43</v>
      </c>
      <c r="T19"/>
      <c r="U19">
        <v>1</v>
      </c>
      <c r="V19" s="19" t="s">
        <v>102</v>
      </c>
      <c r="W19" t="s">
        <v>58</v>
      </c>
      <c r="X19" s="19" t="s">
        <v>66</v>
      </c>
      <c r="Y19" s="19" t="s">
        <v>72</v>
      </c>
      <c r="Z19" t="s">
        <v>58</v>
      </c>
      <c r="AA19" t="s">
        <v>61</v>
      </c>
      <c r="AB19"/>
      <c r="AC19" t="s">
        <v>65</v>
      </c>
      <c r="AD19" t="s">
        <v>58</v>
      </c>
      <c r="AE19" s="19" t="s">
        <v>66</v>
      </c>
      <c r="AF19" s="19" t="s">
        <v>72</v>
      </c>
      <c r="AG19" t="s">
        <v>58</v>
      </c>
      <c r="AH19" t="s">
        <v>61</v>
      </c>
      <c r="AJ19" t="s">
        <v>23</v>
      </c>
      <c r="AK19" t="s">
        <v>11</v>
      </c>
      <c r="AL19" t="s">
        <v>12</v>
      </c>
      <c r="AM19" t="s">
        <v>13</v>
      </c>
      <c r="AN19" t="s">
        <v>14</v>
      </c>
      <c r="AO19" t="s">
        <v>15</v>
      </c>
      <c r="AQ19" t="s">
        <v>97</v>
      </c>
      <c r="AS19" t="str">
        <f t="shared" si="0"/>
        <v>NF3e - Nota 43 - Grupo3 - Saídas - Documento Próprio</v>
      </c>
    </row>
    <row r="20" spans="1:45">
      <c r="A20">
        <v>43</v>
      </c>
      <c r="B20"/>
      <c r="C20" t="s">
        <v>4</v>
      </c>
      <c r="D20" t="s">
        <v>5</v>
      </c>
      <c r="E20" t="s">
        <v>6</v>
      </c>
      <c r="F20" t="s">
        <v>7</v>
      </c>
      <c r="G20" t="s">
        <v>8</v>
      </c>
      <c r="H20" t="s">
        <v>9</v>
      </c>
      <c r="I20"/>
      <c r="J20" t="s">
        <v>10</v>
      </c>
      <c r="K20" t="s">
        <v>11</v>
      </c>
      <c r="L20" t="s">
        <v>22</v>
      </c>
      <c r="M20" t="s">
        <v>22</v>
      </c>
      <c r="N20" t="s">
        <v>21</v>
      </c>
      <c r="O20" t="s">
        <v>15</v>
      </c>
      <c r="P20"/>
      <c r="Q20"/>
      <c r="R20"/>
      <c r="S20">
        <v>44</v>
      </c>
      <c r="T20"/>
      <c r="U20">
        <v>1</v>
      </c>
      <c r="V20" s="19" t="s">
        <v>102</v>
      </c>
      <c r="W20" t="s">
        <v>58</v>
      </c>
      <c r="X20" s="19" t="s">
        <v>66</v>
      </c>
      <c r="Y20" s="19" t="s">
        <v>72</v>
      </c>
      <c r="Z20" t="s">
        <v>58</v>
      </c>
      <c r="AA20" t="s">
        <v>61</v>
      </c>
      <c r="AB20"/>
      <c r="AC20" s="19" t="s">
        <v>102</v>
      </c>
      <c r="AD20" t="s">
        <v>58</v>
      </c>
      <c r="AH20" t="s">
        <v>61</v>
      </c>
      <c r="AJ20" t="s">
        <v>10</v>
      </c>
      <c r="AK20" t="s">
        <v>11</v>
      </c>
      <c r="AL20" t="s">
        <v>22</v>
      </c>
      <c r="AM20" t="s">
        <v>22</v>
      </c>
      <c r="AN20" t="s">
        <v>21</v>
      </c>
      <c r="AO20" t="s">
        <v>15</v>
      </c>
      <c r="AQ20" t="s">
        <v>97</v>
      </c>
      <c r="AS20" t="str">
        <f t="shared" si="0"/>
        <v>NF3e - Nota 44 - Grupo3 - Saídas - Documento Próprio</v>
      </c>
    </row>
    <row r="21" spans="1:45">
      <c r="A21">
        <v>44</v>
      </c>
      <c r="B21"/>
      <c r="C21" t="s">
        <v>4</v>
      </c>
      <c r="D21" t="s">
        <v>5</v>
      </c>
      <c r="E21" t="s">
        <v>6</v>
      </c>
      <c r="F21" t="s">
        <v>7</v>
      </c>
      <c r="G21" t="s">
        <v>8</v>
      </c>
      <c r="H21" t="s">
        <v>9</v>
      </c>
      <c r="I21"/>
      <c r="J21" t="s">
        <v>10</v>
      </c>
      <c r="K21" t="s">
        <v>23</v>
      </c>
      <c r="L21" t="s">
        <v>22</v>
      </c>
      <c r="M21" t="s">
        <v>22</v>
      </c>
      <c r="N21" t="s">
        <v>14</v>
      </c>
      <c r="O21" t="s">
        <v>15</v>
      </c>
      <c r="P21"/>
      <c r="Q21"/>
      <c r="R21"/>
      <c r="S21">
        <v>45</v>
      </c>
      <c r="T21"/>
      <c r="U21">
        <v>1</v>
      </c>
      <c r="V21" s="19" t="s">
        <v>102</v>
      </c>
      <c r="W21" t="s">
        <v>58</v>
      </c>
      <c r="X21" s="19" t="s">
        <v>66</v>
      </c>
      <c r="Y21" s="19" t="s">
        <v>72</v>
      </c>
      <c r="Z21" t="s">
        <v>58</v>
      </c>
      <c r="AA21" t="s">
        <v>61</v>
      </c>
      <c r="AB21"/>
      <c r="AC21" s="19" t="s">
        <v>102</v>
      </c>
      <c r="AD21" t="s">
        <v>65</v>
      </c>
      <c r="AE21" t="s">
        <v>65</v>
      </c>
      <c r="AF21" t="s">
        <v>65</v>
      </c>
      <c r="AG21" t="s">
        <v>58</v>
      </c>
      <c r="AH21" t="s">
        <v>61</v>
      </c>
      <c r="AJ21" t="s">
        <v>10</v>
      </c>
      <c r="AK21" t="s">
        <v>23</v>
      </c>
      <c r="AL21" t="s">
        <v>22</v>
      </c>
      <c r="AM21" t="s">
        <v>22</v>
      </c>
      <c r="AN21" t="s">
        <v>14</v>
      </c>
      <c r="AO21" t="s">
        <v>15</v>
      </c>
      <c r="AQ21" t="s">
        <v>97</v>
      </c>
      <c r="AS21" t="str">
        <f t="shared" si="0"/>
        <v>NF3e - Nota 45 - Grupo3 - Saídas - Documento Próprio</v>
      </c>
    </row>
    <row r="22" spans="1:45">
      <c r="A22">
        <v>45</v>
      </c>
      <c r="B22"/>
      <c r="C22" t="s">
        <v>4</v>
      </c>
      <c r="D22" t="s">
        <v>5</v>
      </c>
      <c r="E22" t="s">
        <v>6</v>
      </c>
      <c r="F22" t="s">
        <v>7</v>
      </c>
      <c r="G22" t="s">
        <v>8</v>
      </c>
      <c r="H22" t="s">
        <v>9</v>
      </c>
      <c r="I22"/>
      <c r="J22" t="s">
        <v>23</v>
      </c>
      <c r="K22" t="s">
        <v>23</v>
      </c>
      <c r="L22" t="s">
        <v>12</v>
      </c>
      <c r="M22" t="s">
        <v>13</v>
      </c>
      <c r="N22" t="s">
        <v>14</v>
      </c>
      <c r="O22" t="s">
        <v>15</v>
      </c>
      <c r="P22"/>
      <c r="Q22"/>
      <c r="R22"/>
      <c r="S22">
        <v>46</v>
      </c>
      <c r="T22"/>
      <c r="U22">
        <v>1</v>
      </c>
      <c r="V22" s="19" t="s">
        <v>102</v>
      </c>
      <c r="W22" t="s">
        <v>58</v>
      </c>
      <c r="X22" s="19" t="s">
        <v>66</v>
      </c>
      <c r="Y22" s="19" t="s">
        <v>72</v>
      </c>
      <c r="Z22" t="s">
        <v>58</v>
      </c>
      <c r="AA22" t="s">
        <v>61</v>
      </c>
      <c r="AB22"/>
      <c r="AC22" t="s">
        <v>65</v>
      </c>
      <c r="AD22" t="s">
        <v>65</v>
      </c>
      <c r="AE22" s="19" t="s">
        <v>66</v>
      </c>
      <c r="AF22" s="19" t="s">
        <v>72</v>
      </c>
      <c r="AG22" t="s">
        <v>58</v>
      </c>
      <c r="AH22" t="s">
        <v>61</v>
      </c>
      <c r="AJ22" t="s">
        <v>23</v>
      </c>
      <c r="AK22" t="s">
        <v>23</v>
      </c>
      <c r="AL22" t="s">
        <v>12</v>
      </c>
      <c r="AM22" t="s">
        <v>13</v>
      </c>
      <c r="AN22" t="s">
        <v>14</v>
      </c>
      <c r="AO22" t="s">
        <v>15</v>
      </c>
      <c r="AQ22" t="s">
        <v>97</v>
      </c>
      <c r="AS22" t="str">
        <f t="shared" si="0"/>
        <v>NF3e - Nota 46 - Grupo3 - Saídas - Documento Próprio</v>
      </c>
    </row>
    <row r="23" spans="1:45">
      <c r="A23">
        <v>46</v>
      </c>
      <c r="B23"/>
      <c r="C23" t="s">
        <v>4</v>
      </c>
      <c r="D23" t="s">
        <v>5</v>
      </c>
      <c r="E23" t="s">
        <v>6</v>
      </c>
      <c r="F23" t="s">
        <v>7</v>
      </c>
      <c r="G23" t="s">
        <v>8</v>
      </c>
      <c r="H23" t="s">
        <v>9</v>
      </c>
      <c r="I23"/>
      <c r="J23" t="s">
        <v>23</v>
      </c>
      <c r="K23" t="s">
        <v>11</v>
      </c>
      <c r="L23" t="s">
        <v>22</v>
      </c>
      <c r="M23" t="s">
        <v>22</v>
      </c>
      <c r="N23" t="s">
        <v>21</v>
      </c>
      <c r="O23"/>
      <c r="P23"/>
      <c r="Q23"/>
      <c r="R23"/>
      <c r="S23">
        <v>47</v>
      </c>
      <c r="T23"/>
      <c r="U23">
        <v>1</v>
      </c>
      <c r="V23" s="19" t="s">
        <v>102</v>
      </c>
      <c r="W23" t="s">
        <v>58</v>
      </c>
      <c r="X23" s="19" t="s">
        <v>66</v>
      </c>
      <c r="Y23" s="19" t="s">
        <v>72</v>
      </c>
      <c r="Z23" t="s">
        <v>58</v>
      </c>
      <c r="AA23" t="s">
        <v>61</v>
      </c>
      <c r="AB23"/>
      <c r="AC23" t="s">
        <v>65</v>
      </c>
      <c r="AD23" t="s">
        <v>58</v>
      </c>
      <c r="AE23" t="s">
        <v>65</v>
      </c>
      <c r="AF23" t="s">
        <v>65</v>
      </c>
      <c r="AG23" t="s">
        <v>65</v>
      </c>
      <c r="AH23" t="s">
        <v>65</v>
      </c>
      <c r="AJ23" t="s">
        <v>23</v>
      </c>
      <c r="AK23" t="s">
        <v>11</v>
      </c>
      <c r="AL23" t="s">
        <v>22</v>
      </c>
      <c r="AM23" t="s">
        <v>22</v>
      </c>
      <c r="AN23" t="s">
        <v>21</v>
      </c>
      <c r="AQ23" t="s">
        <v>97</v>
      </c>
      <c r="AS23" t="str">
        <f t="shared" si="0"/>
        <v>NF3e - Nota 47 - Grupo3 - Saídas - Documento Próprio</v>
      </c>
    </row>
    <row r="24" spans="1:45">
      <c r="A24">
        <v>47</v>
      </c>
      <c r="B24"/>
      <c r="C24" t="s">
        <v>4</v>
      </c>
      <c r="D24" t="s">
        <v>5</v>
      </c>
      <c r="E24" t="s">
        <v>6</v>
      </c>
      <c r="F24" t="s">
        <v>7</v>
      </c>
      <c r="G24" t="s">
        <v>8</v>
      </c>
      <c r="H24" t="s">
        <v>9</v>
      </c>
      <c r="I24"/>
      <c r="J24" t="s">
        <v>10</v>
      </c>
      <c r="K24" t="s">
        <v>23</v>
      </c>
      <c r="L24" t="s">
        <v>22</v>
      </c>
      <c r="M24" t="s">
        <v>22</v>
      </c>
      <c r="N24" t="s">
        <v>21</v>
      </c>
      <c r="O24"/>
      <c r="P24"/>
      <c r="Q24"/>
      <c r="R24"/>
      <c r="S24">
        <v>48</v>
      </c>
      <c r="T24"/>
      <c r="U24">
        <v>1</v>
      </c>
      <c r="V24" s="19" t="s">
        <v>102</v>
      </c>
      <c r="W24" t="s">
        <v>58</v>
      </c>
      <c r="X24" s="19" t="s">
        <v>66</v>
      </c>
      <c r="Y24" s="19" t="s">
        <v>72</v>
      </c>
      <c r="Z24" t="s">
        <v>58</v>
      </c>
      <c r="AA24" t="s">
        <v>61</v>
      </c>
      <c r="AB24"/>
      <c r="AC24" s="19" t="s">
        <v>102</v>
      </c>
      <c r="AD24" t="s">
        <v>65</v>
      </c>
      <c r="AE24" t="s">
        <v>65</v>
      </c>
      <c r="AF24" t="s">
        <v>65</v>
      </c>
      <c r="AG24" t="s">
        <v>65</v>
      </c>
      <c r="AH24" t="s">
        <v>65</v>
      </c>
      <c r="AJ24" t="s">
        <v>10</v>
      </c>
      <c r="AK24" t="s">
        <v>23</v>
      </c>
      <c r="AL24" t="s">
        <v>22</v>
      </c>
      <c r="AM24" t="s">
        <v>22</v>
      </c>
      <c r="AN24" t="s">
        <v>21</v>
      </c>
      <c r="AQ24" t="s">
        <v>98</v>
      </c>
      <c r="AS24" t="str">
        <f t="shared" si="0"/>
        <v>NF3e - Nota 48 - Grupo4 - Saídas - Documento Próprio</v>
      </c>
    </row>
    <row r="25" spans="1:45">
      <c r="A25">
        <v>48</v>
      </c>
      <c r="B25"/>
      <c r="C25"/>
      <c r="D25"/>
      <c r="E25"/>
      <c r="F25"/>
      <c r="G25"/>
      <c r="H25"/>
      <c r="I25"/>
      <c r="J25" t="s">
        <v>23</v>
      </c>
      <c r="K25" t="s">
        <v>23</v>
      </c>
      <c r="L25" t="s">
        <v>22</v>
      </c>
      <c r="M25" t="s">
        <v>22</v>
      </c>
      <c r="N25" t="s">
        <v>21</v>
      </c>
      <c r="O25"/>
      <c r="P25"/>
      <c r="Q25" t="s">
        <v>24</v>
      </c>
      <c r="R25"/>
      <c r="S25">
        <v>49</v>
      </c>
      <c r="T25"/>
      <c r="U25"/>
      <c r="V25"/>
      <c r="W25"/>
      <c r="X25"/>
      <c r="Y25"/>
      <c r="Z25"/>
      <c r="AA25"/>
      <c r="AB25"/>
      <c r="AC25" t="s">
        <v>71</v>
      </c>
      <c r="AD25" t="s">
        <v>70</v>
      </c>
      <c r="AE25" t="s">
        <v>66</v>
      </c>
      <c r="AF25" t="s">
        <v>72</v>
      </c>
      <c r="AG25" t="s">
        <v>70</v>
      </c>
      <c r="AH25" t="s">
        <v>61</v>
      </c>
      <c r="AJ25" t="s">
        <v>25</v>
      </c>
      <c r="AK25" t="s">
        <v>26</v>
      </c>
      <c r="AL25" t="s">
        <v>27</v>
      </c>
      <c r="AM25" t="s">
        <v>28</v>
      </c>
      <c r="AN25" t="s">
        <v>29</v>
      </c>
      <c r="AO25" t="s">
        <v>15</v>
      </c>
      <c r="AQ25" t="s">
        <v>98</v>
      </c>
      <c r="AS25" t="str">
        <f t="shared" si="0"/>
        <v>NF3e - Nota 49 - Grupo4 - Saídas - Documento Próprio</v>
      </c>
    </row>
    <row r="26" spans="1:45">
      <c r="A26">
        <v>49</v>
      </c>
      <c r="B26"/>
      <c r="C26"/>
      <c r="D26"/>
      <c r="E26"/>
      <c r="F26"/>
      <c r="G26"/>
      <c r="H26"/>
      <c r="I26"/>
      <c r="J26" t="s">
        <v>25</v>
      </c>
      <c r="K26" t="s">
        <v>26</v>
      </c>
      <c r="L26" t="s">
        <v>27</v>
      </c>
      <c r="M26" t="s">
        <v>28</v>
      </c>
      <c r="N26" t="s">
        <v>29</v>
      </c>
      <c r="O26" t="s">
        <v>15</v>
      </c>
      <c r="P26"/>
      <c r="Q26"/>
      <c r="R26"/>
      <c r="S26">
        <v>50</v>
      </c>
      <c r="T26"/>
      <c r="U26"/>
      <c r="V26"/>
      <c r="W26"/>
      <c r="X26"/>
      <c r="Y26"/>
      <c r="Z26"/>
      <c r="AA26"/>
      <c r="AB26"/>
      <c r="AC26" t="s">
        <v>73</v>
      </c>
      <c r="AJ26" t="s">
        <v>30</v>
      </c>
      <c r="AK26" t="s">
        <v>23</v>
      </c>
      <c r="AL26" t="s">
        <v>22</v>
      </c>
      <c r="AM26" t="s">
        <v>22</v>
      </c>
      <c r="AN26" t="s">
        <v>21</v>
      </c>
      <c r="AQ26" t="s">
        <v>98</v>
      </c>
      <c r="AS26" t="str">
        <f t="shared" si="0"/>
        <v>NF3e - Nota 50 - Grupo4 - Saídas - Documento Próprio</v>
      </c>
    </row>
    <row r="27" spans="1:45">
      <c r="A27">
        <v>50</v>
      </c>
      <c r="B27"/>
      <c r="C27"/>
      <c r="D27"/>
      <c r="E27"/>
      <c r="F27"/>
      <c r="G27"/>
      <c r="H27"/>
      <c r="I27"/>
      <c r="J27" t="s">
        <v>30</v>
      </c>
      <c r="K27" t="s">
        <v>23</v>
      </c>
      <c r="L27" t="s">
        <v>22</v>
      </c>
      <c r="M27" t="s">
        <v>22</v>
      </c>
      <c r="N27" t="s">
        <v>21</v>
      </c>
      <c r="O27"/>
      <c r="P27"/>
      <c r="Q27"/>
      <c r="R27"/>
      <c r="S27">
        <v>51</v>
      </c>
      <c r="T27"/>
      <c r="U27"/>
      <c r="V27"/>
      <c r="W27"/>
      <c r="X27"/>
      <c r="Y27"/>
      <c r="Z27"/>
      <c r="AA27"/>
      <c r="AB27"/>
      <c r="AD27" t="s">
        <v>75</v>
      </c>
      <c r="AE27" s="19" t="s">
        <v>66</v>
      </c>
      <c r="AF27" s="19" t="s">
        <v>103</v>
      </c>
      <c r="AG27" t="s">
        <v>75</v>
      </c>
      <c r="AH27" t="s">
        <v>61</v>
      </c>
      <c r="AK27" t="s">
        <v>31</v>
      </c>
      <c r="AL27" t="s">
        <v>32</v>
      </c>
      <c r="AM27" t="s">
        <v>33</v>
      </c>
      <c r="AN27" t="s">
        <v>34</v>
      </c>
      <c r="AO27" t="s">
        <v>15</v>
      </c>
      <c r="AQ27" t="s">
        <v>98</v>
      </c>
      <c r="AS27" t="str">
        <f t="shared" si="0"/>
        <v>NF3e - Nota 51 - Grupo4 - Saídas - Documento Próprio</v>
      </c>
    </row>
    <row r="28" spans="1:45">
      <c r="A28">
        <v>51</v>
      </c>
      <c r="B28"/>
      <c r="C28"/>
      <c r="D28"/>
      <c r="E28"/>
      <c r="F28"/>
      <c r="G28"/>
      <c r="H28"/>
      <c r="I28"/>
      <c r="J28"/>
      <c r="K28" t="s">
        <v>31</v>
      </c>
      <c r="L28" t="s">
        <v>32</v>
      </c>
      <c r="M28" t="s">
        <v>33</v>
      </c>
      <c r="N28" t="s">
        <v>34</v>
      </c>
      <c r="O28" t="s">
        <v>15</v>
      </c>
      <c r="P28"/>
      <c r="Q28"/>
      <c r="R28"/>
      <c r="S28">
        <v>52</v>
      </c>
      <c r="T28"/>
      <c r="U28"/>
      <c r="V28"/>
      <c r="W28"/>
      <c r="X28"/>
      <c r="Y28"/>
      <c r="Z28"/>
      <c r="AA28"/>
      <c r="AB28"/>
      <c r="AC28" t="s">
        <v>76</v>
      </c>
      <c r="AD28" t="s">
        <v>70</v>
      </c>
      <c r="AE28" t="s">
        <v>66</v>
      </c>
      <c r="AF28" t="s">
        <v>72</v>
      </c>
      <c r="AG28" t="s">
        <v>70</v>
      </c>
      <c r="AH28" t="s">
        <v>61</v>
      </c>
      <c r="AJ28" t="s">
        <v>35</v>
      </c>
      <c r="AK28" t="s">
        <v>26</v>
      </c>
      <c r="AL28" t="s">
        <v>27</v>
      </c>
      <c r="AM28" t="s">
        <v>28</v>
      </c>
      <c r="AN28" t="s">
        <v>29</v>
      </c>
      <c r="AO28" t="s">
        <v>15</v>
      </c>
      <c r="AQ28" t="s">
        <v>98</v>
      </c>
      <c r="AS28" t="str">
        <f t="shared" si="0"/>
        <v>NF3e - Nota 52 - Grupo4 - Saídas - Documento Próprio</v>
      </c>
    </row>
    <row r="29" spans="1:45">
      <c r="A29">
        <v>52</v>
      </c>
      <c r="B29"/>
      <c r="C29"/>
      <c r="D29"/>
      <c r="E29"/>
      <c r="F29"/>
      <c r="G29"/>
      <c r="H29"/>
      <c r="I29"/>
      <c r="J29" t="s">
        <v>35</v>
      </c>
      <c r="K29" t="s">
        <v>26</v>
      </c>
      <c r="L29" t="s">
        <v>27</v>
      </c>
      <c r="M29" t="s">
        <v>28</v>
      </c>
      <c r="N29" t="s">
        <v>29</v>
      </c>
      <c r="O29" t="s">
        <v>15</v>
      </c>
      <c r="P29"/>
      <c r="Q29"/>
      <c r="R29"/>
      <c r="S29">
        <v>53</v>
      </c>
      <c r="T29"/>
      <c r="U29"/>
      <c r="V29"/>
      <c r="W29"/>
      <c r="X29"/>
      <c r="Y29"/>
      <c r="Z29"/>
      <c r="AA29"/>
      <c r="AB29"/>
      <c r="AC29" t="s">
        <v>71</v>
      </c>
      <c r="AD29" t="s">
        <v>75</v>
      </c>
      <c r="AE29" s="19" t="s">
        <v>66</v>
      </c>
      <c r="AF29" s="19" t="s">
        <v>103</v>
      </c>
      <c r="AG29" t="s">
        <v>75</v>
      </c>
      <c r="AH29" t="s">
        <v>61</v>
      </c>
      <c r="AJ29" t="s">
        <v>25</v>
      </c>
      <c r="AK29" t="s">
        <v>31</v>
      </c>
      <c r="AL29" t="s">
        <v>32</v>
      </c>
      <c r="AM29" t="s">
        <v>33</v>
      </c>
      <c r="AN29" t="s">
        <v>34</v>
      </c>
      <c r="AO29" t="s">
        <v>15</v>
      </c>
      <c r="AQ29" t="s">
        <v>98</v>
      </c>
      <c r="AS29" t="str">
        <f t="shared" si="0"/>
        <v>NF3e - Nota 53 - Grupo4 - Saídas - Documento Próprio</v>
      </c>
    </row>
    <row r="30" spans="1:45">
      <c r="A30">
        <v>54</v>
      </c>
      <c r="B30"/>
      <c r="C30" t="s">
        <v>36</v>
      </c>
      <c r="D30" t="s">
        <v>5</v>
      </c>
      <c r="E30" t="s">
        <v>6</v>
      </c>
      <c r="F30"/>
      <c r="G30" t="s">
        <v>8</v>
      </c>
      <c r="H30"/>
      <c r="I30"/>
      <c r="J30" t="s">
        <v>37</v>
      </c>
      <c r="K30" t="s">
        <v>11</v>
      </c>
      <c r="L30" t="s">
        <v>12</v>
      </c>
      <c r="M30"/>
      <c r="N30" t="s">
        <v>14</v>
      </c>
      <c r="O30"/>
      <c r="P30"/>
      <c r="Q30"/>
      <c r="R30"/>
      <c r="S30">
        <v>54</v>
      </c>
      <c r="T30"/>
      <c r="U30">
        <v>2</v>
      </c>
      <c r="V30" t="s">
        <v>77</v>
      </c>
      <c r="W30" t="s">
        <v>78</v>
      </c>
      <c r="X30" s="19" t="s">
        <v>66</v>
      </c>
      <c r="Y30"/>
      <c r="Z30" t="s">
        <v>78</v>
      </c>
      <c r="AA30"/>
      <c r="AB30"/>
      <c r="AC30" t="s">
        <v>77</v>
      </c>
      <c r="AD30" t="s">
        <v>78</v>
      </c>
      <c r="AE30" s="19" t="s">
        <v>66</v>
      </c>
      <c r="AG30" t="s">
        <v>78</v>
      </c>
      <c r="AJ30" t="s">
        <v>37</v>
      </c>
      <c r="AK30" t="s">
        <v>11</v>
      </c>
      <c r="AL30" t="s">
        <v>12</v>
      </c>
      <c r="AN30" t="s">
        <v>14</v>
      </c>
      <c r="AQ30" t="s">
        <v>98</v>
      </c>
      <c r="AS30" t="str">
        <f t="shared" si="0"/>
        <v>NF3e - Nota 54 - Grupo4 - Saídas - Documento Próprio</v>
      </c>
    </row>
    <row r="31" spans="1:45">
      <c r="A31">
        <v>55</v>
      </c>
      <c r="B31"/>
      <c r="C31" t="s">
        <v>36</v>
      </c>
      <c r="D31" t="s">
        <v>5</v>
      </c>
      <c r="E31" t="s">
        <v>6</v>
      </c>
      <c r="F31"/>
      <c r="G31" t="s">
        <v>8</v>
      </c>
      <c r="H31"/>
      <c r="I31"/>
      <c r="J31" t="s">
        <v>37</v>
      </c>
      <c r="K31" t="s">
        <v>11</v>
      </c>
      <c r="L31" t="s">
        <v>12</v>
      </c>
      <c r="M31"/>
      <c r="N31" t="s">
        <v>16</v>
      </c>
      <c r="O31"/>
      <c r="P31"/>
      <c r="Q31"/>
      <c r="R31"/>
      <c r="S31">
        <v>55</v>
      </c>
      <c r="T31"/>
      <c r="U31">
        <v>2</v>
      </c>
      <c r="V31" t="s">
        <v>77</v>
      </c>
      <c r="W31" t="s">
        <v>78</v>
      </c>
      <c r="X31" s="19" t="s">
        <v>66</v>
      </c>
      <c r="Y31"/>
      <c r="Z31" t="s">
        <v>78</v>
      </c>
      <c r="AA31"/>
      <c r="AB31"/>
      <c r="AC31" t="s">
        <v>77</v>
      </c>
      <c r="AD31" t="s">
        <v>78</v>
      </c>
      <c r="AE31" s="19" t="s">
        <v>66</v>
      </c>
      <c r="AG31" t="s">
        <v>79</v>
      </c>
      <c r="AJ31" t="s">
        <v>37</v>
      </c>
      <c r="AK31" t="s">
        <v>11</v>
      </c>
      <c r="AL31" t="s">
        <v>12</v>
      </c>
      <c r="AN31" t="s">
        <v>16</v>
      </c>
      <c r="AQ31" t="s">
        <v>98</v>
      </c>
      <c r="AS31" t="str">
        <f t="shared" si="0"/>
        <v>NF3e - Nota 55 - Grupo4 - Saídas - Documento Próprio</v>
      </c>
    </row>
    <row r="32" spans="1:45">
      <c r="A32">
        <v>56</v>
      </c>
      <c r="B32"/>
      <c r="C32" t="s">
        <v>36</v>
      </c>
      <c r="D32" t="s">
        <v>5</v>
      </c>
      <c r="E32" t="s">
        <v>6</v>
      </c>
      <c r="F32"/>
      <c r="G32" t="s">
        <v>8</v>
      </c>
      <c r="H32"/>
      <c r="I32"/>
      <c r="J32" t="s">
        <v>37</v>
      </c>
      <c r="K32" t="s">
        <v>11</v>
      </c>
      <c r="L32" t="s">
        <v>17</v>
      </c>
      <c r="M32"/>
      <c r="N32" t="s">
        <v>14</v>
      </c>
      <c r="O32"/>
      <c r="P32"/>
      <c r="Q32"/>
      <c r="R32"/>
      <c r="S32">
        <v>56</v>
      </c>
      <c r="T32"/>
      <c r="U32">
        <v>2</v>
      </c>
      <c r="V32" t="s">
        <v>77</v>
      </c>
      <c r="W32" t="s">
        <v>78</v>
      </c>
      <c r="X32" s="19" t="s">
        <v>66</v>
      </c>
      <c r="Y32"/>
      <c r="Z32" t="s">
        <v>78</v>
      </c>
      <c r="AA32"/>
      <c r="AB32"/>
      <c r="AC32" t="s">
        <v>77</v>
      </c>
      <c r="AD32" t="s">
        <v>78</v>
      </c>
      <c r="AE32" t="s">
        <v>66</v>
      </c>
      <c r="AG32" t="s">
        <v>78</v>
      </c>
      <c r="AJ32" t="s">
        <v>37</v>
      </c>
      <c r="AK32" t="s">
        <v>11</v>
      </c>
      <c r="AL32" t="s">
        <v>17</v>
      </c>
      <c r="AN32" t="s">
        <v>14</v>
      </c>
      <c r="AQ32" t="s">
        <v>99</v>
      </c>
      <c r="AS32" t="str">
        <f t="shared" si="0"/>
        <v>NF3e - Nota 56 - Grupo5 - Saídas - Documento Próprio</v>
      </c>
    </row>
    <row r="33" spans="1:45">
      <c r="A33">
        <v>57</v>
      </c>
      <c r="B33"/>
      <c r="C33" t="s">
        <v>36</v>
      </c>
      <c r="D33" t="s">
        <v>5</v>
      </c>
      <c r="E33" t="s">
        <v>6</v>
      </c>
      <c r="F33"/>
      <c r="G33" t="s">
        <v>8</v>
      </c>
      <c r="H33"/>
      <c r="I33"/>
      <c r="J33" t="s">
        <v>37</v>
      </c>
      <c r="K33" t="s">
        <v>19</v>
      </c>
      <c r="L33" t="s">
        <v>12</v>
      </c>
      <c r="M33"/>
      <c r="N33" t="s">
        <v>14</v>
      </c>
      <c r="O33"/>
      <c r="P33"/>
      <c r="Q33"/>
      <c r="R33"/>
      <c r="S33">
        <v>57</v>
      </c>
      <c r="T33"/>
      <c r="U33">
        <v>2</v>
      </c>
      <c r="V33" t="s">
        <v>77</v>
      </c>
      <c r="W33" t="s">
        <v>78</v>
      </c>
      <c r="X33" s="19" t="s">
        <v>66</v>
      </c>
      <c r="Y33"/>
      <c r="Z33" t="s">
        <v>78</v>
      </c>
      <c r="AA33"/>
      <c r="AB33"/>
      <c r="AC33" t="s">
        <v>77</v>
      </c>
      <c r="AD33" t="s">
        <v>79</v>
      </c>
      <c r="AE33" s="19" t="s">
        <v>66</v>
      </c>
      <c r="AG33" t="s">
        <v>78</v>
      </c>
      <c r="AJ33" t="s">
        <v>37</v>
      </c>
      <c r="AK33" t="s">
        <v>19</v>
      </c>
      <c r="AL33" t="s">
        <v>12</v>
      </c>
      <c r="AN33" t="s">
        <v>14</v>
      </c>
      <c r="AQ33" t="s">
        <v>99</v>
      </c>
      <c r="AS33" t="str">
        <f t="shared" si="0"/>
        <v>NF3e - Nota 57 - Grupo5 - Saídas - Documento Próprio</v>
      </c>
    </row>
    <row r="34" spans="1:45">
      <c r="A34">
        <v>58</v>
      </c>
      <c r="B34"/>
      <c r="C34" t="s">
        <v>36</v>
      </c>
      <c r="D34" t="s">
        <v>5</v>
      </c>
      <c r="E34" t="s">
        <v>6</v>
      </c>
      <c r="F34"/>
      <c r="G34" t="s">
        <v>8</v>
      </c>
      <c r="H34"/>
      <c r="I34"/>
      <c r="J34" t="s">
        <v>38</v>
      </c>
      <c r="K34" t="s">
        <v>11</v>
      </c>
      <c r="L34" t="s">
        <v>12</v>
      </c>
      <c r="M34"/>
      <c r="N34" t="s">
        <v>14</v>
      </c>
      <c r="O34"/>
      <c r="P34"/>
      <c r="Q34"/>
      <c r="R34"/>
      <c r="S34">
        <v>58</v>
      </c>
      <c r="T34"/>
      <c r="U34">
        <v>2</v>
      </c>
      <c r="V34" t="s">
        <v>77</v>
      </c>
      <c r="W34" t="s">
        <v>78</v>
      </c>
      <c r="X34" s="19" t="s">
        <v>66</v>
      </c>
      <c r="Y34"/>
      <c r="Z34" t="s">
        <v>78</v>
      </c>
      <c r="AA34"/>
      <c r="AB34"/>
      <c r="AC34" t="s">
        <v>80</v>
      </c>
      <c r="AD34" t="s">
        <v>78</v>
      </c>
      <c r="AE34" s="19" t="s">
        <v>66</v>
      </c>
      <c r="AG34" t="s">
        <v>78</v>
      </c>
      <c r="AJ34" t="s">
        <v>38</v>
      </c>
      <c r="AK34" t="s">
        <v>11</v>
      </c>
      <c r="AL34" t="s">
        <v>12</v>
      </c>
      <c r="AN34" t="s">
        <v>14</v>
      </c>
      <c r="AQ34" t="s">
        <v>99</v>
      </c>
      <c r="AS34" t="str">
        <f t="shared" si="0"/>
        <v>NF3e - Nota 58 - Grupo5 - Saídas - Documento Próprio</v>
      </c>
    </row>
    <row r="35" spans="1:45">
      <c r="A35">
        <v>59</v>
      </c>
      <c r="B35"/>
      <c r="C35" t="s">
        <v>36</v>
      </c>
      <c r="D35" t="s">
        <v>5</v>
      </c>
      <c r="E35" t="s">
        <v>6</v>
      </c>
      <c r="F35"/>
      <c r="G35" t="s">
        <v>8</v>
      </c>
      <c r="H35"/>
      <c r="I35"/>
      <c r="J35" t="s">
        <v>37</v>
      </c>
      <c r="K35" t="s">
        <v>11</v>
      </c>
      <c r="L35" t="s">
        <v>17</v>
      </c>
      <c r="M35"/>
      <c r="N35" t="s">
        <v>16</v>
      </c>
      <c r="O35"/>
      <c r="P35"/>
      <c r="Q35"/>
      <c r="R35"/>
      <c r="S35">
        <v>59</v>
      </c>
      <c r="T35"/>
      <c r="U35">
        <v>2</v>
      </c>
      <c r="V35" t="s">
        <v>77</v>
      </c>
      <c r="W35" t="s">
        <v>78</v>
      </c>
      <c r="X35" s="19" t="s">
        <v>66</v>
      </c>
      <c r="Y35"/>
      <c r="Z35" t="s">
        <v>78</v>
      </c>
      <c r="AA35"/>
      <c r="AB35"/>
      <c r="AC35" t="s">
        <v>77</v>
      </c>
      <c r="AD35" t="s">
        <v>78</v>
      </c>
      <c r="AE35" t="s">
        <v>66</v>
      </c>
      <c r="AG35" t="s">
        <v>79</v>
      </c>
      <c r="AJ35" t="s">
        <v>37</v>
      </c>
      <c r="AK35" t="s">
        <v>11</v>
      </c>
      <c r="AL35" t="s">
        <v>17</v>
      </c>
      <c r="AN35" t="s">
        <v>16</v>
      </c>
      <c r="AQ35" t="s">
        <v>99</v>
      </c>
      <c r="AS35" t="str">
        <f t="shared" si="0"/>
        <v>NF3e - Nota 59 - Grupo5 - Saídas - Documento Próprio</v>
      </c>
    </row>
    <row r="36" spans="1:45">
      <c r="A36">
        <v>60</v>
      </c>
      <c r="B36"/>
      <c r="C36" t="s">
        <v>36</v>
      </c>
      <c r="D36" t="s">
        <v>5</v>
      </c>
      <c r="E36" t="s">
        <v>6</v>
      </c>
      <c r="F36"/>
      <c r="G36" t="s">
        <v>8</v>
      </c>
      <c r="H36"/>
      <c r="I36"/>
      <c r="J36" t="s">
        <v>37</v>
      </c>
      <c r="K36" t="s">
        <v>19</v>
      </c>
      <c r="L36" t="s">
        <v>17</v>
      </c>
      <c r="M36"/>
      <c r="N36" t="s">
        <v>14</v>
      </c>
      <c r="O36"/>
      <c r="P36"/>
      <c r="Q36"/>
      <c r="R36"/>
      <c r="S36">
        <v>60</v>
      </c>
      <c r="T36"/>
      <c r="U36">
        <v>2</v>
      </c>
      <c r="V36" t="s">
        <v>77</v>
      </c>
      <c r="W36" t="s">
        <v>78</v>
      </c>
      <c r="X36" s="19" t="s">
        <v>66</v>
      </c>
      <c r="Y36"/>
      <c r="Z36" t="s">
        <v>78</v>
      </c>
      <c r="AA36"/>
      <c r="AB36"/>
      <c r="AC36" t="s">
        <v>77</v>
      </c>
      <c r="AD36" t="s">
        <v>79</v>
      </c>
      <c r="AE36" t="s">
        <v>66</v>
      </c>
      <c r="AG36" t="s">
        <v>78</v>
      </c>
      <c r="AJ36" t="s">
        <v>37</v>
      </c>
      <c r="AK36" t="s">
        <v>19</v>
      </c>
      <c r="AL36" t="s">
        <v>17</v>
      </c>
      <c r="AN36" t="s">
        <v>14</v>
      </c>
      <c r="AQ36" t="s">
        <v>99</v>
      </c>
      <c r="AS36" t="str">
        <f t="shared" si="0"/>
        <v>NF3e - Nota 60 - Grupo5 - Saídas - Documento Próprio</v>
      </c>
    </row>
    <row r="37" spans="1:45">
      <c r="A37">
        <v>61</v>
      </c>
      <c r="B37"/>
      <c r="C37" t="s">
        <v>36</v>
      </c>
      <c r="D37" t="s">
        <v>5</v>
      </c>
      <c r="E37" t="s">
        <v>6</v>
      </c>
      <c r="F37"/>
      <c r="G37" t="s">
        <v>8</v>
      </c>
      <c r="H37"/>
      <c r="I37"/>
      <c r="J37" t="s">
        <v>37</v>
      </c>
      <c r="K37" t="s">
        <v>19</v>
      </c>
      <c r="L37" t="s">
        <v>17</v>
      </c>
      <c r="M37"/>
      <c r="N37" t="s">
        <v>16</v>
      </c>
      <c r="O37"/>
      <c r="P37"/>
      <c r="Q37"/>
      <c r="R37"/>
      <c r="S37">
        <v>61</v>
      </c>
      <c r="T37"/>
      <c r="U37">
        <v>2</v>
      </c>
      <c r="V37" t="s">
        <v>77</v>
      </c>
      <c r="W37" t="s">
        <v>78</v>
      </c>
      <c r="X37" s="19" t="s">
        <v>66</v>
      </c>
      <c r="Y37"/>
      <c r="Z37" t="s">
        <v>78</v>
      </c>
      <c r="AA37"/>
      <c r="AB37"/>
      <c r="AC37" t="s">
        <v>77</v>
      </c>
      <c r="AD37" t="s">
        <v>79</v>
      </c>
      <c r="AE37" t="s">
        <v>66</v>
      </c>
      <c r="AG37" t="s">
        <v>79</v>
      </c>
      <c r="AJ37" t="s">
        <v>37</v>
      </c>
      <c r="AK37" t="s">
        <v>19</v>
      </c>
      <c r="AL37" t="s">
        <v>17</v>
      </c>
      <c r="AN37" t="s">
        <v>16</v>
      </c>
      <c r="AQ37" t="s">
        <v>99</v>
      </c>
      <c r="AS37" t="str">
        <f t="shared" si="0"/>
        <v>NF3e - Nota 61 - Grupo5 - Saídas - Documento Próprio</v>
      </c>
    </row>
    <row r="38" spans="1:45">
      <c r="A38">
        <v>62</v>
      </c>
      <c r="B38"/>
      <c r="C38" t="s">
        <v>36</v>
      </c>
      <c r="D38" t="s">
        <v>5</v>
      </c>
      <c r="E38" t="s">
        <v>6</v>
      </c>
      <c r="F38"/>
      <c r="G38" t="s">
        <v>8</v>
      </c>
      <c r="H38"/>
      <c r="I38"/>
      <c r="J38" t="s">
        <v>37</v>
      </c>
      <c r="K38" t="s">
        <v>11</v>
      </c>
      <c r="L38" t="s">
        <v>12</v>
      </c>
      <c r="M38"/>
      <c r="N38"/>
      <c r="O38"/>
      <c r="P38"/>
      <c r="Q38"/>
      <c r="R38"/>
      <c r="S38">
        <v>62</v>
      </c>
      <c r="T38"/>
      <c r="U38">
        <v>2</v>
      </c>
      <c r="V38" t="s">
        <v>77</v>
      </c>
      <c r="W38" t="s">
        <v>78</v>
      </c>
      <c r="X38" s="19" t="s">
        <v>66</v>
      </c>
      <c r="Y38"/>
      <c r="Z38" t="s">
        <v>78</v>
      </c>
      <c r="AA38"/>
      <c r="AB38"/>
      <c r="AC38" t="s">
        <v>77</v>
      </c>
      <c r="AD38" t="s">
        <v>78</v>
      </c>
      <c r="AE38" s="19" t="s">
        <v>66</v>
      </c>
      <c r="AJ38" t="s">
        <v>37</v>
      </c>
      <c r="AK38" t="s">
        <v>11</v>
      </c>
      <c r="AL38" t="s">
        <v>12</v>
      </c>
      <c r="AQ38" t="s">
        <v>99</v>
      </c>
      <c r="AS38" t="str">
        <f t="shared" si="0"/>
        <v>NF3e - Nota 62 - Grupo5 - Saídas - Documento Próprio</v>
      </c>
    </row>
    <row r="39" spans="1:45">
      <c r="A39">
        <v>63</v>
      </c>
      <c r="B39"/>
      <c r="C39" t="s">
        <v>36</v>
      </c>
      <c r="D39" t="s">
        <v>5</v>
      </c>
      <c r="E39" t="s">
        <v>6</v>
      </c>
      <c r="F39"/>
      <c r="G39" t="s">
        <v>8</v>
      </c>
      <c r="H39"/>
      <c r="I39"/>
      <c r="J39" t="s">
        <v>37</v>
      </c>
      <c r="K39" t="s">
        <v>11</v>
      </c>
      <c r="L39" t="s">
        <v>22</v>
      </c>
      <c r="M39"/>
      <c r="N39" t="s">
        <v>14</v>
      </c>
      <c r="O39"/>
      <c r="P39"/>
      <c r="Q39"/>
      <c r="R39"/>
      <c r="S39">
        <v>63</v>
      </c>
      <c r="T39"/>
      <c r="U39">
        <v>2</v>
      </c>
      <c r="V39" t="s">
        <v>77</v>
      </c>
      <c r="W39" t="s">
        <v>78</v>
      </c>
      <c r="X39" s="19" t="s">
        <v>66</v>
      </c>
      <c r="Y39"/>
      <c r="Z39" t="s">
        <v>78</v>
      </c>
      <c r="AA39"/>
      <c r="AB39"/>
      <c r="AC39" t="s">
        <v>77</v>
      </c>
      <c r="AD39" t="s">
        <v>78</v>
      </c>
      <c r="AG39" t="s">
        <v>78</v>
      </c>
      <c r="AJ39" t="s">
        <v>37</v>
      </c>
      <c r="AK39" t="s">
        <v>11</v>
      </c>
      <c r="AL39" t="s">
        <v>22</v>
      </c>
      <c r="AN39" t="s">
        <v>14</v>
      </c>
      <c r="AQ39" t="s">
        <v>99</v>
      </c>
      <c r="AS39" t="str">
        <f t="shared" si="0"/>
        <v>NF3e - Nota 63 - Grupo5 - Saídas - Documento Próprio</v>
      </c>
    </row>
    <row r="40" spans="1:45">
      <c r="A40">
        <v>64</v>
      </c>
      <c r="B40"/>
      <c r="C40" t="s">
        <v>36</v>
      </c>
      <c r="D40" t="s">
        <v>5</v>
      </c>
      <c r="E40" t="s">
        <v>6</v>
      </c>
      <c r="F40"/>
      <c r="G40" t="s">
        <v>8</v>
      </c>
      <c r="H40"/>
      <c r="I40"/>
      <c r="J40" t="s">
        <v>37</v>
      </c>
      <c r="K40" t="s">
        <v>23</v>
      </c>
      <c r="L40" t="s">
        <v>12</v>
      </c>
      <c r="M40"/>
      <c r="N40" t="s">
        <v>14</v>
      </c>
      <c r="O40"/>
      <c r="P40"/>
      <c r="Q40"/>
      <c r="R40"/>
      <c r="S40">
        <v>64</v>
      </c>
      <c r="T40"/>
      <c r="U40">
        <v>2</v>
      </c>
      <c r="V40" t="s">
        <v>77</v>
      </c>
      <c r="W40" t="s">
        <v>78</v>
      </c>
      <c r="X40" s="19" t="s">
        <v>66</v>
      </c>
      <c r="Y40"/>
      <c r="Z40" t="s">
        <v>78</v>
      </c>
      <c r="AA40"/>
      <c r="AB40"/>
      <c r="AC40" t="s">
        <v>77</v>
      </c>
      <c r="AE40" s="19" t="s">
        <v>66</v>
      </c>
      <c r="AG40" t="s">
        <v>78</v>
      </c>
      <c r="AJ40" t="s">
        <v>37</v>
      </c>
      <c r="AK40" t="s">
        <v>23</v>
      </c>
      <c r="AL40" t="s">
        <v>12</v>
      </c>
      <c r="AN40" t="s">
        <v>14</v>
      </c>
      <c r="AQ40" t="s">
        <v>99</v>
      </c>
      <c r="AS40" t="str">
        <f t="shared" si="0"/>
        <v>NF3e - Nota 64 - Grupo5 - Saídas - Documento Próprio</v>
      </c>
    </row>
    <row r="41" spans="1:45">
      <c r="A41">
        <v>65</v>
      </c>
      <c r="B41"/>
      <c r="C41" t="s">
        <v>36</v>
      </c>
      <c r="D41" t="s">
        <v>5</v>
      </c>
      <c r="E41" t="s">
        <v>6</v>
      </c>
      <c r="F41"/>
      <c r="G41" t="s">
        <v>8</v>
      </c>
      <c r="H41"/>
      <c r="I41"/>
      <c r="J41" t="s">
        <v>37</v>
      </c>
      <c r="K41" t="s">
        <v>11</v>
      </c>
      <c r="L41" t="s">
        <v>22</v>
      </c>
      <c r="M41"/>
      <c r="N41"/>
      <c r="O41"/>
      <c r="P41"/>
      <c r="Q41"/>
      <c r="R41"/>
      <c r="S41">
        <v>65</v>
      </c>
      <c r="T41"/>
      <c r="U41">
        <v>2</v>
      </c>
      <c r="V41" t="s">
        <v>77</v>
      </c>
      <c r="W41" t="s">
        <v>78</v>
      </c>
      <c r="X41" s="19" t="s">
        <v>66</v>
      </c>
      <c r="Y41"/>
      <c r="Z41" t="s">
        <v>78</v>
      </c>
      <c r="AA41"/>
      <c r="AB41"/>
      <c r="AC41" t="s">
        <v>77</v>
      </c>
      <c r="AD41" t="s">
        <v>78</v>
      </c>
      <c r="AJ41" t="s">
        <v>37</v>
      </c>
      <c r="AK41" t="s">
        <v>11</v>
      </c>
      <c r="AL41" t="s">
        <v>22</v>
      </c>
      <c r="AQ41" t="s">
        <v>100</v>
      </c>
      <c r="AS41" t="str">
        <f t="shared" si="0"/>
        <v>NF3e - Nota 65 - Grupo6 - Saídas - Documento Próprio</v>
      </c>
    </row>
    <row r="42" spans="1:45">
      <c r="A42">
        <v>66</v>
      </c>
      <c r="B42"/>
      <c r="C42" t="s">
        <v>36</v>
      </c>
      <c r="D42" t="s">
        <v>5</v>
      </c>
      <c r="E42" t="s">
        <v>6</v>
      </c>
      <c r="F42"/>
      <c r="G42" t="s">
        <v>8</v>
      </c>
      <c r="H42"/>
      <c r="I42"/>
      <c r="J42" t="s">
        <v>37</v>
      </c>
      <c r="K42" t="s">
        <v>23</v>
      </c>
      <c r="L42" t="s">
        <v>22</v>
      </c>
      <c r="M42"/>
      <c r="N42" t="s">
        <v>14</v>
      </c>
      <c r="O42"/>
      <c r="P42"/>
      <c r="Q42"/>
      <c r="R42"/>
      <c r="S42">
        <v>66</v>
      </c>
      <c r="T42"/>
      <c r="U42">
        <v>2</v>
      </c>
      <c r="V42" t="s">
        <v>77</v>
      </c>
      <c r="W42" t="s">
        <v>78</v>
      </c>
      <c r="X42" s="19" t="s">
        <v>66</v>
      </c>
      <c r="Y42"/>
      <c r="Z42" t="s">
        <v>78</v>
      </c>
      <c r="AA42"/>
      <c r="AB42"/>
      <c r="AC42" t="s">
        <v>77</v>
      </c>
      <c r="AG42" t="s">
        <v>78</v>
      </c>
      <c r="AJ42" t="s">
        <v>37</v>
      </c>
      <c r="AK42" t="s">
        <v>23</v>
      </c>
      <c r="AL42" t="s">
        <v>22</v>
      </c>
      <c r="AN42" t="s">
        <v>14</v>
      </c>
      <c r="AQ42" t="s">
        <v>100</v>
      </c>
      <c r="AS42" t="str">
        <f t="shared" si="0"/>
        <v>NF3e - Nota 66 - Grupo6 - Saídas - Documento Próprio</v>
      </c>
    </row>
    <row r="43" spans="1:45">
      <c r="A43">
        <v>67</v>
      </c>
      <c r="B43"/>
      <c r="C43" t="s">
        <v>36</v>
      </c>
      <c r="D43" t="s">
        <v>5</v>
      </c>
      <c r="E43" t="s">
        <v>6</v>
      </c>
      <c r="F43"/>
      <c r="G43" t="s">
        <v>8</v>
      </c>
      <c r="H43"/>
      <c r="I43"/>
      <c r="J43" t="s">
        <v>37</v>
      </c>
      <c r="K43" t="s">
        <v>23</v>
      </c>
      <c r="L43" t="s">
        <v>22</v>
      </c>
      <c r="M43"/>
      <c r="N43"/>
      <c r="O43"/>
      <c r="P43"/>
      <c r="Q43"/>
      <c r="R43"/>
      <c r="S43">
        <v>67</v>
      </c>
      <c r="T43"/>
      <c r="U43">
        <v>2</v>
      </c>
      <c r="V43" t="s">
        <v>77</v>
      </c>
      <c r="W43" t="s">
        <v>78</v>
      </c>
      <c r="X43" s="19" t="s">
        <v>66</v>
      </c>
      <c r="Y43"/>
      <c r="Z43" t="s">
        <v>78</v>
      </c>
      <c r="AA43"/>
      <c r="AB43"/>
      <c r="AC43" t="s">
        <v>77</v>
      </c>
      <c r="AJ43" t="s">
        <v>37</v>
      </c>
      <c r="AK43" t="s">
        <v>23</v>
      </c>
      <c r="AL43" t="s">
        <v>22</v>
      </c>
      <c r="AQ43" t="s">
        <v>100</v>
      </c>
      <c r="AS43" t="str">
        <f t="shared" si="0"/>
        <v>NF3e - Nota 67 - Grupo6 - Saídas - Documento Próprio</v>
      </c>
    </row>
    <row r="44" spans="1:45">
      <c r="A44">
        <v>68</v>
      </c>
      <c r="B44"/>
      <c r="C44"/>
      <c r="D44"/>
      <c r="E44"/>
      <c r="F44"/>
      <c r="G44"/>
      <c r="H44"/>
      <c r="I44"/>
      <c r="J44" t="s">
        <v>39</v>
      </c>
      <c r="K44" t="s">
        <v>26</v>
      </c>
      <c r="L44" t="s">
        <v>27</v>
      </c>
      <c r="M44"/>
      <c r="N44" t="s">
        <v>29</v>
      </c>
      <c r="O44"/>
      <c r="P44"/>
      <c r="Q44"/>
      <c r="R44"/>
      <c r="S44">
        <v>68</v>
      </c>
      <c r="T44"/>
      <c r="U44"/>
      <c r="V44"/>
      <c r="W44"/>
      <c r="X44"/>
      <c r="Y44"/>
      <c r="Z44"/>
      <c r="AA44"/>
      <c r="AB44"/>
      <c r="AC44" t="s">
        <v>82</v>
      </c>
      <c r="AD44" t="s">
        <v>83</v>
      </c>
      <c r="AE44" s="19" t="s">
        <v>66</v>
      </c>
      <c r="AG44" t="s">
        <v>83</v>
      </c>
      <c r="AJ44" t="s">
        <v>39</v>
      </c>
      <c r="AK44" t="s">
        <v>26</v>
      </c>
      <c r="AL44" t="s">
        <v>27</v>
      </c>
      <c r="AN44" t="s">
        <v>29</v>
      </c>
      <c r="AQ44" t="s">
        <v>100</v>
      </c>
      <c r="AS44" t="str">
        <f t="shared" si="0"/>
        <v>NF3e - Nota 68 - Grupo6 - Saídas - Documento Próprio</v>
      </c>
    </row>
    <row r="45" spans="1:45">
      <c r="A45">
        <v>69</v>
      </c>
      <c r="B45"/>
      <c r="C45"/>
      <c r="D45"/>
      <c r="E45"/>
      <c r="F45"/>
      <c r="G45"/>
      <c r="H45"/>
      <c r="I45"/>
      <c r="J45" t="s">
        <v>40</v>
      </c>
      <c r="K45" t="s">
        <v>23</v>
      </c>
      <c r="L45" t="s">
        <v>22</v>
      </c>
      <c r="M45"/>
      <c r="N45"/>
      <c r="O45"/>
      <c r="P45"/>
      <c r="Q45"/>
      <c r="R45"/>
      <c r="S45">
        <v>69</v>
      </c>
      <c r="T45"/>
      <c r="U45"/>
      <c r="V45"/>
      <c r="W45"/>
      <c r="X45"/>
      <c r="Y45"/>
      <c r="Z45"/>
      <c r="AA45"/>
      <c r="AB45"/>
      <c r="AC45" t="s">
        <v>84</v>
      </c>
      <c r="AJ45" t="s">
        <v>40</v>
      </c>
      <c r="AK45" t="s">
        <v>23</v>
      </c>
      <c r="AL45" t="s">
        <v>22</v>
      </c>
      <c r="AQ45" t="s">
        <v>100</v>
      </c>
      <c r="AS45" t="str">
        <f t="shared" si="0"/>
        <v>NF3e - Nota 69 - Grupo6 - Saídas - Documento Próprio</v>
      </c>
    </row>
    <row r="46" spans="1:45">
      <c r="A46">
        <v>70</v>
      </c>
      <c r="B46"/>
      <c r="C46"/>
      <c r="D46"/>
      <c r="E46"/>
      <c r="F46"/>
      <c r="G46"/>
      <c r="H46"/>
      <c r="I46"/>
      <c r="J46"/>
      <c r="K46" t="s">
        <v>31</v>
      </c>
      <c r="L46" t="s">
        <v>32</v>
      </c>
      <c r="M46"/>
      <c r="N46" t="s">
        <v>34</v>
      </c>
      <c r="O46"/>
      <c r="P46"/>
      <c r="Q46"/>
      <c r="R46"/>
      <c r="S46">
        <v>70</v>
      </c>
      <c r="T46"/>
      <c r="U46"/>
      <c r="V46"/>
      <c r="W46"/>
      <c r="X46"/>
      <c r="Y46"/>
      <c r="Z46"/>
      <c r="AA46"/>
      <c r="AB46"/>
      <c r="AD46" t="s">
        <v>85</v>
      </c>
      <c r="AE46" t="s">
        <v>66</v>
      </c>
      <c r="AG46" t="s">
        <v>85</v>
      </c>
      <c r="AK46" t="s">
        <v>31</v>
      </c>
      <c r="AL46" t="s">
        <v>32</v>
      </c>
      <c r="AN46" t="s">
        <v>34</v>
      </c>
      <c r="AQ46" t="s">
        <v>100</v>
      </c>
      <c r="AS46" t="str">
        <f t="shared" si="0"/>
        <v>NF3e - Nota 70 - Grupo6 - Saídas - Documento Próprio</v>
      </c>
    </row>
    <row r="47" spans="1:45">
      <c r="A47">
        <v>71</v>
      </c>
      <c r="B47"/>
      <c r="C47"/>
      <c r="D47"/>
      <c r="E47"/>
      <c r="F47"/>
      <c r="G47"/>
      <c r="H47"/>
      <c r="I47"/>
      <c r="J47" t="s">
        <v>41</v>
      </c>
      <c r="K47" t="s">
        <v>26</v>
      </c>
      <c r="L47" t="s">
        <v>27</v>
      </c>
      <c r="M47"/>
      <c r="N47" t="s">
        <v>29</v>
      </c>
      <c r="O47"/>
      <c r="P47"/>
      <c r="Q47"/>
      <c r="R47"/>
      <c r="S47">
        <v>71</v>
      </c>
      <c r="T47"/>
      <c r="U47"/>
      <c r="V47"/>
      <c r="W47"/>
      <c r="X47"/>
      <c r="Y47"/>
      <c r="Z47"/>
      <c r="AA47"/>
      <c r="AB47"/>
      <c r="AC47" t="s">
        <v>81</v>
      </c>
      <c r="AD47" t="s">
        <v>83</v>
      </c>
      <c r="AE47" s="19" t="s">
        <v>66</v>
      </c>
      <c r="AG47" t="s">
        <v>83</v>
      </c>
      <c r="AJ47" t="s">
        <v>41</v>
      </c>
      <c r="AK47" t="s">
        <v>26</v>
      </c>
      <c r="AL47" t="s">
        <v>27</v>
      </c>
      <c r="AN47" t="s">
        <v>29</v>
      </c>
      <c r="AQ47" t="s">
        <v>100</v>
      </c>
      <c r="AS47" t="str">
        <f t="shared" si="0"/>
        <v>NF3e - Nota 71 - Grupo6 - Saídas - Documento Próprio</v>
      </c>
    </row>
    <row r="48" spans="1:45">
      <c r="A48" s="1">
        <v>72</v>
      </c>
      <c r="J48" s="1" t="s">
        <v>39</v>
      </c>
      <c r="K48" s="1" t="s">
        <v>31</v>
      </c>
      <c r="L48" s="1" t="s">
        <v>32</v>
      </c>
      <c r="N48" s="1" t="s">
        <v>34</v>
      </c>
      <c r="S48" s="7">
        <v>72</v>
      </c>
      <c r="T48" s="1"/>
      <c r="AC48" t="s">
        <v>82</v>
      </c>
      <c r="AD48" t="s">
        <v>85</v>
      </c>
      <c r="AE48" t="s">
        <v>66</v>
      </c>
      <c r="AF48" s="8"/>
      <c r="AG48" t="s">
        <v>85</v>
      </c>
      <c r="AH48" s="8"/>
      <c r="AJ48" s="1" t="s">
        <v>39</v>
      </c>
      <c r="AK48" s="1" t="s">
        <v>31</v>
      </c>
      <c r="AL48" s="1" t="s">
        <v>32</v>
      </c>
      <c r="AM48" s="9"/>
      <c r="AN48" s="1" t="s">
        <v>34</v>
      </c>
      <c r="AO48" s="8"/>
      <c r="AQ48" s="17" t="s">
        <v>100</v>
      </c>
      <c r="AS48" t="str">
        <f t="shared" si="0"/>
        <v>NF3e - Nota 72 - Grupo6 - Saídas - Documento Próprio</v>
      </c>
    </row>
    <row r="60" spans="20:20">
      <c r="T60" s="1"/>
    </row>
    <row r="61" spans="20:20">
      <c r="T61" s="1"/>
    </row>
    <row r="62" spans="20:20">
      <c r="T62" s="1"/>
    </row>
    <row r="63" spans="20:20">
      <c r="T63" s="1"/>
    </row>
    <row r="64" spans="20:20">
      <c r="T64" s="1"/>
    </row>
    <row r="65" spans="20:20">
      <c r="T65" s="1"/>
    </row>
    <row r="66" spans="20:20">
      <c r="T66" s="1"/>
    </row>
    <row r="67" spans="20:20">
      <c r="T67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CFe</vt:lpstr>
      <vt:lpstr>NF3e</vt:lpstr>
      <vt:lpstr>NF3e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Rubens Cesar</dc:creator>
  <cp:lastModifiedBy>Rubens Cesar</cp:lastModifiedBy>
  <dcterms:created xsi:type="dcterms:W3CDTF">2022-07-20T17:29:33Z</dcterms:created>
  <dcterms:modified xsi:type="dcterms:W3CDTF">2022-09-23T20:10:29Z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2022-09-23T17:04:01Z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52fec299-8d05-4450-af52-2bb748cffaa3</vt:lpwstr>
  </property>
  <property fmtid="{D5CDD505-2E9C-101B-9397-08002B2CF9AE}" pid="7" name="MSIP_Label_defa4170-0d19-0005-0004-bc88714345d2_ActionId">
    <vt:lpwstr>f0016861-c7b9-45a0-aa77-0be89b152486</vt:lpwstr>
  </property>
  <property fmtid="{D5CDD505-2E9C-101B-9397-08002B2CF9AE}" pid="8" name="MSIP_Label_defa4170-0d19-0005-0004-bc88714345d2_ContentBits">
    <vt:lpwstr>0</vt:lpwstr>
  </property>
</Properties>
</file>