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benchmark_selecao" sheetId="3" r:id="rId2"/>
  </sheets>
  <calcPr calcId="152511"/>
</workbook>
</file>

<file path=xl/calcChain.xml><?xml version="1.0" encoding="utf-8"?>
<calcChain xmlns="http://schemas.openxmlformats.org/spreadsheetml/2006/main">
  <c r="D3" i="3" l="1"/>
  <c r="J4" i="3" l="1"/>
  <c r="I4" i="3"/>
  <c r="H4" i="3"/>
  <c r="D4" i="3"/>
  <c r="J3" i="3"/>
  <c r="I3" i="3"/>
  <c r="H3" i="3"/>
  <c r="J2" i="3"/>
  <c r="I2" i="3"/>
  <c r="H2" i="3"/>
  <c r="D2" i="3"/>
  <c r="H3" i="1" l="1"/>
  <c r="H4" i="1"/>
  <c r="H5" i="1"/>
  <c r="H6" i="1"/>
  <c r="H7" i="1"/>
  <c r="H8" i="1"/>
  <c r="H9" i="1"/>
  <c r="H10" i="1"/>
  <c r="H11" i="1"/>
  <c r="H2" i="1"/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D3" i="1" l="1"/>
  <c r="D2" i="1"/>
  <c r="D5" i="1"/>
  <c r="D9" i="1"/>
  <c r="D10" i="1"/>
  <c r="D11" i="1"/>
  <c r="D6" i="1"/>
  <c r="D7" i="1"/>
  <c r="D8" i="1"/>
  <c r="D4" i="1"/>
</calcChain>
</file>

<file path=xl/sharedStrings.xml><?xml version="1.0" encoding="utf-8"?>
<sst xmlns="http://schemas.openxmlformats.org/spreadsheetml/2006/main" count="45" uniqueCount="25">
  <si>
    <t>Benchmark</t>
  </si>
  <si>
    <t>620.omnetpp_s</t>
  </si>
  <si>
    <t>631.deepsjeng_s</t>
  </si>
  <si>
    <t>520.omnetpp_r</t>
  </si>
  <si>
    <t>531.deepsjeng_r</t>
  </si>
  <si>
    <t>621.wrf_so</t>
  </si>
  <si>
    <t>638.imagick_s</t>
  </si>
  <si>
    <t>649.fotonik3d_s</t>
  </si>
  <si>
    <t>521.wrf_ro</t>
  </si>
  <si>
    <t>538.imagick_r</t>
  </si>
  <si>
    <t>549.fotonik3d_r</t>
  </si>
  <si>
    <t>Suite</t>
  </si>
  <si>
    <t>SPECspeed®2017 Integer</t>
  </si>
  <si>
    <t>SPECrate®2017 Integer</t>
  </si>
  <si>
    <t>SPECrate®2017 Floating Point</t>
  </si>
  <si>
    <t>SPECspeed®2017 Floating Point</t>
  </si>
  <si>
    <t>Número de Instruções Executadas</t>
  </si>
  <si>
    <t>Número de Instruções Executadas 
(log scale)</t>
  </si>
  <si>
    <t>Ciclos</t>
  </si>
  <si>
    <t>IPC calculado aqui</t>
  </si>
  <si>
    <t>log10(x)</t>
  </si>
  <si>
    <t>IPC Laptop Rubens</t>
  </si>
  <si>
    <t>IPC Computador utilizado no artigo</t>
  </si>
  <si>
    <t>IPC estimado do computador do artigo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</si>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</sst>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Instruções Por Ciclo Laptop Rubens 
(IPC)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Plan1!$F$2:$F$11</c:f>
              <c:numCache>
                <c:formatCode>General</c:formatCode>
                <c:ptCount val="10"/>
                <c:pt idx="0">
                  <c:v>0.54</c:v>
                </c:pt>
                <c:pt idx="2">
                  <c:v>0.56000000000000005</c:v>
                </c:pt>
                <c:pt idx="3">
                  <c:v>1.42</c:v>
                </c:pt>
                <c:pt idx="4">
                  <c:v>1.08</c:v>
                </c:pt>
                <c:pt idx="6">
                  <c:v>1.22</c:v>
                </c:pt>
                <c:pt idx="7">
                  <c:v>0.64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4239616"/>
        <c:axId val="-1964237984"/>
      </c:barChart>
      <c:catAx>
        <c:axId val="-19642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237984"/>
        <c:crosses val="autoZero"/>
        <c:auto val="1"/>
        <c:lblAlgn val="ctr"/>
        <c:lblOffset val="100"/>
        <c:noMultiLvlLbl val="0"/>
      </c:catAx>
      <c:valAx>
        <c:axId val="-19642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2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da métrica de IPC do Laptop Rubens e Computador do Artigo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Plan1!$F$2:$F$11</c:f>
              <c:numCache>
                <c:formatCode>General</c:formatCode>
                <c:ptCount val="10"/>
                <c:pt idx="0">
                  <c:v>0.54</c:v>
                </c:pt>
                <c:pt idx="2">
                  <c:v>0.56000000000000005</c:v>
                </c:pt>
                <c:pt idx="3">
                  <c:v>1.42</c:v>
                </c:pt>
                <c:pt idx="4">
                  <c:v>1.08</c:v>
                </c:pt>
                <c:pt idx="6">
                  <c:v>1.22</c:v>
                </c:pt>
                <c:pt idx="7">
                  <c:v>0.64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Plan1!$G$1</c:f>
              <c:strCache>
                <c:ptCount val="1"/>
                <c:pt idx="0">
                  <c:v>IPC Computador utilizado no artigo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Plan1!$G$2:$G$11</c:f>
              <c:numCache>
                <c:formatCode>General</c:formatCode>
                <c:ptCount val="10"/>
                <c:pt idx="0">
                  <c:v>0.9</c:v>
                </c:pt>
                <c:pt idx="1">
                  <c:v>1.7</c:v>
                </c:pt>
                <c:pt idx="2">
                  <c:v>1.2</c:v>
                </c:pt>
                <c:pt idx="3">
                  <c:v>1.75</c:v>
                </c:pt>
                <c:pt idx="4">
                  <c:v>2.65</c:v>
                </c:pt>
                <c:pt idx="5">
                  <c:v>2.68</c:v>
                </c:pt>
                <c:pt idx="6">
                  <c:v>2.8</c:v>
                </c:pt>
                <c:pt idx="7">
                  <c:v>2.4</c:v>
                </c:pt>
                <c:pt idx="8">
                  <c:v>2.6</c:v>
                </c:pt>
                <c:pt idx="9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4230912"/>
        <c:axId val="-1964230368"/>
      </c:barChart>
      <c:catAx>
        <c:axId val="-19642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230368"/>
        <c:crosses val="autoZero"/>
        <c:auto val="1"/>
        <c:lblAlgn val="ctr"/>
        <c:lblOffset val="100"/>
        <c:noMultiLvlLbl val="0"/>
      </c:catAx>
      <c:valAx>
        <c:axId val="-1964230368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 por Ciclo -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2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Métrica IPC do Laptop Rubens e computador do </a:t>
            </a:r>
          </a:p>
          <a:p>
            <a:pPr>
              <a:defRPr/>
            </a:pPr>
            <a:r>
              <a:rPr lang="en-US" b="1"/>
              <a:t>artigo referência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benchmark_selecao!$F$1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benchmark_selecao!$F$2:$F$4</c:f>
              <c:numCache>
                <c:formatCode>General</c:formatCode>
                <c:ptCount val="3"/>
                <c:pt idx="0">
                  <c:v>1.38</c:v>
                </c:pt>
                <c:pt idx="1">
                  <c:v>2.25</c:v>
                </c:pt>
                <c:pt idx="2">
                  <c:v>1.06</c:v>
                </c:pt>
              </c:numCache>
            </c:numRef>
          </c:val>
        </c:ser>
        <c:ser>
          <c:idx val="1"/>
          <c:order val="1"/>
          <c:tx>
            <c:strRef>
              <c:f>benchmark_selecao!$G$1</c:f>
              <c:strCache>
                <c:ptCount val="1"/>
                <c:pt idx="0">
                  <c:v>IPC estimado do computador do artigo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benchmark_selecao!$G$2:$G$4</c:f>
              <c:numCache>
                <c:formatCode>General</c:formatCode>
                <c:ptCount val="3"/>
                <c:pt idx="0">
                  <c:v>1.7</c:v>
                </c:pt>
                <c:pt idx="1">
                  <c:v>2.7</c:v>
                </c:pt>
                <c:pt idx="2">
                  <c:v>2.6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64229824"/>
        <c:axId val="-1964245056"/>
      </c:barChart>
      <c:catAx>
        <c:axId val="-196422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245056"/>
        <c:crosses val="autoZero"/>
        <c:auto val="1"/>
        <c:lblAlgn val="ctr"/>
        <c:lblOffset val="100"/>
        <c:noMultiLvlLbl val="0"/>
      </c:catAx>
      <c:valAx>
        <c:axId val="-1964245056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 por Ciclo - 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Métrica Instruções Por</a:t>
            </a:r>
            <a:r>
              <a:rPr lang="en-US" b="1" baseline="0"/>
              <a:t> Ciclo (IPC) l</a:t>
            </a:r>
            <a:r>
              <a:rPr lang="en-US" b="1"/>
              <a:t>aptop Rubens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benchmark_selecao!$F$1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benchmark_selecao!$F$2:$F$4</c:f>
              <c:numCache>
                <c:formatCode>General</c:formatCode>
                <c:ptCount val="3"/>
                <c:pt idx="0">
                  <c:v>1.38</c:v>
                </c:pt>
                <c:pt idx="1">
                  <c:v>2.25</c:v>
                </c:pt>
                <c:pt idx="2">
                  <c:v>1.06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64244512"/>
        <c:axId val="-1961302128"/>
      </c:barChart>
      <c:catAx>
        <c:axId val="-196424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302128"/>
        <c:crosses val="autoZero"/>
        <c:auto val="1"/>
        <c:lblAlgn val="ctr"/>
        <c:lblOffset val="100"/>
        <c:noMultiLvlLbl val="0"/>
      </c:catAx>
      <c:valAx>
        <c:axId val="-19613021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</a:t>
                </a:r>
                <a:r>
                  <a:rPr lang="en-US" baseline="0"/>
                  <a:t> Por Ciclo - IPC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2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33337</xdr:rowOff>
    </xdr:from>
    <xdr:to>
      <xdr:col>2</xdr:col>
      <xdr:colOff>981075</xdr:colOff>
      <xdr:row>26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1333499</xdr:colOff>
      <xdr:row>13</xdr:row>
      <xdr:rowOff>6</xdr:rowOff>
    </xdr:from>
    <xdr:to>
      <xdr:col>9</xdr:col>
      <xdr:colOff>571500</xdr:colOff>
      <xdr:row>32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6</xdr:row>
      <xdr:rowOff>47631</xdr:rowOff>
    </xdr:from>
    <xdr:to>
      <xdr:col>7</xdr:col>
      <xdr:colOff>552449</xdr:colOff>
      <xdr:row>24</xdr:row>
      <xdr:rowOff>104781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6</xdr:row>
      <xdr:rowOff>33337</xdr:rowOff>
    </xdr:from>
    <xdr:to>
      <xdr:col>3</xdr:col>
      <xdr:colOff>200025</xdr:colOff>
      <xdr:row>24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10" zoomScale="85" zoomScaleNormal="85" workbookViewId="0">
      <selection activeCell="B3" sqref="B3"/>
    </sheetView>
  </sheetViews>
  <sheetFormatPr defaultRowHeight="15.75" x14ac:dyDescent="0.25"/>
  <cols>
    <col min="1" max="1" width="37.42578125" style="1" customWidth="1"/>
    <col min="2" max="2" width="19.140625" style="4" customWidth="1"/>
    <col min="3" max="3" width="23.85546875" style="2" customWidth="1"/>
    <col min="4" max="4" width="21.7109375" style="3" bestFit="1" customWidth="1"/>
    <col min="5" max="5" width="23.85546875" style="1" customWidth="1"/>
    <col min="6" max="7" width="19" style="1" customWidth="1"/>
    <col min="8" max="8" width="9.140625" style="1"/>
    <col min="9" max="9" width="13.140625" style="1" bestFit="1" customWidth="1"/>
    <col min="10" max="10" width="14.28515625" style="1" bestFit="1" customWidth="1"/>
    <col min="11" max="16384" width="9.140625" style="1"/>
  </cols>
  <sheetData>
    <row r="1" spans="1:10" ht="47.25" x14ac:dyDescent="0.25">
      <c r="A1" s="1" t="s">
        <v>11</v>
      </c>
      <c r="B1" s="1" t="s">
        <v>0</v>
      </c>
      <c r="C1" s="2" t="s">
        <v>16</v>
      </c>
      <c r="D1" s="3" t="s">
        <v>17</v>
      </c>
      <c r="E1" s="2" t="s">
        <v>18</v>
      </c>
      <c r="F1" s="1" t="s">
        <v>21</v>
      </c>
      <c r="G1" s="1" t="s">
        <v>22</v>
      </c>
      <c r="I1" s="1" t="s">
        <v>19</v>
      </c>
      <c r="J1" s="1" t="s">
        <v>20</v>
      </c>
    </row>
    <row r="2" spans="1:10" s="8" customFormat="1" x14ac:dyDescent="0.25">
      <c r="A2" s="5" t="s">
        <v>13</v>
      </c>
      <c r="B2" s="5" t="s">
        <v>3</v>
      </c>
      <c r="C2" s="6">
        <v>1494435362060</v>
      </c>
      <c r="D2" s="7">
        <f>LOG(C2)</f>
        <v>12.174477135495913</v>
      </c>
      <c r="E2" s="6">
        <v>2065864242172</v>
      </c>
      <c r="F2" s="8">
        <v>0.54</v>
      </c>
      <c r="G2" s="8">
        <v>0.9</v>
      </c>
      <c r="H2" s="8">
        <f>G2-F2</f>
        <v>0.36</v>
      </c>
      <c r="I2" s="9">
        <f>C2/E2</f>
        <v>0.72339475728994984</v>
      </c>
      <c r="J2" s="10">
        <f>LOG10(C2)</f>
        <v>12.174477135495913</v>
      </c>
    </row>
    <row r="3" spans="1:10" s="8" customFormat="1" x14ac:dyDescent="0.25">
      <c r="A3" s="5" t="s">
        <v>13</v>
      </c>
      <c r="B3" s="5" t="s">
        <v>4</v>
      </c>
      <c r="C3" s="6"/>
      <c r="D3" s="7" t="e">
        <f t="shared" ref="D3" si="0">LOG(C3)</f>
        <v>#NUM!</v>
      </c>
      <c r="E3" s="6"/>
      <c r="G3" s="8">
        <v>1.7</v>
      </c>
      <c r="H3" s="8">
        <f t="shared" ref="H3:H11" si="1">G3-F3</f>
        <v>1.7</v>
      </c>
      <c r="I3" s="9" t="e">
        <f t="shared" ref="I3:I11" si="2">C3/E3</f>
        <v>#DIV/0!</v>
      </c>
      <c r="J3" s="10" t="e">
        <f t="shared" ref="J3:J11" si="3">LOG10(C3)</f>
        <v>#NUM!</v>
      </c>
    </row>
    <row r="4" spans="1:10" s="8" customFormat="1" x14ac:dyDescent="0.25">
      <c r="A4" s="5" t="s">
        <v>12</v>
      </c>
      <c r="B4" s="5" t="s">
        <v>1</v>
      </c>
      <c r="C4" s="6">
        <v>1494698132456</v>
      </c>
      <c r="D4" s="7">
        <f>LOG(C4)</f>
        <v>12.174553491893841</v>
      </c>
      <c r="E4" s="6">
        <v>2663750884906</v>
      </c>
      <c r="F4" s="8">
        <v>0.56000000000000005</v>
      </c>
      <c r="G4" s="8">
        <v>1.2</v>
      </c>
      <c r="H4" s="8">
        <f t="shared" si="1"/>
        <v>0.6399999999999999</v>
      </c>
      <c r="I4" s="9">
        <f t="shared" si="2"/>
        <v>0.56112534431264793</v>
      </c>
      <c r="J4" s="10">
        <f t="shared" si="3"/>
        <v>12.174553491893841</v>
      </c>
    </row>
    <row r="5" spans="1:10" s="8" customFormat="1" x14ac:dyDescent="0.25">
      <c r="A5" s="5" t="s">
        <v>12</v>
      </c>
      <c r="B5" s="5" t="s">
        <v>2</v>
      </c>
      <c r="C5" s="6">
        <v>2741951184300</v>
      </c>
      <c r="D5" s="7">
        <f t="shared" ref="D5:D11" si="4">LOG(C5)</f>
        <v>12.438059718659964</v>
      </c>
      <c r="E5" s="6">
        <v>1937591166807</v>
      </c>
      <c r="F5" s="8">
        <v>1.42</v>
      </c>
      <c r="G5" s="8">
        <v>1.75</v>
      </c>
      <c r="H5" s="8">
        <f t="shared" si="1"/>
        <v>0.33000000000000007</v>
      </c>
      <c r="I5" s="9">
        <f t="shared" si="2"/>
        <v>1.4151340237675232</v>
      </c>
      <c r="J5" s="10">
        <f t="shared" si="3"/>
        <v>12.438059718659964</v>
      </c>
    </row>
    <row r="6" spans="1:10" s="8" customFormat="1" x14ac:dyDescent="0.25">
      <c r="A6" s="5" t="s">
        <v>14</v>
      </c>
      <c r="B6" s="5" t="s">
        <v>8</v>
      </c>
      <c r="C6" s="6">
        <v>4190897734764</v>
      </c>
      <c r="D6" s="7">
        <f>LOG(C6)</f>
        <v>12.622307063418058</v>
      </c>
      <c r="E6" s="6">
        <v>3865958615936</v>
      </c>
      <c r="F6" s="8">
        <v>1.08</v>
      </c>
      <c r="G6" s="8">
        <v>2.65</v>
      </c>
      <c r="H6" s="8">
        <f t="shared" si="1"/>
        <v>1.5699999999999998</v>
      </c>
      <c r="I6" s="9">
        <f t="shared" si="2"/>
        <v>1.0840513702057124</v>
      </c>
      <c r="J6" s="10">
        <f t="shared" si="3"/>
        <v>12.622307063418058</v>
      </c>
    </row>
    <row r="7" spans="1:10" s="8" customFormat="1" x14ac:dyDescent="0.25">
      <c r="A7" s="5" t="s">
        <v>14</v>
      </c>
      <c r="B7" s="5" t="s">
        <v>9</v>
      </c>
      <c r="C7" s="6"/>
      <c r="D7" s="7" t="e">
        <f>LOG(C7)</f>
        <v>#NUM!</v>
      </c>
      <c r="E7" s="6"/>
      <c r="G7" s="8">
        <v>2.68</v>
      </c>
      <c r="H7" s="8">
        <f t="shared" si="1"/>
        <v>2.68</v>
      </c>
      <c r="I7" s="9" t="e">
        <f t="shared" si="2"/>
        <v>#DIV/0!</v>
      </c>
      <c r="J7" s="10" t="e">
        <f t="shared" si="3"/>
        <v>#NUM!</v>
      </c>
    </row>
    <row r="8" spans="1:10" s="8" customFormat="1" x14ac:dyDescent="0.25">
      <c r="A8" s="5" t="s">
        <v>14</v>
      </c>
      <c r="B8" s="5" t="s">
        <v>10</v>
      </c>
      <c r="C8" s="6">
        <v>2350994907752</v>
      </c>
      <c r="D8" s="7">
        <f>LOG(C8)</f>
        <v>12.371251688445398</v>
      </c>
      <c r="E8" s="6">
        <v>1926496393033</v>
      </c>
      <c r="F8" s="8">
        <v>1.22</v>
      </c>
      <c r="G8" s="8">
        <v>2.8</v>
      </c>
      <c r="H8" s="8">
        <f t="shared" si="1"/>
        <v>1.5799999999999998</v>
      </c>
      <c r="I8" s="9">
        <f t="shared" si="2"/>
        <v>1.2203474225304343</v>
      </c>
      <c r="J8" s="10">
        <f t="shared" si="3"/>
        <v>12.371251688445398</v>
      </c>
    </row>
    <row r="9" spans="1:10" s="8" customFormat="1" x14ac:dyDescent="0.25">
      <c r="A9" s="5" t="s">
        <v>15</v>
      </c>
      <c r="B9" s="5" t="s">
        <v>5</v>
      </c>
      <c r="C9" s="6">
        <v>22305547549283</v>
      </c>
      <c r="D9" s="7">
        <f t="shared" si="4"/>
        <v>13.348412888627331</v>
      </c>
      <c r="E9" s="6">
        <v>34695693300005</v>
      </c>
      <c r="F9" s="8">
        <v>0.64</v>
      </c>
      <c r="G9" s="8">
        <v>2.4</v>
      </c>
      <c r="H9" s="8">
        <f t="shared" si="1"/>
        <v>1.7599999999999998</v>
      </c>
      <c r="I9" s="9">
        <f t="shared" si="2"/>
        <v>0.64289095930185047</v>
      </c>
      <c r="J9" s="10">
        <f t="shared" si="3"/>
        <v>13.348412888627331</v>
      </c>
    </row>
    <row r="10" spans="1:10" s="8" customFormat="1" x14ac:dyDescent="0.25">
      <c r="A10" s="5" t="s">
        <v>15</v>
      </c>
      <c r="B10" s="5" t="s">
        <v>6</v>
      </c>
      <c r="C10" s="6"/>
      <c r="D10" s="7" t="e">
        <f t="shared" si="4"/>
        <v>#NUM!</v>
      </c>
      <c r="E10" s="6"/>
      <c r="G10" s="8">
        <v>2.6</v>
      </c>
      <c r="H10" s="8">
        <f t="shared" si="1"/>
        <v>2.6</v>
      </c>
      <c r="I10" s="9" t="e">
        <f t="shared" si="2"/>
        <v>#DIV/0!</v>
      </c>
      <c r="J10" s="10" t="e">
        <f t="shared" si="3"/>
        <v>#NUM!</v>
      </c>
    </row>
    <row r="11" spans="1:10" s="8" customFormat="1" x14ac:dyDescent="0.25">
      <c r="A11" s="11" t="s">
        <v>15</v>
      </c>
      <c r="B11" s="11" t="s">
        <v>7</v>
      </c>
      <c r="C11" s="12">
        <v>1</v>
      </c>
      <c r="D11" s="13">
        <f t="shared" si="4"/>
        <v>0</v>
      </c>
      <c r="E11" s="12">
        <v>1</v>
      </c>
      <c r="F11" s="14">
        <v>0</v>
      </c>
      <c r="G11" s="14">
        <v>2.5</v>
      </c>
      <c r="H11" s="14">
        <f t="shared" si="1"/>
        <v>2.5</v>
      </c>
      <c r="I11" s="15">
        <f t="shared" si="2"/>
        <v>1</v>
      </c>
      <c r="J11" s="16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A16" workbookViewId="0">
      <selection activeCell="D15" sqref="D15"/>
    </sheetView>
  </sheetViews>
  <sheetFormatPr defaultRowHeight="15.75" x14ac:dyDescent="0.25"/>
  <cols>
    <col min="1" max="1" width="37.42578125" style="1" customWidth="1"/>
    <col min="2" max="2" width="19.140625" style="4" customWidth="1"/>
    <col min="3" max="3" width="23.85546875" style="2" customWidth="1"/>
    <col min="4" max="4" width="21.7109375" style="3" bestFit="1" customWidth="1"/>
    <col min="5" max="5" width="23.85546875" style="1" customWidth="1"/>
    <col min="6" max="7" width="19" style="1" customWidth="1"/>
    <col min="8" max="8" width="13" style="1" customWidth="1"/>
    <col min="9" max="9" width="13.140625" style="1" bestFit="1" customWidth="1"/>
    <col min="10" max="10" width="14.28515625" style="1" bestFit="1" customWidth="1"/>
    <col min="11" max="16384" width="9.140625" style="1"/>
  </cols>
  <sheetData>
    <row r="1" spans="1:10" ht="47.25" x14ac:dyDescent="0.25">
      <c r="A1" s="1" t="s">
        <v>11</v>
      </c>
      <c r="B1" s="1" t="s">
        <v>0</v>
      </c>
      <c r="C1" s="2" t="s">
        <v>16</v>
      </c>
      <c r="D1" s="3" t="s">
        <v>17</v>
      </c>
      <c r="E1" s="2" t="s">
        <v>18</v>
      </c>
      <c r="F1" s="1" t="s">
        <v>21</v>
      </c>
      <c r="G1" s="1" t="s">
        <v>23</v>
      </c>
      <c r="H1" s="1" t="s">
        <v>24</v>
      </c>
      <c r="I1" s="1" t="s">
        <v>19</v>
      </c>
      <c r="J1" s="1" t="s">
        <v>20</v>
      </c>
    </row>
    <row r="2" spans="1:10" s="8" customFormat="1" x14ac:dyDescent="0.25">
      <c r="A2" s="5" t="s">
        <v>13</v>
      </c>
      <c r="B2" s="5" t="s">
        <v>4</v>
      </c>
      <c r="C2" s="6">
        <v>4696992734505</v>
      </c>
      <c r="D2" s="7">
        <f t="shared" ref="D2" si="0">LOG(C2)</f>
        <v>12.671819888399806</v>
      </c>
      <c r="E2" s="6">
        <v>3405963388686</v>
      </c>
      <c r="F2" s="8">
        <v>1.38</v>
      </c>
      <c r="G2" s="8">
        <v>1.7</v>
      </c>
      <c r="H2" s="8">
        <f t="shared" ref="H2:H4" si="1">G2-F2</f>
        <v>0.32000000000000006</v>
      </c>
      <c r="I2" s="9">
        <f t="shared" ref="I2:I4" si="2">C2/E2</f>
        <v>1.3790496838890189</v>
      </c>
      <c r="J2" s="10">
        <f t="shared" ref="J2:J4" si="3">LOG10(C2)</f>
        <v>12.671819888399806</v>
      </c>
    </row>
    <row r="3" spans="1:10" s="8" customFormat="1" x14ac:dyDescent="0.25">
      <c r="A3" s="5" t="s">
        <v>14</v>
      </c>
      <c r="B3" s="5" t="s">
        <v>9</v>
      </c>
      <c r="C3" s="6">
        <v>8790366635636</v>
      </c>
      <c r="D3" s="7">
        <f>LOG(C3)</f>
        <v>12.944006989352832</v>
      </c>
      <c r="E3" s="6">
        <v>3905267919375</v>
      </c>
      <c r="F3" s="8">
        <v>2.25</v>
      </c>
      <c r="G3" s="8">
        <v>2.7</v>
      </c>
      <c r="H3" s="8">
        <f t="shared" si="1"/>
        <v>0.45000000000000018</v>
      </c>
      <c r="I3" s="9">
        <f t="shared" si="2"/>
        <v>2.2508997633747012</v>
      </c>
      <c r="J3" s="10">
        <f t="shared" si="3"/>
        <v>12.944006989352832</v>
      </c>
    </row>
    <row r="4" spans="1:10" s="8" customFormat="1" x14ac:dyDescent="0.25">
      <c r="A4" s="5" t="s">
        <v>15</v>
      </c>
      <c r="B4" s="5" t="s">
        <v>6</v>
      </c>
      <c r="C4" s="6">
        <v>129433546061031</v>
      </c>
      <c r="D4" s="7">
        <f t="shared" ref="D4" si="4">LOG(C4)</f>
        <v>14.112046849602249</v>
      </c>
      <c r="E4" s="6">
        <v>122587511934314</v>
      </c>
      <c r="F4" s="8">
        <v>1.06</v>
      </c>
      <c r="G4" s="8">
        <v>2.6</v>
      </c>
      <c r="H4" s="8">
        <f t="shared" si="1"/>
        <v>1.54</v>
      </c>
      <c r="I4" s="9">
        <f t="shared" si="2"/>
        <v>1.0558460973609229</v>
      </c>
      <c r="J4" s="10">
        <f t="shared" si="3"/>
        <v>14.112046849602249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benchmark_selecao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2023-06-18T21:13:14Z</dcterms:modified>
</cp:coreProperties>
</file>