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C02A1E40-C6EA-4637-9A16-E7D93B3AFEBD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8" i="1" l="1" a="1"/>
  <c r="J118" i="1" s="1"/>
  <c r="L121" i="1" l="1"/>
  <c r="L120" i="1"/>
  <c r="L119" i="1"/>
  <c r="L118" i="1"/>
  <c r="H13" i="1" l="1"/>
  <c r="I18" i="1"/>
  <c r="J18" i="1" s="1"/>
  <c r="H18" i="1" s="1" a="1"/>
  <c r="H18" i="1" s="1"/>
  <c r="M14" i="1"/>
  <c r="M13" i="1"/>
  <c r="H54" i="1"/>
  <c r="H53" i="1"/>
  <c r="I79" i="1"/>
  <c r="J79" i="1" s="1"/>
  <c r="H79" i="1" s="1" a="1"/>
  <c r="H79" i="1" s="1"/>
  <c r="I80" i="1"/>
  <c r="J80" i="1" s="1"/>
  <c r="H80" i="1" s="1" a="1"/>
  <c r="H80" i="1" s="1"/>
  <c r="I81" i="1"/>
  <c r="J81" i="1" s="1"/>
  <c r="H81" i="1" s="1" a="1"/>
  <c r="H81" i="1" s="1"/>
  <c r="I82" i="1"/>
  <c r="J82" i="1" s="1"/>
  <c r="H82" i="1" s="1" a="1"/>
  <c r="H82" i="1" s="1"/>
  <c r="I78" i="1"/>
  <c r="J78" i="1" s="1"/>
  <c r="H78" i="1" s="1" a="1"/>
  <c r="H78" i="1" s="1"/>
  <c r="H74" i="1"/>
  <c r="H73" i="1"/>
  <c r="I68" i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59" i="1"/>
  <c r="J59" i="1" s="1"/>
  <c r="H59" i="1" s="1" a="1"/>
  <c r="H59" i="1" s="1"/>
  <c r="I60" i="1"/>
  <c r="J60" i="1" s="1"/>
  <c r="H60" i="1" s="1" a="1"/>
  <c r="H60" i="1" s="1"/>
  <c r="I61" i="1"/>
  <c r="J61" i="1" s="1"/>
  <c r="H61" i="1" s="1" a="1"/>
  <c r="H61" i="1" s="1"/>
  <c r="I62" i="1"/>
  <c r="J62" i="1" s="1"/>
  <c r="H62" i="1" s="1" a="1"/>
  <c r="H62" i="1" s="1"/>
  <c r="I58" i="1"/>
  <c r="J58" i="1" s="1"/>
  <c r="H58" i="1" s="1" a="1"/>
  <c r="H58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J42" i="1" s="1"/>
  <c r="H42" i="1" s="1" a="1"/>
  <c r="H42" i="1" s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M16" i="1"/>
  <c r="M15" i="1"/>
  <c r="I22" i="1"/>
  <c r="J22" i="1" s="1"/>
  <c r="H22" i="1" s="1" a="1"/>
  <c r="H22" i="1" s="1"/>
  <c r="I21" i="1"/>
  <c r="J21" i="1" s="1"/>
  <c r="H21" i="1" s="1" a="1"/>
  <c r="H21" i="1" s="1"/>
  <c r="I20" i="1"/>
  <c r="J20" i="1" s="1"/>
  <c r="H20" i="1" s="1" a="1"/>
  <c r="H20" i="1" s="1"/>
  <c r="I19" i="1"/>
  <c r="J19" i="1" s="1"/>
  <c r="H19" i="1" s="1" a="1"/>
  <c r="H19" i="1" s="1"/>
  <c r="H14" i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H50" i="1" l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<sst xmlns="http://schemas.openxmlformats.org/spreadsheetml/2006/main" count="55" uniqueCount="21">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</sst>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6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Dice_calc augm 2.5d  EAT pp+conv neweat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0.74913341642360887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HD_calc augm 2.5d  EAT pp+conv neweat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31.127832333379573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Jaccard_calc augm 2.5d  EAT pp+conv neweat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0.59889154147977841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MAD_calc augm 2.5d  EAT pp+conv neweat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1.1773425484018831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workbookViewId="0">
      <selection activeCell="H10" sqref="H10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107103</v>
      </c>
      <c r="B2">
        <v>0.59284021002724197</v>
      </c>
      <c r="C2">
        <v>0.74438127100910301</v>
      </c>
      <c r="D2">
        <v>40.222137095137001</v>
      </c>
      <c r="E2">
        <v>1.6367229054053201</v>
      </c>
    </row>
    <row r="3" spans="1:13" x14ac:dyDescent="0.45">
      <c r="A3">
        <v>107780</v>
      </c>
      <c r="B3">
        <v>0.66877468363162595</v>
      </c>
      <c r="C3">
        <v>0.80151585494600497</v>
      </c>
      <c r="D3">
        <v>29.706770061721599</v>
      </c>
      <c r="E3">
        <v>0.72573217641594301</v>
      </c>
    </row>
    <row r="4" spans="1:13" x14ac:dyDescent="0.45">
      <c r="A4">
        <v>110830</v>
      </c>
      <c r="B4">
        <v>0.69208113336309296</v>
      </c>
      <c r="C4">
        <v>0.81802358021396804</v>
      </c>
      <c r="D4">
        <v>27.202079424190998</v>
      </c>
      <c r="E4">
        <v>0.68585860948013599</v>
      </c>
      <c r="G4" s="16" t="s">
        <v>17</v>
      </c>
      <c r="H4" s="16"/>
      <c r="I4" s="16"/>
      <c r="J4" s="16"/>
    </row>
    <row r="5" spans="1:13" x14ac:dyDescent="0.45">
      <c r="A5">
        <v>11624799</v>
      </c>
      <c r="B5">
        <v>0.659487582277964</v>
      </c>
      <c r="C5">
        <v>0.794808697962887</v>
      </c>
      <c r="D5">
        <v>26.097024495141198</v>
      </c>
      <c r="E5">
        <v>0.86947414636609799</v>
      </c>
    </row>
    <row r="6" spans="1:13" ht="15.75" x14ac:dyDescent="0.45">
      <c r="A6">
        <v>118752</v>
      </c>
      <c r="B6">
        <v>0.67392090495686496</v>
      </c>
      <c r="C6">
        <v>0.80520041653250196</v>
      </c>
      <c r="D6">
        <v>37.821021767001398</v>
      </c>
      <c r="E6">
        <v>1.12991171213469</v>
      </c>
      <c r="G6" s="12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119046</v>
      </c>
      <c r="B7">
        <v>0.644717826864321</v>
      </c>
      <c r="C7">
        <v>0.78398594133740895</v>
      </c>
      <c r="D7">
        <v>38.931455188895697</v>
      </c>
      <c r="E7">
        <v>1.1759038898905301</v>
      </c>
      <c r="G7" s="13"/>
      <c r="H7" s="2">
        <f t="array" ref="H7">INDEX(A$2:A$1048576,J7)</f>
        <v>67653</v>
      </c>
      <c r="I7" s="2">
        <f>LARGE(C$2:C$1048576,1)</f>
        <v>0.87744265710783698</v>
      </c>
      <c r="J7" s="3">
        <f>MATCH(I7,C$2:C$1048576,0)</f>
        <v>78</v>
      </c>
    </row>
    <row r="8" spans="1:13" x14ac:dyDescent="0.45">
      <c r="A8">
        <v>119615</v>
      </c>
      <c r="B8">
        <v>0.57055714863108098</v>
      </c>
      <c r="C8">
        <v>0.72656655522326796</v>
      </c>
      <c r="D8">
        <v>77.521670357391002</v>
      </c>
      <c r="E8">
        <v>2.3812493117106999</v>
      </c>
      <c r="G8" s="13"/>
      <c r="H8" s="2">
        <f t="array" ref="H8">INDEX(A$2:A$1048576,J8)</f>
        <v>133988</v>
      </c>
      <c r="I8" s="2">
        <f>LARGE(C$2:C$1048576,2)</f>
        <v>0.86157029506842597</v>
      </c>
      <c r="J8" s="3">
        <f t="shared" ref="J8:J11" si="0">MATCH(I8,C$2:C$1048576,0)</f>
        <v>10</v>
      </c>
    </row>
    <row r="9" spans="1:13" x14ac:dyDescent="0.45">
      <c r="A9">
        <v>123292</v>
      </c>
      <c r="B9">
        <v>0.589061618551602</v>
      </c>
      <c r="C9">
        <v>0.74139556537589801</v>
      </c>
      <c r="D9">
        <v>33.799182913570498</v>
      </c>
      <c r="E9">
        <v>1.5271092335996801</v>
      </c>
      <c r="G9" s="13"/>
      <c r="H9" s="2">
        <f t="array" ref="H9">INDEX(A$2:A$1048576,J9)</f>
        <v>583912</v>
      </c>
      <c r="I9" s="2">
        <f>LARGE(C$2:C$1048576,3)</f>
        <v>0.85239938884191402</v>
      </c>
      <c r="J9" s="3">
        <f t="shared" si="0"/>
        <v>67</v>
      </c>
    </row>
    <row r="10" spans="1:13" x14ac:dyDescent="0.45">
      <c r="A10">
        <v>123682</v>
      </c>
      <c r="B10">
        <v>0.66781131448396602</v>
      </c>
      <c r="C10">
        <v>0.80082358080247396</v>
      </c>
      <c r="D10">
        <v>20.9399718690116</v>
      </c>
      <c r="E10">
        <v>0.78148720362578195</v>
      </c>
      <c r="G10" s="13"/>
      <c r="H10" s="2">
        <f t="array" ref="H10">INDEX(A$2:A$1048576,J10)</f>
        <v>306437</v>
      </c>
      <c r="I10" s="2">
        <f>LARGE(C$2:C$1048576,4)</f>
        <v>0.85155650335953603</v>
      </c>
      <c r="J10" s="3">
        <f t="shared" si="0"/>
        <v>33</v>
      </c>
    </row>
    <row r="11" spans="1:13" x14ac:dyDescent="0.45">
      <c r="A11">
        <v>133988</v>
      </c>
      <c r="B11">
        <v>0.75680588035974605</v>
      </c>
      <c r="C11">
        <v>0.86157029506842597</v>
      </c>
      <c r="D11">
        <v>34.824560298731697</v>
      </c>
      <c r="E11">
        <v>0.63406410345414899</v>
      </c>
      <c r="G11" s="14"/>
      <c r="H11" s="2">
        <f t="array" ref="H11">INDEX(A$2:A$1048576,J11)</f>
        <v>741368</v>
      </c>
      <c r="I11" s="2">
        <f>LARGE(C$2:C$1048576,5)</f>
        <v>0.84362518652215401</v>
      </c>
      <c r="J11" s="3">
        <f t="shared" si="0"/>
        <v>109</v>
      </c>
    </row>
    <row r="12" spans="1:13" ht="18" x14ac:dyDescent="0.55000000000000004">
      <c r="A12">
        <v>135428</v>
      </c>
      <c r="B12">
        <v>0.57009731482042403</v>
      </c>
      <c r="C12">
        <v>0.72619360524876497</v>
      </c>
      <c r="D12">
        <v>22.112151989912601</v>
      </c>
      <c r="E12">
        <v>1.3042378305120901</v>
      </c>
      <c r="L12" s="4" t="s">
        <v>8</v>
      </c>
      <c r="M12" s="4" t="s">
        <v>9</v>
      </c>
    </row>
    <row r="13" spans="1:13" ht="15.75" x14ac:dyDescent="0.45">
      <c r="A13">
        <v>140382</v>
      </c>
      <c r="B13">
        <v>0.60982568676939497</v>
      </c>
      <c r="C13">
        <v>0.757629464831308</v>
      </c>
      <c r="D13">
        <v>36.656316602667502</v>
      </c>
      <c r="E13">
        <v>1.8370587980675199</v>
      </c>
      <c r="G13" s="5" t="s">
        <v>10</v>
      </c>
      <c r="H13" s="6">
        <f>HARMEAN(C:C)</f>
        <v>0.74913341642360887</v>
      </c>
      <c r="L13" s="7" t="s">
        <v>11</v>
      </c>
      <c r="M13" s="7">
        <f>COUNTIFS(C:C,"&gt;=0.8")</f>
        <v>27</v>
      </c>
    </row>
    <row r="14" spans="1:13" ht="15.75" x14ac:dyDescent="0.45">
      <c r="A14">
        <v>150685</v>
      </c>
      <c r="B14">
        <v>0.56895981619351499</v>
      </c>
      <c r="C14">
        <v>0.72527009337164505</v>
      </c>
      <c r="D14">
        <v>40.930342885810198</v>
      </c>
      <c r="E14">
        <v>1.83771141141268</v>
      </c>
      <c r="G14" s="5" t="s">
        <v>12</v>
      </c>
      <c r="H14" s="6">
        <f>_xlfn.STDEV.P(C:C)</f>
        <v>5.1122432863993872E-2</v>
      </c>
      <c r="L14" s="8" t="s">
        <v>13</v>
      </c>
      <c r="M14" s="8">
        <f>COUNTIFS(C:C,"&gt;=0.7",C:C,"&lt;0.8")</f>
        <v>131</v>
      </c>
    </row>
    <row r="15" spans="1:13" x14ac:dyDescent="0.45">
      <c r="A15">
        <v>151446</v>
      </c>
      <c r="B15">
        <v>0.62683655383175796</v>
      </c>
      <c r="C15">
        <v>0.77062019826803496</v>
      </c>
      <c r="D15">
        <v>23.7181118161838</v>
      </c>
      <c r="E15">
        <v>0.85492362786138498</v>
      </c>
      <c r="L15" s="9" t="s">
        <v>14</v>
      </c>
      <c r="M15" s="9">
        <f>COUNTIFS(C:C,"&gt;=0.5",C:C,"&lt;0.7")</f>
        <v>32</v>
      </c>
    </row>
    <row r="16" spans="1:13" x14ac:dyDescent="0.45">
      <c r="A16">
        <v>152822</v>
      </c>
      <c r="B16">
        <v>0.64357197892061102</v>
      </c>
      <c r="C16">
        <v>0.78313817365426996</v>
      </c>
      <c r="D16">
        <v>22.488712446469599</v>
      </c>
      <c r="E16">
        <v>1.0304340280183999</v>
      </c>
      <c r="L16" s="10" t="s">
        <v>15</v>
      </c>
      <c r="M16" s="10">
        <f>COUNTIFS(C:C,"&lt;0.5")</f>
        <v>0</v>
      </c>
    </row>
    <row r="17" spans="1:10" ht="15.75" x14ac:dyDescent="0.5">
      <c r="A17">
        <v>155996</v>
      </c>
      <c r="B17">
        <v>0.59670264222394298</v>
      </c>
      <c r="C17">
        <v>0.74741861940284005</v>
      </c>
      <c r="D17">
        <v>22.9333272771309</v>
      </c>
      <c r="E17">
        <v>1.2748136314063601</v>
      </c>
      <c r="G17" s="15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157409</v>
      </c>
      <c r="B18">
        <v>0.52851367329438403</v>
      </c>
      <c r="C18">
        <v>0.69153934639693004</v>
      </c>
      <c r="D18">
        <v>28.491398098812201</v>
      </c>
      <c r="E18">
        <v>1.4084249622690701</v>
      </c>
      <c r="G18" s="13"/>
      <c r="H18" s="2" cm="1">
        <f t="array" ref="H18">INDEX(A$1:A$1048575,J18)</f>
        <v>428239</v>
      </c>
      <c r="I18" s="2">
        <f>SMALL(C:C,1)</f>
        <v>0.56904398220084795</v>
      </c>
      <c r="J18" s="3">
        <f>MATCH(I18,C:C,0)</f>
        <v>55</v>
      </c>
    </row>
    <row r="19" spans="1:10" x14ac:dyDescent="0.45">
      <c r="A19">
        <v>164287</v>
      </c>
      <c r="B19">
        <v>0.48220562405307799</v>
      </c>
      <c r="C19">
        <v>0.65065955253157204</v>
      </c>
      <c r="D19">
        <v>40.635383288459302</v>
      </c>
      <c r="E19">
        <v>2.2562397122808102</v>
      </c>
      <c r="G19" s="13"/>
      <c r="H19" s="2" cm="1">
        <f t="array" ref="H19">INDEX(A$1:A$1048575,J19)</f>
        <v>288313</v>
      </c>
      <c r="I19" s="2">
        <f>SMALL(C:C,2)</f>
        <v>0.616899308791934</v>
      </c>
      <c r="J19" s="3">
        <f t="shared" ref="J19:J22" si="1">MATCH(I19,C:C,0)</f>
        <v>32</v>
      </c>
    </row>
    <row r="20" spans="1:10" x14ac:dyDescent="0.45">
      <c r="A20">
        <v>167629</v>
      </c>
      <c r="B20">
        <v>0.55736273211092502</v>
      </c>
      <c r="C20">
        <v>0.71577766774404405</v>
      </c>
      <c r="D20">
        <v>42.275879647855902</v>
      </c>
      <c r="E20">
        <v>1.9768320682431799</v>
      </c>
      <c r="G20" s="13"/>
      <c r="H20" s="2" cm="1">
        <f t="array" ref="H20">INDEX(A$1:A$1048575,J20)</f>
        <v>723975</v>
      </c>
      <c r="I20" s="2">
        <f>SMALL(C:C,3)</f>
        <v>0.64731536422108304</v>
      </c>
      <c r="J20" s="3">
        <f t="shared" si="1"/>
        <v>91</v>
      </c>
    </row>
    <row r="21" spans="1:10" x14ac:dyDescent="0.45">
      <c r="A21">
        <v>167699</v>
      </c>
      <c r="B21">
        <v>0.64375253019641798</v>
      </c>
      <c r="C21">
        <v>0.78327183486615604</v>
      </c>
      <c r="D21">
        <v>30.940972027394299</v>
      </c>
      <c r="E21">
        <v>1.12763281999655</v>
      </c>
      <c r="G21" s="13"/>
      <c r="H21" s="2" cm="1">
        <f t="array" ref="H21">INDEX(A$1:A$1048575,J21)</f>
        <v>777072</v>
      </c>
      <c r="I21" s="2">
        <f>SMALL(C:C,4)</f>
        <v>0.64953721496759798</v>
      </c>
      <c r="J21" s="3">
        <f t="shared" si="1"/>
        <v>182</v>
      </c>
    </row>
    <row r="22" spans="1:10" x14ac:dyDescent="0.45">
      <c r="A22">
        <v>186556</v>
      </c>
      <c r="B22">
        <v>0.54617752129339503</v>
      </c>
      <c r="C22">
        <v>0.70648746831671905</v>
      </c>
      <c r="D22">
        <v>70.125</v>
      </c>
      <c r="E22">
        <v>2.7216103507489802</v>
      </c>
      <c r="G22" s="14"/>
      <c r="H22" s="2" cm="1">
        <f t="array" ref="H22">INDEX(A$1:A$1048575,J22)</f>
        <v>164287</v>
      </c>
      <c r="I22" s="2">
        <f>SMALL(C:C,5)</f>
        <v>0.65065955253157204</v>
      </c>
      <c r="J22" s="3">
        <f t="shared" si="1"/>
        <v>19</v>
      </c>
    </row>
    <row r="23" spans="1:10" x14ac:dyDescent="0.45">
      <c r="A23">
        <v>223535</v>
      </c>
      <c r="B23">
        <v>0.65450224019232806</v>
      </c>
      <c r="C23">
        <v>0.79117721849230604</v>
      </c>
      <c r="D23">
        <v>34.599268417121102</v>
      </c>
      <c r="E23">
        <v>1.21459117365853</v>
      </c>
    </row>
    <row r="24" spans="1:10" x14ac:dyDescent="0.45">
      <c r="A24">
        <v>248949</v>
      </c>
      <c r="B24">
        <v>0.66522978613811901</v>
      </c>
      <c r="C24">
        <v>0.79896455333155103</v>
      </c>
      <c r="D24">
        <v>32.945267110770203</v>
      </c>
      <c r="E24">
        <v>1.13374054728825</v>
      </c>
      <c r="G24" s="16" t="s">
        <v>1</v>
      </c>
      <c r="H24" s="16"/>
      <c r="I24" s="16"/>
      <c r="J24" s="16"/>
    </row>
    <row r="25" spans="1:10" x14ac:dyDescent="0.45">
      <c r="A25">
        <v>258530</v>
      </c>
      <c r="B25">
        <v>0.51439658438714997</v>
      </c>
      <c r="C25">
        <v>0.67934197645502103</v>
      </c>
      <c r="D25">
        <v>56.219175582046702</v>
      </c>
      <c r="E25">
        <v>1.9195719547024801</v>
      </c>
    </row>
    <row r="26" spans="1:10" ht="15.75" x14ac:dyDescent="0.45">
      <c r="A26">
        <v>262084</v>
      </c>
      <c r="B26">
        <v>0.556793953946773</v>
      </c>
      <c r="C26">
        <v>0.715308474233463</v>
      </c>
      <c r="D26">
        <v>27.7123900539091</v>
      </c>
      <c r="E26">
        <v>1.50573244696139</v>
      </c>
      <c r="G26" s="12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A27">
        <v>262601</v>
      </c>
      <c r="B27">
        <v>0.65739447062595002</v>
      </c>
      <c r="C27">
        <v>0.79328667046616996</v>
      </c>
      <c r="D27">
        <v>38.134629931336697</v>
      </c>
      <c r="E27">
        <v>1.49237463082009</v>
      </c>
      <c r="G27" s="13"/>
      <c r="H27" s="2" cm="1">
        <f t="array" ref="H27">INDEX(A$2:A$1048576,J27)</f>
        <v>67653</v>
      </c>
      <c r="I27" s="2">
        <f>LARGE(B$2:B$1048576,1)</f>
        <v>0.78164617840117501</v>
      </c>
      <c r="J27" s="3">
        <f>MATCH(I27,B$2:B$1048576,0)</f>
        <v>78</v>
      </c>
    </row>
    <row r="28" spans="1:10" x14ac:dyDescent="0.45">
      <c r="A28">
        <v>265647</v>
      </c>
      <c r="B28">
        <v>0.65439865511619899</v>
      </c>
      <c r="C28">
        <v>0.79110153177709897</v>
      </c>
      <c r="D28">
        <v>35.775340669237501</v>
      </c>
      <c r="E28">
        <v>1.0297482230792401</v>
      </c>
      <c r="G28" s="13"/>
      <c r="H28" s="2">
        <f t="array" ref="H28">INDEX(A$2:A$1048576,J28)</f>
        <v>133988</v>
      </c>
      <c r="I28" s="2">
        <f>LARGE(B$2:B$1048576,2)</f>
        <v>0.75680588035974605</v>
      </c>
      <c r="J28" s="3">
        <f t="shared" ref="J28:J31" si="2">MATCH(I28,B$2:B$1048576,0)</f>
        <v>10</v>
      </c>
    </row>
    <row r="29" spans="1:10" x14ac:dyDescent="0.45">
      <c r="A29">
        <v>267406</v>
      </c>
      <c r="B29">
        <v>0.66279985614352399</v>
      </c>
      <c r="C29">
        <v>0.79720942204160805</v>
      </c>
      <c r="D29">
        <v>24.389899292534999</v>
      </c>
      <c r="E29">
        <v>1.03441584453614</v>
      </c>
      <c r="G29" s="13"/>
      <c r="H29" s="2">
        <f t="array" ref="H29">INDEX(A$2:A$1048576,J29)</f>
        <v>583912</v>
      </c>
      <c r="I29" s="2">
        <f>LARGE(B$2:B$1048576,3)</f>
        <v>0.74276658669755102</v>
      </c>
      <c r="J29" s="3">
        <f t="shared" si="2"/>
        <v>67</v>
      </c>
    </row>
    <row r="30" spans="1:10" x14ac:dyDescent="0.45">
      <c r="A30">
        <v>281528</v>
      </c>
      <c r="B30">
        <v>0.48434433365697699</v>
      </c>
      <c r="C30">
        <v>0.65260374250723696</v>
      </c>
      <c r="D30">
        <v>35.490590742477004</v>
      </c>
      <c r="E30">
        <v>1.8849097656228999</v>
      </c>
      <c r="G30" s="13"/>
      <c r="H30" s="2">
        <f t="array" ref="H30">INDEX(A$2:A$1048576,J30)</f>
        <v>306437</v>
      </c>
      <c r="I30" s="2">
        <f>LARGE(B$2:B$1048576,4)</f>
        <v>0.74148750535014596</v>
      </c>
      <c r="J30" s="3">
        <f t="shared" si="2"/>
        <v>33</v>
      </c>
    </row>
    <row r="31" spans="1:10" x14ac:dyDescent="0.45">
      <c r="A31">
        <v>282459</v>
      </c>
      <c r="B31">
        <v>0.59429355676199203</v>
      </c>
      <c r="C31">
        <v>0.74552588416527399</v>
      </c>
      <c r="D31">
        <v>55.296925773500199</v>
      </c>
      <c r="E31">
        <v>2.0453119537908702</v>
      </c>
      <c r="G31" s="14"/>
      <c r="H31" s="2">
        <f t="array" ref="H31">INDEX(A$2:A$1048576,J31)</f>
        <v>741368</v>
      </c>
      <c r="I31" s="2">
        <f>LARGE(B$2:B$1048576,5)</f>
        <v>0.72954303110850105</v>
      </c>
      <c r="J31" s="3">
        <f t="shared" si="2"/>
        <v>109</v>
      </c>
    </row>
    <row r="32" spans="1:10" x14ac:dyDescent="0.45">
      <c r="A32">
        <v>288313</v>
      </c>
      <c r="B32">
        <v>0.44602631804999299</v>
      </c>
      <c r="C32">
        <v>0.616899308791934</v>
      </c>
      <c r="D32">
        <v>31.107299183632101</v>
      </c>
      <c r="E32">
        <v>2.08843688522219</v>
      </c>
    </row>
    <row r="33" spans="1:11" ht="15.75" x14ac:dyDescent="0.45">
      <c r="A33">
        <v>29874</v>
      </c>
      <c r="B33">
        <v>0.66345191689322303</v>
      </c>
      <c r="C33">
        <v>0.79768090698086602</v>
      </c>
      <c r="D33">
        <v>31.4231764089023</v>
      </c>
      <c r="E33">
        <v>1.0217595331206599</v>
      </c>
      <c r="G33" s="5" t="s">
        <v>10</v>
      </c>
      <c r="H33" s="6">
        <f>HARMEAN(B:B)</f>
        <v>0.59889154147977841</v>
      </c>
    </row>
    <row r="34" spans="1:11" ht="15.75" x14ac:dyDescent="0.45">
      <c r="A34">
        <v>306437</v>
      </c>
      <c r="B34">
        <v>0.74148750535014596</v>
      </c>
      <c r="C34">
        <v>0.85155650335953603</v>
      </c>
      <c r="D34">
        <v>24.210865652119899</v>
      </c>
      <c r="E34">
        <v>0.62126836944077102</v>
      </c>
      <c r="G34" s="5" t="s">
        <v>12</v>
      </c>
      <c r="H34" s="6">
        <f>_xlfn.STDEV.P(B:B)</f>
        <v>6.4941721641476421E-2</v>
      </c>
    </row>
    <row r="35" spans="1:11" x14ac:dyDescent="0.45">
      <c r="A35">
        <v>307692</v>
      </c>
      <c r="B35">
        <v>0.485553208838508</v>
      </c>
      <c r="C35">
        <v>0.65370019188762896</v>
      </c>
      <c r="D35">
        <v>31.209786626153001</v>
      </c>
      <c r="E35">
        <v>1.68686667385727</v>
      </c>
    </row>
    <row r="36" spans="1:11" x14ac:dyDescent="0.45">
      <c r="A36">
        <v>31423198</v>
      </c>
      <c r="B36">
        <v>0.62577555517884298</v>
      </c>
      <c r="C36">
        <v>0.76981789175690396</v>
      </c>
      <c r="D36">
        <v>23.2734256986374</v>
      </c>
      <c r="E36">
        <v>1.06934112228636</v>
      </c>
    </row>
    <row r="37" spans="1:11" ht="15.75" customHeight="1" x14ac:dyDescent="0.5">
      <c r="A37">
        <v>315083</v>
      </c>
      <c r="B37">
        <v>0.62752441598725195</v>
      </c>
      <c r="C37">
        <v>0.77113978730278798</v>
      </c>
      <c r="D37">
        <v>32.126459110832599</v>
      </c>
      <c r="E37">
        <v>1.18816627590201</v>
      </c>
      <c r="G37" s="17" t="s">
        <v>16</v>
      </c>
      <c r="H37" s="11" t="s">
        <v>5</v>
      </c>
      <c r="I37" s="11" t="s">
        <v>1</v>
      </c>
      <c r="J37" s="11" t="s">
        <v>7</v>
      </c>
    </row>
    <row r="38" spans="1:11" x14ac:dyDescent="0.45">
      <c r="A38">
        <v>320926</v>
      </c>
      <c r="B38">
        <v>0.60586079169311302</v>
      </c>
      <c r="C38">
        <v>0.75456203280775502</v>
      </c>
      <c r="D38">
        <v>22.2172335980427</v>
      </c>
      <c r="E38">
        <v>1.11785353276488</v>
      </c>
      <c r="G38" s="18"/>
      <c r="H38" s="2" cm="1">
        <f t="array" ref="H38">INDEX(A$1:A$1048575,J38)</f>
        <v>428239</v>
      </c>
      <c r="I38" s="2">
        <f>SMALL(B:B,K38)</f>
        <v>0.39766699683478302</v>
      </c>
      <c r="J38" s="3">
        <f>MATCH(I38,B:B,0)</f>
        <v>55</v>
      </c>
      <c r="K38">
        <v>1</v>
      </c>
    </row>
    <row r="39" spans="1:11" x14ac:dyDescent="0.45">
      <c r="A39">
        <v>322300</v>
      </c>
      <c r="B39">
        <v>0.59927447912213705</v>
      </c>
      <c r="C39">
        <v>0.74943292967581998</v>
      </c>
      <c r="D39">
        <v>32.5134587517231</v>
      </c>
      <c r="E39">
        <v>1.30332758202145</v>
      </c>
      <c r="G39" s="18"/>
      <c r="H39" s="2" cm="1">
        <f t="array" ref="H39">INDEX(A$1:A$1048575,J39)</f>
        <v>288313</v>
      </c>
      <c r="I39" s="2">
        <f t="shared" ref="I39:I42" si="3">SMALL(B:B,K39)</f>
        <v>0.44602631804999299</v>
      </c>
      <c r="J39" s="3">
        <f t="shared" ref="J39:J42" si="4">MATCH(I39,B:B,0)</f>
        <v>32</v>
      </c>
      <c r="K39">
        <v>2</v>
      </c>
    </row>
    <row r="40" spans="1:11" x14ac:dyDescent="0.45">
      <c r="A40">
        <v>327814</v>
      </c>
      <c r="B40">
        <v>0.64244932289369805</v>
      </c>
      <c r="C40">
        <v>0.78230641754208696</v>
      </c>
      <c r="D40">
        <v>39.946741888419297</v>
      </c>
      <c r="E40">
        <v>1.4437233013935</v>
      </c>
      <c r="G40" s="18"/>
      <c r="H40" s="2" cm="1">
        <f t="array" ref="H40">INDEX(A$1:A$1048575,J40)</f>
        <v>723975</v>
      </c>
      <c r="I40" s="2">
        <f t="shared" si="3"/>
        <v>0.47854122616565298</v>
      </c>
      <c r="J40" s="3">
        <f t="shared" si="4"/>
        <v>91</v>
      </c>
      <c r="K40">
        <v>3</v>
      </c>
    </row>
    <row r="41" spans="1:11" x14ac:dyDescent="0.45">
      <c r="A41">
        <v>344037</v>
      </c>
      <c r="B41">
        <v>0.482678602198224</v>
      </c>
      <c r="C41">
        <v>0.65108999547521995</v>
      </c>
      <c r="D41">
        <v>37.972029179384101</v>
      </c>
      <c r="E41">
        <v>1.7019592343368899</v>
      </c>
      <c r="G41" s="18"/>
      <c r="H41" s="2" cm="1">
        <f t="array" ref="H41">INDEX(A$1:A$1048575,J41)</f>
        <v>777072</v>
      </c>
      <c r="I41" s="2">
        <f t="shared" si="3"/>
        <v>0.48097379814284502</v>
      </c>
      <c r="J41" s="3">
        <f t="shared" si="4"/>
        <v>182</v>
      </c>
      <c r="K41">
        <v>4</v>
      </c>
    </row>
    <row r="42" spans="1:11" x14ac:dyDescent="0.45">
      <c r="A42">
        <v>354446</v>
      </c>
      <c r="B42">
        <v>0.58649135633322003</v>
      </c>
      <c r="C42">
        <v>0.73935651019082604</v>
      </c>
      <c r="D42">
        <v>26.223982642325701</v>
      </c>
      <c r="E42">
        <v>1.1957895503403499</v>
      </c>
      <c r="G42" s="19"/>
      <c r="H42" s="2" cm="1">
        <f t="array" ref="H42">INDEX(A$1:A$1048575,J42)</f>
        <v>164287</v>
      </c>
      <c r="I42" s="2">
        <f t="shared" si="3"/>
        <v>0.48220562405307799</v>
      </c>
      <c r="J42" s="3">
        <f t="shared" si="4"/>
        <v>19</v>
      </c>
      <c r="K42">
        <v>5</v>
      </c>
    </row>
    <row r="43" spans="1:11" x14ac:dyDescent="0.45">
      <c r="A43">
        <v>354535</v>
      </c>
      <c r="B43">
        <v>0.60771546350553596</v>
      </c>
      <c r="C43">
        <v>0.75599877876455202</v>
      </c>
      <c r="D43">
        <v>25.650444684254399</v>
      </c>
      <c r="E43">
        <v>1.25803907677944</v>
      </c>
    </row>
    <row r="44" spans="1:11" x14ac:dyDescent="0.45">
      <c r="A44">
        <v>354985</v>
      </c>
      <c r="B44">
        <v>0.57826125797007499</v>
      </c>
      <c r="C44">
        <v>0.73278268100405897</v>
      </c>
      <c r="D44">
        <v>31.528446976500401</v>
      </c>
      <c r="E44">
        <v>1.3325761980799999</v>
      </c>
      <c r="G44" s="16" t="s">
        <v>3</v>
      </c>
      <c r="H44" s="16"/>
      <c r="I44" s="16"/>
      <c r="J44" s="16"/>
    </row>
    <row r="45" spans="1:11" x14ac:dyDescent="0.45">
      <c r="A45">
        <v>377335</v>
      </c>
      <c r="B45">
        <v>0.580788804071246</v>
      </c>
      <c r="C45">
        <v>0.73480885311871202</v>
      </c>
      <c r="D45">
        <v>46.068902200942397</v>
      </c>
      <c r="E45">
        <v>1.92604578753821</v>
      </c>
    </row>
    <row r="46" spans="1:11" ht="15.75" customHeight="1" x14ac:dyDescent="0.45">
      <c r="A46">
        <v>38011</v>
      </c>
      <c r="B46">
        <v>0.56588848221275301</v>
      </c>
      <c r="C46">
        <v>0.72276983787900095</v>
      </c>
      <c r="D46">
        <v>23.6770260484715</v>
      </c>
      <c r="E46">
        <v>1.1368870184203099</v>
      </c>
      <c r="G46" s="17" t="s">
        <v>16</v>
      </c>
      <c r="H46" s="1" t="s">
        <v>5</v>
      </c>
      <c r="I46" s="1" t="s">
        <v>19</v>
      </c>
      <c r="J46" s="1" t="s">
        <v>7</v>
      </c>
    </row>
    <row r="47" spans="1:11" ht="14.25" customHeight="1" x14ac:dyDescent="0.45">
      <c r="A47">
        <v>3890</v>
      </c>
      <c r="B47">
        <v>0.63469108761924597</v>
      </c>
      <c r="C47">
        <v>0.77652725022634805</v>
      </c>
      <c r="D47">
        <v>34.468622506563797</v>
      </c>
      <c r="E47">
        <v>1.43358783186798</v>
      </c>
      <c r="G47" s="18"/>
      <c r="H47" s="2" cm="1">
        <f t="array" ref="H47">INDEX(A$2:A$1048576,J47)</f>
        <v>764872</v>
      </c>
      <c r="I47" s="2">
        <f>LARGE(D$2:D$1048576,K47)</f>
        <v>102.517433730805</v>
      </c>
      <c r="J47" s="3">
        <f>MATCH(I47,D$2:D$1048576,0)</f>
        <v>152</v>
      </c>
      <c r="K47">
        <v>1</v>
      </c>
    </row>
    <row r="48" spans="1:11" ht="14.25" customHeight="1" x14ac:dyDescent="0.45">
      <c r="A48">
        <v>389103</v>
      </c>
      <c r="B48">
        <v>0.62154510851642897</v>
      </c>
      <c r="C48">
        <v>0.76660847145361</v>
      </c>
      <c r="D48">
        <v>33.560375863881497</v>
      </c>
      <c r="E48">
        <v>1.3910915743391601</v>
      </c>
      <c r="G48" s="18"/>
      <c r="H48" s="2">
        <f t="array" ref="H48">INDEX(A$2:A$1048576,J48)</f>
        <v>723975</v>
      </c>
      <c r="I48" s="2">
        <f t="shared" ref="I48:I51" si="5">LARGE(D$2:D$1048576,K48)</f>
        <v>81.012634045561001</v>
      </c>
      <c r="J48" s="3">
        <f t="shared" ref="J48:J51" si="6">MATCH(I48,D$2:D$1048576,0)</f>
        <v>90</v>
      </c>
      <c r="K48">
        <v>2</v>
      </c>
    </row>
    <row r="49" spans="1:11" ht="14.25" customHeight="1" x14ac:dyDescent="0.45">
      <c r="A49">
        <v>391063</v>
      </c>
      <c r="B49">
        <v>0.51919846836990802</v>
      </c>
      <c r="C49">
        <v>0.68351631360845799</v>
      </c>
      <c r="D49">
        <v>59.050097904237198</v>
      </c>
      <c r="E49">
        <v>2.91746165624083</v>
      </c>
      <c r="G49" s="18"/>
      <c r="H49" s="2">
        <f t="array" ref="H49">INDEX(A$2:A$1048576,J49)</f>
        <v>119615</v>
      </c>
      <c r="I49" s="2">
        <f t="shared" si="5"/>
        <v>77.521670357391002</v>
      </c>
      <c r="J49" s="3">
        <f t="shared" si="6"/>
        <v>7</v>
      </c>
      <c r="K49">
        <v>3</v>
      </c>
    </row>
    <row r="50" spans="1:11" ht="14.25" customHeight="1" x14ac:dyDescent="0.45">
      <c r="A50">
        <v>407299</v>
      </c>
      <c r="B50">
        <v>0.62781922478472896</v>
      </c>
      <c r="C50">
        <v>0.77136234199194298</v>
      </c>
      <c r="D50">
        <v>25.564715674147401</v>
      </c>
      <c r="E50">
        <v>0.94580848595067502</v>
      </c>
      <c r="G50" s="18"/>
      <c r="H50" s="2">
        <f t="array" ref="H50">INDEX(A$2:A$1048576,J50)</f>
        <v>774098</v>
      </c>
      <c r="I50" s="2">
        <f t="shared" si="5"/>
        <v>75.039989339018405</v>
      </c>
      <c r="J50" s="3">
        <f t="shared" si="6"/>
        <v>177</v>
      </c>
      <c r="K50">
        <v>4</v>
      </c>
    </row>
    <row r="51" spans="1:11" ht="14.25" customHeight="1" x14ac:dyDescent="0.45">
      <c r="A51">
        <v>415228</v>
      </c>
      <c r="B51">
        <v>0.63761144844978201</v>
      </c>
      <c r="C51">
        <v>0.77870907540780299</v>
      </c>
      <c r="D51">
        <v>46.873499975999202</v>
      </c>
      <c r="E51">
        <v>0.90792674163060405</v>
      </c>
      <c r="G51" s="19"/>
      <c r="H51" s="2">
        <f t="array" ref="H51">INDEX(A$2:A$1048576,J51)</f>
        <v>186556</v>
      </c>
      <c r="I51" s="2">
        <f t="shared" si="5"/>
        <v>70.125</v>
      </c>
      <c r="J51" s="3">
        <f t="shared" si="6"/>
        <v>21</v>
      </c>
      <c r="K51">
        <v>5</v>
      </c>
    </row>
    <row r="52" spans="1:11" x14ac:dyDescent="0.45">
      <c r="A52">
        <v>416502</v>
      </c>
      <c r="B52">
        <v>0.59770528727223704</v>
      </c>
      <c r="C52">
        <v>0.74820468084285996</v>
      </c>
      <c r="D52">
        <v>21.333384195902902</v>
      </c>
      <c r="E52">
        <v>0.94327933647766304</v>
      </c>
    </row>
    <row r="53" spans="1:11" ht="15.75" x14ac:dyDescent="0.45">
      <c r="A53">
        <v>423791</v>
      </c>
      <c r="B53">
        <v>0.65754527055744905</v>
      </c>
      <c r="C53">
        <v>0.79339645466975395</v>
      </c>
      <c r="D53">
        <v>24.060957742783199</v>
      </c>
      <c r="E53">
        <v>0.79459867629053904</v>
      </c>
      <c r="G53" s="5" t="s">
        <v>10</v>
      </c>
      <c r="H53" s="6">
        <f>HARMEAN(D:D)</f>
        <v>31.127832333379573</v>
      </c>
    </row>
    <row r="54" spans="1:11" ht="15.75" x14ac:dyDescent="0.45">
      <c r="A54">
        <v>425790</v>
      </c>
      <c r="B54">
        <v>0.56237166617559997</v>
      </c>
      <c r="C54">
        <v>0.71989486029554395</v>
      </c>
      <c r="D54">
        <v>31.024876611358099</v>
      </c>
      <c r="E54">
        <v>1.5336647243308501</v>
      </c>
      <c r="G54" s="5" t="s">
        <v>12</v>
      </c>
      <c r="H54" s="6">
        <f>_xlfn.STDEV.P(D:D)</f>
        <v>11.897727027277069</v>
      </c>
    </row>
    <row r="55" spans="1:11" x14ac:dyDescent="0.45">
      <c r="A55">
        <v>428239</v>
      </c>
      <c r="B55">
        <v>0.39766699683478302</v>
      </c>
      <c r="C55">
        <v>0.56904398220084795</v>
      </c>
      <c r="D55">
        <v>36.349540058988303</v>
      </c>
      <c r="E55">
        <v>2.2557801663075101</v>
      </c>
    </row>
    <row r="56" spans="1:11" x14ac:dyDescent="0.45">
      <c r="A56">
        <v>441689</v>
      </c>
      <c r="B56">
        <v>0.58253256637344997</v>
      </c>
      <c r="C56">
        <v>0.73620294299331601</v>
      </c>
      <c r="D56">
        <v>29.886308006342901</v>
      </c>
      <c r="E56">
        <v>1.23724112710954</v>
      </c>
    </row>
    <row r="57" spans="1:11" ht="15.75" customHeight="1" x14ac:dyDescent="0.5">
      <c r="A57">
        <v>468380</v>
      </c>
      <c r="B57">
        <v>0.50503660615785695</v>
      </c>
      <c r="C57">
        <v>0.67112866769020796</v>
      </c>
      <c r="D57">
        <v>25.0795609012598</v>
      </c>
      <c r="E57">
        <v>1.59635113117473</v>
      </c>
      <c r="G57" s="12" t="s">
        <v>18</v>
      </c>
      <c r="H57" s="11" t="s">
        <v>5</v>
      </c>
      <c r="I57" s="11" t="s">
        <v>19</v>
      </c>
      <c r="J57" s="11" t="s">
        <v>7</v>
      </c>
    </row>
    <row r="58" spans="1:11" ht="14.25" customHeight="1" x14ac:dyDescent="0.45">
      <c r="A58">
        <v>477514</v>
      </c>
      <c r="B58">
        <v>0.54416744709823095</v>
      </c>
      <c r="C58">
        <v>0.704803676726665</v>
      </c>
      <c r="D58">
        <v>32.524990392004703</v>
      </c>
      <c r="E58">
        <v>1.55947120176182</v>
      </c>
      <c r="G58" s="13"/>
      <c r="H58" s="2" cm="1">
        <f t="array" ref="H58">INDEX(A$1:A$1048575,J58)</f>
        <v>699615</v>
      </c>
      <c r="I58" s="2">
        <f>SMALL(D:D,K58)</f>
        <v>17.9514318718591</v>
      </c>
      <c r="J58" s="3">
        <f>MATCH(I58,D:D,0)</f>
        <v>83</v>
      </c>
      <c r="K58">
        <v>1</v>
      </c>
    </row>
    <row r="59" spans="1:11" ht="14.25" customHeight="1" x14ac:dyDescent="0.45">
      <c r="A59">
        <v>499545</v>
      </c>
      <c r="B59">
        <v>0.591133961623592</v>
      </c>
      <c r="C59">
        <v>0.74303481150059703</v>
      </c>
      <c r="D59">
        <v>25.548322780076901</v>
      </c>
      <c r="E59">
        <v>1.1845540809230899</v>
      </c>
      <c r="G59" s="13"/>
      <c r="H59" s="2" cm="1">
        <f t="array" ref="H59">INDEX(A$1:A$1048575,J59)</f>
        <v>761868</v>
      </c>
      <c r="I59" s="2">
        <f t="shared" ref="I59:I62" si="7">SMALL(D:D,K59)</f>
        <v>18.236724623681699</v>
      </c>
      <c r="J59" s="3">
        <f t="shared" ref="J59:J62" si="8">MATCH(I59,D:D,0)</f>
        <v>144</v>
      </c>
      <c r="K59">
        <v>2</v>
      </c>
    </row>
    <row r="60" spans="1:11" ht="14.25" customHeight="1" x14ac:dyDescent="0.45">
      <c r="A60">
        <v>50696</v>
      </c>
      <c r="B60">
        <v>0.71798992511912796</v>
      </c>
      <c r="C60">
        <v>0.83584881915921805</v>
      </c>
      <c r="D60">
        <v>42.989370052374497</v>
      </c>
      <c r="E60">
        <v>0.83923909505726402</v>
      </c>
      <c r="G60" s="13"/>
      <c r="H60" s="2" cm="1">
        <f t="array" ref="H60">INDEX(A$1:A$1048575,J60)</f>
        <v>756850</v>
      </c>
      <c r="I60" s="2">
        <f t="shared" si="7"/>
        <v>19.174568117691699</v>
      </c>
      <c r="J60" s="3">
        <f t="shared" si="8"/>
        <v>136</v>
      </c>
      <c r="K60">
        <v>3</v>
      </c>
    </row>
    <row r="61" spans="1:11" ht="14.25" customHeight="1" x14ac:dyDescent="0.45">
      <c r="A61">
        <v>518068</v>
      </c>
      <c r="B61">
        <v>0.64898045815192296</v>
      </c>
      <c r="C61">
        <v>0.787129350070359</v>
      </c>
      <c r="D61">
        <v>29.016495847190001</v>
      </c>
      <c r="E61">
        <v>0.79497919199518297</v>
      </c>
      <c r="G61" s="13"/>
      <c r="H61" s="2" cm="1">
        <f t="array" ref="H61">INDEX(A$1:A$1048575,J61)</f>
        <v>755870</v>
      </c>
      <c r="I61" s="2">
        <f t="shared" si="7"/>
        <v>20.5119058414863</v>
      </c>
      <c r="J61" s="3">
        <f t="shared" si="8"/>
        <v>131</v>
      </c>
      <c r="K61">
        <v>4</v>
      </c>
    </row>
    <row r="62" spans="1:11" ht="14.25" customHeight="1" x14ac:dyDescent="0.45">
      <c r="A62">
        <v>523865</v>
      </c>
      <c r="B62">
        <v>0.62145261674055996</v>
      </c>
      <c r="C62">
        <v>0.76653811566791596</v>
      </c>
      <c r="D62">
        <v>37.317891151564197</v>
      </c>
      <c r="E62">
        <v>1.20365716497619</v>
      </c>
      <c r="G62" s="14"/>
      <c r="H62" s="2" cm="1">
        <f t="array" ref="H62">INDEX(A$1:A$1048575,J62)</f>
        <v>123682</v>
      </c>
      <c r="I62" s="2">
        <f t="shared" si="7"/>
        <v>20.9399718690116</v>
      </c>
      <c r="J62" s="3">
        <f t="shared" si="8"/>
        <v>10</v>
      </c>
      <c r="K62">
        <v>5</v>
      </c>
    </row>
    <row r="63" spans="1:11" x14ac:dyDescent="0.45">
      <c r="A63">
        <v>525891</v>
      </c>
      <c r="B63">
        <v>0.64711587898323697</v>
      </c>
      <c r="C63">
        <v>0.78575634809944395</v>
      </c>
      <c r="D63">
        <v>28.6363923836435</v>
      </c>
      <c r="E63">
        <v>1.13078903102128</v>
      </c>
    </row>
    <row r="64" spans="1:11" x14ac:dyDescent="0.45">
      <c r="A64">
        <v>527679</v>
      </c>
      <c r="B64">
        <v>0.51029764833846403</v>
      </c>
      <c r="C64">
        <v>0.67575772087026897</v>
      </c>
      <c r="D64">
        <v>32.561360344739803</v>
      </c>
      <c r="E64">
        <v>1.86405335113103</v>
      </c>
      <c r="G64" s="16" t="s">
        <v>4</v>
      </c>
      <c r="H64" s="16"/>
      <c r="I64" s="16"/>
      <c r="J64" s="16"/>
    </row>
    <row r="65" spans="1:11" x14ac:dyDescent="0.45">
      <c r="A65">
        <v>541516</v>
      </c>
      <c r="B65">
        <v>0.50438632056630195</v>
      </c>
      <c r="C65">
        <v>0.67055425015621495</v>
      </c>
      <c r="D65">
        <v>28.5276729685405</v>
      </c>
      <c r="E65">
        <v>2.0079908535002202</v>
      </c>
    </row>
    <row r="66" spans="1:11" ht="15.75" customHeight="1" x14ac:dyDescent="0.45">
      <c r="A66">
        <v>543704</v>
      </c>
      <c r="B66">
        <v>0.61585066854265003</v>
      </c>
      <c r="C66">
        <v>0.76226186061870504</v>
      </c>
      <c r="D66">
        <v>36.991553089860901</v>
      </c>
      <c r="E66">
        <v>1.5609892038618201</v>
      </c>
      <c r="G66" s="17" t="s">
        <v>16</v>
      </c>
      <c r="H66" s="1" t="s">
        <v>5</v>
      </c>
      <c r="I66" s="1" t="s">
        <v>20</v>
      </c>
      <c r="J66" s="1" t="s">
        <v>7</v>
      </c>
    </row>
    <row r="67" spans="1:11" x14ac:dyDescent="0.45">
      <c r="A67">
        <v>549611</v>
      </c>
      <c r="B67">
        <v>0.63145535191901603</v>
      </c>
      <c r="C67">
        <v>0.77410068400126297</v>
      </c>
      <c r="D67">
        <v>33.224496798296201</v>
      </c>
      <c r="E67">
        <v>1.0522209696818201</v>
      </c>
      <c r="G67" s="18"/>
      <c r="H67" s="2">
        <f t="array" ref="H67">INDEX(A$2:A$1048576,J67)</f>
        <v>723975</v>
      </c>
      <c r="I67" s="2">
        <f>LARGE(E$2:E$1048576,K67)</f>
        <v>4.4655122009828503</v>
      </c>
      <c r="J67" s="3">
        <f>MATCH(I67,E$2:E$1048576,0)</f>
        <v>90</v>
      </c>
      <c r="K67">
        <v>1</v>
      </c>
    </row>
    <row r="68" spans="1:11" x14ac:dyDescent="0.45">
      <c r="A68">
        <v>583912</v>
      </c>
      <c r="B68">
        <v>0.74276658669755102</v>
      </c>
      <c r="C68">
        <v>0.85239938884191402</v>
      </c>
      <c r="D68">
        <v>28.461047942758501</v>
      </c>
      <c r="E68">
        <v>0.78635724927192896</v>
      </c>
      <c r="G68" s="18"/>
      <c r="H68" s="2">
        <f t="array" ref="H68">INDEX(A$2:A$1048576,J68)</f>
        <v>777072</v>
      </c>
      <c r="I68" s="2">
        <f t="shared" ref="I68:I71" si="9">LARGE(E$2:E$1048576,K68)</f>
        <v>3.7670537518301801</v>
      </c>
      <c r="J68" s="3">
        <f t="shared" ref="J68:J71" si="10">MATCH(I68,E$2:E$1048576,0)</f>
        <v>181</v>
      </c>
      <c r="K68">
        <v>2</v>
      </c>
    </row>
    <row r="69" spans="1:11" x14ac:dyDescent="0.45">
      <c r="A69">
        <v>584613</v>
      </c>
      <c r="B69">
        <v>0.71202587073373202</v>
      </c>
      <c r="C69">
        <v>0.83179335418404099</v>
      </c>
      <c r="D69">
        <v>36.026032254468397</v>
      </c>
      <c r="E69">
        <v>0.85478173544444902</v>
      </c>
      <c r="G69" s="18"/>
      <c r="H69" s="2">
        <f t="array" ref="H69">INDEX(A$2:A$1048576,J69)</f>
        <v>774098</v>
      </c>
      <c r="I69" s="2">
        <f t="shared" si="9"/>
        <v>3.6303977865167401</v>
      </c>
      <c r="J69" s="3">
        <f t="shared" si="10"/>
        <v>177</v>
      </c>
      <c r="K69">
        <v>3</v>
      </c>
    </row>
    <row r="70" spans="1:11" x14ac:dyDescent="0.45">
      <c r="A70">
        <v>611559</v>
      </c>
      <c r="B70">
        <v>0.601595045608047</v>
      </c>
      <c r="C70">
        <v>0.75124488834772996</v>
      </c>
      <c r="D70">
        <v>24.893523254051399</v>
      </c>
      <c r="E70">
        <v>1.0520396305087201</v>
      </c>
      <c r="G70" s="18"/>
      <c r="H70" s="2">
        <f t="array" ref="H70">INDEX(A$2:A$1048576,J70)</f>
        <v>391063</v>
      </c>
      <c r="I70" s="2">
        <f t="shared" si="9"/>
        <v>2.91746165624083</v>
      </c>
      <c r="J70" s="3">
        <f t="shared" si="10"/>
        <v>48</v>
      </c>
      <c r="K70">
        <v>4</v>
      </c>
    </row>
    <row r="71" spans="1:11" x14ac:dyDescent="0.45">
      <c r="A71">
        <v>618577</v>
      </c>
      <c r="B71">
        <v>0.52890355660966004</v>
      </c>
      <c r="C71">
        <v>0.69187301491076703</v>
      </c>
      <c r="D71">
        <v>21.984325026595599</v>
      </c>
      <c r="E71">
        <v>1.4370177189545099</v>
      </c>
      <c r="G71" s="19"/>
      <c r="H71" s="2">
        <f t="array" ref="H71">INDEX(A$2:A$1048576,J71)</f>
        <v>678429</v>
      </c>
      <c r="I71" s="2">
        <f t="shared" si="9"/>
        <v>2.7609915102025901</v>
      </c>
      <c r="J71" s="3">
        <f t="shared" si="10"/>
        <v>79</v>
      </c>
      <c r="K71">
        <v>5</v>
      </c>
    </row>
    <row r="72" spans="1:11" x14ac:dyDescent="0.45">
      <c r="A72">
        <v>625719</v>
      </c>
      <c r="B72">
        <v>0.64411155319114699</v>
      </c>
      <c r="C72">
        <v>0.78353753057808595</v>
      </c>
      <c r="D72">
        <v>42.016970157901603</v>
      </c>
      <c r="E72">
        <v>1.5075891573570099</v>
      </c>
    </row>
    <row r="73" spans="1:11" ht="15.75" x14ac:dyDescent="0.45">
      <c r="A73">
        <v>627609</v>
      </c>
      <c r="B73">
        <v>0.66319008782935995</v>
      </c>
      <c r="C73">
        <v>0.79749163091140496</v>
      </c>
      <c r="D73">
        <v>26.712005727762101</v>
      </c>
      <c r="E73">
        <v>1.0494909800300301</v>
      </c>
      <c r="G73" s="5" t="s">
        <v>10</v>
      </c>
      <c r="H73" s="6">
        <f>HARMEAN(E:E)</f>
        <v>1.1773425484018831</v>
      </c>
    </row>
    <row r="74" spans="1:11" ht="15.75" x14ac:dyDescent="0.45">
      <c r="A74">
        <v>637664</v>
      </c>
      <c r="B74">
        <v>0.51228496883244401</v>
      </c>
      <c r="C74">
        <v>0.677497931131263</v>
      </c>
      <c r="D74">
        <v>48.917021577360899</v>
      </c>
      <c r="E74">
        <v>2.4024460587909999</v>
      </c>
      <c r="G74" s="5" t="s">
        <v>12</v>
      </c>
      <c r="H74" s="6">
        <f>_xlfn.STDEV.P(E:E)</f>
        <v>0.56834558708056726</v>
      </c>
    </row>
    <row r="75" spans="1:11" x14ac:dyDescent="0.45">
      <c r="A75">
        <v>64142</v>
      </c>
      <c r="B75">
        <v>0.63038605833540895</v>
      </c>
      <c r="C75">
        <v>0.77329667426010795</v>
      </c>
      <c r="D75">
        <v>44.707381940793603</v>
      </c>
      <c r="E75">
        <v>1.4072147366324601</v>
      </c>
    </row>
    <row r="76" spans="1:11" x14ac:dyDescent="0.45">
      <c r="A76">
        <v>645367</v>
      </c>
      <c r="B76">
        <v>0.64788457776285902</v>
      </c>
      <c r="C76">
        <v>0.78632276374892296</v>
      </c>
      <c r="D76">
        <v>26.224206077114999</v>
      </c>
      <c r="E76">
        <v>0.81165436857738205</v>
      </c>
    </row>
    <row r="77" spans="1:11" ht="15.75" customHeight="1" x14ac:dyDescent="0.5">
      <c r="A77">
        <v>665325</v>
      </c>
      <c r="B77">
        <v>0.52343716292787501</v>
      </c>
      <c r="C77">
        <v>0.68717919670790695</v>
      </c>
      <c r="D77">
        <v>43.024339041988704</v>
      </c>
      <c r="E77">
        <v>2.3669780400173499</v>
      </c>
      <c r="G77" s="12" t="s">
        <v>18</v>
      </c>
      <c r="H77" s="11" t="s">
        <v>5</v>
      </c>
      <c r="I77" s="11" t="s">
        <v>20</v>
      </c>
      <c r="J77" s="11" t="s">
        <v>7</v>
      </c>
    </row>
    <row r="78" spans="1:11" x14ac:dyDescent="0.45">
      <c r="A78">
        <v>665856</v>
      </c>
      <c r="B78">
        <v>0.65187533849096901</v>
      </c>
      <c r="C78">
        <v>0.78925488298224</v>
      </c>
      <c r="D78">
        <v>47.370877129307999</v>
      </c>
      <c r="E78">
        <v>1.90181375821478</v>
      </c>
      <c r="G78" s="13"/>
      <c r="H78" s="2" cm="1">
        <f t="array" ref="H78">INDEX(A$1:A$1048575,J78)</f>
        <v>756850</v>
      </c>
      <c r="I78" s="2">
        <f>SMALL(E:E,K78)</f>
        <v>0.55674776191473896</v>
      </c>
      <c r="J78" s="3">
        <f>MATCH(I78,E:E,0)</f>
        <v>136</v>
      </c>
      <c r="K78">
        <v>1</v>
      </c>
    </row>
    <row r="79" spans="1:11" x14ac:dyDescent="0.45">
      <c r="A79">
        <v>67653</v>
      </c>
      <c r="B79">
        <v>0.78164617840117501</v>
      </c>
      <c r="C79">
        <v>0.87744265710783698</v>
      </c>
      <c r="D79">
        <v>23.986934920389398</v>
      </c>
      <c r="E79">
        <v>0.62345634687653695</v>
      </c>
      <c r="G79" s="13"/>
      <c r="H79" s="2" cm="1">
        <f t="array" ref="H79">INDEX(A$1:A$1048575,J79)</f>
        <v>306437</v>
      </c>
      <c r="I79" s="2">
        <f t="shared" ref="I79:I82" si="11">SMALL(E:E,K79)</f>
        <v>0.62126836944077102</v>
      </c>
      <c r="J79" s="3">
        <f t="shared" ref="J79:J82" si="12">MATCH(I79,E:E,0)</f>
        <v>34</v>
      </c>
      <c r="K79">
        <v>2</v>
      </c>
    </row>
    <row r="80" spans="1:11" x14ac:dyDescent="0.45">
      <c r="A80">
        <v>678429</v>
      </c>
      <c r="B80">
        <v>0.50801697292066805</v>
      </c>
      <c r="C80">
        <v>0.67375498027288205</v>
      </c>
      <c r="D80">
        <v>43.486258605449102</v>
      </c>
      <c r="E80">
        <v>2.7609915102025901</v>
      </c>
      <c r="G80" s="13"/>
      <c r="H80" s="2" cm="1">
        <f t="array" ref="H80">INDEX(A$1:A$1048575,J80)</f>
        <v>67653</v>
      </c>
      <c r="I80" s="2">
        <f t="shared" si="11"/>
        <v>0.62345634687653695</v>
      </c>
      <c r="J80" s="3">
        <f t="shared" si="12"/>
        <v>79</v>
      </c>
      <c r="K80">
        <v>3</v>
      </c>
    </row>
    <row r="81" spans="1:11" x14ac:dyDescent="0.45">
      <c r="A81">
        <v>692114</v>
      </c>
      <c r="B81">
        <v>0.58819411695354795</v>
      </c>
      <c r="C81">
        <v>0.74070809188213604</v>
      </c>
      <c r="D81">
        <v>28.315190269535499</v>
      </c>
      <c r="E81">
        <v>0.92441090069063203</v>
      </c>
      <c r="G81" s="13"/>
      <c r="H81" s="2" cm="1">
        <f t="array" ref="H81">INDEX(A$1:A$1048575,J81)</f>
        <v>133988</v>
      </c>
      <c r="I81" s="2">
        <f t="shared" si="11"/>
        <v>0.63406410345414899</v>
      </c>
      <c r="J81" s="3">
        <f t="shared" si="12"/>
        <v>11</v>
      </c>
      <c r="K81">
        <v>4</v>
      </c>
    </row>
    <row r="82" spans="1:11" x14ac:dyDescent="0.45">
      <c r="A82">
        <v>699302</v>
      </c>
      <c r="B82">
        <v>0.62294705844181897</v>
      </c>
      <c r="C82">
        <v>0.76767391172932797</v>
      </c>
      <c r="D82">
        <v>28.7617503161751</v>
      </c>
      <c r="E82">
        <v>0.94210323527636897</v>
      </c>
      <c r="G82" s="14"/>
      <c r="H82" s="2" cm="1">
        <f t="array" ref="H82">INDEX(A$1:A$1048575,J82)</f>
        <v>110830</v>
      </c>
      <c r="I82" s="2">
        <f t="shared" si="11"/>
        <v>0.68585860948013599</v>
      </c>
      <c r="J82" s="3">
        <f t="shared" si="12"/>
        <v>4</v>
      </c>
      <c r="K82">
        <v>5</v>
      </c>
    </row>
    <row r="83" spans="1:11" x14ac:dyDescent="0.45">
      <c r="A83">
        <v>699615</v>
      </c>
      <c r="B83">
        <v>0.63920951016157102</v>
      </c>
      <c r="C83">
        <v>0.77989970921845897</v>
      </c>
      <c r="D83">
        <v>17.9514318718591</v>
      </c>
      <c r="E83">
        <v>0.78289695158763395</v>
      </c>
    </row>
    <row r="84" spans="1:11" x14ac:dyDescent="0.45">
      <c r="A84">
        <v>705186</v>
      </c>
      <c r="B84">
        <v>0.49651054849502702</v>
      </c>
      <c r="C84">
        <v>0.66355769960237898</v>
      </c>
      <c r="D84">
        <v>36.955156524495997</v>
      </c>
      <c r="E84">
        <v>2.1274948599688699</v>
      </c>
    </row>
    <row r="85" spans="1:11" x14ac:dyDescent="0.45">
      <c r="A85">
        <v>711314</v>
      </c>
      <c r="B85">
        <v>0.62929434723240896</v>
      </c>
      <c r="C85">
        <v>0.77247471987042204</v>
      </c>
      <c r="D85">
        <v>32.103835440644701</v>
      </c>
      <c r="E85">
        <v>0.90592761018603396</v>
      </c>
    </row>
    <row r="86" spans="1:11" x14ac:dyDescent="0.45">
      <c r="A86">
        <v>711891</v>
      </c>
      <c r="B86">
        <v>0.53440466326765601</v>
      </c>
      <c r="C86">
        <v>0.69656287687446405</v>
      </c>
      <c r="D86">
        <v>33.616634647150498</v>
      </c>
      <c r="E86">
        <v>1.33990622744195</v>
      </c>
    </row>
    <row r="87" spans="1:11" x14ac:dyDescent="0.45">
      <c r="A87">
        <v>717305</v>
      </c>
      <c r="B87">
        <v>0.57465500590754803</v>
      </c>
      <c r="C87">
        <v>0.72988051827434697</v>
      </c>
      <c r="D87">
        <v>35.353405511350601</v>
      </c>
      <c r="E87">
        <v>1.67064358437371</v>
      </c>
    </row>
    <row r="88" spans="1:11" x14ac:dyDescent="0.45">
      <c r="A88">
        <v>718000</v>
      </c>
      <c r="B88">
        <v>0.69961648461993398</v>
      </c>
      <c r="C88">
        <v>0.82326394330822295</v>
      </c>
      <c r="D88">
        <v>34.616989145504803</v>
      </c>
      <c r="E88">
        <v>0.91644131195593803</v>
      </c>
    </row>
    <row r="89" spans="1:11" x14ac:dyDescent="0.45">
      <c r="A89">
        <v>719172</v>
      </c>
      <c r="B89">
        <v>0.58233924974893603</v>
      </c>
      <c r="C89">
        <v>0.73604854311909795</v>
      </c>
      <c r="D89">
        <v>25.684990753356299</v>
      </c>
      <c r="E89">
        <v>1.4942901194416001</v>
      </c>
    </row>
    <row r="90" spans="1:11" x14ac:dyDescent="0.45">
      <c r="A90">
        <v>72093</v>
      </c>
      <c r="B90">
        <v>0.52346186481277002</v>
      </c>
      <c r="C90">
        <v>0.68720048319306304</v>
      </c>
      <c r="D90">
        <v>49.977729415210497</v>
      </c>
      <c r="E90">
        <v>1.6442769534488799</v>
      </c>
    </row>
    <row r="91" spans="1:11" x14ac:dyDescent="0.45">
      <c r="A91">
        <v>723975</v>
      </c>
      <c r="B91">
        <v>0.47854122616565298</v>
      </c>
      <c r="C91">
        <v>0.64731536422108304</v>
      </c>
      <c r="D91">
        <v>81.012634045561001</v>
      </c>
      <c r="E91">
        <v>4.4655122009828503</v>
      </c>
    </row>
    <row r="92" spans="1:11" x14ac:dyDescent="0.45">
      <c r="A92">
        <v>725302</v>
      </c>
      <c r="B92">
        <v>0.64043379734541905</v>
      </c>
      <c r="C92">
        <v>0.78081029345015995</v>
      </c>
      <c r="D92">
        <v>23.506398729920299</v>
      </c>
      <c r="E92">
        <v>1.0112751556358901</v>
      </c>
    </row>
    <row r="93" spans="1:11" x14ac:dyDescent="0.45">
      <c r="A93">
        <v>726287</v>
      </c>
      <c r="B93">
        <v>0.49604364587880201</v>
      </c>
      <c r="C93">
        <v>0.66314060722127899</v>
      </c>
      <c r="D93">
        <v>36.317206020356203</v>
      </c>
      <c r="E93">
        <v>2.35100508270697</v>
      </c>
    </row>
    <row r="94" spans="1:11" x14ac:dyDescent="0.45">
      <c r="A94">
        <v>727743</v>
      </c>
      <c r="B94">
        <v>0.658606978488538</v>
      </c>
      <c r="C94">
        <v>0.79416882604547601</v>
      </c>
      <c r="D94">
        <v>25.394158407988201</v>
      </c>
      <c r="E94">
        <v>0.80294514642261305</v>
      </c>
    </row>
    <row r="95" spans="1:11" x14ac:dyDescent="0.45">
      <c r="A95">
        <v>729973</v>
      </c>
      <c r="B95">
        <v>0.62367186593512203</v>
      </c>
      <c r="C95">
        <v>0.76822402237773602</v>
      </c>
      <c r="D95">
        <v>30.419174411462901</v>
      </c>
      <c r="E95">
        <v>1.2057203395746301</v>
      </c>
    </row>
    <row r="96" spans="1:11" x14ac:dyDescent="0.45">
      <c r="A96">
        <v>729998</v>
      </c>
      <c r="B96">
        <v>0.58804305612988494</v>
      </c>
      <c r="C96">
        <v>0.74058830314458302</v>
      </c>
      <c r="D96">
        <v>33.537612979682898</v>
      </c>
      <c r="E96">
        <v>1.17378933975486</v>
      </c>
    </row>
    <row r="97" spans="1:5" x14ac:dyDescent="0.45">
      <c r="A97">
        <v>730375</v>
      </c>
      <c r="B97">
        <v>0.66123478341439301</v>
      </c>
      <c r="C97">
        <v>0.79607625606698995</v>
      </c>
      <c r="D97">
        <v>25.154716568170599</v>
      </c>
      <c r="E97">
        <v>0.88987300618978904</v>
      </c>
    </row>
    <row r="98" spans="1:5" x14ac:dyDescent="0.45">
      <c r="A98">
        <v>730705</v>
      </c>
      <c r="B98">
        <v>0.65796621385769904</v>
      </c>
      <c r="C98">
        <v>0.79370280088731804</v>
      </c>
      <c r="D98">
        <v>25.385812043836602</v>
      </c>
      <c r="E98">
        <v>0.97041456523049996</v>
      </c>
    </row>
    <row r="99" spans="1:5" x14ac:dyDescent="0.45">
      <c r="A99">
        <v>731800</v>
      </c>
      <c r="B99">
        <v>0.65905857391965705</v>
      </c>
      <c r="C99">
        <v>0.79449705306374896</v>
      </c>
      <c r="D99">
        <v>28.587857999507399</v>
      </c>
      <c r="E99">
        <v>1.04408880956956</v>
      </c>
    </row>
    <row r="100" spans="1:5" x14ac:dyDescent="0.45">
      <c r="A100">
        <v>731930</v>
      </c>
      <c r="B100">
        <v>0.63159370119970204</v>
      </c>
      <c r="C100">
        <v>0.77420463285105201</v>
      </c>
      <c r="D100">
        <v>23.713952907518301</v>
      </c>
      <c r="E100">
        <v>0.95510616700912698</v>
      </c>
    </row>
    <row r="101" spans="1:5" x14ac:dyDescent="0.45">
      <c r="A101">
        <v>732047</v>
      </c>
      <c r="B101">
        <v>0.59389562586883704</v>
      </c>
      <c r="C101">
        <v>0.74521269301445303</v>
      </c>
      <c r="D101">
        <v>26.375444309053801</v>
      </c>
      <c r="E101">
        <v>1.25871352123972</v>
      </c>
    </row>
    <row r="102" spans="1:5" x14ac:dyDescent="0.45">
      <c r="A102">
        <v>734048</v>
      </c>
      <c r="B102">
        <v>0.54836226665903698</v>
      </c>
      <c r="C102">
        <v>0.70831261968461701</v>
      </c>
      <c r="D102">
        <v>25.869489147449301</v>
      </c>
      <c r="E102">
        <v>1.3680757079334001</v>
      </c>
    </row>
    <row r="103" spans="1:5" x14ac:dyDescent="0.45">
      <c r="A103">
        <v>736311</v>
      </c>
      <c r="B103">
        <v>0.58796103459858895</v>
      </c>
      <c r="C103">
        <v>0.74052325187842605</v>
      </c>
      <c r="D103">
        <v>35.098076870392703</v>
      </c>
      <c r="E103">
        <v>1.5970662542179901</v>
      </c>
    </row>
    <row r="104" spans="1:5" x14ac:dyDescent="0.45">
      <c r="A104">
        <v>73699</v>
      </c>
      <c r="B104">
        <v>0.69591436606329404</v>
      </c>
      <c r="C104">
        <v>0.82069517186615004</v>
      </c>
      <c r="D104">
        <v>22.609369600897701</v>
      </c>
      <c r="E104">
        <v>0.76498249762229797</v>
      </c>
    </row>
    <row r="105" spans="1:5" x14ac:dyDescent="0.45">
      <c r="A105">
        <v>737795</v>
      </c>
      <c r="B105">
        <v>0.51258970928110903</v>
      </c>
      <c r="C105">
        <v>0.677764374748693</v>
      </c>
      <c r="D105">
        <v>27.8620695906639</v>
      </c>
      <c r="E105">
        <v>1.24469136233116</v>
      </c>
    </row>
    <row r="106" spans="1:5" x14ac:dyDescent="0.45">
      <c r="A106">
        <v>738237</v>
      </c>
      <c r="B106">
        <v>0.64708545808172302</v>
      </c>
      <c r="C106">
        <v>0.78573392158455502</v>
      </c>
      <c r="D106">
        <v>33.3703180236568</v>
      </c>
      <c r="E106">
        <v>0.79718052046922006</v>
      </c>
    </row>
    <row r="107" spans="1:5" x14ac:dyDescent="0.45">
      <c r="A107">
        <v>738655</v>
      </c>
      <c r="B107">
        <v>0.680948115544313</v>
      </c>
      <c r="C107">
        <v>0.81019528115989803</v>
      </c>
      <c r="D107">
        <v>32.752087242647598</v>
      </c>
      <c r="E107">
        <v>0.79535857296936796</v>
      </c>
    </row>
    <row r="108" spans="1:5" x14ac:dyDescent="0.45">
      <c r="A108">
        <v>739664</v>
      </c>
      <c r="B108">
        <v>0.53056662556887801</v>
      </c>
      <c r="C108">
        <v>0.69329438745821104</v>
      </c>
      <c r="D108">
        <v>24.912111135951498</v>
      </c>
      <c r="E108">
        <v>1.3029640209322499</v>
      </c>
    </row>
    <row r="109" spans="1:5" x14ac:dyDescent="0.45">
      <c r="A109">
        <v>739819</v>
      </c>
      <c r="B109">
        <v>0.65158536915404597</v>
      </c>
      <c r="C109">
        <v>0.78904231210015197</v>
      </c>
      <c r="D109">
        <v>43.3772513824931</v>
      </c>
      <c r="E109">
        <v>1.2290164038453399</v>
      </c>
    </row>
    <row r="110" spans="1:5" x14ac:dyDescent="0.45">
      <c r="A110">
        <v>741368</v>
      </c>
      <c r="B110">
        <v>0.72954303110850105</v>
      </c>
      <c r="C110">
        <v>0.84362518652215401</v>
      </c>
      <c r="D110">
        <v>26.651285440387198</v>
      </c>
      <c r="E110">
        <v>0.768187162552606</v>
      </c>
    </row>
    <row r="111" spans="1:5" x14ac:dyDescent="0.45">
      <c r="A111">
        <v>741814</v>
      </c>
      <c r="B111">
        <v>0.62580261030615503</v>
      </c>
      <c r="C111">
        <v>0.76983836332789501</v>
      </c>
      <c r="D111">
        <v>34.624097461161298</v>
      </c>
      <c r="E111">
        <v>1.2069427949925899</v>
      </c>
    </row>
    <row r="112" spans="1:5" x14ac:dyDescent="0.45">
      <c r="A112">
        <v>741888</v>
      </c>
      <c r="B112">
        <v>0.58631175333735597</v>
      </c>
      <c r="C112">
        <v>0.73921377951571798</v>
      </c>
      <c r="D112">
        <v>29.108901130066702</v>
      </c>
      <c r="E112">
        <v>1.1294876966809799</v>
      </c>
    </row>
    <row r="113" spans="1:12" x14ac:dyDescent="0.45">
      <c r="A113">
        <v>742678</v>
      </c>
      <c r="B113">
        <v>0.61124221722435101</v>
      </c>
      <c r="C113">
        <v>0.75872170017655505</v>
      </c>
      <c r="D113">
        <v>27.818468460718599</v>
      </c>
      <c r="E113">
        <v>1.24323530545477</v>
      </c>
    </row>
    <row r="114" spans="1:12" x14ac:dyDescent="0.45">
      <c r="A114">
        <v>744233</v>
      </c>
      <c r="B114">
        <v>0.575130647615267</v>
      </c>
      <c r="C114">
        <v>0.73026405585595</v>
      </c>
      <c r="D114">
        <v>29.401550501206501</v>
      </c>
      <c r="E114">
        <v>1.1180971903585499</v>
      </c>
    </row>
    <row r="115" spans="1:12" x14ac:dyDescent="0.45">
      <c r="A115">
        <v>745881</v>
      </c>
      <c r="B115">
        <v>0.65118955923377597</v>
      </c>
      <c r="C115">
        <v>0.78875203103386404</v>
      </c>
      <c r="D115">
        <v>25.296059475736499</v>
      </c>
      <c r="E115">
        <v>1.1618625089816099</v>
      </c>
    </row>
    <row r="116" spans="1:12" x14ac:dyDescent="0.45">
      <c r="A116">
        <v>746168</v>
      </c>
      <c r="B116">
        <v>0.64075705801428295</v>
      </c>
      <c r="C116">
        <v>0.78105049725003795</v>
      </c>
      <c r="D116">
        <v>24.7861951245042</v>
      </c>
      <c r="E116">
        <v>1.03040384826411</v>
      </c>
    </row>
    <row r="117" spans="1:12" x14ac:dyDescent="0.45">
      <c r="A117">
        <v>746429</v>
      </c>
      <c r="B117">
        <v>0.62714742834439796</v>
      </c>
      <c r="C117">
        <v>0.77085507732082104</v>
      </c>
      <c r="D117">
        <v>45.731553658278401</v>
      </c>
      <c r="E117">
        <v>1.11888330592541</v>
      </c>
    </row>
    <row r="118" spans="1:12" x14ac:dyDescent="0.45">
      <c r="A118">
        <v>747522</v>
      </c>
      <c r="B118">
        <v>0.68426317095137801</v>
      </c>
      <c r="C118">
        <v>0.81253711742074497</v>
      </c>
      <c r="D118">
        <v>59.115551570631503</v>
      </c>
      <c r="E118">
        <v>0.90530809471778295</v>
      </c>
      <c r="J118" t="str" cm="1">
        <f t="array" aca="1" ref="J118" ca="1">SUBSTITUTE(MID(CELL("filename",A1),FIND("_",CELL("filename",A1),FIND("_",CELL("filename",A1),FIND("_",CELL("filename",A1))+1)+1)+1,FIND("]",CELL("filename",A1))-LEN(".xlsx")-FIND("_",CELL("filename",A1),FIND("_",CELL("filename",A1),FIND("_",CELL("filename",A1))+1)+1)-1),"_"," ")</f>
        <v>calc augm 2.5d  EAT pp+conv neweat</v>
      </c>
      <c r="L118" t="str">
        <f ca="1">_xlfn.CONCAT("Dice","_",$J$118)</f>
        <v>Dice_calc augm 2.5d  EAT pp+conv neweat</v>
      </c>
    </row>
    <row r="119" spans="1:12" x14ac:dyDescent="0.45">
      <c r="A119">
        <v>74808</v>
      </c>
      <c r="B119">
        <v>0.53621085626166198</v>
      </c>
      <c r="C119">
        <v>0.69809538720032205</v>
      </c>
      <c r="D119">
        <v>40.567266669076901</v>
      </c>
      <c r="E119">
        <v>2.3558861784737002</v>
      </c>
      <c r="L119" t="str">
        <f ca="1">_xlfn.CONCAT("Jaccard","_",$J$118)</f>
        <v>Jaccard_calc augm 2.5d  EAT pp+conv neweat</v>
      </c>
    </row>
    <row r="120" spans="1:12" x14ac:dyDescent="0.45">
      <c r="A120">
        <v>748405</v>
      </c>
      <c r="B120">
        <v>0.66683479883624996</v>
      </c>
      <c r="C120">
        <v>0.80012104295137099</v>
      </c>
      <c r="D120">
        <v>36.212912061859903</v>
      </c>
      <c r="E120">
        <v>0.89437078489112098</v>
      </c>
      <c r="L120" t="str">
        <f ca="1">_xlfn.CONCAT("HD","_",$J$118)</f>
        <v>HD_calc augm 2.5d  EAT pp+conv neweat</v>
      </c>
    </row>
    <row r="121" spans="1:12" x14ac:dyDescent="0.45">
      <c r="A121">
        <v>749729</v>
      </c>
      <c r="B121">
        <v>0.69377564188993901</v>
      </c>
      <c r="C121">
        <v>0.81920606806674101</v>
      </c>
      <c r="D121">
        <v>23.201941257683501</v>
      </c>
      <c r="E121">
        <v>0.803743851039872</v>
      </c>
      <c r="L121" t="str">
        <f ca="1">_xlfn.CONCAT("MAD","_",$J$118)</f>
        <v>MAD_calc augm 2.5d  EAT pp+conv neweat</v>
      </c>
    </row>
    <row r="122" spans="1:12" x14ac:dyDescent="0.45">
      <c r="A122">
        <v>750504</v>
      </c>
      <c r="B122">
        <v>0.64160479234645096</v>
      </c>
      <c r="C122">
        <v>0.78167996991451805</v>
      </c>
      <c r="D122">
        <v>68.288364903913106</v>
      </c>
      <c r="E122">
        <v>0.78746941909576595</v>
      </c>
    </row>
    <row r="123" spans="1:12" x14ac:dyDescent="0.45">
      <c r="A123">
        <v>751239</v>
      </c>
      <c r="B123">
        <v>0.58178718186955802</v>
      </c>
      <c r="C123">
        <v>0.73560740476089503</v>
      </c>
      <c r="D123">
        <v>32.5134587517231</v>
      </c>
      <c r="E123">
        <v>1.3294718812199799</v>
      </c>
    </row>
    <row r="124" spans="1:12" x14ac:dyDescent="0.45">
      <c r="A124">
        <v>751654</v>
      </c>
      <c r="B124">
        <v>0.63008840074382599</v>
      </c>
      <c r="C124">
        <v>0.77307267563686799</v>
      </c>
      <c r="D124">
        <v>37.545805358255301</v>
      </c>
      <c r="E124">
        <v>1.0838981191441299</v>
      </c>
    </row>
    <row r="125" spans="1:12" x14ac:dyDescent="0.45">
      <c r="A125">
        <v>751855</v>
      </c>
      <c r="B125">
        <v>0.70896019812294397</v>
      </c>
      <c r="C125">
        <v>0.829697729533594</v>
      </c>
      <c r="D125">
        <v>23.869763823716301</v>
      </c>
      <c r="E125">
        <v>0.70444297243759602</v>
      </c>
    </row>
    <row r="126" spans="1:12" x14ac:dyDescent="0.45">
      <c r="A126">
        <v>752242</v>
      </c>
      <c r="B126">
        <v>0.64596495059097503</v>
      </c>
      <c r="C126">
        <v>0.78490729752057598</v>
      </c>
      <c r="D126">
        <v>31.642534664593398</v>
      </c>
      <c r="E126">
        <v>1.0779544402010599</v>
      </c>
    </row>
    <row r="127" spans="1:12" x14ac:dyDescent="0.45">
      <c r="A127">
        <v>752433</v>
      </c>
      <c r="B127">
        <v>0.55230050250849905</v>
      </c>
      <c r="C127">
        <v>0.71158967173686805</v>
      </c>
      <c r="D127">
        <v>28.660219872237501</v>
      </c>
      <c r="E127">
        <v>1.1594207769298399</v>
      </c>
    </row>
    <row r="128" spans="1:12" x14ac:dyDescent="0.45">
      <c r="A128">
        <v>752645</v>
      </c>
      <c r="B128">
        <v>0.518728486079023</v>
      </c>
      <c r="C128">
        <v>0.68310891753699798</v>
      </c>
      <c r="D128">
        <v>23.941660865528899</v>
      </c>
      <c r="E128">
        <v>1.6602736869549</v>
      </c>
    </row>
    <row r="129" spans="1:5" x14ac:dyDescent="0.45">
      <c r="A129">
        <v>754335</v>
      </c>
      <c r="B129">
        <v>0.56491138978208</v>
      </c>
      <c r="C129">
        <v>0.72197236657692998</v>
      </c>
      <c r="D129">
        <v>23.0644477497294</v>
      </c>
      <c r="E129">
        <v>1.0158988868080201</v>
      </c>
    </row>
    <row r="130" spans="1:5" x14ac:dyDescent="0.45">
      <c r="A130">
        <v>754834</v>
      </c>
      <c r="B130">
        <v>0.52583269137865696</v>
      </c>
      <c r="C130">
        <v>0.68924030052540597</v>
      </c>
      <c r="D130">
        <v>28.79107120706</v>
      </c>
      <c r="E130">
        <v>1.33785879096847</v>
      </c>
    </row>
    <row r="131" spans="1:5" x14ac:dyDescent="0.45">
      <c r="A131">
        <v>755870</v>
      </c>
      <c r="B131">
        <v>0.57467448240079899</v>
      </c>
      <c r="C131">
        <v>0.72989622785355801</v>
      </c>
      <c r="D131">
        <v>20.5119058414863</v>
      </c>
      <c r="E131">
        <v>0.98824581426207903</v>
      </c>
    </row>
    <row r="132" spans="1:5" x14ac:dyDescent="0.45">
      <c r="A132">
        <v>756125</v>
      </c>
      <c r="B132">
        <v>0.63754033613637495</v>
      </c>
      <c r="C132">
        <v>0.77865603926507498</v>
      </c>
      <c r="D132">
        <v>29.349190789525998</v>
      </c>
      <c r="E132">
        <v>1.2066825198697499</v>
      </c>
    </row>
    <row r="133" spans="1:5" x14ac:dyDescent="0.45">
      <c r="A133">
        <v>756202</v>
      </c>
      <c r="B133">
        <v>0.644715066374836</v>
      </c>
      <c r="C133">
        <v>0.78398390037962096</v>
      </c>
      <c r="D133">
        <v>27.70238031289</v>
      </c>
      <c r="E133">
        <v>0.93390928396805095</v>
      </c>
    </row>
    <row r="134" spans="1:5" x14ac:dyDescent="0.45">
      <c r="A134">
        <v>756413</v>
      </c>
      <c r="B134">
        <v>0.64723872286761097</v>
      </c>
      <c r="C134">
        <v>0.78584690109865696</v>
      </c>
      <c r="D134">
        <v>32.322592717787899</v>
      </c>
      <c r="E134">
        <v>1.2016054999034</v>
      </c>
    </row>
    <row r="135" spans="1:5" x14ac:dyDescent="0.45">
      <c r="A135">
        <v>756817</v>
      </c>
      <c r="B135">
        <v>0.62878702556594201</v>
      </c>
      <c r="C135">
        <v>0.77209238003042402</v>
      </c>
      <c r="D135">
        <v>37.179358352451402</v>
      </c>
      <c r="E135">
        <v>1.0673295934778699</v>
      </c>
    </row>
    <row r="136" spans="1:5" x14ac:dyDescent="0.45">
      <c r="A136">
        <v>756850</v>
      </c>
      <c r="B136">
        <v>0.71745973669811203</v>
      </c>
      <c r="C136">
        <v>0.83548943986012503</v>
      </c>
      <c r="D136">
        <v>19.174568117691699</v>
      </c>
      <c r="E136">
        <v>0.55674776191473896</v>
      </c>
    </row>
    <row r="137" spans="1:5" x14ac:dyDescent="0.45">
      <c r="A137">
        <v>759110</v>
      </c>
      <c r="B137">
        <v>0.57788279577675905</v>
      </c>
      <c r="C137">
        <v>0.73247873330449698</v>
      </c>
      <c r="D137">
        <v>21.904578217235699</v>
      </c>
      <c r="E137">
        <v>0.994464859177702</v>
      </c>
    </row>
    <row r="138" spans="1:5" x14ac:dyDescent="0.45">
      <c r="A138">
        <v>759755</v>
      </c>
      <c r="B138">
        <v>0.58333630870495701</v>
      </c>
      <c r="C138">
        <v>0.73684447896237504</v>
      </c>
      <c r="D138">
        <v>44.707381940793603</v>
      </c>
      <c r="E138">
        <v>2.0609823549842399</v>
      </c>
    </row>
    <row r="139" spans="1:5" x14ac:dyDescent="0.45">
      <c r="A139">
        <v>760053</v>
      </c>
      <c r="B139">
        <v>0.547842411941178</v>
      </c>
      <c r="C139">
        <v>0.70787879659418196</v>
      </c>
      <c r="D139">
        <v>29.3480594545874</v>
      </c>
      <c r="E139">
        <v>1.62745720878293</v>
      </c>
    </row>
    <row r="140" spans="1:5" x14ac:dyDescent="0.45">
      <c r="A140">
        <v>761124</v>
      </c>
      <c r="B140">
        <v>0.70509519506350005</v>
      </c>
      <c r="C140">
        <v>0.82704496160079899</v>
      </c>
      <c r="D140">
        <v>36.6497356743537</v>
      </c>
      <c r="E140">
        <v>1.2029048773041899</v>
      </c>
    </row>
    <row r="141" spans="1:5" x14ac:dyDescent="0.45">
      <c r="A141">
        <v>761362</v>
      </c>
      <c r="B141">
        <v>0.54680523312021601</v>
      </c>
      <c r="C141">
        <v>0.70701239097465496</v>
      </c>
      <c r="D141">
        <v>32.318241752917103</v>
      </c>
      <c r="E141">
        <v>1.87118338926644</v>
      </c>
    </row>
    <row r="142" spans="1:5" x14ac:dyDescent="0.45">
      <c r="A142">
        <v>761480</v>
      </c>
      <c r="B142">
        <v>0.54252840916168898</v>
      </c>
      <c r="C142">
        <v>0.70342744540638302</v>
      </c>
      <c r="D142">
        <v>25.441108466417099</v>
      </c>
      <c r="E142">
        <v>1.1339066683086501</v>
      </c>
    </row>
    <row r="143" spans="1:5" x14ac:dyDescent="0.45">
      <c r="A143">
        <v>761482</v>
      </c>
      <c r="B143">
        <v>0.59859595380484498</v>
      </c>
      <c r="C143">
        <v>0.74890212549345803</v>
      </c>
      <c r="D143">
        <v>31.3986464676425</v>
      </c>
      <c r="E143">
        <v>1.26109649229618</v>
      </c>
    </row>
    <row r="144" spans="1:5" x14ac:dyDescent="0.45">
      <c r="A144">
        <v>761868</v>
      </c>
      <c r="B144">
        <v>0.63345979389618901</v>
      </c>
      <c r="C144">
        <v>0.77560500266154297</v>
      </c>
      <c r="D144">
        <v>18.236724623681699</v>
      </c>
      <c r="E144">
        <v>0.84308508092894496</v>
      </c>
    </row>
    <row r="145" spans="1:5" x14ac:dyDescent="0.45">
      <c r="A145">
        <v>761873</v>
      </c>
      <c r="B145">
        <v>0.57373350240975396</v>
      </c>
      <c r="C145">
        <v>0.72913679670825304</v>
      </c>
      <c r="D145">
        <v>69.526860816521804</v>
      </c>
      <c r="E145">
        <v>1.7142674507340001</v>
      </c>
    </row>
    <row r="146" spans="1:5" x14ac:dyDescent="0.45">
      <c r="A146">
        <v>762411</v>
      </c>
      <c r="B146">
        <v>0.70535445101469196</v>
      </c>
      <c r="C146">
        <v>0.82722327970587395</v>
      </c>
      <c r="D146">
        <v>27.0112823649674</v>
      </c>
      <c r="E146">
        <v>0.73108547221161002</v>
      </c>
    </row>
    <row r="147" spans="1:5" x14ac:dyDescent="0.45">
      <c r="A147">
        <v>762821</v>
      </c>
      <c r="B147">
        <v>0.67294505154887496</v>
      </c>
      <c r="C147">
        <v>0.804503472395387</v>
      </c>
      <c r="D147">
        <v>31.208284657282899</v>
      </c>
      <c r="E147">
        <v>0.99484535529411899</v>
      </c>
    </row>
    <row r="148" spans="1:5" x14ac:dyDescent="0.45">
      <c r="A148">
        <v>763207</v>
      </c>
      <c r="B148">
        <v>0.64032979608121099</v>
      </c>
      <c r="C148">
        <v>0.78073299358577197</v>
      </c>
      <c r="D148">
        <v>36.100445807496598</v>
      </c>
      <c r="E148">
        <v>1.35559409188557</v>
      </c>
    </row>
    <row r="149" spans="1:5" x14ac:dyDescent="0.45">
      <c r="A149">
        <v>763315</v>
      </c>
      <c r="B149">
        <v>0.62205318844724</v>
      </c>
      <c r="C149">
        <v>0.76699480988378599</v>
      </c>
      <c r="D149">
        <v>26.3058928759318</v>
      </c>
      <c r="E149">
        <v>0.996796280410155</v>
      </c>
    </row>
    <row r="150" spans="1:5" x14ac:dyDescent="0.45">
      <c r="A150">
        <v>763317</v>
      </c>
      <c r="B150">
        <v>0.57186375660173205</v>
      </c>
      <c r="C150">
        <v>0.72762509371431106</v>
      </c>
      <c r="D150">
        <v>25.076990823262602</v>
      </c>
      <c r="E150">
        <v>1.6377831178086399</v>
      </c>
    </row>
    <row r="151" spans="1:5" x14ac:dyDescent="0.45">
      <c r="A151">
        <v>763721</v>
      </c>
      <c r="B151">
        <v>0.67638772892099197</v>
      </c>
      <c r="C151">
        <v>0.80695857796137604</v>
      </c>
      <c r="D151">
        <v>33.833230705919803</v>
      </c>
      <c r="E151">
        <v>0.93270716502223805</v>
      </c>
    </row>
    <row r="152" spans="1:5" x14ac:dyDescent="0.45">
      <c r="A152">
        <v>764367</v>
      </c>
      <c r="B152">
        <v>0.61467355468513896</v>
      </c>
      <c r="C152">
        <v>0.76135953660924405</v>
      </c>
      <c r="D152">
        <v>26.2038284416609</v>
      </c>
      <c r="E152">
        <v>0.921352565460413</v>
      </c>
    </row>
    <row r="153" spans="1:5" x14ac:dyDescent="0.45">
      <c r="A153">
        <v>764872</v>
      </c>
      <c r="B153">
        <v>0.58673657366951903</v>
      </c>
      <c r="C153">
        <v>0.73955133247180405</v>
      </c>
      <c r="D153">
        <v>102.517433730805</v>
      </c>
      <c r="E153">
        <v>1.91930089224211</v>
      </c>
    </row>
    <row r="154" spans="1:5" x14ac:dyDescent="0.45">
      <c r="A154">
        <v>764934</v>
      </c>
      <c r="B154">
        <v>0.609185084265221</v>
      </c>
      <c r="C154">
        <v>0.757134887990072</v>
      </c>
      <c r="D154">
        <v>25.744348591001401</v>
      </c>
      <c r="E154">
        <v>0.94723384945421096</v>
      </c>
    </row>
    <row r="155" spans="1:5" x14ac:dyDescent="0.45">
      <c r="A155">
        <v>765122</v>
      </c>
      <c r="B155">
        <v>0.59546181917125396</v>
      </c>
      <c r="C155">
        <v>0.74644446142943199</v>
      </c>
      <c r="D155">
        <v>21.763106683100101</v>
      </c>
      <c r="E155">
        <v>0.99142354035719704</v>
      </c>
    </row>
    <row r="156" spans="1:5" x14ac:dyDescent="0.45">
      <c r="A156">
        <v>765421</v>
      </c>
      <c r="B156">
        <v>0.56069638120668897</v>
      </c>
      <c r="C156">
        <v>0.71852076798329401</v>
      </c>
      <c r="D156">
        <v>33.073308724710301</v>
      </c>
      <c r="E156">
        <v>1.3358694807965501</v>
      </c>
    </row>
    <row r="157" spans="1:5" x14ac:dyDescent="0.45">
      <c r="A157">
        <v>765740</v>
      </c>
      <c r="B157">
        <v>0.62547510017769903</v>
      </c>
      <c r="C157">
        <v>0.76959050324341605</v>
      </c>
      <c r="D157">
        <v>27.0369755496986</v>
      </c>
      <c r="E157">
        <v>0.92867105409719497</v>
      </c>
    </row>
    <row r="158" spans="1:5" x14ac:dyDescent="0.45">
      <c r="A158">
        <v>766300</v>
      </c>
      <c r="B158">
        <v>0.67706386152730003</v>
      </c>
      <c r="C158">
        <v>0.80743956990486798</v>
      </c>
      <c r="D158">
        <v>23.6220236220354</v>
      </c>
      <c r="E158">
        <v>0.85988245317636802</v>
      </c>
    </row>
    <row r="159" spans="1:5" x14ac:dyDescent="0.45">
      <c r="A159">
        <v>766443</v>
      </c>
      <c r="B159">
        <v>0.66026484034899102</v>
      </c>
      <c r="C159">
        <v>0.79537291196289195</v>
      </c>
      <c r="D159">
        <v>25.189516048348299</v>
      </c>
      <c r="E159">
        <v>0.84695385446354299</v>
      </c>
    </row>
    <row r="160" spans="1:5" x14ac:dyDescent="0.45">
      <c r="A160">
        <v>767140</v>
      </c>
      <c r="B160">
        <v>0.60295881942311902</v>
      </c>
      <c r="C160">
        <v>0.75230731085170999</v>
      </c>
      <c r="D160">
        <v>32.252906845740199</v>
      </c>
      <c r="E160">
        <v>1.0472791209477099</v>
      </c>
    </row>
    <row r="161" spans="1:5" x14ac:dyDescent="0.45">
      <c r="A161">
        <v>767466</v>
      </c>
      <c r="B161">
        <v>0.60926603147738101</v>
      </c>
      <c r="C161">
        <v>0.75719740497852495</v>
      </c>
      <c r="D161">
        <v>36.601741761834198</v>
      </c>
      <c r="E161">
        <v>1.3021997593997801</v>
      </c>
    </row>
    <row r="162" spans="1:5" x14ac:dyDescent="0.45">
      <c r="A162">
        <v>767526</v>
      </c>
      <c r="B162">
        <v>0.62422110338633596</v>
      </c>
      <c r="C162">
        <v>0.768640552797766</v>
      </c>
      <c r="D162">
        <v>24.715174362120099</v>
      </c>
      <c r="E162">
        <v>0.89237878077747501</v>
      </c>
    </row>
    <row r="163" spans="1:5" x14ac:dyDescent="0.45">
      <c r="A163">
        <v>767982</v>
      </c>
      <c r="B163">
        <v>0.62745862466240299</v>
      </c>
      <c r="C163">
        <v>0.77109010963957603</v>
      </c>
      <c r="D163">
        <v>49.344828598091198</v>
      </c>
      <c r="E163">
        <v>1.5567524869442799</v>
      </c>
    </row>
    <row r="164" spans="1:5" x14ac:dyDescent="0.45">
      <c r="A164">
        <v>768304</v>
      </c>
      <c r="B164">
        <v>0.54484107593234299</v>
      </c>
      <c r="C164">
        <v>0.70536844782369701</v>
      </c>
      <c r="D164">
        <v>30.961922178702</v>
      </c>
      <c r="E164">
        <v>1.79044630525464</v>
      </c>
    </row>
    <row r="165" spans="1:5" x14ac:dyDescent="0.45">
      <c r="A165">
        <v>768522</v>
      </c>
      <c r="B165">
        <v>0.66678493301755404</v>
      </c>
      <c r="C165">
        <v>0.80008514573071399</v>
      </c>
      <c r="D165">
        <v>32.346512563180497</v>
      </c>
      <c r="E165">
        <v>1.1065703473557</v>
      </c>
    </row>
    <row r="166" spans="1:5" x14ac:dyDescent="0.45">
      <c r="A166">
        <v>770793</v>
      </c>
      <c r="B166">
        <v>0.72643059698912305</v>
      </c>
      <c r="C166">
        <v>0.84154045723704196</v>
      </c>
      <c r="D166">
        <v>28.253698596378399</v>
      </c>
      <c r="E166">
        <v>0.91225207712774303</v>
      </c>
    </row>
    <row r="167" spans="1:5" x14ac:dyDescent="0.45">
      <c r="A167">
        <v>771387</v>
      </c>
      <c r="B167">
        <v>0.64130279553474601</v>
      </c>
      <c r="C167">
        <v>0.78145580118360303</v>
      </c>
      <c r="D167">
        <v>42.999477649443598</v>
      </c>
      <c r="E167">
        <v>1.58271739552146</v>
      </c>
    </row>
    <row r="168" spans="1:5" x14ac:dyDescent="0.45">
      <c r="A168">
        <v>771393</v>
      </c>
      <c r="B168">
        <v>0.64596322638327897</v>
      </c>
      <c r="C168">
        <v>0.78490602466577797</v>
      </c>
      <c r="D168">
        <v>37.049402196594201</v>
      </c>
      <c r="E168">
        <v>0.90488192165291403</v>
      </c>
    </row>
    <row r="169" spans="1:5" x14ac:dyDescent="0.45">
      <c r="A169">
        <v>771645</v>
      </c>
      <c r="B169">
        <v>0.59825370123523303</v>
      </c>
      <c r="C169">
        <v>0.74863421342039005</v>
      </c>
      <c r="D169">
        <v>41.238871604955399</v>
      </c>
      <c r="E169">
        <v>1.53852907845763</v>
      </c>
    </row>
    <row r="170" spans="1:5" x14ac:dyDescent="0.45">
      <c r="A170">
        <v>771992</v>
      </c>
      <c r="B170">
        <v>0.57408228159043995</v>
      </c>
      <c r="C170">
        <v>0.72941838975582896</v>
      </c>
      <c r="D170">
        <v>36.839177515248601</v>
      </c>
      <c r="E170">
        <v>1.6211921883335401</v>
      </c>
    </row>
    <row r="171" spans="1:5" x14ac:dyDescent="0.45">
      <c r="A171">
        <v>772075</v>
      </c>
      <c r="B171">
        <v>0.534798031654241</v>
      </c>
      <c r="C171">
        <v>0.69689694751279196</v>
      </c>
      <c r="D171">
        <v>55.702351414684401</v>
      </c>
      <c r="E171">
        <v>2.34444799512515</v>
      </c>
    </row>
    <row r="172" spans="1:5" x14ac:dyDescent="0.45">
      <c r="A172">
        <v>772219</v>
      </c>
      <c r="B172">
        <v>0.59044590575356504</v>
      </c>
      <c r="C172">
        <v>0.74249102546346202</v>
      </c>
      <c r="D172">
        <v>26.6786431439082</v>
      </c>
      <c r="E172">
        <v>1.3072954417661999</v>
      </c>
    </row>
    <row r="173" spans="1:5" x14ac:dyDescent="0.45">
      <c r="A173">
        <v>772415</v>
      </c>
      <c r="B173">
        <v>0.56024801278979197</v>
      </c>
      <c r="C173">
        <v>0.71815250934118302</v>
      </c>
      <c r="D173">
        <v>45.7061136843311</v>
      </c>
      <c r="E173">
        <v>1.9136991406382899</v>
      </c>
    </row>
    <row r="174" spans="1:5" x14ac:dyDescent="0.45">
      <c r="A174">
        <v>772857</v>
      </c>
      <c r="B174">
        <v>0.60635105835315495</v>
      </c>
      <c r="C174">
        <v>0.75494214692371298</v>
      </c>
      <c r="D174">
        <v>36.028959706047502</v>
      </c>
      <c r="E174">
        <v>1.50680224320964</v>
      </c>
    </row>
    <row r="175" spans="1:5" x14ac:dyDescent="0.45">
      <c r="A175">
        <v>772947</v>
      </c>
      <c r="B175">
        <v>0.65895822553844996</v>
      </c>
      <c r="C175">
        <v>0.79442413364516296</v>
      </c>
      <c r="D175">
        <v>33.335299421184097</v>
      </c>
      <c r="E175">
        <v>0.88034301240857904</v>
      </c>
    </row>
    <row r="176" spans="1:5" x14ac:dyDescent="0.45">
      <c r="A176">
        <v>773757</v>
      </c>
      <c r="B176">
        <v>0.54778599684901397</v>
      </c>
      <c r="C176">
        <v>0.70783170020170405</v>
      </c>
      <c r="D176">
        <v>37.052011585067802</v>
      </c>
      <c r="E176">
        <v>2.0090905992449399</v>
      </c>
    </row>
    <row r="177" spans="1:5" x14ac:dyDescent="0.45">
      <c r="A177">
        <v>774095</v>
      </c>
      <c r="B177">
        <v>0.62136822375160905</v>
      </c>
      <c r="C177">
        <v>0.76647391338884596</v>
      </c>
      <c r="D177">
        <v>30.6063718856057</v>
      </c>
      <c r="E177">
        <v>1.30242168146726</v>
      </c>
    </row>
    <row r="178" spans="1:5" x14ac:dyDescent="0.45">
      <c r="A178">
        <v>774098</v>
      </c>
      <c r="B178">
        <v>0.48533882365144498</v>
      </c>
      <c r="C178">
        <v>0.65350587478528899</v>
      </c>
      <c r="D178">
        <v>75.039989339018405</v>
      </c>
      <c r="E178">
        <v>3.6303977865167401</v>
      </c>
    </row>
    <row r="179" spans="1:5" x14ac:dyDescent="0.45">
      <c r="A179">
        <v>774333</v>
      </c>
      <c r="B179">
        <v>0.64445636711332099</v>
      </c>
      <c r="C179">
        <v>0.78379260161776099</v>
      </c>
      <c r="D179">
        <v>29.620252784201501</v>
      </c>
      <c r="E179">
        <v>1.3162440233907</v>
      </c>
    </row>
    <row r="180" spans="1:5" x14ac:dyDescent="0.45">
      <c r="A180">
        <v>774655</v>
      </c>
      <c r="B180">
        <v>0.55884703351365395</v>
      </c>
      <c r="C180">
        <v>0.71700047727455096</v>
      </c>
      <c r="D180">
        <v>32.792761920506102</v>
      </c>
      <c r="E180">
        <v>1.6230923804539801</v>
      </c>
    </row>
    <row r="181" spans="1:5" x14ac:dyDescent="0.45">
      <c r="A181">
        <v>775038</v>
      </c>
      <c r="B181">
        <v>0.71028048482545203</v>
      </c>
      <c r="C181">
        <v>0.83060116878775203</v>
      </c>
      <c r="D181">
        <v>31.952112606211099</v>
      </c>
      <c r="E181">
        <v>0.75653473007744199</v>
      </c>
    </row>
    <row r="182" spans="1:5" x14ac:dyDescent="0.45">
      <c r="A182">
        <v>777072</v>
      </c>
      <c r="B182">
        <v>0.48097379814284502</v>
      </c>
      <c r="C182">
        <v>0.64953721496759798</v>
      </c>
      <c r="D182">
        <v>38.496651640110201</v>
      </c>
      <c r="E182">
        <v>3.7670537518301801</v>
      </c>
    </row>
    <row r="183" spans="1:5" x14ac:dyDescent="0.45">
      <c r="A183">
        <v>778286</v>
      </c>
      <c r="B183">
        <v>0.53215767348145804</v>
      </c>
      <c r="C183">
        <v>0.69465131780107003</v>
      </c>
      <c r="D183">
        <v>37.311400737576101</v>
      </c>
      <c r="E183">
        <v>1.7409928848870699</v>
      </c>
    </row>
    <row r="184" spans="1:5" x14ac:dyDescent="0.45">
      <c r="A184">
        <v>778449</v>
      </c>
      <c r="B184">
        <v>0.601178065675255</v>
      </c>
      <c r="C184">
        <v>0.75091968665174502</v>
      </c>
      <c r="D184">
        <v>29.088899300248499</v>
      </c>
      <c r="E184">
        <v>1.12118203705758</v>
      </c>
    </row>
    <row r="185" spans="1:5" x14ac:dyDescent="0.45">
      <c r="A185">
        <v>778599</v>
      </c>
      <c r="B185">
        <v>0.64167816842161995</v>
      </c>
      <c r="C185">
        <v>0.78173442367033097</v>
      </c>
      <c r="D185">
        <v>28.444710624296999</v>
      </c>
      <c r="E185">
        <v>0.93908068745781004</v>
      </c>
    </row>
    <row r="186" spans="1:5" x14ac:dyDescent="0.45">
      <c r="A186">
        <v>779317</v>
      </c>
      <c r="B186">
        <v>0.58117586067129301</v>
      </c>
      <c r="C186">
        <v>0.73511855970853601</v>
      </c>
      <c r="D186">
        <v>43.935855232372496</v>
      </c>
      <c r="E186">
        <v>1.7696250939518201</v>
      </c>
    </row>
    <row r="187" spans="1:5" x14ac:dyDescent="0.45">
      <c r="A187">
        <v>779752</v>
      </c>
      <c r="B187">
        <v>0.50809385540061403</v>
      </c>
      <c r="C187">
        <v>0.67382259211664597</v>
      </c>
      <c r="D187">
        <v>38.730337753497501</v>
      </c>
      <c r="E187">
        <v>1.70117040628133</v>
      </c>
    </row>
    <row r="188" spans="1:5" x14ac:dyDescent="0.45">
      <c r="A188">
        <v>781432</v>
      </c>
      <c r="B188">
        <v>0.57589895632520105</v>
      </c>
      <c r="C188">
        <v>0.73088309883537805</v>
      </c>
      <c r="D188">
        <v>27.0491450881538</v>
      </c>
      <c r="E188">
        <v>1.23444554086352</v>
      </c>
    </row>
    <row r="189" spans="1:5" x14ac:dyDescent="0.45">
      <c r="A189">
        <v>782112</v>
      </c>
      <c r="B189">
        <v>0.48681481380401997</v>
      </c>
      <c r="C189">
        <v>0.65484256584517397</v>
      </c>
      <c r="D189">
        <v>33.674655482647402</v>
      </c>
      <c r="E189">
        <v>1.6184800225381399</v>
      </c>
    </row>
    <row r="190" spans="1:5" x14ac:dyDescent="0.45">
      <c r="A190">
        <v>89601</v>
      </c>
      <c r="B190">
        <v>0.61362696566537001</v>
      </c>
      <c r="C190">
        <v>0.76055616164340001</v>
      </c>
      <c r="D190">
        <v>49.753690189773799</v>
      </c>
      <c r="E190">
        <v>1.81776686544958</v>
      </c>
    </row>
    <row r="191" spans="1:5" x14ac:dyDescent="0.45">
      <c r="A191">
        <v>93057</v>
      </c>
      <c r="B191">
        <v>0.66462602296517104</v>
      </c>
      <c r="C191">
        <v>0.79852893538367697</v>
      </c>
      <c r="D191">
        <v>21.9375890311583</v>
      </c>
      <c r="E191">
        <v>0.73282728217287996</v>
      </c>
    </row>
  </sheetData>
  <mergeCells count="12">
    <mergeCell ref="G66:G71"/>
    <mergeCell ref="G77:G82"/>
    <mergeCell ref="G37:G42"/>
    <mergeCell ref="G44:J44"/>
    <mergeCell ref="G46:G51"/>
    <mergeCell ref="G57:G62"/>
    <mergeCell ref="G64:J64"/>
    <mergeCell ref="G6:G11"/>
    <mergeCell ref="G17:G22"/>
    <mergeCell ref="G4:J4"/>
    <mergeCell ref="G24:J24"/>
    <mergeCell ref="G26:G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2023-08-30T00:32:36Z</dcterms:modified>
</cp:coreProperties>
</file>