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8_{6A5D71E1-4B04-4CE0-A429-87133A0F6030}" xr6:coauthVersionLast="47" xr6:coauthVersionMax="47" xr10:uidLastSave="{00000000-0000-0000-0000-000000000000}"/>
  <bookViews>
    <workbookView xWindow="0" yWindow="0" windowWidth="3870" windowHeight="1065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J118" i="1" a="1"/>
  <c r="J118" i="1" s="1"/>
  <c r="L121" i="1" l="1"/>
  <c r="L120" i="1"/>
  <c r="L119" i="1"/>
  <c r="L118" i="1"/>
  <c r="H13" i="1" l="1"/>
  <c r="I18" i="1"/>
  <c r="J18" i="1" s="1"/>
  <c r="H18" i="1" s="1" a="1"/>
  <c r="H18" i="1" s="1"/>
  <c r="M14" i="1"/>
  <c r="M13" i="1"/>
  <c r="H54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<sst xmlns="http://schemas.openxmlformats.org/spreadsheetml/2006/main" count="55" uniqueCount="21">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</sst>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pp+conv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0.90871837123300736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pp+conv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32.442517113026796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pp+conv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0.83270747649233423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pp+conv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4.0947917462445096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42" workbookViewId="0">
      <selection activeCell="H54" sqref="H54"/>
    </sheetView>
  </sheetViews>
  <sheetFormatPr defaultRowHeight="15" x14ac:dyDescent="0.25"/>
  <cols>
    <col min="12" max="12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107103</v>
      </c>
      <c r="B2">
        <v>0.84443268218789125</v>
      </c>
      <c r="C2">
        <v>0.915655735601273</v>
      </c>
      <c r="D2">
        <v>39.03664144108712</v>
      </c>
      <c r="E2">
        <v>4.4302005170081262</v>
      </c>
    </row>
    <row r="3" spans="1:13" x14ac:dyDescent="0.25">
      <c r="A3">
        <v>107780</v>
      </c>
      <c r="B3">
        <v>0.88133475627348412</v>
      </c>
      <c r="C3">
        <v>0.93692497131049357</v>
      </c>
      <c r="D3">
        <v>25.284591095665359</v>
      </c>
      <c r="E3">
        <v>2.9845625720043869</v>
      </c>
    </row>
    <row r="4" spans="1:13" x14ac:dyDescent="0.25">
      <c r="A4">
        <v>110830</v>
      </c>
      <c r="B4">
        <v>0.8540308189510869</v>
      </c>
      <c r="C4">
        <v>0.92126928012367415</v>
      </c>
      <c r="D4">
        <v>20.85365675367272</v>
      </c>
      <c r="E4">
        <v>3.1175315745844419</v>
      </c>
      <c r="G4" s="18" t="s">
        <v>17</v>
      </c>
      <c r="H4" s="18"/>
      <c r="I4" s="18"/>
      <c r="J4" s="18"/>
    </row>
    <row r="5" spans="1:13" x14ac:dyDescent="0.25">
      <c r="A5">
        <v>11624799</v>
      </c>
      <c r="B5">
        <v>0.86091723189979796</v>
      </c>
      <c r="C5">
        <v>0.92526117458850476</v>
      </c>
      <c r="D5">
        <v>25.765620262279739</v>
      </c>
      <c r="E5">
        <v>3.4436775313332411</v>
      </c>
    </row>
    <row r="6" spans="1:13" ht="15.75" x14ac:dyDescent="0.25">
      <c r="A6">
        <v>118752</v>
      </c>
      <c r="B6">
        <v>0.81960944054836116</v>
      </c>
      <c r="C6">
        <v>0.90086303388419664</v>
      </c>
      <c r="D6">
        <v>37.392554405924173</v>
      </c>
      <c r="E6">
        <v>4.4282060727258852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25">
      <c r="A7">
        <v>119046</v>
      </c>
      <c r="B7">
        <v>0.86005249675510054</v>
      </c>
      <c r="C7">
        <v>0.92476153039280318</v>
      </c>
      <c r="D7">
        <v>47.205729094835519</v>
      </c>
      <c r="E7">
        <v>4.022409672473831</v>
      </c>
      <c r="G7" s="16"/>
      <c r="H7" s="2">
        <f t="array" ref="H7">INDEX(A$2:A$1048576,J7)</f>
        <v>73699</v>
      </c>
      <c r="I7" s="2">
        <f>LARGE(C$2:C$1048576,1)</f>
        <v>0.94601068281485523</v>
      </c>
      <c r="J7" s="3">
        <f>MATCH(I7,C$2:C$1048576,0)</f>
        <v>23</v>
      </c>
    </row>
    <row r="8" spans="1:13" x14ac:dyDescent="0.25">
      <c r="A8">
        <v>119615</v>
      </c>
      <c r="B8">
        <v>0.80602835060986777</v>
      </c>
      <c r="C8">
        <v>0.89259767194427986</v>
      </c>
      <c r="D8">
        <v>74.373161741988611</v>
      </c>
      <c r="E8">
        <v>7.55251544919685</v>
      </c>
      <c r="G8" s="16"/>
      <c r="H8" s="2">
        <f t="array" ref="H8">INDEX(A$2:A$1048576,J8)</f>
        <v>306437</v>
      </c>
      <c r="I8" s="2">
        <f>LARGE(C$2:C$1048576,2)</f>
        <v>0.94351027217543482</v>
      </c>
      <c r="J8" s="3">
        <f>MATCH(I8,C$2:C$1048576,0)</f>
        <v>126</v>
      </c>
    </row>
    <row r="9" spans="1:13" x14ac:dyDescent="0.25">
      <c r="A9">
        <v>123292</v>
      </c>
      <c r="B9">
        <v>0.81625164674143758</v>
      </c>
      <c r="C9">
        <v>0.8988310052804479</v>
      </c>
      <c r="D9">
        <v>32.717093439439267</v>
      </c>
      <c r="E9">
        <v>4.919571365604531</v>
      </c>
      <c r="G9" s="16"/>
      <c r="H9" s="2">
        <f t="array" ref="H9">INDEX(A$2:A$1048576,J9)</f>
        <v>764934</v>
      </c>
      <c r="I9" s="2">
        <f>LARGE(C$2:C$1048576,3)</f>
        <v>0.94322262690935443</v>
      </c>
      <c r="J9" s="3">
        <f>MATCH(I9,C$2:C$1048576,0)</f>
        <v>73</v>
      </c>
    </row>
    <row r="10" spans="1:13" x14ac:dyDescent="0.25">
      <c r="A10">
        <v>123682</v>
      </c>
      <c r="B10">
        <v>0.88066138817415029</v>
      </c>
      <c r="C10">
        <v>0.93654433882874044</v>
      </c>
      <c r="D10">
        <v>21.565805905993859</v>
      </c>
      <c r="E10">
        <v>3.0775397809526002</v>
      </c>
      <c r="G10" s="16"/>
      <c r="H10" s="2">
        <f t="array" ref="H10">INDEX(A$2:A$1048576,J10)</f>
        <v>736311</v>
      </c>
      <c r="I10" s="2">
        <f>LARGE(C$2:C$1048576,4)</f>
        <v>0.94192892624873803</v>
      </c>
      <c r="J10" s="3">
        <f>MATCH(I10,C$2:C$1048576,0)</f>
        <v>22</v>
      </c>
    </row>
    <row r="11" spans="1:13" x14ac:dyDescent="0.25">
      <c r="A11">
        <v>777072</v>
      </c>
      <c r="B11">
        <v>0.66924522291658273</v>
      </c>
      <c r="C11">
        <v>0.80185369258957218</v>
      </c>
      <c r="D11">
        <v>54.470103611981507</v>
      </c>
      <c r="E11">
        <v>9.3176560029639379</v>
      </c>
      <c r="G11" s="17"/>
      <c r="H11" s="2">
        <f t="array" ref="H11">INDEX(A$2:A$1048576,J11)</f>
        <v>711314</v>
      </c>
      <c r="I11" s="2">
        <f>LARGE(C$2:C$1048576,5)</f>
        <v>0.9415135684323932</v>
      </c>
      <c r="J11" s="3">
        <f>MATCH(I11,C$2:C$1048576,0)</f>
        <v>183</v>
      </c>
    </row>
    <row r="12" spans="1:13" ht="18.75" x14ac:dyDescent="0.3">
      <c r="A12">
        <v>725302</v>
      </c>
      <c r="B12">
        <v>0.84437405187735115</v>
      </c>
      <c r="C12">
        <v>0.91562126567317481</v>
      </c>
      <c r="D12">
        <v>23.506398729920331</v>
      </c>
      <c r="E12">
        <v>4.1771395930746706</v>
      </c>
      <c r="L12" s="4" t="s">
        <v>8</v>
      </c>
      <c r="M12" s="4" t="s">
        <v>9</v>
      </c>
    </row>
    <row r="13" spans="1:13" ht="15.75" x14ac:dyDescent="0.25">
      <c r="A13">
        <v>726287</v>
      </c>
      <c r="B13">
        <v>0.73247958041854677</v>
      </c>
      <c r="C13">
        <v>0.84558523944228914</v>
      </c>
      <c r="D13">
        <v>58.659338291102472</v>
      </c>
      <c r="E13">
        <v>8.8632954286488577</v>
      </c>
      <c r="G13" s="5" t="s">
        <v>10</v>
      </c>
      <c r="H13" s="6">
        <f>HARMEAN(C:C)</f>
        <v>0.90871837123300736</v>
      </c>
      <c r="L13" s="7" t="s">
        <v>11</v>
      </c>
      <c r="M13" s="7">
        <f>COUNTIFS(C:C,"&gt;=0.8")</f>
        <v>189</v>
      </c>
    </row>
    <row r="14" spans="1:13" ht="15.75" x14ac:dyDescent="0.25">
      <c r="A14">
        <v>727743</v>
      </c>
      <c r="B14">
        <v>0.86231802117210299</v>
      </c>
      <c r="C14">
        <v>0.92606956638842886</v>
      </c>
      <c r="D14">
        <v>26.695402811158331</v>
      </c>
      <c r="E14">
        <v>3.1379917584763701</v>
      </c>
      <c r="G14" s="5" t="s">
        <v>12</v>
      </c>
      <c r="H14" s="6">
        <f>_xlfn.STDEV.P(C:C)</f>
        <v>2.4015035039322247E-2</v>
      </c>
      <c r="L14" s="8" t="s">
        <v>13</v>
      </c>
      <c r="M14" s="8">
        <f>COUNTIFS(C:C,"&gt;=0.7",C:C,"&lt;0.8")</f>
        <v>1</v>
      </c>
    </row>
    <row r="15" spans="1:13" x14ac:dyDescent="0.25">
      <c r="A15">
        <v>729973</v>
      </c>
      <c r="B15">
        <v>0.82313836387539496</v>
      </c>
      <c r="C15">
        <v>0.90299055758518798</v>
      </c>
      <c r="D15">
        <v>21.298015605919719</v>
      </c>
      <c r="E15">
        <v>3.2557518698416672</v>
      </c>
      <c r="L15" s="9" t="s">
        <v>14</v>
      </c>
      <c r="M15" s="9">
        <f>COUNTIFS(C:C,"&gt;=0.5",C:C,"&lt;0.7")</f>
        <v>0</v>
      </c>
    </row>
    <row r="16" spans="1:13" x14ac:dyDescent="0.25">
      <c r="A16">
        <v>729998</v>
      </c>
      <c r="B16">
        <v>0.80755479675019082</v>
      </c>
      <c r="C16">
        <v>0.89353285245027858</v>
      </c>
      <c r="D16">
        <v>34.23942012688007</v>
      </c>
      <c r="E16">
        <v>4.9294762498005582</v>
      </c>
      <c r="L16" s="10" t="s">
        <v>15</v>
      </c>
      <c r="M16" s="10">
        <f>COUNTIFS(C:C,"&lt;0.5")</f>
        <v>0</v>
      </c>
    </row>
    <row r="17" spans="1:10" ht="15.75" x14ac:dyDescent="0.25">
      <c r="A17">
        <v>730375</v>
      </c>
      <c r="B17">
        <v>0.84278971502488453</v>
      </c>
      <c r="C17">
        <v>0.91468897200080557</v>
      </c>
      <c r="D17">
        <v>25.393389272604001</v>
      </c>
      <c r="E17">
        <v>4.0422241563489756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25">
      <c r="A18">
        <v>730705</v>
      </c>
      <c r="B18">
        <v>0.87586329036516886</v>
      </c>
      <c r="C18">
        <v>0.93382422361350981</v>
      </c>
      <c r="D18">
        <v>22.270048902618061</v>
      </c>
      <c r="E18">
        <v>3.281707224588434</v>
      </c>
      <c r="G18" s="16"/>
      <c r="H18" s="2" cm="1">
        <f t="array" ref="H18">INDEX(A$1:A$1048575,J18)</f>
        <v>723975</v>
      </c>
      <c r="I18" s="2">
        <f>SMALL(C:C,1)</f>
        <v>0.79171007481847278</v>
      </c>
      <c r="J18" s="3">
        <f>MATCH(I18,C:C,0)</f>
        <v>190</v>
      </c>
    </row>
    <row r="19" spans="1:10" x14ac:dyDescent="0.25">
      <c r="A19">
        <v>731800</v>
      </c>
      <c r="B19">
        <v>0.82463108800520823</v>
      </c>
      <c r="C19">
        <v>0.90388801706403277</v>
      </c>
      <c r="D19">
        <v>27.872477464337472</v>
      </c>
      <c r="E19">
        <v>4.9489233739706577</v>
      </c>
      <c r="G19" s="16"/>
      <c r="H19" s="2" cm="1">
        <f t="array" ref="H19">INDEX(A$1:A$1048575,J19)</f>
        <v>777072</v>
      </c>
      <c r="I19" s="2">
        <f>SMALL(C:C,2)</f>
        <v>0.80185369258957218</v>
      </c>
      <c r="J19" s="3">
        <f>MATCH(I19,C:C,0)</f>
        <v>11</v>
      </c>
    </row>
    <row r="20" spans="1:10" x14ac:dyDescent="0.25">
      <c r="A20">
        <v>731930</v>
      </c>
      <c r="B20">
        <v>0.84270762094940466</v>
      </c>
      <c r="C20">
        <v>0.91464062053992323</v>
      </c>
      <c r="D20">
        <v>16.62288520383871</v>
      </c>
      <c r="E20">
        <v>3.6525149794546481</v>
      </c>
      <c r="G20" s="16"/>
      <c r="H20" s="2" cm="1">
        <f t="array" ref="H20">INDEX(A$1:A$1048575,J20)</f>
        <v>665325</v>
      </c>
      <c r="I20" s="2">
        <f>SMALL(C:C,3)</f>
        <v>0.8211971424973965</v>
      </c>
      <c r="J20" s="3">
        <f>MATCH(I20,C:C,0)</f>
        <v>175</v>
      </c>
    </row>
    <row r="21" spans="1:10" x14ac:dyDescent="0.25">
      <c r="A21">
        <v>732047</v>
      </c>
      <c r="B21">
        <v>0.82856941816221796</v>
      </c>
      <c r="C21">
        <v>0.90624879748340303</v>
      </c>
      <c r="D21">
        <v>21.809724035393021</v>
      </c>
      <c r="E21">
        <v>4.3266104939622716</v>
      </c>
      <c r="G21" s="16"/>
      <c r="H21" s="2" cm="1">
        <f t="array" ref="H21">INDEX(A$1:A$1048575,J21)</f>
        <v>726287</v>
      </c>
      <c r="I21" s="2">
        <f>SMALL(C:C,4)</f>
        <v>0.84558523944228914</v>
      </c>
      <c r="J21" s="3">
        <f>MATCH(I21,C:C,0)</f>
        <v>13</v>
      </c>
    </row>
    <row r="22" spans="1:10" x14ac:dyDescent="0.25">
      <c r="A22">
        <v>734048</v>
      </c>
      <c r="B22">
        <v>0.80926531698626736</v>
      </c>
      <c r="C22">
        <v>0.89457893144635992</v>
      </c>
      <c r="D22">
        <v>37.223511974960132</v>
      </c>
      <c r="E22">
        <v>5.1471503861237027</v>
      </c>
      <c r="G22" s="17"/>
      <c r="H22" s="2" cm="1">
        <f t="array" ref="H22">INDEX(A$1:A$1048575,J22)</f>
        <v>164287</v>
      </c>
      <c r="I22" s="2">
        <f>SMALL(C:C,5)</f>
        <v>0.84825635615596873</v>
      </c>
      <c r="J22" s="3">
        <f>MATCH(I22,C:C,0)</f>
        <v>110</v>
      </c>
    </row>
    <row r="23" spans="1:10" x14ac:dyDescent="0.25">
      <c r="A23">
        <v>736311</v>
      </c>
      <c r="B23">
        <v>0.89023218724735009</v>
      </c>
      <c r="C23">
        <v>0.94192892624873803</v>
      </c>
      <c r="D23">
        <v>18.824850597016699</v>
      </c>
      <c r="E23">
        <v>2.7804653023131598</v>
      </c>
    </row>
    <row r="24" spans="1:10" x14ac:dyDescent="0.25">
      <c r="A24">
        <v>73699</v>
      </c>
      <c r="B24">
        <v>0.89755243947000862</v>
      </c>
      <c r="C24">
        <v>0.94601068281485523</v>
      </c>
      <c r="D24">
        <v>17.383653420670811</v>
      </c>
      <c r="E24">
        <v>2.4144254325850851</v>
      </c>
      <c r="G24" s="18" t="s">
        <v>1</v>
      </c>
      <c r="H24" s="18"/>
      <c r="I24" s="18"/>
      <c r="J24" s="18"/>
    </row>
    <row r="25" spans="1:10" x14ac:dyDescent="0.25">
      <c r="A25">
        <v>737795</v>
      </c>
      <c r="B25">
        <v>0.81689849536480552</v>
      </c>
      <c r="C25">
        <v>0.89922304129684993</v>
      </c>
      <c r="D25">
        <v>52.505338270265433</v>
      </c>
      <c r="E25">
        <v>5.0066766740744004</v>
      </c>
    </row>
    <row r="26" spans="1:10" ht="15.75" x14ac:dyDescent="0.25">
      <c r="A26">
        <v>738237</v>
      </c>
      <c r="B26">
        <v>0.87252570147949382</v>
      </c>
      <c r="C26">
        <v>0.9319238724361496</v>
      </c>
      <c r="D26">
        <v>32.54570104099772</v>
      </c>
      <c r="E26">
        <v>3.1700575502957871</v>
      </c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25">
      <c r="A27">
        <v>738655</v>
      </c>
      <c r="B27">
        <v>0.88217659121888281</v>
      </c>
      <c r="C27">
        <v>0.93740044938885603</v>
      </c>
      <c r="D27">
        <v>23.239707063020401</v>
      </c>
      <c r="E27">
        <v>3.030369254567574</v>
      </c>
      <c r="G27" s="16"/>
      <c r="H27" s="2" cm="1">
        <f t="array" ref="H27">INDEX(A$2:A$1048576,J27)</f>
        <v>73699</v>
      </c>
      <c r="I27" s="2">
        <f>LARGE(B$2:B$1048576,1)</f>
        <v>0.89755243947000862</v>
      </c>
      <c r="J27" s="3">
        <f>MATCH(I27,B$2:B$1048576,0)</f>
        <v>23</v>
      </c>
    </row>
    <row r="28" spans="1:10" x14ac:dyDescent="0.25">
      <c r="A28">
        <v>739664</v>
      </c>
      <c r="B28">
        <v>0.84969795325608821</v>
      </c>
      <c r="C28">
        <v>0.9187423835987224</v>
      </c>
      <c r="D28">
        <v>21.69776414172668</v>
      </c>
      <c r="E28">
        <v>3.5271933030242408</v>
      </c>
      <c r="G28" s="16"/>
      <c r="H28" s="2">
        <f t="array" ref="H28">INDEX(A$2:A$1048576,J28)</f>
        <v>306437</v>
      </c>
      <c r="I28" s="2">
        <f>LARGE(B$2:B$1048576,2)</f>
        <v>0.89306147265457247</v>
      </c>
      <c r="J28" s="3">
        <f>MATCH(I28,B$2:B$1048576,0)</f>
        <v>126</v>
      </c>
    </row>
    <row r="29" spans="1:10" x14ac:dyDescent="0.25">
      <c r="A29">
        <v>739819</v>
      </c>
      <c r="B29">
        <v>0.78347987477156711</v>
      </c>
      <c r="C29">
        <v>0.878596821701638</v>
      </c>
      <c r="D29">
        <v>43.185148271714887</v>
      </c>
      <c r="E29">
        <v>5.5840833534055161</v>
      </c>
      <c r="G29" s="16"/>
      <c r="H29" s="2">
        <f t="array" ref="H29">INDEX(A$2:A$1048576,J29)</f>
        <v>764934</v>
      </c>
      <c r="I29" s="2">
        <f>LARGE(B$2:B$1048576,3)</f>
        <v>0.8925461984020443</v>
      </c>
      <c r="J29" s="3">
        <f>MATCH(I29,B$2:B$1048576,0)</f>
        <v>73</v>
      </c>
    </row>
    <row r="30" spans="1:10" x14ac:dyDescent="0.25">
      <c r="A30">
        <v>741368</v>
      </c>
      <c r="B30">
        <v>0.87482557658061277</v>
      </c>
      <c r="C30">
        <v>0.93323409655649903</v>
      </c>
      <c r="D30">
        <v>16.98649509536914</v>
      </c>
      <c r="E30">
        <v>2.998822644930601</v>
      </c>
      <c r="G30" s="16"/>
      <c r="H30" s="2">
        <f t="array" ref="H30">INDEX(A$2:A$1048576,J30)</f>
        <v>736311</v>
      </c>
      <c r="I30" s="2">
        <f>LARGE(B$2:B$1048576,4)</f>
        <v>0.89023218724735009</v>
      </c>
      <c r="J30" s="3">
        <f>MATCH(I30,B$2:B$1048576,0)</f>
        <v>22</v>
      </c>
    </row>
    <row r="31" spans="1:10" x14ac:dyDescent="0.25">
      <c r="A31">
        <v>741814</v>
      </c>
      <c r="B31">
        <v>0.84342940414823386</v>
      </c>
      <c r="C31">
        <v>0.91506558618440259</v>
      </c>
      <c r="D31">
        <v>22.942693553722069</v>
      </c>
      <c r="E31">
        <v>4.2344634685506968</v>
      </c>
      <c r="G31" s="17"/>
      <c r="H31" s="2">
        <f t="array" ref="H31">INDEX(A$2:A$1048576,J31)</f>
        <v>711314</v>
      </c>
      <c r="I31" s="2">
        <f>LARGE(B$2:B$1048576,5)</f>
        <v>0.88949044631400864</v>
      </c>
      <c r="J31" s="3">
        <f>MATCH(I31,B$2:B$1048576,0)</f>
        <v>183</v>
      </c>
    </row>
    <row r="32" spans="1:10" x14ac:dyDescent="0.25">
      <c r="A32">
        <v>741888</v>
      </c>
      <c r="B32">
        <v>0.83764498327152737</v>
      </c>
      <c r="C32">
        <v>0.91165049930404141</v>
      </c>
      <c r="D32">
        <v>25.551724501489129</v>
      </c>
      <c r="E32">
        <v>3.7668442654569452</v>
      </c>
    </row>
    <row r="33" spans="1:11" ht="15.75" x14ac:dyDescent="0.25">
      <c r="A33">
        <v>742678</v>
      </c>
      <c r="B33">
        <v>0.82430660737889128</v>
      </c>
      <c r="C33">
        <v>0.90369305690695279</v>
      </c>
      <c r="D33">
        <v>27.531232264466482</v>
      </c>
      <c r="E33">
        <v>4.2374231996330423</v>
      </c>
      <c r="G33" s="5" t="s">
        <v>10</v>
      </c>
      <c r="H33" s="6">
        <f>HARMEAN(B:B)</f>
        <v>0.83270747649233423</v>
      </c>
    </row>
    <row r="34" spans="1:11" ht="15.75" x14ac:dyDescent="0.25">
      <c r="A34">
        <v>744233</v>
      </c>
      <c r="B34">
        <v>0.85172771998260799</v>
      </c>
      <c r="C34">
        <v>0.91992760144089403</v>
      </c>
      <c r="D34">
        <v>29.691085309819851</v>
      </c>
      <c r="E34">
        <v>4.1345460752323167</v>
      </c>
      <c r="G34" s="5" t="s">
        <v>12</v>
      </c>
      <c r="H34" s="6">
        <f>_xlfn.STDEV.P(B:B)</f>
        <v>3.9019317954958062E-2</v>
      </c>
    </row>
    <row r="35" spans="1:11" x14ac:dyDescent="0.25">
      <c r="A35">
        <v>745881</v>
      </c>
      <c r="B35">
        <v>0.83327962160363289</v>
      </c>
      <c r="C35">
        <v>0.90905894745585458</v>
      </c>
      <c r="D35">
        <v>18.75249983335555</v>
      </c>
      <c r="E35">
        <v>3.9468095058499379</v>
      </c>
    </row>
    <row r="36" spans="1:11" x14ac:dyDescent="0.25">
      <c r="A36">
        <v>746168</v>
      </c>
      <c r="B36">
        <v>0.87094360985254338</v>
      </c>
      <c r="C36">
        <v>0.93102069486870964</v>
      </c>
      <c r="D36">
        <v>19.199304186610519</v>
      </c>
      <c r="E36">
        <v>3.040150634096539</v>
      </c>
    </row>
    <row r="37" spans="1:11" ht="15.75" customHeight="1" x14ac:dyDescent="0.25">
      <c r="A37">
        <v>746429</v>
      </c>
      <c r="B37">
        <v>0.82762635843226873</v>
      </c>
      <c r="C37">
        <v>0.90568441915250519</v>
      </c>
      <c r="D37">
        <v>42.200414689905593</v>
      </c>
      <c r="E37">
        <v>5.1993736275001972</v>
      </c>
      <c r="G37" s="12" t="s">
        <v>16</v>
      </c>
      <c r="H37" s="11" t="s">
        <v>5</v>
      </c>
      <c r="I37" s="11" t="s">
        <v>1</v>
      </c>
      <c r="J37" s="11" t="s">
        <v>7</v>
      </c>
    </row>
    <row r="38" spans="1:11" x14ac:dyDescent="0.25">
      <c r="A38">
        <v>747522</v>
      </c>
      <c r="B38">
        <v>0.86462622272294876</v>
      </c>
      <c r="C38">
        <v>0.92739897378501823</v>
      </c>
      <c r="D38">
        <v>60.93733974337902</v>
      </c>
      <c r="E38">
        <v>4.3024148604248964</v>
      </c>
      <c r="G38" s="13"/>
      <c r="H38" s="2" cm="1">
        <f t="array" ref="H38">INDEX(A$1:A$1048575,J38)</f>
        <v>723975</v>
      </c>
      <c r="I38" s="2">
        <f>SMALL(B:B,K38)</f>
        <v>0.65523187632267188</v>
      </c>
      <c r="J38" s="3">
        <f>MATCH(I38,B:B,0)</f>
        <v>190</v>
      </c>
      <c r="K38">
        <v>1</v>
      </c>
    </row>
    <row r="39" spans="1:11" x14ac:dyDescent="0.25">
      <c r="A39">
        <v>74808</v>
      </c>
      <c r="B39">
        <v>0.79182731330164036</v>
      </c>
      <c r="C39">
        <v>0.88382101045508765</v>
      </c>
      <c r="D39">
        <v>37.747102537810768</v>
      </c>
      <c r="E39">
        <v>5.5123318090255893</v>
      </c>
      <c r="G39" s="13"/>
      <c r="H39" s="2" cm="1">
        <f t="array" ref="H39">INDEX(A$1:A$1048575,J39)</f>
        <v>777072</v>
      </c>
      <c r="I39" s="2">
        <f>SMALL(B:B,K39)</f>
        <v>0.66924522291658273</v>
      </c>
      <c r="J39" s="3">
        <f>MATCH(I39,B:B,0)</f>
        <v>11</v>
      </c>
      <c r="K39">
        <v>2</v>
      </c>
    </row>
    <row r="40" spans="1:11" x14ac:dyDescent="0.25">
      <c r="A40">
        <v>748405</v>
      </c>
      <c r="B40">
        <v>0.8695658911446793</v>
      </c>
      <c r="C40">
        <v>0.93023294366187881</v>
      </c>
      <c r="D40">
        <v>22.616365755797279</v>
      </c>
      <c r="E40">
        <v>2.939458533534796</v>
      </c>
      <c r="G40" s="13"/>
      <c r="H40" s="2" cm="1">
        <f t="array" ref="H40">INDEX(A$1:A$1048575,J40)</f>
        <v>665325</v>
      </c>
      <c r="I40" s="2">
        <f>SMALL(B:B,K40)</f>
        <v>0.69663653873148401</v>
      </c>
      <c r="J40" s="3">
        <f>MATCH(I40,B:B,0)</f>
        <v>175</v>
      </c>
      <c r="K40">
        <v>3</v>
      </c>
    </row>
    <row r="41" spans="1:11" x14ac:dyDescent="0.25">
      <c r="A41">
        <v>749729</v>
      </c>
      <c r="B41">
        <v>0.85529955250785172</v>
      </c>
      <c r="C41">
        <v>0.92200696254329761</v>
      </c>
      <c r="D41">
        <v>16.281819807687349</v>
      </c>
      <c r="E41">
        <v>3.8041591123810439</v>
      </c>
      <c r="G41" s="13"/>
      <c r="H41" s="2" cm="1">
        <f t="array" ref="H41">INDEX(A$1:A$1048575,J41)</f>
        <v>726287</v>
      </c>
      <c r="I41" s="2">
        <f>SMALL(B:B,K41)</f>
        <v>0.73247958041854677</v>
      </c>
      <c r="J41" s="3">
        <f>MATCH(I41,B:B,0)</f>
        <v>13</v>
      </c>
      <c r="K41">
        <v>4</v>
      </c>
    </row>
    <row r="42" spans="1:11" x14ac:dyDescent="0.25">
      <c r="A42">
        <v>750504</v>
      </c>
      <c r="B42">
        <v>0.87418456722924953</v>
      </c>
      <c r="C42">
        <v>0.93286924085777045</v>
      </c>
      <c r="D42">
        <v>69.331236196248511</v>
      </c>
      <c r="E42">
        <v>4.3078154393483317</v>
      </c>
      <c r="G42" s="14"/>
      <c r="H42" s="2" cm="1">
        <f t="array" ref="H42">INDEX(A$1:A$1048575,J42)</f>
        <v>164287</v>
      </c>
      <c r="I42" s="2">
        <f>SMALL(B:B,K42)</f>
        <v>0.73649753631359249</v>
      </c>
      <c r="J42" s="3">
        <f>MATCH(I42,B:B,0)</f>
        <v>110</v>
      </c>
      <c r="K42">
        <v>5</v>
      </c>
    </row>
    <row r="43" spans="1:11" x14ac:dyDescent="0.25">
      <c r="A43">
        <v>751239</v>
      </c>
      <c r="B43">
        <v>0.82105536967862869</v>
      </c>
      <c r="C43">
        <v>0.90173575537521922</v>
      </c>
      <c r="D43">
        <v>34.905228834660292</v>
      </c>
      <c r="E43">
        <v>4.4377055770507461</v>
      </c>
    </row>
    <row r="44" spans="1:11" x14ac:dyDescent="0.25">
      <c r="A44">
        <v>751654</v>
      </c>
      <c r="B44">
        <v>0.86308466438377007</v>
      </c>
      <c r="C44">
        <v>0.92651147946541879</v>
      </c>
      <c r="D44">
        <v>30.454371607373542</v>
      </c>
      <c r="E44">
        <v>4.2660029909987376</v>
      </c>
      <c r="G44" s="18" t="s">
        <v>3</v>
      </c>
      <c r="H44" s="18"/>
      <c r="I44" s="18"/>
      <c r="J44" s="18"/>
    </row>
    <row r="45" spans="1:11" x14ac:dyDescent="0.25">
      <c r="A45">
        <v>751855</v>
      </c>
      <c r="B45">
        <v>0.87683473801815648</v>
      </c>
      <c r="C45">
        <v>0.93437607505501519</v>
      </c>
      <c r="D45">
        <v>19.054814024282681</v>
      </c>
      <c r="E45">
        <v>3.1617634980048162</v>
      </c>
    </row>
    <row r="46" spans="1:11" ht="15.75" customHeight="1" x14ac:dyDescent="0.25">
      <c r="A46">
        <v>752242</v>
      </c>
      <c r="B46">
        <v>0.87187822123329328</v>
      </c>
      <c r="C46">
        <v>0.93155442629045959</v>
      </c>
      <c r="D46">
        <v>30.087372766660771</v>
      </c>
      <c r="E46">
        <v>3.8539891045238268</v>
      </c>
      <c r="G46" s="12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25">
      <c r="A47">
        <v>752433</v>
      </c>
      <c r="B47">
        <v>0.82268296717234457</v>
      </c>
      <c r="C47">
        <v>0.90271647015896583</v>
      </c>
      <c r="D47">
        <v>25.802775105112239</v>
      </c>
      <c r="E47">
        <v>4.0607109137246642</v>
      </c>
      <c r="G47" s="13"/>
      <c r="H47" s="2" cm="1">
        <f t="array" ref="H47">INDEX(A$2:A$1048576,J47)</f>
        <v>764872</v>
      </c>
      <c r="I47" s="2">
        <f>LARGE(D$2:D$1048576,K47)</f>
        <v>104.66851506959959</v>
      </c>
      <c r="J47" s="3">
        <f>MATCH(I47,D$2:D$1048576,0)</f>
        <v>72</v>
      </c>
      <c r="K47">
        <v>1</v>
      </c>
    </row>
    <row r="48" spans="1:11" ht="14.25" customHeight="1" x14ac:dyDescent="0.25">
      <c r="A48">
        <v>752645</v>
      </c>
      <c r="B48">
        <v>0.8200175559644497</v>
      </c>
      <c r="C48">
        <v>0.90110950114424837</v>
      </c>
      <c r="D48">
        <v>22.074093979142159</v>
      </c>
      <c r="E48">
        <v>4.5297839851559321</v>
      </c>
      <c r="G48" s="13"/>
      <c r="H48" s="2">
        <f t="array" ref="H48">INDEX(A$2:A$1048576,J48)</f>
        <v>723975</v>
      </c>
      <c r="I48" s="2">
        <f>LARGE(D$2:D$1048576,K48)</f>
        <v>80.627180203080385</v>
      </c>
      <c r="J48" s="3">
        <f>MATCH(I48,D$2:D$1048576,0)</f>
        <v>189</v>
      </c>
      <c r="K48">
        <v>2</v>
      </c>
    </row>
    <row r="49" spans="1:11" ht="14.25" customHeight="1" x14ac:dyDescent="0.25">
      <c r="A49">
        <v>754335</v>
      </c>
      <c r="B49">
        <v>0.84656229595279042</v>
      </c>
      <c r="C49">
        <v>0.91690629426177117</v>
      </c>
      <c r="D49">
        <v>27.63998462372945</v>
      </c>
      <c r="E49">
        <v>3.9561581070438501</v>
      </c>
      <c r="G49" s="13"/>
      <c r="H49" s="2">
        <f t="array" ref="H49">INDEX(A$2:A$1048576,J49)</f>
        <v>119615</v>
      </c>
      <c r="I49" s="2">
        <f>LARGE(D$2:D$1048576,K49)</f>
        <v>74.373161741988611</v>
      </c>
      <c r="J49" s="3">
        <f>MATCH(I49,D$2:D$1048576,0)</f>
        <v>7</v>
      </c>
      <c r="K49">
        <v>3</v>
      </c>
    </row>
    <row r="50" spans="1:11" ht="14.25" customHeight="1" x14ac:dyDescent="0.25">
      <c r="A50">
        <v>754834</v>
      </c>
      <c r="B50">
        <v>0.86532411589147828</v>
      </c>
      <c r="C50">
        <v>0.92780027719517399</v>
      </c>
      <c r="D50">
        <v>27.50205958196586</v>
      </c>
      <c r="E50">
        <v>3.0401174659310941</v>
      </c>
      <c r="G50" s="13"/>
      <c r="H50" s="2">
        <f t="array" ref="H50">INDEX(A$2:A$1048576,J50)</f>
        <v>761873</v>
      </c>
      <c r="I50" s="2">
        <f>LARGE(D$2:D$1048576,K50)</f>
        <v>72.331701210465113</v>
      </c>
      <c r="J50" s="3">
        <f>MATCH(I50,D$2:D$1048576,0)</f>
        <v>64</v>
      </c>
      <c r="K50">
        <v>4</v>
      </c>
    </row>
    <row r="51" spans="1:11" ht="14.25" customHeight="1" x14ac:dyDescent="0.25">
      <c r="A51">
        <v>755870</v>
      </c>
      <c r="B51">
        <v>0.87881997422258651</v>
      </c>
      <c r="C51">
        <v>0.93550205584355961</v>
      </c>
      <c r="D51">
        <v>16.192566774603709</v>
      </c>
      <c r="E51">
        <v>2.8075776269899531</v>
      </c>
      <c r="G51" s="14"/>
      <c r="H51" s="2">
        <f t="array" ref="H51">INDEX(A$2:A$1048576,J51)</f>
        <v>774098</v>
      </c>
      <c r="I51" s="2">
        <f>LARGE(D$2:D$1048576,K51)</f>
        <v>69.810457669320584</v>
      </c>
      <c r="J51" s="3">
        <f>MATCH(I51,D$2:D$1048576,0)</f>
        <v>97</v>
      </c>
      <c r="K51">
        <v>5</v>
      </c>
    </row>
    <row r="52" spans="1:11" x14ac:dyDescent="0.25">
      <c r="A52">
        <v>756125</v>
      </c>
      <c r="B52">
        <v>0.82080465888738685</v>
      </c>
      <c r="C52">
        <v>0.90158453283939222</v>
      </c>
      <c r="D52">
        <v>23.976551044718668</v>
      </c>
      <c r="E52">
        <v>4.6191732457328136</v>
      </c>
    </row>
    <row r="53" spans="1:11" ht="15.75" x14ac:dyDescent="0.25">
      <c r="A53">
        <v>756202</v>
      </c>
      <c r="B53">
        <v>0.84706348852497582</v>
      </c>
      <c r="C53">
        <v>0.91720018698590799</v>
      </c>
      <c r="D53">
        <v>39.028735407389263</v>
      </c>
      <c r="E53">
        <v>4.3855259567188591</v>
      </c>
      <c r="G53" s="5" t="s">
        <v>10</v>
      </c>
      <c r="H53" s="6">
        <f>AVERAGE(D:D)</f>
        <v>32.442517113026796</v>
      </c>
    </row>
    <row r="54" spans="1:11" ht="15.75" x14ac:dyDescent="0.25">
      <c r="A54">
        <v>756413</v>
      </c>
      <c r="B54">
        <v>0.83842930535743898</v>
      </c>
      <c r="C54">
        <v>0.91211481770241498</v>
      </c>
      <c r="D54">
        <v>24.662724910277049</v>
      </c>
      <c r="E54">
        <v>4.2960946116287104</v>
      </c>
      <c r="G54" s="5" t="s">
        <v>12</v>
      </c>
      <c r="H54" s="6">
        <f>_xlfn.STDEV.P(D:D)</f>
        <v>13.729361510982683</v>
      </c>
    </row>
    <row r="55" spans="1:11" x14ac:dyDescent="0.25">
      <c r="A55">
        <v>756817</v>
      </c>
      <c r="B55">
        <v>0.84014026892459404</v>
      </c>
      <c r="C55">
        <v>0.91312633402190024</v>
      </c>
      <c r="D55">
        <v>38.295214289777782</v>
      </c>
      <c r="E55">
        <v>4.4459036043394331</v>
      </c>
    </row>
    <row r="56" spans="1:11" x14ac:dyDescent="0.25">
      <c r="A56">
        <v>756850</v>
      </c>
      <c r="B56">
        <v>0.88361682081581727</v>
      </c>
      <c r="C56">
        <v>0.93821292213042795</v>
      </c>
      <c r="D56">
        <v>17.252037923097671</v>
      </c>
      <c r="E56">
        <v>2.4033818423271218</v>
      </c>
    </row>
    <row r="57" spans="1:11" ht="15.75" customHeight="1" x14ac:dyDescent="0.25">
      <c r="A57">
        <v>759110</v>
      </c>
      <c r="B57">
        <v>0.87201560234272668</v>
      </c>
      <c r="C57">
        <v>0.93163283602064662</v>
      </c>
      <c r="D57">
        <v>20.494378040087</v>
      </c>
      <c r="E57">
        <v>2.9508880724058302</v>
      </c>
      <c r="G57" s="15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25">
      <c r="A58">
        <v>759755</v>
      </c>
      <c r="B58">
        <v>0.8177825554242889</v>
      </c>
      <c r="C58">
        <v>0.89975839297611715</v>
      </c>
      <c r="D58">
        <v>29.04737509655563</v>
      </c>
      <c r="E58">
        <v>4.7236265794811043</v>
      </c>
      <c r="G58" s="16"/>
      <c r="H58" s="2" cm="1">
        <f t="array" ref="H58">INDEX(A$1:A$1048575,J58)</f>
        <v>93057</v>
      </c>
      <c r="I58" s="2">
        <f>SMALL(D:D,K58)</f>
        <v>13.087297037585721</v>
      </c>
      <c r="J58" s="3">
        <f>MATCH(I58,D:D,0)</f>
        <v>191</v>
      </c>
      <c r="K58">
        <v>1</v>
      </c>
    </row>
    <row r="59" spans="1:11" ht="14.25" customHeight="1" x14ac:dyDescent="0.25">
      <c r="A59">
        <v>760053</v>
      </c>
      <c r="B59">
        <v>0.81134695255987599</v>
      </c>
      <c r="C59">
        <v>0.89584930309816624</v>
      </c>
      <c r="D59">
        <v>37.875489889571057</v>
      </c>
      <c r="E59">
        <v>5.5480943893931984</v>
      </c>
      <c r="G59" s="16"/>
      <c r="H59" s="2" cm="1">
        <f t="array" ref="H59">INDEX(A$1:A$1048575,J59)</f>
        <v>755870</v>
      </c>
      <c r="I59" s="2">
        <f>SMALL(D:D,K59)</f>
        <v>16.192566774603709</v>
      </c>
      <c r="J59" s="3">
        <f>MATCH(I59,D:D,0)</f>
        <v>51</v>
      </c>
      <c r="K59">
        <v>2</v>
      </c>
    </row>
    <row r="60" spans="1:11" ht="14.25" customHeight="1" x14ac:dyDescent="0.25">
      <c r="A60">
        <v>761124</v>
      </c>
      <c r="B60">
        <v>0.82804082622795405</v>
      </c>
      <c r="C60">
        <v>0.90593253098899718</v>
      </c>
      <c r="D60">
        <v>33.327799019737263</v>
      </c>
      <c r="E60">
        <v>5.169030597877458</v>
      </c>
      <c r="G60" s="16"/>
      <c r="H60" s="2" cm="1">
        <f t="array" ref="H60">INDEX(A$1:A$1048575,J60)</f>
        <v>749729</v>
      </c>
      <c r="I60" s="2">
        <f>SMALL(D:D,K60)</f>
        <v>16.281819807687349</v>
      </c>
      <c r="J60" s="3">
        <f>MATCH(I60,D:D,0)</f>
        <v>41</v>
      </c>
      <c r="K60">
        <v>3</v>
      </c>
    </row>
    <row r="61" spans="1:11" ht="14.25" customHeight="1" x14ac:dyDescent="0.25">
      <c r="A61">
        <v>761362</v>
      </c>
      <c r="B61">
        <v>0.86419380811028967</v>
      </c>
      <c r="C61">
        <v>0.92715017542764222</v>
      </c>
      <c r="D61">
        <v>18.83231929423458</v>
      </c>
      <c r="E61">
        <v>3.701549537019043</v>
      </c>
      <c r="G61" s="16"/>
      <c r="H61" s="2" cm="1">
        <f t="array" ref="H61">INDEX(A$1:A$1048575,J61)</f>
        <v>761868</v>
      </c>
      <c r="I61" s="2">
        <f>SMALL(D:D,K61)</f>
        <v>16.557192545839399</v>
      </c>
      <c r="J61" s="3">
        <f>MATCH(I61,D:D,0)</f>
        <v>64</v>
      </c>
      <c r="K61">
        <v>4</v>
      </c>
    </row>
    <row r="62" spans="1:11" ht="14.25" customHeight="1" x14ac:dyDescent="0.25">
      <c r="A62">
        <v>761480</v>
      </c>
      <c r="B62">
        <v>0.86455410731981575</v>
      </c>
      <c r="C62">
        <v>0.92735748876985957</v>
      </c>
      <c r="D62">
        <v>21.239703387759452</v>
      </c>
      <c r="E62">
        <v>3.4290301346146062</v>
      </c>
      <c r="G62" s="17"/>
      <c r="H62" s="2" cm="1">
        <f t="array" ref="H62">INDEX(A$1:A$1048575,J62)</f>
        <v>731930</v>
      </c>
      <c r="I62" s="2">
        <f>SMALL(D:D,K62)</f>
        <v>16.62288520383871</v>
      </c>
      <c r="J62" s="3">
        <f>MATCH(I62,D:D,0)</f>
        <v>20</v>
      </c>
      <c r="K62">
        <v>5</v>
      </c>
    </row>
    <row r="63" spans="1:11" x14ac:dyDescent="0.25">
      <c r="A63">
        <v>761482</v>
      </c>
      <c r="B63">
        <v>0.86307021537082196</v>
      </c>
      <c r="C63">
        <v>0.92650315404139305</v>
      </c>
      <c r="D63">
        <v>21.572552004804621</v>
      </c>
      <c r="E63">
        <v>3.3851091722620752</v>
      </c>
    </row>
    <row r="64" spans="1:11" x14ac:dyDescent="0.25">
      <c r="A64">
        <v>761868</v>
      </c>
      <c r="B64">
        <v>0.88766102036590744</v>
      </c>
      <c r="C64">
        <v>0.94048773671645958</v>
      </c>
      <c r="D64">
        <v>16.557192545839399</v>
      </c>
      <c r="E64">
        <v>2.4516139140611402</v>
      </c>
      <c r="G64" s="18" t="s">
        <v>4</v>
      </c>
      <c r="H64" s="18"/>
      <c r="I64" s="18"/>
      <c r="J64" s="18"/>
    </row>
    <row r="65" spans="1:11" x14ac:dyDescent="0.25">
      <c r="A65">
        <v>761873</v>
      </c>
      <c r="B65">
        <v>0.86026059139181243</v>
      </c>
      <c r="C65">
        <v>0.92488180997070035</v>
      </c>
      <c r="D65">
        <v>72.331701210465113</v>
      </c>
      <c r="E65">
        <v>5.0024842454902654</v>
      </c>
    </row>
    <row r="66" spans="1:11" ht="15.75" customHeight="1" x14ac:dyDescent="0.25">
      <c r="A66">
        <v>762411</v>
      </c>
      <c r="B66">
        <v>0.87039720945405064</v>
      </c>
      <c r="C66">
        <v>0.93070841322321096</v>
      </c>
      <c r="D66">
        <v>20.976176963403031</v>
      </c>
      <c r="E66">
        <v>3.5405722036380558</v>
      </c>
      <c r="G66" s="12" t="s">
        <v>16</v>
      </c>
      <c r="H66" s="1" t="s">
        <v>5</v>
      </c>
      <c r="I66" s="1" t="s">
        <v>20</v>
      </c>
      <c r="J66" s="1" t="s">
        <v>7</v>
      </c>
    </row>
    <row r="67" spans="1:11" x14ac:dyDescent="0.25">
      <c r="A67">
        <v>762821</v>
      </c>
      <c r="B67">
        <v>0.85119110872257764</v>
      </c>
      <c r="C67">
        <v>0.91961451706619923</v>
      </c>
      <c r="D67">
        <v>26.040833319999571</v>
      </c>
      <c r="E67">
        <v>4.3751050210900688</v>
      </c>
      <c r="G67" s="13"/>
      <c r="H67" s="2">
        <f t="array" ref="H67">INDEX(A$2:A$1048576,J67)</f>
        <v>723975</v>
      </c>
      <c r="I67" s="2">
        <f>LARGE(E$2:E$1048576,K67)</f>
        <v>11.044800101109519</v>
      </c>
      <c r="J67" s="3">
        <f>MATCH(I67,E$2:E$1048576,0)</f>
        <v>189</v>
      </c>
      <c r="K67">
        <v>1</v>
      </c>
    </row>
    <row r="68" spans="1:11" x14ac:dyDescent="0.25">
      <c r="A68">
        <v>763207</v>
      </c>
      <c r="B68">
        <v>0.84377335714606649</v>
      </c>
      <c r="C68">
        <v>0.91526797897993639</v>
      </c>
      <c r="D68">
        <v>26.554042771299439</v>
      </c>
      <c r="E68">
        <v>4.0772617378624503</v>
      </c>
      <c r="G68" s="13"/>
      <c r="H68" s="2">
        <f t="array" ref="H68">INDEX(A$2:A$1048576,J68)</f>
        <v>777072</v>
      </c>
      <c r="I68" s="2">
        <f>LARGE(E$2:E$1048576,K68)</f>
        <v>9.3176560029639379</v>
      </c>
      <c r="J68" s="3">
        <f>MATCH(I68,E$2:E$1048576,0)</f>
        <v>10</v>
      </c>
      <c r="K68">
        <v>2</v>
      </c>
    </row>
    <row r="69" spans="1:11" x14ac:dyDescent="0.25">
      <c r="A69">
        <v>763315</v>
      </c>
      <c r="B69">
        <v>0.86769970512271211</v>
      </c>
      <c r="C69">
        <v>0.92916404360164762</v>
      </c>
      <c r="D69">
        <v>18</v>
      </c>
      <c r="E69">
        <v>3.390405072686947</v>
      </c>
      <c r="G69" s="13"/>
      <c r="H69" s="2">
        <f t="array" ref="H69">INDEX(A$2:A$1048576,J69)</f>
        <v>726287</v>
      </c>
      <c r="I69" s="2">
        <f>LARGE(E$2:E$1048576,K69)</f>
        <v>8.8632954286488577</v>
      </c>
      <c r="J69" s="3">
        <f>MATCH(I69,E$2:E$1048576,0)</f>
        <v>12</v>
      </c>
      <c r="K69">
        <v>3</v>
      </c>
    </row>
    <row r="70" spans="1:11" x14ac:dyDescent="0.25">
      <c r="A70">
        <v>763317</v>
      </c>
      <c r="B70">
        <v>0.80184026508428241</v>
      </c>
      <c r="C70">
        <v>0.89002369479935639</v>
      </c>
      <c r="D70">
        <v>22.738492968972238</v>
      </c>
      <c r="E70">
        <v>5.2028573531504154</v>
      </c>
      <c r="G70" s="13"/>
      <c r="H70" s="2">
        <f t="array" ref="H70">INDEX(A$2:A$1048576,J70)</f>
        <v>665325</v>
      </c>
      <c r="I70" s="2">
        <f>LARGE(E$2:E$1048576,K70)</f>
        <v>8.5183441282981462</v>
      </c>
      <c r="J70" s="3">
        <f>MATCH(I70,E$2:E$1048576,0)</f>
        <v>174</v>
      </c>
      <c r="K70">
        <v>4</v>
      </c>
    </row>
    <row r="71" spans="1:11" x14ac:dyDescent="0.25">
      <c r="A71">
        <v>763721</v>
      </c>
      <c r="B71">
        <v>0.85509142582061848</v>
      </c>
      <c r="C71">
        <v>0.92188602019154942</v>
      </c>
      <c r="D71">
        <v>35.196435366383341</v>
      </c>
      <c r="E71">
        <v>3.7967581777903492</v>
      </c>
      <c r="G71" s="14"/>
      <c r="H71" s="2">
        <f t="array" ref="H71">INDEX(A$2:A$1048576,J71)</f>
        <v>186556</v>
      </c>
      <c r="I71" s="2">
        <f>LARGE(E$2:E$1048576,K71)</f>
        <v>8.0845392146349369</v>
      </c>
      <c r="J71" s="3">
        <f>MATCH(I71,E$2:E$1048576,0)</f>
        <v>113</v>
      </c>
      <c r="K71">
        <v>5</v>
      </c>
    </row>
    <row r="72" spans="1:11" x14ac:dyDescent="0.25">
      <c r="A72">
        <v>764367</v>
      </c>
      <c r="B72">
        <v>0.86771993150531335</v>
      </c>
      <c r="C72">
        <v>0.9291756401678094</v>
      </c>
      <c r="D72">
        <v>26.691232174629931</v>
      </c>
      <c r="E72">
        <v>3.2636709865763942</v>
      </c>
    </row>
    <row r="73" spans="1:11" ht="15.75" x14ac:dyDescent="0.25">
      <c r="A73">
        <v>764872</v>
      </c>
      <c r="B73">
        <v>0.8638066058825693</v>
      </c>
      <c r="C73">
        <v>0.92692729294575116</v>
      </c>
      <c r="D73">
        <v>104.66851506959959</v>
      </c>
      <c r="E73">
        <v>6.3904541708610969</v>
      </c>
      <c r="G73" s="5" t="s">
        <v>10</v>
      </c>
      <c r="H73" s="6">
        <f>HARMEAN(E:E)</f>
        <v>4.0947917462445096</v>
      </c>
    </row>
    <row r="74" spans="1:11" ht="15.75" x14ac:dyDescent="0.25">
      <c r="A74">
        <v>764934</v>
      </c>
      <c r="B74">
        <v>0.8925461984020443</v>
      </c>
      <c r="C74">
        <v>0.94322262690935443</v>
      </c>
      <c r="D74">
        <v>27.00173605529837</v>
      </c>
      <c r="E74">
        <v>2.834542141385318</v>
      </c>
      <c r="G74" s="5" t="s">
        <v>12</v>
      </c>
      <c r="H74" s="6">
        <f>_xlfn.STDEV.P(E:E)</f>
        <v>1.2906025192862389</v>
      </c>
    </row>
    <row r="75" spans="1:11" x14ac:dyDescent="0.25">
      <c r="A75">
        <v>765122</v>
      </c>
      <c r="B75">
        <v>0.81275935021222467</v>
      </c>
      <c r="C75">
        <v>0.89670959371090564</v>
      </c>
      <c r="D75">
        <v>21.06769223835396</v>
      </c>
      <c r="E75">
        <v>4.3195854723775264</v>
      </c>
    </row>
    <row r="76" spans="1:11" x14ac:dyDescent="0.25">
      <c r="A76">
        <v>765421</v>
      </c>
      <c r="B76">
        <v>0.79217858380536021</v>
      </c>
      <c r="C76">
        <v>0.88403978371766423</v>
      </c>
      <c r="D76">
        <v>37.702163399465562</v>
      </c>
      <c r="E76">
        <v>5.5795204248350032</v>
      </c>
    </row>
    <row r="77" spans="1:11" ht="15.75" customHeight="1" x14ac:dyDescent="0.25">
      <c r="A77">
        <v>765740</v>
      </c>
      <c r="B77">
        <v>0.85700024147085097</v>
      </c>
      <c r="C77">
        <v>0.92299421651346425</v>
      </c>
      <c r="D77">
        <v>24.619090344182091</v>
      </c>
      <c r="E77">
        <v>3.750018938899748</v>
      </c>
      <c r="G77" s="15" t="s">
        <v>18</v>
      </c>
      <c r="H77" s="11" t="s">
        <v>5</v>
      </c>
      <c r="I77" s="11" t="s">
        <v>20</v>
      </c>
      <c r="J77" s="11" t="s">
        <v>7</v>
      </c>
    </row>
    <row r="78" spans="1:11" x14ac:dyDescent="0.25">
      <c r="A78">
        <v>766300</v>
      </c>
      <c r="B78">
        <v>0.84867001930282693</v>
      </c>
      <c r="C78">
        <v>0.91814116142033675</v>
      </c>
      <c r="D78">
        <v>27.36500959254354</v>
      </c>
      <c r="E78">
        <v>4.0302780242923131</v>
      </c>
      <c r="G78" s="16"/>
      <c r="H78" s="2" cm="1">
        <f t="array" ref="H78">INDEX(A$1:A$1048575,J78)</f>
        <v>756850</v>
      </c>
      <c r="I78" s="2">
        <f>SMALL(E:E,K78)</f>
        <v>2.4033818423271218</v>
      </c>
      <c r="J78" s="3">
        <f>MATCH(I78,E:E,0)</f>
        <v>56</v>
      </c>
      <c r="K78">
        <v>1</v>
      </c>
    </row>
    <row r="79" spans="1:11" x14ac:dyDescent="0.25">
      <c r="A79">
        <v>766443</v>
      </c>
      <c r="B79">
        <v>0.81721374777037914</v>
      </c>
      <c r="C79">
        <v>0.89941400539485816</v>
      </c>
      <c r="D79">
        <v>52.381376401828163</v>
      </c>
      <c r="E79">
        <v>5.2352733881036446</v>
      </c>
      <c r="G79" s="16"/>
      <c r="H79" s="2" cm="1">
        <f t="array" ref="H79">INDEX(A$1:A$1048575,J79)</f>
        <v>73699</v>
      </c>
      <c r="I79" s="2">
        <f>SMALL(E:E,K79)</f>
        <v>2.4144254325850851</v>
      </c>
      <c r="J79" s="3">
        <f>MATCH(I79,E:E,0)</f>
        <v>24</v>
      </c>
      <c r="K79">
        <v>2</v>
      </c>
    </row>
    <row r="80" spans="1:11" x14ac:dyDescent="0.25">
      <c r="A80">
        <v>767140</v>
      </c>
      <c r="B80">
        <v>0.86813042503735716</v>
      </c>
      <c r="C80">
        <v>0.92941093769724037</v>
      </c>
      <c r="D80">
        <v>31.77262973063451</v>
      </c>
      <c r="E80">
        <v>3.6701038433533122</v>
      </c>
      <c r="G80" s="16"/>
      <c r="H80" s="2" cm="1">
        <f t="array" ref="H80">INDEX(A$1:A$1048575,J80)</f>
        <v>761868</v>
      </c>
      <c r="I80" s="2">
        <f>SMALL(E:E,K80)</f>
        <v>2.4516139140611402</v>
      </c>
      <c r="J80" s="3">
        <f>MATCH(I80,E:E,0)</f>
        <v>64</v>
      </c>
      <c r="K80">
        <v>3</v>
      </c>
    </row>
    <row r="81" spans="1:11" x14ac:dyDescent="0.25">
      <c r="A81">
        <v>767466</v>
      </c>
      <c r="B81">
        <v>0.84859221175039323</v>
      </c>
      <c r="C81">
        <v>0.91809562580259818</v>
      </c>
      <c r="D81">
        <v>23.608128896632191</v>
      </c>
      <c r="E81">
        <v>3.9871576485823561</v>
      </c>
      <c r="G81" s="16"/>
      <c r="H81" s="2" cm="1">
        <f t="array" ref="H81">INDEX(A$1:A$1048575,J81)</f>
        <v>778599</v>
      </c>
      <c r="I81" s="2">
        <f>SMALL(E:E,K81)</f>
        <v>2.611517170765151</v>
      </c>
      <c r="J81" s="3">
        <f>MATCH(I81,E:E,0)</f>
        <v>131</v>
      </c>
      <c r="K81">
        <v>4</v>
      </c>
    </row>
    <row r="82" spans="1:11" x14ac:dyDescent="0.25">
      <c r="A82">
        <v>767526</v>
      </c>
      <c r="B82">
        <v>0.82980104681660161</v>
      </c>
      <c r="C82">
        <v>0.9069849951832184</v>
      </c>
      <c r="D82">
        <v>23.549731288275879</v>
      </c>
      <c r="E82">
        <v>3.790561025083623</v>
      </c>
      <c r="G82" s="17"/>
      <c r="H82" s="2" cm="1">
        <f t="array" ref="H82">INDEX(A$1:A$1048575,J82)</f>
        <v>93057</v>
      </c>
      <c r="I82" s="2">
        <f>SMALL(E:E,K82)</f>
        <v>2.7351855836669721</v>
      </c>
      <c r="J82" s="3">
        <f>MATCH(I82,E:E,0)</f>
        <v>191</v>
      </c>
      <c r="K82">
        <v>5</v>
      </c>
    </row>
    <row r="83" spans="1:11" x14ac:dyDescent="0.25">
      <c r="A83">
        <v>767982</v>
      </c>
      <c r="B83">
        <v>0.82117348898259301</v>
      </c>
      <c r="C83">
        <v>0.90180698758287481</v>
      </c>
      <c r="D83">
        <v>44.71393448915002</v>
      </c>
      <c r="E83">
        <v>5.0850146151047406</v>
      </c>
    </row>
    <row r="84" spans="1:11" x14ac:dyDescent="0.25">
      <c r="A84">
        <v>768304</v>
      </c>
      <c r="B84">
        <v>0.88271064694769075</v>
      </c>
      <c r="C84">
        <v>0.93770186977884118</v>
      </c>
      <c r="D84">
        <v>17.05459981940356</v>
      </c>
      <c r="E84">
        <v>3.0200880647673238</v>
      </c>
    </row>
    <row r="85" spans="1:11" x14ac:dyDescent="0.25">
      <c r="A85">
        <v>768522</v>
      </c>
      <c r="B85">
        <v>0.84885983045336666</v>
      </c>
      <c r="C85">
        <v>0.91825222926198158</v>
      </c>
      <c r="D85">
        <v>32.738308981986229</v>
      </c>
      <c r="E85">
        <v>4.2362987890374377</v>
      </c>
    </row>
    <row r="86" spans="1:11" x14ac:dyDescent="0.25">
      <c r="A86">
        <v>770793</v>
      </c>
      <c r="B86">
        <v>0.87308903550956707</v>
      </c>
      <c r="C86">
        <v>0.93224509775857645</v>
      </c>
      <c r="D86">
        <v>18.79239997645325</v>
      </c>
      <c r="E86">
        <v>2.9346858860527441</v>
      </c>
    </row>
    <row r="87" spans="1:11" x14ac:dyDescent="0.25">
      <c r="A87">
        <v>771387</v>
      </c>
      <c r="B87">
        <v>0.79260340551909103</v>
      </c>
      <c r="C87">
        <v>0.88430425054288442</v>
      </c>
      <c r="D87">
        <v>41.934309677458621</v>
      </c>
      <c r="E87">
        <v>6.0708465142521852</v>
      </c>
    </row>
    <row r="88" spans="1:11" x14ac:dyDescent="0.25">
      <c r="A88">
        <v>771393</v>
      </c>
      <c r="B88">
        <v>0.86016747352474798</v>
      </c>
      <c r="C88">
        <v>0.92482799077747035</v>
      </c>
      <c r="D88">
        <v>35.871760524471057</v>
      </c>
      <c r="E88">
        <v>3.6916666249871941</v>
      </c>
    </row>
    <row r="89" spans="1:11" x14ac:dyDescent="0.25">
      <c r="A89">
        <v>771645</v>
      </c>
      <c r="B89">
        <v>0.80072697809605664</v>
      </c>
      <c r="C89">
        <v>0.88933745963275423</v>
      </c>
      <c r="D89">
        <v>38.04615309890081</v>
      </c>
      <c r="E89">
        <v>6.0013187465082964</v>
      </c>
    </row>
    <row r="90" spans="1:11" x14ac:dyDescent="0.25">
      <c r="A90">
        <v>771992</v>
      </c>
      <c r="B90">
        <v>0.81801254351516983</v>
      </c>
      <c r="C90">
        <v>0.89989757929120051</v>
      </c>
      <c r="D90">
        <v>28.05574807414694</v>
      </c>
      <c r="E90">
        <v>4.5533798180424583</v>
      </c>
    </row>
    <row r="91" spans="1:11" x14ac:dyDescent="0.25">
      <c r="A91">
        <v>772075</v>
      </c>
      <c r="B91">
        <v>0.82629621075310933</v>
      </c>
      <c r="C91">
        <v>0.90488739547060637</v>
      </c>
      <c r="D91">
        <v>62.996434670939919</v>
      </c>
      <c r="E91">
        <v>6.0993220614737913</v>
      </c>
    </row>
    <row r="92" spans="1:11" x14ac:dyDescent="0.25">
      <c r="A92">
        <v>772219</v>
      </c>
      <c r="B92">
        <v>0.82716922386772451</v>
      </c>
      <c r="C92">
        <v>0.90541063527414845</v>
      </c>
      <c r="D92">
        <v>26.131877085276521</v>
      </c>
      <c r="E92">
        <v>3.9929491271837811</v>
      </c>
    </row>
    <row r="93" spans="1:11" x14ac:dyDescent="0.25">
      <c r="A93">
        <v>772415</v>
      </c>
      <c r="B93">
        <v>0.78296180741195465</v>
      </c>
      <c r="C93">
        <v>0.87827098051915897</v>
      </c>
      <c r="D93">
        <v>41.665333311999319</v>
      </c>
      <c r="E93">
        <v>6.2068430370286194</v>
      </c>
    </row>
    <row r="94" spans="1:11" x14ac:dyDescent="0.25">
      <c r="A94">
        <v>772857</v>
      </c>
      <c r="B94">
        <v>0.8005125239409584</v>
      </c>
      <c r="C94">
        <v>0.88920517163501656</v>
      </c>
      <c r="D94">
        <v>31.985714584795499</v>
      </c>
      <c r="E94">
        <v>5.8080198289027951</v>
      </c>
    </row>
    <row r="95" spans="1:11" x14ac:dyDescent="0.25">
      <c r="A95">
        <v>772947</v>
      </c>
      <c r="B95">
        <v>0.85019106899993635</v>
      </c>
      <c r="C95">
        <v>0.91903056202674338</v>
      </c>
      <c r="D95">
        <v>30.074127169379331</v>
      </c>
      <c r="E95">
        <v>3.795204366501697</v>
      </c>
    </row>
    <row r="96" spans="1:11" x14ac:dyDescent="0.25">
      <c r="A96">
        <v>773757</v>
      </c>
      <c r="B96">
        <v>0.80086032534514029</v>
      </c>
      <c r="C96">
        <v>0.88941970021095662</v>
      </c>
      <c r="D96">
        <v>34.268585285943743</v>
      </c>
      <c r="E96">
        <v>5.639317160425473</v>
      </c>
    </row>
    <row r="97" spans="1:5" x14ac:dyDescent="0.25">
      <c r="A97">
        <v>774095</v>
      </c>
      <c r="B97">
        <v>0.83146992972593459</v>
      </c>
      <c r="C97">
        <v>0.90798097880903517</v>
      </c>
      <c r="D97">
        <v>36.218089402948912</v>
      </c>
      <c r="E97">
        <v>4.8750168323129177</v>
      </c>
    </row>
    <row r="98" spans="1:5" x14ac:dyDescent="0.25">
      <c r="A98">
        <v>774098</v>
      </c>
      <c r="B98">
        <v>0.74110801599829002</v>
      </c>
      <c r="C98">
        <v>0.85130619029786592</v>
      </c>
      <c r="D98">
        <v>69.810457669320584</v>
      </c>
      <c r="E98">
        <v>7.4339361588566293</v>
      </c>
    </row>
    <row r="99" spans="1:5" x14ac:dyDescent="0.25">
      <c r="A99">
        <v>774333</v>
      </c>
      <c r="B99">
        <v>0.82476684213342277</v>
      </c>
      <c r="C99">
        <v>0.90396956267481077</v>
      </c>
      <c r="D99">
        <v>27.14241952184808</v>
      </c>
      <c r="E99">
        <v>4.4327159050923477</v>
      </c>
    </row>
    <row r="100" spans="1:5" x14ac:dyDescent="0.25">
      <c r="A100">
        <v>774655</v>
      </c>
      <c r="B100">
        <v>0.80846679643014041</v>
      </c>
      <c r="C100">
        <v>0.8940908376377491</v>
      </c>
      <c r="D100">
        <v>31.081231776588261</v>
      </c>
      <c r="E100">
        <v>5.0601631687793116</v>
      </c>
    </row>
    <row r="101" spans="1:5" x14ac:dyDescent="0.25">
      <c r="A101">
        <v>775038</v>
      </c>
      <c r="B101">
        <v>0.85865342652303445</v>
      </c>
      <c r="C101">
        <v>0.92395216264638358</v>
      </c>
      <c r="D101">
        <v>33.277948779935343</v>
      </c>
      <c r="E101">
        <v>3.917683382907216</v>
      </c>
    </row>
    <row r="102" spans="1:5" x14ac:dyDescent="0.25">
      <c r="A102">
        <v>133988</v>
      </c>
      <c r="B102">
        <v>0.88833231669882262</v>
      </c>
      <c r="C102">
        <v>0.94086439006859002</v>
      </c>
      <c r="D102">
        <v>27.827594218688759</v>
      </c>
      <c r="E102">
        <v>2.8326018717558221</v>
      </c>
    </row>
    <row r="103" spans="1:5" x14ac:dyDescent="0.25">
      <c r="A103">
        <v>135428</v>
      </c>
      <c r="B103">
        <v>0.83830972751519195</v>
      </c>
      <c r="C103">
        <v>0.9120440532600772</v>
      </c>
      <c r="D103">
        <v>21.339059696950098</v>
      </c>
      <c r="E103">
        <v>3.7893316410025122</v>
      </c>
    </row>
    <row r="104" spans="1:5" x14ac:dyDescent="0.25">
      <c r="A104">
        <v>140382</v>
      </c>
      <c r="B104">
        <v>0.86008322216902866</v>
      </c>
      <c r="C104">
        <v>0.92477929150513205</v>
      </c>
      <c r="D104">
        <v>32.113172676878257</v>
      </c>
      <c r="E104">
        <v>3.9887773533289099</v>
      </c>
    </row>
    <row r="105" spans="1:5" x14ac:dyDescent="0.25">
      <c r="A105">
        <v>150685</v>
      </c>
      <c r="B105">
        <v>0.78650728615599963</v>
      </c>
      <c r="C105">
        <v>0.8804971491029463</v>
      </c>
      <c r="D105">
        <v>35.906644362499257</v>
      </c>
      <c r="E105">
        <v>5.1212160711877042</v>
      </c>
    </row>
    <row r="106" spans="1:5" x14ac:dyDescent="0.25">
      <c r="A106">
        <v>151446</v>
      </c>
      <c r="B106">
        <v>0.85780304426975507</v>
      </c>
      <c r="C106">
        <v>0.92345961743962035</v>
      </c>
      <c r="D106">
        <v>19.94744070363414</v>
      </c>
      <c r="E106">
        <v>3.14725483445027</v>
      </c>
    </row>
    <row r="107" spans="1:5" x14ac:dyDescent="0.25">
      <c r="A107">
        <v>152822</v>
      </c>
      <c r="B107">
        <v>0.81731312604234929</v>
      </c>
      <c r="C107">
        <v>0.89947419003377982</v>
      </c>
      <c r="D107">
        <v>28.186737794572821</v>
      </c>
      <c r="E107">
        <v>4.233126559914858</v>
      </c>
    </row>
    <row r="108" spans="1:5" x14ac:dyDescent="0.25">
      <c r="A108">
        <v>155996</v>
      </c>
      <c r="B108">
        <v>0.81523036493946999</v>
      </c>
      <c r="C108">
        <v>0.89821146746479674</v>
      </c>
      <c r="D108">
        <v>24.138273550525529</v>
      </c>
      <c r="E108">
        <v>3.815095176237862</v>
      </c>
    </row>
    <row r="109" spans="1:5" x14ac:dyDescent="0.25">
      <c r="A109">
        <v>157409</v>
      </c>
      <c r="B109">
        <v>0.8381768527286102</v>
      </c>
      <c r="C109">
        <v>0.91196540907846924</v>
      </c>
      <c r="D109">
        <v>35.919723864473127</v>
      </c>
      <c r="E109">
        <v>4.124831700247853</v>
      </c>
    </row>
    <row r="110" spans="1:5" x14ac:dyDescent="0.25">
      <c r="A110">
        <v>164287</v>
      </c>
      <c r="B110">
        <v>0.73649753631359249</v>
      </c>
      <c r="C110">
        <v>0.84825635615596873</v>
      </c>
      <c r="D110">
        <v>58.845534027655837</v>
      </c>
      <c r="E110">
        <v>7.0766190216068932</v>
      </c>
    </row>
    <row r="111" spans="1:5" x14ac:dyDescent="0.25">
      <c r="A111">
        <v>778286</v>
      </c>
      <c r="B111">
        <v>0.76182920866591797</v>
      </c>
      <c r="C111">
        <v>0.86481618640297808</v>
      </c>
      <c r="D111">
        <v>34.085829166972012</v>
      </c>
      <c r="E111">
        <v>6.2323663280372976</v>
      </c>
    </row>
    <row r="112" spans="1:5" x14ac:dyDescent="0.25">
      <c r="A112">
        <v>167629</v>
      </c>
      <c r="B112">
        <v>0.79290538703892333</v>
      </c>
      <c r="C112">
        <v>0.88449216871220171</v>
      </c>
      <c r="D112">
        <v>27.988837060513969</v>
      </c>
      <c r="E112">
        <v>5.1768983812781064</v>
      </c>
    </row>
    <row r="113" spans="1:12" x14ac:dyDescent="0.25">
      <c r="A113">
        <v>167699</v>
      </c>
      <c r="B113">
        <v>0.83801615005575558</v>
      </c>
      <c r="C113">
        <v>0.91187027930122877</v>
      </c>
      <c r="D113">
        <v>28.186737794572821</v>
      </c>
      <c r="E113">
        <v>4.014584903602783</v>
      </c>
    </row>
    <row r="114" spans="1:12" x14ac:dyDescent="0.25">
      <c r="A114">
        <v>186556</v>
      </c>
      <c r="B114">
        <v>0.74322889492329181</v>
      </c>
      <c r="C114">
        <v>0.85270373510645192</v>
      </c>
      <c r="D114">
        <v>69.491456309391012</v>
      </c>
      <c r="E114">
        <v>8.0845392146349369</v>
      </c>
    </row>
    <row r="115" spans="1:12" x14ac:dyDescent="0.25">
      <c r="A115">
        <v>223535</v>
      </c>
      <c r="B115">
        <v>0.7710723967605444</v>
      </c>
      <c r="C115">
        <v>0.87074068589280407</v>
      </c>
      <c r="D115">
        <v>66.555604102885283</v>
      </c>
      <c r="E115">
        <v>5.9871433093004107</v>
      </c>
    </row>
    <row r="116" spans="1:12" x14ac:dyDescent="0.25">
      <c r="A116">
        <v>248949</v>
      </c>
      <c r="B116">
        <v>0.85945494046687831</v>
      </c>
      <c r="C116">
        <v>0.92441599068927516</v>
      </c>
      <c r="D116">
        <v>24.978115421304299</v>
      </c>
      <c r="E116">
        <v>3.5476400880511538</v>
      </c>
    </row>
    <row r="117" spans="1:12" x14ac:dyDescent="0.25">
      <c r="A117">
        <v>258530</v>
      </c>
      <c r="B117">
        <v>0.78887837774053449</v>
      </c>
      <c r="C117">
        <v>0.88198100838687232</v>
      </c>
      <c r="D117">
        <v>60.736125601860699</v>
      </c>
      <c r="E117">
        <v>6.1814925653661881</v>
      </c>
    </row>
    <row r="118" spans="1:12" x14ac:dyDescent="0.25">
      <c r="A118">
        <v>262084</v>
      </c>
      <c r="B118">
        <v>0.82092701491288977</v>
      </c>
      <c r="C118">
        <v>0.90165834016379998</v>
      </c>
      <c r="D118">
        <v>24.82430449680313</v>
      </c>
      <c r="E118">
        <v>4.9983538737315971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pp+conv</v>
      </c>
      <c r="L118" t="str">
        <f ca="1">_xlfn.CONCAT("Dice","_",$J$118)</f>
        <v>Dice_calc augm 2.5d  pp+conv</v>
      </c>
    </row>
    <row r="119" spans="1:12" x14ac:dyDescent="0.25">
      <c r="A119">
        <v>262601</v>
      </c>
      <c r="B119">
        <v>0.82951966946956501</v>
      </c>
      <c r="C119">
        <v>0.90681689113522201</v>
      </c>
      <c r="D119">
        <v>31.428490259635449</v>
      </c>
      <c r="E119">
        <v>5.0720600704565317</v>
      </c>
      <c r="L119" t="str">
        <f ca="1">_xlfn.CONCAT("Jaccard","_",$J$118)</f>
        <v>Jaccard_calc augm 2.5d  pp+conv</v>
      </c>
    </row>
    <row r="120" spans="1:12" x14ac:dyDescent="0.25">
      <c r="A120">
        <v>265647</v>
      </c>
      <c r="B120">
        <v>0.85371414388191913</v>
      </c>
      <c r="C120">
        <v>0.92108499759745077</v>
      </c>
      <c r="D120">
        <v>43.383464591938711</v>
      </c>
      <c r="E120">
        <v>3.9588641774058821</v>
      </c>
      <c r="L120" t="str">
        <f ca="1">_xlfn.CONCAT("HD","_",$J$118)</f>
        <v>HD_calc augm 2.5d  pp+conv</v>
      </c>
    </row>
    <row r="121" spans="1:12" x14ac:dyDescent="0.25">
      <c r="A121">
        <v>778449</v>
      </c>
      <c r="B121">
        <v>0.84029160959300864</v>
      </c>
      <c r="C121">
        <v>0.91321571561024961</v>
      </c>
      <c r="D121">
        <v>20.99218604624112</v>
      </c>
      <c r="E121">
        <v>4.1286300845746666</v>
      </c>
      <c r="L121" t="str">
        <f ca="1">_xlfn.CONCAT("MAD","_",$J$118)</f>
        <v>MAD_calc augm 2.5d  pp+conv</v>
      </c>
    </row>
    <row r="122" spans="1:12" x14ac:dyDescent="0.25">
      <c r="A122">
        <v>267406</v>
      </c>
      <c r="B122">
        <v>0.85772384631948406</v>
      </c>
      <c r="C122">
        <v>0.92341372267875399</v>
      </c>
      <c r="D122">
        <v>23.978017276247009</v>
      </c>
      <c r="E122">
        <v>3.710184685891277</v>
      </c>
    </row>
    <row r="123" spans="1:12" x14ac:dyDescent="0.25">
      <c r="A123">
        <v>281528</v>
      </c>
      <c r="B123">
        <v>0.74366593342895249</v>
      </c>
      <c r="C123">
        <v>0.85299129744023749</v>
      </c>
      <c r="D123">
        <v>28.877908403310649</v>
      </c>
      <c r="E123">
        <v>6.2710104224676941</v>
      </c>
    </row>
    <row r="124" spans="1:12" x14ac:dyDescent="0.25">
      <c r="A124">
        <v>282459</v>
      </c>
      <c r="B124">
        <v>0.79198171661363281</v>
      </c>
      <c r="C124">
        <v>0.88391718427827137</v>
      </c>
      <c r="D124">
        <v>44.703187805793</v>
      </c>
      <c r="E124">
        <v>5.868303329832969</v>
      </c>
    </row>
    <row r="125" spans="1:12" x14ac:dyDescent="0.25">
      <c r="A125">
        <v>288313</v>
      </c>
      <c r="B125">
        <v>0.78156988838759189</v>
      </c>
      <c r="C125">
        <v>0.87739458719180641</v>
      </c>
      <c r="D125">
        <v>43.533482085631519</v>
      </c>
      <c r="E125">
        <v>4.8756188993693019</v>
      </c>
    </row>
    <row r="126" spans="1:12" x14ac:dyDescent="0.25">
      <c r="A126">
        <v>29874</v>
      </c>
      <c r="B126">
        <v>0.8462554540049313</v>
      </c>
      <c r="C126">
        <v>0.91672628743678819</v>
      </c>
      <c r="D126">
        <v>26.809877494125189</v>
      </c>
      <c r="E126">
        <v>4.1240143802539713</v>
      </c>
    </row>
    <row r="127" spans="1:12" x14ac:dyDescent="0.25">
      <c r="A127">
        <v>306437</v>
      </c>
      <c r="B127">
        <v>0.89306147265457247</v>
      </c>
      <c r="C127">
        <v>0.94351027217543482</v>
      </c>
      <c r="D127">
        <v>22.53785877418261</v>
      </c>
      <c r="E127">
        <v>2.8634571562114628</v>
      </c>
    </row>
    <row r="128" spans="1:12" x14ac:dyDescent="0.25">
      <c r="A128">
        <v>307692</v>
      </c>
      <c r="B128">
        <v>0.87515076260249502</v>
      </c>
      <c r="C128">
        <v>0.93341909360705022</v>
      </c>
      <c r="D128">
        <v>28.261128891995799</v>
      </c>
      <c r="E128">
        <v>3.5505614483311221</v>
      </c>
    </row>
    <row r="129" spans="1:5" x14ac:dyDescent="0.25">
      <c r="A129">
        <v>31423198</v>
      </c>
      <c r="B129">
        <v>0.84526462454312146</v>
      </c>
      <c r="C129">
        <v>0.91614461503309297</v>
      </c>
      <c r="D129">
        <v>25.09840009841265</v>
      </c>
      <c r="E129">
        <v>3.513061707669876</v>
      </c>
    </row>
    <row r="130" spans="1:5" x14ac:dyDescent="0.25">
      <c r="A130">
        <v>315083</v>
      </c>
      <c r="B130">
        <v>0.83423970039072892</v>
      </c>
      <c r="C130">
        <v>0.90962996844198662</v>
      </c>
      <c r="D130">
        <v>35.098633342339703</v>
      </c>
      <c r="E130">
        <v>4.883265530444973</v>
      </c>
    </row>
    <row r="131" spans="1:5" x14ac:dyDescent="0.25">
      <c r="A131">
        <v>778599</v>
      </c>
      <c r="B131">
        <v>0.88439014491272128</v>
      </c>
      <c r="C131">
        <v>0.93864866285817194</v>
      </c>
      <c r="D131">
        <v>18.644494830914571</v>
      </c>
      <c r="E131">
        <v>2.611517170765151</v>
      </c>
    </row>
    <row r="132" spans="1:5" x14ac:dyDescent="0.25">
      <c r="A132">
        <v>320926</v>
      </c>
      <c r="B132">
        <v>0.87577766215765962</v>
      </c>
      <c r="C132">
        <v>0.93377555328201822</v>
      </c>
      <c r="D132">
        <v>19.235130214661918</v>
      </c>
      <c r="E132">
        <v>3.1397379774120679</v>
      </c>
    </row>
    <row r="133" spans="1:5" x14ac:dyDescent="0.25">
      <c r="A133">
        <v>322300</v>
      </c>
      <c r="B133">
        <v>0.85489428937025369</v>
      </c>
      <c r="C133">
        <v>0.92177143923441041</v>
      </c>
      <c r="D133">
        <v>22.657780120744398</v>
      </c>
      <c r="E133">
        <v>4.1284693275934341</v>
      </c>
    </row>
    <row r="134" spans="1:5" x14ac:dyDescent="0.25">
      <c r="A134">
        <v>327814</v>
      </c>
      <c r="B134">
        <v>0.82595469059129478</v>
      </c>
      <c r="C134">
        <v>0.90468256944954961</v>
      </c>
      <c r="D134">
        <v>37.142830314207337</v>
      </c>
      <c r="E134">
        <v>4.9892043662178338</v>
      </c>
    </row>
    <row r="135" spans="1:5" x14ac:dyDescent="0.25">
      <c r="A135">
        <v>344037</v>
      </c>
      <c r="B135">
        <v>0.84556427744919094</v>
      </c>
      <c r="C135">
        <v>0.91632059395717202</v>
      </c>
      <c r="D135">
        <v>40.225924476635711</v>
      </c>
      <c r="E135">
        <v>4.5226008573700716</v>
      </c>
    </row>
    <row r="136" spans="1:5" x14ac:dyDescent="0.25">
      <c r="A136">
        <v>354446</v>
      </c>
      <c r="B136">
        <v>0.8305370920431232</v>
      </c>
      <c r="C136">
        <v>0.90742448831357281</v>
      </c>
      <c r="D136">
        <v>44.048135956587309</v>
      </c>
      <c r="E136">
        <v>4.5373827745246658</v>
      </c>
    </row>
    <row r="137" spans="1:5" x14ac:dyDescent="0.25">
      <c r="A137">
        <v>354535</v>
      </c>
      <c r="B137">
        <v>0.83379650381890824</v>
      </c>
      <c r="C137">
        <v>0.90936644505812358</v>
      </c>
      <c r="D137">
        <v>28.54635758288612</v>
      </c>
      <c r="E137">
        <v>4.2056913137861374</v>
      </c>
    </row>
    <row r="138" spans="1:5" x14ac:dyDescent="0.25">
      <c r="A138">
        <v>354985</v>
      </c>
      <c r="B138">
        <v>0.85290250586822691</v>
      </c>
      <c r="C138">
        <v>0.92061239397868555</v>
      </c>
      <c r="D138">
        <v>19.131279606314891</v>
      </c>
      <c r="E138">
        <v>3.8361302007492379</v>
      </c>
    </row>
    <row r="139" spans="1:5" x14ac:dyDescent="0.25">
      <c r="A139">
        <v>377335</v>
      </c>
      <c r="B139">
        <v>0.79129737280010004</v>
      </c>
      <c r="C139">
        <v>0.88349079813941633</v>
      </c>
      <c r="D139">
        <v>40.087794277061441</v>
      </c>
      <c r="E139">
        <v>5.9084953973131267</v>
      </c>
    </row>
    <row r="140" spans="1:5" x14ac:dyDescent="0.25">
      <c r="A140">
        <v>38011</v>
      </c>
      <c r="B140">
        <v>0.84616991991798418</v>
      </c>
      <c r="C140">
        <v>0.91667609875863998</v>
      </c>
      <c r="D140">
        <v>24.02781591198001</v>
      </c>
      <c r="E140">
        <v>3.7658306115255469</v>
      </c>
    </row>
    <row r="141" spans="1:5" x14ac:dyDescent="0.25">
      <c r="A141">
        <v>779317</v>
      </c>
      <c r="B141">
        <v>0.83347139606010856</v>
      </c>
      <c r="C141">
        <v>0.90917305593218445</v>
      </c>
      <c r="D141">
        <v>41.488044211555703</v>
      </c>
      <c r="E141">
        <v>5.5898643966094044</v>
      </c>
    </row>
    <row r="142" spans="1:5" x14ac:dyDescent="0.25">
      <c r="A142">
        <v>3890</v>
      </c>
      <c r="B142">
        <v>0.85627960915138124</v>
      </c>
      <c r="C142">
        <v>0.92257610860988659</v>
      </c>
      <c r="D142">
        <v>26.220221204253789</v>
      </c>
      <c r="E142">
        <v>3.6026523919900209</v>
      </c>
    </row>
    <row r="143" spans="1:5" x14ac:dyDescent="0.25">
      <c r="A143">
        <v>389103</v>
      </c>
      <c r="B143">
        <v>0.83813922564206633</v>
      </c>
      <c r="C143">
        <v>0.9119431367874784</v>
      </c>
      <c r="D143">
        <v>22.146749549877519</v>
      </c>
      <c r="E143">
        <v>4.2143063117850108</v>
      </c>
    </row>
    <row r="144" spans="1:5" x14ac:dyDescent="0.25">
      <c r="A144">
        <v>391063</v>
      </c>
      <c r="B144">
        <v>0.79206285698305212</v>
      </c>
      <c r="C144">
        <v>0.88396771786955552</v>
      </c>
      <c r="D144">
        <v>55.717970059039303</v>
      </c>
      <c r="E144">
        <v>6.1084499170082234</v>
      </c>
    </row>
    <row r="145" spans="1:5" x14ac:dyDescent="0.25">
      <c r="A145">
        <v>407299</v>
      </c>
      <c r="B145">
        <v>0.86925280409266037</v>
      </c>
      <c r="C145">
        <v>0.93005376500114201</v>
      </c>
      <c r="D145">
        <v>26.220221204253789</v>
      </c>
      <c r="E145">
        <v>3.4668020905599208</v>
      </c>
    </row>
    <row r="146" spans="1:5" x14ac:dyDescent="0.25">
      <c r="A146">
        <v>415228</v>
      </c>
      <c r="B146">
        <v>0.85736345684889792</v>
      </c>
      <c r="C146">
        <v>0.92320482960664496</v>
      </c>
      <c r="D146">
        <v>45.303145586151082</v>
      </c>
      <c r="E146">
        <v>4.2013584233008263</v>
      </c>
    </row>
    <row r="147" spans="1:5" x14ac:dyDescent="0.25">
      <c r="A147">
        <v>416502</v>
      </c>
      <c r="B147">
        <v>0.82756339001995971</v>
      </c>
      <c r="C147">
        <v>0.90564671467939761</v>
      </c>
      <c r="D147">
        <v>34.402034823539147</v>
      </c>
      <c r="E147">
        <v>3.549116398654943</v>
      </c>
    </row>
    <row r="148" spans="1:5" x14ac:dyDescent="0.25">
      <c r="A148">
        <v>423791</v>
      </c>
      <c r="B148">
        <v>0.8575376593474523</v>
      </c>
      <c r="C148">
        <v>0.92330581297469116</v>
      </c>
      <c r="D148">
        <v>32.408042983185517</v>
      </c>
      <c r="E148">
        <v>3.670579038676681</v>
      </c>
    </row>
    <row r="149" spans="1:5" x14ac:dyDescent="0.25">
      <c r="A149">
        <v>425790</v>
      </c>
      <c r="B149">
        <v>0.83557398060274457</v>
      </c>
      <c r="C149">
        <v>0.91042255930035398</v>
      </c>
      <c r="D149">
        <v>29.06152552129706</v>
      </c>
      <c r="E149">
        <v>4.2535243348747516</v>
      </c>
    </row>
    <row r="150" spans="1:5" x14ac:dyDescent="0.25">
      <c r="A150">
        <v>428239</v>
      </c>
      <c r="B150">
        <v>0.76376339037059393</v>
      </c>
      <c r="C150">
        <v>0.86606105392641752</v>
      </c>
      <c r="D150">
        <v>41.296848396699708</v>
      </c>
      <c r="E150">
        <v>6.0145611822876184</v>
      </c>
    </row>
    <row r="151" spans="1:5" x14ac:dyDescent="0.25">
      <c r="A151">
        <v>779752</v>
      </c>
      <c r="B151">
        <v>0.77804709801255623</v>
      </c>
      <c r="C151">
        <v>0.87517040339621177</v>
      </c>
      <c r="D151">
        <v>35.397298625742621</v>
      </c>
      <c r="E151">
        <v>5.7359743093019224</v>
      </c>
    </row>
    <row r="152" spans="1:5" x14ac:dyDescent="0.25">
      <c r="A152">
        <v>441689</v>
      </c>
      <c r="B152">
        <v>0.82782041295018205</v>
      </c>
      <c r="C152">
        <v>0.90580059953925518</v>
      </c>
      <c r="D152">
        <v>27.033182734372961</v>
      </c>
      <c r="E152">
        <v>4.1608293197984141</v>
      </c>
    </row>
    <row r="153" spans="1:5" x14ac:dyDescent="0.25">
      <c r="A153">
        <v>468380</v>
      </c>
      <c r="B153">
        <v>0.80155380797527165</v>
      </c>
      <c r="C153">
        <v>0.88984720237262427</v>
      </c>
      <c r="D153">
        <v>25.733573340579809</v>
      </c>
      <c r="E153">
        <v>4.2422225596780301</v>
      </c>
    </row>
    <row r="154" spans="1:5" x14ac:dyDescent="0.25">
      <c r="A154">
        <v>477514</v>
      </c>
      <c r="B154">
        <v>0.7964556654822893</v>
      </c>
      <c r="C154">
        <v>0.88669671151441098</v>
      </c>
      <c r="D154">
        <v>30.622703995565129</v>
      </c>
      <c r="E154">
        <v>4.8526996415628476</v>
      </c>
    </row>
    <row r="155" spans="1:5" x14ac:dyDescent="0.25">
      <c r="A155">
        <v>499545</v>
      </c>
      <c r="B155">
        <v>0.8591768570491084</v>
      </c>
      <c r="C155">
        <v>0.92425511192388299</v>
      </c>
      <c r="D155">
        <v>26.164033340159921</v>
      </c>
      <c r="E155">
        <v>3.4499954858149011</v>
      </c>
    </row>
    <row r="156" spans="1:5" x14ac:dyDescent="0.25">
      <c r="A156">
        <v>50696</v>
      </c>
      <c r="B156">
        <v>0.84859015439669516</v>
      </c>
      <c r="C156">
        <v>0.91809442171744182</v>
      </c>
      <c r="D156">
        <v>34.142966881921673</v>
      </c>
      <c r="E156">
        <v>3.7645323615999891</v>
      </c>
    </row>
    <row r="157" spans="1:5" x14ac:dyDescent="0.25">
      <c r="A157">
        <v>518068</v>
      </c>
      <c r="B157">
        <v>0.86210425362708742</v>
      </c>
      <c r="C157">
        <v>0.92594628034154736</v>
      </c>
      <c r="D157">
        <v>29.01649584719009</v>
      </c>
      <c r="E157">
        <v>3.5491691657337072</v>
      </c>
    </row>
    <row r="158" spans="1:5" x14ac:dyDescent="0.25">
      <c r="A158">
        <v>523865</v>
      </c>
      <c r="B158">
        <v>0.84253021607617362</v>
      </c>
      <c r="C158">
        <v>0.91453611856679784</v>
      </c>
      <c r="D158">
        <v>22.17120880782101</v>
      </c>
      <c r="E158">
        <v>3.7255767150965329</v>
      </c>
    </row>
    <row r="159" spans="1:5" x14ac:dyDescent="0.25">
      <c r="A159">
        <v>525891</v>
      </c>
      <c r="B159">
        <v>0.83751038995162896</v>
      </c>
      <c r="C159">
        <v>0.91157078025956162</v>
      </c>
      <c r="D159">
        <v>28.366601179908741</v>
      </c>
      <c r="E159">
        <v>4.2392816971759073</v>
      </c>
    </row>
    <row r="160" spans="1:5" x14ac:dyDescent="0.25">
      <c r="A160">
        <v>527679</v>
      </c>
      <c r="B160">
        <v>0.84913378002372253</v>
      </c>
      <c r="C160">
        <v>0.91841249042871198</v>
      </c>
      <c r="D160">
        <v>32.493989828889887</v>
      </c>
      <c r="E160">
        <v>3.4842702207390901</v>
      </c>
    </row>
    <row r="161" spans="1:5" x14ac:dyDescent="0.25">
      <c r="A161">
        <v>781432</v>
      </c>
      <c r="B161">
        <v>0.86211264880800453</v>
      </c>
      <c r="C161">
        <v>0.92595112262393919</v>
      </c>
      <c r="D161">
        <v>19.717536610844672</v>
      </c>
      <c r="E161">
        <v>3.7833045707969171</v>
      </c>
    </row>
    <row r="162" spans="1:5" x14ac:dyDescent="0.25">
      <c r="A162">
        <v>541516</v>
      </c>
      <c r="B162">
        <v>0.82544847623763817</v>
      </c>
      <c r="C162">
        <v>0.90437882743087683</v>
      </c>
      <c r="D162">
        <v>31.518843570156559</v>
      </c>
      <c r="E162">
        <v>4.349689228079594</v>
      </c>
    </row>
    <row r="163" spans="1:5" x14ac:dyDescent="0.25">
      <c r="A163">
        <v>543704</v>
      </c>
      <c r="B163">
        <v>0.83957689954087356</v>
      </c>
      <c r="C163">
        <v>0.91279347957719759</v>
      </c>
      <c r="D163">
        <v>34.668068881897653</v>
      </c>
      <c r="E163">
        <v>4.4685617065451133</v>
      </c>
    </row>
    <row r="164" spans="1:5" x14ac:dyDescent="0.25">
      <c r="A164">
        <v>549611</v>
      </c>
      <c r="B164">
        <v>0.85110631701183093</v>
      </c>
      <c r="C164">
        <v>0.91956502896682757</v>
      </c>
      <c r="D164">
        <v>23.598199083828408</v>
      </c>
      <c r="E164">
        <v>3.6862731526418102</v>
      </c>
    </row>
    <row r="165" spans="1:5" x14ac:dyDescent="0.25">
      <c r="A165">
        <v>583912</v>
      </c>
      <c r="B165">
        <v>0.82131251218664425</v>
      </c>
      <c r="C165">
        <v>0.90189081411469263</v>
      </c>
      <c r="D165">
        <v>28.50137058107908</v>
      </c>
      <c r="E165">
        <v>4.1466182576048283</v>
      </c>
    </row>
    <row r="166" spans="1:5" x14ac:dyDescent="0.25">
      <c r="A166">
        <v>584613</v>
      </c>
      <c r="B166">
        <v>0.8406060062372176</v>
      </c>
      <c r="C166">
        <v>0.9134013508471408</v>
      </c>
      <c r="D166">
        <v>32.943132820058267</v>
      </c>
      <c r="E166">
        <v>4.4410378174707787</v>
      </c>
    </row>
    <row r="167" spans="1:5" x14ac:dyDescent="0.25">
      <c r="A167">
        <v>611559</v>
      </c>
      <c r="B167">
        <v>0.85635943672605019</v>
      </c>
      <c r="C167">
        <v>0.92262244022780415</v>
      </c>
      <c r="D167">
        <v>24.921752546721109</v>
      </c>
      <c r="E167">
        <v>3.399630595858659</v>
      </c>
    </row>
    <row r="168" spans="1:5" x14ac:dyDescent="0.25">
      <c r="A168">
        <v>618577</v>
      </c>
      <c r="B168">
        <v>0.85928947654690091</v>
      </c>
      <c r="C168">
        <v>0.92432027114227078</v>
      </c>
      <c r="D168">
        <v>20.12024400324211</v>
      </c>
      <c r="E168">
        <v>3.7177864119528632</v>
      </c>
    </row>
    <row r="169" spans="1:5" x14ac:dyDescent="0.25">
      <c r="A169">
        <v>625719</v>
      </c>
      <c r="B169">
        <v>0.8452529141952263</v>
      </c>
      <c r="C169">
        <v>0.91613773666778675</v>
      </c>
      <c r="D169">
        <v>39.355203356735437</v>
      </c>
      <c r="E169">
        <v>4.9863075940278536</v>
      </c>
    </row>
    <row r="170" spans="1:5" x14ac:dyDescent="0.25">
      <c r="A170">
        <v>627609</v>
      </c>
      <c r="B170">
        <v>0.8628910769461049</v>
      </c>
      <c r="C170">
        <v>0.9263999249603676</v>
      </c>
      <c r="D170">
        <v>25.120179885900491</v>
      </c>
      <c r="E170">
        <v>3.817962932007323</v>
      </c>
    </row>
    <row r="171" spans="1:5" x14ac:dyDescent="0.25">
      <c r="A171">
        <v>782112</v>
      </c>
      <c r="B171">
        <v>0.80997264183051021</v>
      </c>
      <c r="C171">
        <v>0.89501092238758584</v>
      </c>
      <c r="D171">
        <v>31.74209424211012</v>
      </c>
      <c r="E171">
        <v>4.6409455685050016</v>
      </c>
    </row>
    <row r="172" spans="1:5" x14ac:dyDescent="0.25">
      <c r="A172">
        <v>637664</v>
      </c>
      <c r="B172">
        <v>0.79328142220529652</v>
      </c>
      <c r="C172">
        <v>0.88472608078407999</v>
      </c>
      <c r="D172">
        <v>42.870444364386991</v>
      </c>
      <c r="E172">
        <v>5.613594733198779</v>
      </c>
    </row>
    <row r="173" spans="1:5" x14ac:dyDescent="0.25">
      <c r="A173">
        <v>64142</v>
      </c>
      <c r="B173">
        <v>0.82215430410778045</v>
      </c>
      <c r="C173">
        <v>0.90239811442351925</v>
      </c>
      <c r="D173">
        <v>45.315560241488797</v>
      </c>
      <c r="E173">
        <v>4.3973706416645424</v>
      </c>
    </row>
    <row r="174" spans="1:5" x14ac:dyDescent="0.25">
      <c r="A174">
        <v>645367</v>
      </c>
      <c r="B174">
        <v>0.8691447129643699</v>
      </c>
      <c r="C174">
        <v>0.92999189087499801</v>
      </c>
      <c r="D174">
        <v>29.503111594372552</v>
      </c>
      <c r="E174">
        <v>3.6491519170537221</v>
      </c>
    </row>
    <row r="175" spans="1:5" x14ac:dyDescent="0.25">
      <c r="A175">
        <v>665325</v>
      </c>
      <c r="B175">
        <v>0.69663653873148401</v>
      </c>
      <c r="C175">
        <v>0.8211971424973965</v>
      </c>
      <c r="D175">
        <v>66.442526855922637</v>
      </c>
      <c r="E175">
        <v>8.5183441282981462</v>
      </c>
    </row>
    <row r="176" spans="1:5" x14ac:dyDescent="0.25">
      <c r="A176">
        <v>665856</v>
      </c>
      <c r="B176">
        <v>0.83846683852546045</v>
      </c>
      <c r="C176">
        <v>0.9121370273917494</v>
      </c>
      <c r="D176">
        <v>35.696638497203068</v>
      </c>
      <c r="E176">
        <v>4.5600103865264652</v>
      </c>
    </row>
    <row r="177" spans="1:5" x14ac:dyDescent="0.25">
      <c r="A177">
        <v>67653</v>
      </c>
      <c r="B177">
        <v>0.81714463569639673</v>
      </c>
      <c r="C177">
        <v>0.89937214643702468</v>
      </c>
      <c r="D177">
        <v>23.82074168398205</v>
      </c>
      <c r="E177">
        <v>3.954982308992931</v>
      </c>
    </row>
    <row r="178" spans="1:5" x14ac:dyDescent="0.25">
      <c r="A178">
        <v>678429</v>
      </c>
      <c r="B178">
        <v>0.76114712584037603</v>
      </c>
      <c r="C178">
        <v>0.86437653580722329</v>
      </c>
      <c r="D178">
        <v>43.565234849590787</v>
      </c>
      <c r="E178">
        <v>7.6098834131868767</v>
      </c>
    </row>
    <row r="179" spans="1:5" x14ac:dyDescent="0.25">
      <c r="A179">
        <v>692114</v>
      </c>
      <c r="B179">
        <v>0.865785267895678</v>
      </c>
      <c r="C179">
        <v>0.92806528467464222</v>
      </c>
      <c r="D179">
        <v>29.60996453898586</v>
      </c>
      <c r="E179">
        <v>3.110002082635356</v>
      </c>
    </row>
    <row r="180" spans="1:5" x14ac:dyDescent="0.25">
      <c r="A180">
        <v>699302</v>
      </c>
      <c r="B180">
        <v>0.85531953007561068</v>
      </c>
      <c r="C180">
        <v>0.92201857007429155</v>
      </c>
      <c r="D180">
        <v>27.131731595587478</v>
      </c>
      <c r="E180">
        <v>3.7249814716777592</v>
      </c>
    </row>
    <row r="181" spans="1:5" x14ac:dyDescent="0.25">
      <c r="A181">
        <v>89601</v>
      </c>
      <c r="B181">
        <v>0.80199290824064384</v>
      </c>
      <c r="C181">
        <v>0.89011771863593059</v>
      </c>
      <c r="D181">
        <v>41.952353926806062</v>
      </c>
      <c r="E181">
        <v>5.7338984581671824</v>
      </c>
    </row>
    <row r="182" spans="1:5" x14ac:dyDescent="0.25">
      <c r="A182">
        <v>699615</v>
      </c>
      <c r="B182">
        <v>0.86387416686271434</v>
      </c>
      <c r="C182">
        <v>0.92696618926458241</v>
      </c>
      <c r="D182">
        <v>17.150642298468011</v>
      </c>
      <c r="E182">
        <v>3.28931901362041</v>
      </c>
    </row>
    <row r="183" spans="1:5" x14ac:dyDescent="0.25">
      <c r="A183">
        <v>705186</v>
      </c>
      <c r="B183">
        <v>0.79328167611375355</v>
      </c>
      <c r="C183">
        <v>0.88472623869428668</v>
      </c>
      <c r="D183">
        <v>29.053426002796989</v>
      </c>
      <c r="E183">
        <v>5.2258833861996488</v>
      </c>
    </row>
    <row r="184" spans="1:5" x14ac:dyDescent="0.25">
      <c r="A184">
        <v>711314</v>
      </c>
      <c r="B184">
        <v>0.88949044631400864</v>
      </c>
      <c r="C184">
        <v>0.9415135684323932</v>
      </c>
      <c r="D184">
        <v>30.454371607373542</v>
      </c>
      <c r="E184">
        <v>2.9866391895141211</v>
      </c>
    </row>
    <row r="185" spans="1:5" x14ac:dyDescent="0.25">
      <c r="A185">
        <v>711891</v>
      </c>
      <c r="B185">
        <v>0.83713395877031038</v>
      </c>
      <c r="C185">
        <v>0.911347759670882</v>
      </c>
      <c r="D185">
        <v>31.776809547215411</v>
      </c>
      <c r="E185">
        <v>4.0692261187676833</v>
      </c>
    </row>
    <row r="186" spans="1:5" x14ac:dyDescent="0.25">
      <c r="A186">
        <v>717305</v>
      </c>
      <c r="B186">
        <v>0.81177861174376365</v>
      </c>
      <c r="C186">
        <v>0.89611236878711087</v>
      </c>
      <c r="D186">
        <v>30.787229749118389</v>
      </c>
      <c r="E186">
        <v>5.0660322398052191</v>
      </c>
    </row>
    <row r="187" spans="1:5" x14ac:dyDescent="0.25">
      <c r="A187">
        <v>718000</v>
      </c>
      <c r="B187">
        <v>0.88602423370851113</v>
      </c>
      <c r="C187">
        <v>0.93956823870318096</v>
      </c>
      <c r="D187">
        <v>34.809414136121283</v>
      </c>
      <c r="E187">
        <v>3.2883689160928311</v>
      </c>
    </row>
    <row r="188" spans="1:5" x14ac:dyDescent="0.25">
      <c r="A188">
        <v>719172</v>
      </c>
      <c r="B188">
        <v>0.83861625185732391</v>
      </c>
      <c r="C188">
        <v>0.91222543150064594</v>
      </c>
      <c r="D188">
        <v>19.990231989649349</v>
      </c>
      <c r="E188">
        <v>3.8222323696948468</v>
      </c>
    </row>
    <row r="189" spans="1:5" x14ac:dyDescent="0.25">
      <c r="A189">
        <v>72093</v>
      </c>
      <c r="B189">
        <v>0.86354581594486124</v>
      </c>
      <c r="C189">
        <v>0.92677712407840462</v>
      </c>
      <c r="D189">
        <v>49.891679541783319</v>
      </c>
      <c r="E189">
        <v>3.7427145959691241</v>
      </c>
    </row>
    <row r="190" spans="1:5" x14ac:dyDescent="0.25">
      <c r="A190">
        <v>723975</v>
      </c>
      <c r="B190">
        <v>0.65523187632267188</v>
      </c>
      <c r="C190">
        <v>0.79171007481847278</v>
      </c>
      <c r="D190">
        <v>80.627180203080385</v>
      </c>
      <c r="E190">
        <v>11.044800101109519</v>
      </c>
    </row>
    <row r="191" spans="1:5" x14ac:dyDescent="0.25">
      <c r="A191">
        <v>93057</v>
      </c>
      <c r="B191">
        <v>0.87256667667032417</v>
      </c>
      <c r="C191">
        <v>0.93194724389933636</v>
      </c>
      <c r="D191">
        <v>13.087297037585721</v>
      </c>
      <c r="E191">
        <v>2.7351855836669721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2023-08-10T09:52:05Z</dcterms:modified>
</cp:coreProperties>
</file>