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\OneDrive\Documents\MSc_THESIS\Meta Analysis Papers and database\"/>
    </mc:Choice>
  </mc:AlternateContent>
  <xr:revisionPtr revIDLastSave="0" documentId="13_ncr:1_{A64B19CC-9E64-4035-814B-E2EA3C353F5A}" xr6:coauthVersionLast="47" xr6:coauthVersionMax="47" xr10:uidLastSave="{00000000-0000-0000-0000-000000000000}"/>
  <bookViews>
    <workbookView xWindow="-108" yWindow="-108" windowWidth="23256" windowHeight="12576" xr2:uid="{A4B71772-F0B4-45A3-8B0F-E907C58367A6}"/>
  </bookViews>
  <sheets>
    <sheet name="MA2 CWD Typ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N17" i="1"/>
  <c r="N16" i="1"/>
  <c r="O18" i="1"/>
  <c r="O17" i="1"/>
  <c r="O16" i="1"/>
  <c r="N13" i="1"/>
  <c r="N14" i="1"/>
  <c r="N15" i="1"/>
  <c r="O15" i="1"/>
  <c r="O14" i="1"/>
  <c r="O13" i="1"/>
  <c r="N11" i="1"/>
  <c r="N12" i="1"/>
  <c r="N10" i="1"/>
  <c r="N3" i="1"/>
  <c r="O20" i="1"/>
  <c r="N20" i="1"/>
  <c r="O19" i="1"/>
  <c r="N19" i="1"/>
  <c r="O12" i="1"/>
  <c r="O11" i="1"/>
  <c r="O10" i="1"/>
  <c r="O9" i="1"/>
  <c r="O8" i="1"/>
  <c r="O7" i="1"/>
  <c r="O6" i="1"/>
  <c r="O5" i="1"/>
  <c r="O4" i="1"/>
  <c r="O3" i="1"/>
  <c r="O2" i="1"/>
  <c r="N2" i="1"/>
</calcChain>
</file>

<file path=xl/sharedStrings.xml><?xml version="1.0" encoding="utf-8"?>
<sst xmlns="http://schemas.openxmlformats.org/spreadsheetml/2006/main" count="205" uniqueCount="61">
  <si>
    <t xml:space="preserve">Project Coordinates </t>
  </si>
  <si>
    <t>Fungal Diversity (n spp range)</t>
  </si>
  <si>
    <t>Number of CWD pieces</t>
  </si>
  <si>
    <t>Additional Method information</t>
  </si>
  <si>
    <r>
      <t>Penttil</t>
    </r>
    <r>
      <rPr>
        <sz val="11"/>
        <color theme="1"/>
        <rFont val="Calibri"/>
        <family val="2"/>
      </rPr>
      <t>ä</t>
    </r>
    <r>
      <rPr>
        <sz val="8.8000000000000007"/>
        <color theme="1"/>
        <rFont val="Calibri"/>
        <family val="2"/>
      </rPr>
      <t xml:space="preserve"> et al., 2004)</t>
    </r>
  </si>
  <si>
    <t>62N 23, 30E</t>
  </si>
  <si>
    <t>Polypores</t>
  </si>
  <si>
    <t>&gt;5</t>
  </si>
  <si>
    <t>Fallen</t>
  </si>
  <si>
    <t>Boreal</t>
  </si>
  <si>
    <t>Mixed</t>
  </si>
  <si>
    <t xml:space="preserve">did not provide r numbers for managed or unmanaged however the paper does provide volume of each </t>
  </si>
  <si>
    <t>Stump</t>
  </si>
  <si>
    <t>0 - 602</t>
  </si>
  <si>
    <t>Basidiomycetes</t>
  </si>
  <si>
    <t>Coniferous</t>
  </si>
  <si>
    <t>(Rubino &amp; McCarthy, 2003)</t>
  </si>
  <si>
    <t>39°21′08′′N,
82°16′57′′W</t>
  </si>
  <si>
    <t>Ascomycetes</t>
  </si>
  <si>
    <t>2.5ha (50 plots at 0.05ha)</t>
  </si>
  <si>
    <t>Temperate</t>
  </si>
  <si>
    <t xml:space="preserve">Decidious </t>
  </si>
  <si>
    <t xml:space="preserve">Oak Logs </t>
  </si>
  <si>
    <t xml:space="preserve">Myxomycetes </t>
  </si>
  <si>
    <r>
      <t>(Simil</t>
    </r>
    <r>
      <rPr>
        <sz val="11"/>
        <color theme="1"/>
        <rFont val="Calibri"/>
        <family val="2"/>
      </rPr>
      <t>ä et al., 2006)</t>
    </r>
  </si>
  <si>
    <t>658170N,  278510E</t>
  </si>
  <si>
    <t>32 (0.16ha per plot)</t>
  </si>
  <si>
    <t>Snag</t>
  </si>
  <si>
    <t>(Sippola, Lehsvirta. &amp; Renvall, 2001)</t>
  </si>
  <si>
    <t>65 19 N 
28 36E
64 60 N 
27 90E</t>
  </si>
  <si>
    <t>0.628 ha (10m radius plots 20 plots)</t>
  </si>
  <si>
    <t>(Sippola et al., 2004)</t>
  </si>
  <si>
    <t>64 N 
28 E</t>
  </si>
  <si>
    <t>32 plots</t>
  </si>
  <si>
    <t>33 plots</t>
  </si>
  <si>
    <t>Paper</t>
  </si>
  <si>
    <t>ID</t>
  </si>
  <si>
    <t>Penttila</t>
  </si>
  <si>
    <t>Rubino</t>
  </si>
  <si>
    <t>Simila</t>
  </si>
  <si>
    <t>In_Ref</t>
  </si>
  <si>
    <t>Min_Dia</t>
  </si>
  <si>
    <t>Samp_Area</t>
  </si>
  <si>
    <t>CWD_Type</t>
  </si>
  <si>
    <t>Corr_Coef</t>
  </si>
  <si>
    <t>Samp_size</t>
  </si>
  <si>
    <t>Zr</t>
  </si>
  <si>
    <t>SEV</t>
  </si>
  <si>
    <t>For_Type</t>
  </si>
  <si>
    <t>Taxa_Group</t>
  </si>
  <si>
    <t>CWD-spp</t>
  </si>
  <si>
    <t>Year</t>
  </si>
  <si>
    <t>Sippola</t>
  </si>
  <si>
    <t>Biome</t>
  </si>
  <si>
    <t>Type</t>
  </si>
  <si>
    <t>Boreal Mixed</t>
  </si>
  <si>
    <t>Temperate Decidious</t>
  </si>
  <si>
    <t>Boreal Coniferous</t>
  </si>
  <si>
    <t xml:space="preserve">Old Growth Forest </t>
  </si>
  <si>
    <t>Total CWD</t>
  </si>
  <si>
    <t xml:space="preserve">Primeval Forest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</si>
</sst>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.8000000000000007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164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164" fontId="0" fillId="2" borderId="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0" xfId="0" applyFill="1"/>
    <xf numFmtId="0" fontId="0" fillId="2" borderId="9" xfId="0" applyFill="1" applyBorder="1"/>
    <xf numFmtId="16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B4A8-BE8A-4A8E-B2C3-DBA4B0B07C53}">
  <dimension ref="A1:T20"/>
  <sheetViews>
    <sheetView tabSelected="1" zoomScale="70" zoomScaleNormal="70" workbookViewId="0">
      <pane xSplit="4" ySplit="1" topLeftCell="E2" activePane="bottomRight" state="frozen"/>
      <selection pane="topRight" activeCell="C1" sqref="C1"/>
      <selection pane="bottomLeft" activeCell="A3" sqref="A3"/>
      <selection pane="bottomRight" activeCell="I16" sqref="I16"/>
    </sheetView>
  </sheetViews>
  <sheetFormatPr defaultRowHeight="14.4" x14ac:dyDescent="0.3"/>
  <cols>
    <col min="1" max="1" width="18.77734375" style="13" customWidth="1"/>
    <col min="2" max="2" width="23.33203125" style="13" customWidth="1"/>
    <col min="3" max="3" width="25.44140625" style="13" customWidth="1"/>
    <col min="4" max="4" width="27.33203125" customWidth="1"/>
    <col min="5" max="5" width="16.6640625" customWidth="1"/>
    <col min="6" max="6" width="19.5546875" customWidth="1"/>
    <col min="7" max="7" width="19" customWidth="1"/>
    <col min="8" max="8" width="17.88671875" customWidth="1"/>
    <col min="9" max="9" width="19" customWidth="1"/>
    <col min="10" max="10" width="17.5546875" customWidth="1"/>
    <col min="11" max="12" width="22" customWidth="1"/>
    <col min="13" max="15" width="15.109375" customWidth="1"/>
    <col min="16" max="16" width="16" customWidth="1"/>
    <col min="17" max="17" width="25" customWidth="1"/>
    <col min="18" max="18" width="15.109375" customWidth="1"/>
    <col min="19" max="19" width="33.44140625" style="12" customWidth="1"/>
    <col min="20" max="20" width="23" customWidth="1"/>
  </cols>
  <sheetData>
    <row r="1" spans="1:20" s="6" customFormat="1" ht="57" customHeight="1" thickBot="1" x14ac:dyDescent="0.35">
      <c r="A1" s="6" t="s">
        <v>51</v>
      </c>
      <c r="B1" s="6" t="s">
        <v>35</v>
      </c>
      <c r="C1" s="6" t="s">
        <v>36</v>
      </c>
      <c r="D1" s="1" t="s">
        <v>40</v>
      </c>
      <c r="E1" s="2" t="s">
        <v>0</v>
      </c>
      <c r="F1" s="3" t="s">
        <v>49</v>
      </c>
      <c r="G1" s="3" t="s">
        <v>41</v>
      </c>
      <c r="H1" s="3" t="s">
        <v>42</v>
      </c>
      <c r="I1" s="4" t="s">
        <v>43</v>
      </c>
      <c r="J1" s="2" t="s">
        <v>1</v>
      </c>
      <c r="K1" s="2" t="s">
        <v>44</v>
      </c>
      <c r="L1" s="3" t="s">
        <v>2</v>
      </c>
      <c r="M1" s="3" t="s">
        <v>45</v>
      </c>
      <c r="N1" s="3" t="s">
        <v>46</v>
      </c>
      <c r="O1" s="3" t="s">
        <v>47</v>
      </c>
      <c r="P1" s="4" t="s">
        <v>53</v>
      </c>
      <c r="Q1" s="4" t="s">
        <v>54</v>
      </c>
      <c r="R1" s="4" t="s">
        <v>48</v>
      </c>
      <c r="S1" s="5" t="s">
        <v>3</v>
      </c>
      <c r="T1" s="6" t="s">
        <v>50</v>
      </c>
    </row>
    <row r="2" spans="1:20" s="13" customFormat="1" ht="94.2" customHeight="1" x14ac:dyDescent="0.3">
      <c r="A2" s="13">
        <v>2004</v>
      </c>
      <c r="B2" s="13" t="s">
        <v>37</v>
      </c>
      <c r="C2" s="13">
        <v>1</v>
      </c>
      <c r="D2" s="7" t="s">
        <v>4</v>
      </c>
      <c r="E2" s="8" t="s">
        <v>5</v>
      </c>
      <c r="F2" s="8" t="s">
        <v>6</v>
      </c>
      <c r="G2" s="8" t="s">
        <v>7</v>
      </c>
      <c r="H2" s="8">
        <v>16</v>
      </c>
      <c r="I2" s="8" t="s">
        <v>8</v>
      </c>
      <c r="J2" s="8">
        <v>85</v>
      </c>
      <c r="K2" s="9">
        <v>0.92200000000000004</v>
      </c>
      <c r="L2" s="9"/>
      <c r="M2" s="8">
        <v>16</v>
      </c>
      <c r="N2" s="10">
        <f>SUM(0.5*(LOG(1+K2)/(1-K2)))</f>
        <v>1.818931944439274</v>
      </c>
      <c r="O2" s="10">
        <f>SUM(1/(M2-3))</f>
        <v>7.6923076923076927E-2</v>
      </c>
      <c r="P2" s="8" t="s">
        <v>9</v>
      </c>
      <c r="Q2" s="8" t="s">
        <v>55</v>
      </c>
      <c r="R2" s="8" t="s">
        <v>10</v>
      </c>
      <c r="S2" s="11" t="s">
        <v>11</v>
      </c>
      <c r="T2" s="12"/>
    </row>
    <row r="3" spans="1:20" ht="73.2" customHeight="1" thickBot="1" x14ac:dyDescent="0.35">
      <c r="A3" s="13">
        <v>2004</v>
      </c>
      <c r="B3" s="13" t="s">
        <v>37</v>
      </c>
      <c r="C3" s="13">
        <v>2</v>
      </c>
      <c r="D3" s="14" t="s">
        <v>4</v>
      </c>
      <c r="E3" s="15" t="s">
        <v>5</v>
      </c>
      <c r="F3" s="15" t="s">
        <v>6</v>
      </c>
      <c r="G3" s="15" t="s">
        <v>7</v>
      </c>
      <c r="H3" s="15">
        <v>16</v>
      </c>
      <c r="I3" s="15" t="s">
        <v>12</v>
      </c>
      <c r="J3" s="15">
        <v>85</v>
      </c>
      <c r="K3" s="15">
        <v>-0.85699999999999998</v>
      </c>
      <c r="L3" s="15" t="s">
        <v>13</v>
      </c>
      <c r="M3" s="16">
        <v>16</v>
      </c>
      <c r="N3" s="17">
        <f>SUM(0.5*(LOG(1+K3)/(1-K3)))</f>
        <v>-0.22742702276115728</v>
      </c>
      <c r="O3" s="17">
        <f>SUM(1/(M3-3))</f>
        <v>7.6923076923076927E-2</v>
      </c>
      <c r="P3" s="15" t="s">
        <v>9</v>
      </c>
      <c r="Q3" s="15" t="s">
        <v>55</v>
      </c>
      <c r="R3" s="15" t="s">
        <v>10</v>
      </c>
      <c r="S3" s="18"/>
    </row>
    <row r="4" spans="1:20" ht="68.400000000000006" customHeight="1" x14ac:dyDescent="0.3">
      <c r="A4" s="13">
        <v>2003</v>
      </c>
      <c r="B4" s="13" t="s">
        <v>38</v>
      </c>
      <c r="C4" s="13">
        <v>1</v>
      </c>
      <c r="D4" s="19" t="s">
        <v>16</v>
      </c>
      <c r="E4" s="9" t="s">
        <v>17</v>
      </c>
      <c r="F4" s="8" t="s">
        <v>18</v>
      </c>
      <c r="G4" s="8">
        <v>10</v>
      </c>
      <c r="H4" s="9" t="s">
        <v>19</v>
      </c>
      <c r="I4" s="8" t="s">
        <v>8</v>
      </c>
      <c r="J4" s="8">
        <v>28</v>
      </c>
      <c r="K4" s="8"/>
      <c r="L4" s="8">
        <v>50</v>
      </c>
      <c r="M4" s="8">
        <v>50</v>
      </c>
      <c r="N4" s="8">
        <v>0.21299999999999999</v>
      </c>
      <c r="O4" s="10">
        <f t="shared" ref="O4:O9" si="0">SUM(1/(M4-3))</f>
        <v>2.1276595744680851E-2</v>
      </c>
      <c r="P4" s="8" t="s">
        <v>20</v>
      </c>
      <c r="Q4" s="8" t="s">
        <v>56</v>
      </c>
      <c r="R4" s="8" t="s">
        <v>21</v>
      </c>
      <c r="S4" s="20" t="s">
        <v>22</v>
      </c>
    </row>
    <row r="5" spans="1:20" ht="52.8" customHeight="1" x14ac:dyDescent="0.3">
      <c r="A5" s="13">
        <v>2003</v>
      </c>
      <c r="B5" s="13" t="s">
        <v>38</v>
      </c>
      <c r="C5" s="13">
        <v>2</v>
      </c>
      <c r="D5" s="21" t="s">
        <v>16</v>
      </c>
      <c r="E5" s="22" t="s">
        <v>17</v>
      </c>
      <c r="F5" s="23" t="s">
        <v>14</v>
      </c>
      <c r="G5" s="23">
        <v>10</v>
      </c>
      <c r="H5" s="22" t="s">
        <v>19</v>
      </c>
      <c r="I5" s="23" t="s">
        <v>8</v>
      </c>
      <c r="J5" s="23">
        <v>72</v>
      </c>
      <c r="K5" s="24"/>
      <c r="L5" s="23">
        <v>50</v>
      </c>
      <c r="M5" s="23">
        <v>50</v>
      </c>
      <c r="N5" s="23">
        <v>0.34499999999999997</v>
      </c>
      <c r="O5" s="25">
        <f t="shared" si="0"/>
        <v>2.1276595744680851E-2</v>
      </c>
      <c r="P5" s="23" t="s">
        <v>20</v>
      </c>
      <c r="Q5" s="32" t="s">
        <v>56</v>
      </c>
      <c r="R5" s="23" t="s">
        <v>21</v>
      </c>
      <c r="S5" s="26" t="s">
        <v>22</v>
      </c>
    </row>
    <row r="6" spans="1:20" ht="66.599999999999994" customHeight="1" thickBot="1" x14ac:dyDescent="0.35">
      <c r="A6" s="13">
        <v>2003</v>
      </c>
      <c r="B6" s="13" t="s">
        <v>38</v>
      </c>
      <c r="C6" s="13">
        <v>3</v>
      </c>
      <c r="D6" s="27" t="s">
        <v>16</v>
      </c>
      <c r="E6" s="16" t="s">
        <v>17</v>
      </c>
      <c r="F6" s="15" t="s">
        <v>23</v>
      </c>
      <c r="G6" s="15">
        <v>10</v>
      </c>
      <c r="H6" s="16" t="s">
        <v>19</v>
      </c>
      <c r="I6" s="15" t="s">
        <v>8</v>
      </c>
      <c r="J6" s="15">
        <v>30</v>
      </c>
      <c r="K6" s="15"/>
      <c r="L6" s="15">
        <v>50</v>
      </c>
      <c r="M6" s="15">
        <v>50</v>
      </c>
      <c r="N6" s="17">
        <v>0.31</v>
      </c>
      <c r="O6" s="17">
        <f t="shared" si="0"/>
        <v>2.1276595744680851E-2</v>
      </c>
      <c r="P6" s="15" t="s">
        <v>20</v>
      </c>
      <c r="Q6" s="15" t="s">
        <v>56</v>
      </c>
      <c r="R6" s="15" t="s">
        <v>21</v>
      </c>
      <c r="S6" s="18" t="s">
        <v>22</v>
      </c>
    </row>
    <row r="7" spans="1:20" ht="40.200000000000003" customHeight="1" x14ac:dyDescent="0.3">
      <c r="A7" s="13">
        <v>2006</v>
      </c>
      <c r="B7" s="13" t="s">
        <v>39</v>
      </c>
      <c r="C7" s="13">
        <v>1</v>
      </c>
      <c r="D7" s="19" t="s">
        <v>24</v>
      </c>
      <c r="E7" s="9" t="s">
        <v>25</v>
      </c>
      <c r="F7" s="8" t="s">
        <v>6</v>
      </c>
      <c r="G7" s="8">
        <v>5</v>
      </c>
      <c r="H7" s="9" t="s">
        <v>26</v>
      </c>
      <c r="I7" s="8" t="s">
        <v>8</v>
      </c>
      <c r="J7" s="8">
        <v>60</v>
      </c>
      <c r="K7" s="8">
        <v>0.58899999999999997</v>
      </c>
      <c r="L7" s="8"/>
      <c r="M7" s="8">
        <v>32</v>
      </c>
      <c r="N7" s="31">
        <v>0.67600000000000005</v>
      </c>
      <c r="O7" s="10">
        <f t="shared" si="0"/>
        <v>3.4482758620689655E-2</v>
      </c>
      <c r="P7" s="8" t="s">
        <v>9</v>
      </c>
      <c r="Q7" s="8" t="s">
        <v>57</v>
      </c>
      <c r="R7" s="8" t="s">
        <v>15</v>
      </c>
      <c r="S7" s="20"/>
    </row>
    <row r="8" spans="1:20" ht="36" customHeight="1" x14ac:dyDescent="0.3">
      <c r="A8" s="13">
        <v>2006</v>
      </c>
      <c r="B8" s="13" t="s">
        <v>39</v>
      </c>
      <c r="C8" s="13">
        <v>2</v>
      </c>
      <c r="D8" s="21" t="s">
        <v>24</v>
      </c>
      <c r="E8" s="22" t="s">
        <v>25</v>
      </c>
      <c r="F8" s="23" t="s">
        <v>6</v>
      </c>
      <c r="G8" s="23">
        <v>5</v>
      </c>
      <c r="H8" s="22" t="s">
        <v>26</v>
      </c>
      <c r="I8" s="23" t="s">
        <v>27</v>
      </c>
      <c r="J8" s="23">
        <v>60</v>
      </c>
      <c r="K8" s="23">
        <v>0.39</v>
      </c>
      <c r="L8" s="23"/>
      <c r="M8" s="23">
        <v>32</v>
      </c>
      <c r="N8" s="31">
        <v>0.41199999999999998</v>
      </c>
      <c r="O8" s="25">
        <f t="shared" si="0"/>
        <v>3.4482758620689655E-2</v>
      </c>
      <c r="P8" s="23" t="s">
        <v>9</v>
      </c>
      <c r="Q8" s="32" t="s">
        <v>57</v>
      </c>
      <c r="R8" s="23" t="s">
        <v>15</v>
      </c>
      <c r="S8" s="26"/>
    </row>
    <row r="9" spans="1:20" ht="49.8" customHeight="1" thickBot="1" x14ac:dyDescent="0.35">
      <c r="A9" s="13">
        <v>2006</v>
      </c>
      <c r="B9" s="13" t="s">
        <v>39</v>
      </c>
      <c r="C9" s="13">
        <v>3</v>
      </c>
      <c r="D9" s="27" t="s">
        <v>24</v>
      </c>
      <c r="E9" s="16" t="s">
        <v>25</v>
      </c>
      <c r="F9" s="15" t="s">
        <v>6</v>
      </c>
      <c r="G9" s="15">
        <v>5</v>
      </c>
      <c r="H9" s="16" t="s">
        <v>26</v>
      </c>
      <c r="I9" s="15" t="s">
        <v>12</v>
      </c>
      <c r="J9" s="15">
        <v>60</v>
      </c>
      <c r="K9" s="15">
        <v>-0.27500000000000002</v>
      </c>
      <c r="L9" s="15"/>
      <c r="M9" s="15">
        <v>32</v>
      </c>
      <c r="N9" s="17">
        <v>-0.28199999999999997</v>
      </c>
      <c r="O9" s="17">
        <f t="shared" si="0"/>
        <v>3.4482758620689655E-2</v>
      </c>
      <c r="P9" s="15" t="s">
        <v>9</v>
      </c>
      <c r="Q9" s="15" t="s">
        <v>57</v>
      </c>
      <c r="R9" s="15" t="s">
        <v>15</v>
      </c>
      <c r="S9" s="18"/>
    </row>
    <row r="10" spans="1:20" ht="69" customHeight="1" thickBot="1" x14ac:dyDescent="0.35">
      <c r="A10" s="13">
        <v>2001</v>
      </c>
      <c r="B10" s="13" t="s">
        <v>52</v>
      </c>
      <c r="C10" s="13">
        <v>1</v>
      </c>
      <c r="D10" s="19" t="s">
        <v>28</v>
      </c>
      <c r="E10" s="9" t="s">
        <v>29</v>
      </c>
      <c r="F10" s="8" t="s">
        <v>6</v>
      </c>
      <c r="G10" s="8">
        <v>5</v>
      </c>
      <c r="H10" s="9" t="s">
        <v>30</v>
      </c>
      <c r="I10" s="8" t="s">
        <v>8</v>
      </c>
      <c r="J10" s="8">
        <v>78</v>
      </c>
      <c r="K10" s="8">
        <v>0.33500000000000002</v>
      </c>
      <c r="L10" s="28"/>
      <c r="M10" s="8">
        <v>10</v>
      </c>
      <c r="N10" s="10">
        <f>SUM(0.5*(LOG(1+K10)/(1-K10)))</f>
        <v>9.4346816316236093E-2</v>
      </c>
      <c r="O10" s="10">
        <f t="shared" ref="O10:O11" si="1">SUM(1/(M10-3))</f>
        <v>0.14285714285714285</v>
      </c>
      <c r="P10" s="8" t="s">
        <v>9</v>
      </c>
      <c r="Q10" s="8" t="s">
        <v>57</v>
      </c>
      <c r="R10" s="8" t="s">
        <v>15</v>
      </c>
      <c r="S10" s="20" t="s">
        <v>59</v>
      </c>
    </row>
    <row r="11" spans="1:20" ht="66.599999999999994" customHeight="1" thickBot="1" x14ac:dyDescent="0.35">
      <c r="A11" s="13">
        <v>2001</v>
      </c>
      <c r="B11" s="13" t="s">
        <v>52</v>
      </c>
      <c r="C11" s="13">
        <v>2</v>
      </c>
      <c r="D11" s="21" t="s">
        <v>28</v>
      </c>
      <c r="E11" s="22" t="s">
        <v>29</v>
      </c>
      <c r="F11" s="23" t="s">
        <v>6</v>
      </c>
      <c r="G11" s="23">
        <v>5</v>
      </c>
      <c r="H11" s="22" t="s">
        <v>30</v>
      </c>
      <c r="I11" s="23" t="s">
        <v>27</v>
      </c>
      <c r="J11" s="23">
        <v>78</v>
      </c>
      <c r="K11" s="23">
        <v>0.70699999999999996</v>
      </c>
      <c r="L11" s="29"/>
      <c r="M11" s="23">
        <v>10</v>
      </c>
      <c r="N11" s="10">
        <f t="shared" ref="N11:N18" si="2">SUM(0.5*(LOG(1+K11)/(1-K11)))</f>
        <v>0.39630293705585928</v>
      </c>
      <c r="O11" s="25">
        <f t="shared" si="1"/>
        <v>0.14285714285714285</v>
      </c>
      <c r="P11" s="23" t="s">
        <v>9</v>
      </c>
      <c r="Q11" s="32" t="s">
        <v>57</v>
      </c>
      <c r="R11" s="23" t="s">
        <v>15</v>
      </c>
      <c r="S11" s="20" t="s">
        <v>59</v>
      </c>
    </row>
    <row r="12" spans="1:20" ht="95.4" customHeight="1" thickBot="1" x14ac:dyDescent="0.35">
      <c r="A12" s="13">
        <v>2001</v>
      </c>
      <c r="B12" s="13" t="s">
        <v>52</v>
      </c>
      <c r="C12" s="13">
        <v>3</v>
      </c>
      <c r="D12" s="27" t="s">
        <v>28</v>
      </c>
      <c r="E12" s="16" t="s">
        <v>29</v>
      </c>
      <c r="F12" s="15" t="s">
        <v>6</v>
      </c>
      <c r="G12" s="15">
        <v>5</v>
      </c>
      <c r="H12" s="16" t="s">
        <v>30</v>
      </c>
      <c r="I12" s="15" t="s">
        <v>12</v>
      </c>
      <c r="J12" s="15">
        <v>78</v>
      </c>
      <c r="K12" s="15">
        <v>-0.81100000000000005</v>
      </c>
      <c r="L12" s="30"/>
      <c r="M12" s="15">
        <v>10</v>
      </c>
      <c r="N12" s="10">
        <f t="shared" si="2"/>
        <v>-0.19976206400517835</v>
      </c>
      <c r="O12" s="17">
        <f t="shared" ref="O12:O19" si="3">SUM(1/(M12-3))</f>
        <v>0.14285714285714285</v>
      </c>
      <c r="P12" s="15" t="s">
        <v>9</v>
      </c>
      <c r="Q12" s="15" t="s">
        <v>57</v>
      </c>
      <c r="R12" s="15" t="s">
        <v>15</v>
      </c>
      <c r="S12" s="20" t="s">
        <v>59</v>
      </c>
    </row>
    <row r="13" spans="1:20" ht="95.4" customHeight="1" thickBot="1" x14ac:dyDescent="0.35">
      <c r="A13" s="13">
        <v>2001</v>
      </c>
      <c r="B13" s="13" t="s">
        <v>52</v>
      </c>
      <c r="C13" s="13">
        <v>4</v>
      </c>
      <c r="D13" s="27" t="s">
        <v>28</v>
      </c>
      <c r="E13" s="9" t="s">
        <v>29</v>
      </c>
      <c r="F13" s="8" t="s">
        <v>6</v>
      </c>
      <c r="G13" s="32">
        <v>5</v>
      </c>
      <c r="H13" s="9" t="s">
        <v>30</v>
      </c>
      <c r="I13" s="8" t="s">
        <v>8</v>
      </c>
      <c r="J13" s="32"/>
      <c r="K13" s="32">
        <v>0.26500000000000001</v>
      </c>
      <c r="L13" s="33"/>
      <c r="M13" s="32">
        <v>5</v>
      </c>
      <c r="N13" s="10">
        <f t="shared" si="2"/>
        <v>6.9449337082882159E-2</v>
      </c>
      <c r="O13" s="31">
        <f t="shared" si="3"/>
        <v>0.5</v>
      </c>
      <c r="P13" s="8" t="s">
        <v>9</v>
      </c>
      <c r="Q13" s="8" t="s">
        <v>57</v>
      </c>
      <c r="R13" s="8" t="s">
        <v>15</v>
      </c>
      <c r="S13" s="26" t="s">
        <v>58</v>
      </c>
    </row>
    <row r="14" spans="1:20" ht="95.4" customHeight="1" thickBot="1" x14ac:dyDescent="0.35">
      <c r="A14" s="13">
        <v>2001</v>
      </c>
      <c r="B14" s="13" t="s">
        <v>52</v>
      </c>
      <c r="C14" s="13">
        <v>5</v>
      </c>
      <c r="D14" s="27" t="s">
        <v>28</v>
      </c>
      <c r="E14" s="22" t="s">
        <v>29</v>
      </c>
      <c r="F14" s="23" t="s">
        <v>6</v>
      </c>
      <c r="G14" s="32">
        <v>5</v>
      </c>
      <c r="H14" s="22" t="s">
        <v>30</v>
      </c>
      <c r="I14" s="32" t="s">
        <v>27</v>
      </c>
      <c r="J14" s="32"/>
      <c r="K14" s="32">
        <v>0.67900000000000005</v>
      </c>
      <c r="L14" s="33"/>
      <c r="M14" s="32">
        <v>5</v>
      </c>
      <c r="N14" s="10">
        <f t="shared" si="2"/>
        <v>0.35054625566674269</v>
      </c>
      <c r="O14" s="31">
        <f t="shared" si="3"/>
        <v>0.5</v>
      </c>
      <c r="P14" s="23" t="s">
        <v>9</v>
      </c>
      <c r="Q14" s="32" t="s">
        <v>57</v>
      </c>
      <c r="R14" s="23" t="s">
        <v>15</v>
      </c>
      <c r="S14" s="26" t="s">
        <v>58</v>
      </c>
    </row>
    <row r="15" spans="1:20" ht="95.4" customHeight="1" thickBot="1" x14ac:dyDescent="0.35">
      <c r="A15" s="13">
        <v>2001</v>
      </c>
      <c r="B15" s="13" t="s">
        <v>52</v>
      </c>
      <c r="C15" s="13">
        <v>6</v>
      </c>
      <c r="D15" s="27" t="s">
        <v>28</v>
      </c>
      <c r="E15" s="16" t="s">
        <v>29</v>
      </c>
      <c r="F15" s="15" t="s">
        <v>6</v>
      </c>
      <c r="G15" s="32">
        <v>5</v>
      </c>
      <c r="H15" s="16" t="s">
        <v>30</v>
      </c>
      <c r="I15" s="32" t="s">
        <v>12</v>
      </c>
      <c r="J15" s="32"/>
      <c r="K15" s="32">
        <v>-0.78400000000000003</v>
      </c>
      <c r="L15" s="33"/>
      <c r="M15" s="32">
        <v>5</v>
      </c>
      <c r="N15" s="10">
        <f t="shared" si="2"/>
        <v>-0.18653202041734002</v>
      </c>
      <c r="O15" s="31">
        <f t="shared" si="3"/>
        <v>0.5</v>
      </c>
      <c r="P15" s="15" t="s">
        <v>9</v>
      </c>
      <c r="Q15" s="15" t="s">
        <v>57</v>
      </c>
      <c r="R15" s="15" t="s">
        <v>15</v>
      </c>
      <c r="S15" s="26" t="s">
        <v>58</v>
      </c>
    </row>
    <row r="16" spans="1:20" ht="95.4" customHeight="1" thickBot="1" x14ac:dyDescent="0.35">
      <c r="A16" s="13">
        <v>2001</v>
      </c>
      <c r="B16" s="13" t="s">
        <v>52</v>
      </c>
      <c r="C16" s="13">
        <v>7</v>
      </c>
      <c r="D16" s="27" t="s">
        <v>28</v>
      </c>
      <c r="E16" s="9" t="s">
        <v>29</v>
      </c>
      <c r="F16" s="8" t="s">
        <v>6</v>
      </c>
      <c r="G16" s="32">
        <v>5</v>
      </c>
      <c r="H16" s="9" t="s">
        <v>30</v>
      </c>
      <c r="I16" s="8" t="s">
        <v>8</v>
      </c>
      <c r="J16" s="32"/>
      <c r="K16" s="32">
        <v>0.151</v>
      </c>
      <c r="L16" s="33"/>
      <c r="M16" s="32">
        <v>5</v>
      </c>
      <c r="N16" s="10">
        <f t="shared" si="2"/>
        <v>3.5968977402704244E-2</v>
      </c>
      <c r="O16" s="31">
        <f t="shared" si="3"/>
        <v>0.5</v>
      </c>
      <c r="P16" s="8" t="s">
        <v>9</v>
      </c>
      <c r="Q16" s="8" t="s">
        <v>57</v>
      </c>
      <c r="R16" s="8" t="s">
        <v>15</v>
      </c>
      <c r="S16" s="26" t="s">
        <v>60</v>
      </c>
    </row>
    <row r="17" spans="1:19" ht="95.4" customHeight="1" thickBot="1" x14ac:dyDescent="0.35">
      <c r="A17" s="13">
        <v>2001</v>
      </c>
      <c r="B17" s="13" t="s">
        <v>52</v>
      </c>
      <c r="C17" s="13">
        <v>8</v>
      </c>
      <c r="D17" s="27" t="s">
        <v>28</v>
      </c>
      <c r="E17" s="22" t="s">
        <v>29</v>
      </c>
      <c r="F17" s="23" t="s">
        <v>6</v>
      </c>
      <c r="G17" s="32">
        <v>5</v>
      </c>
      <c r="H17" s="22" t="s">
        <v>30</v>
      </c>
      <c r="I17" s="32" t="s">
        <v>27</v>
      </c>
      <c r="J17" s="32"/>
      <c r="K17" s="32">
        <v>0.46100000000000002</v>
      </c>
      <c r="L17" s="33"/>
      <c r="M17" s="32">
        <v>5</v>
      </c>
      <c r="N17" s="10">
        <f t="shared" si="2"/>
        <v>0.15273674947522897</v>
      </c>
      <c r="O17" s="31">
        <f t="shared" si="3"/>
        <v>0.5</v>
      </c>
      <c r="P17" s="23" t="s">
        <v>9</v>
      </c>
      <c r="Q17" s="32" t="s">
        <v>57</v>
      </c>
      <c r="R17" s="23" t="s">
        <v>15</v>
      </c>
      <c r="S17" s="26" t="s">
        <v>60</v>
      </c>
    </row>
    <row r="18" spans="1:19" ht="95.4" customHeight="1" thickBot="1" x14ac:dyDescent="0.35">
      <c r="A18" s="13">
        <v>2001</v>
      </c>
      <c r="B18" s="13" t="s">
        <v>52</v>
      </c>
      <c r="C18" s="13">
        <v>9</v>
      </c>
      <c r="D18" s="27" t="s">
        <v>28</v>
      </c>
      <c r="E18" s="16" t="s">
        <v>29</v>
      </c>
      <c r="F18" s="15" t="s">
        <v>6</v>
      </c>
      <c r="G18" s="32">
        <v>5</v>
      </c>
      <c r="H18" s="16" t="s">
        <v>30</v>
      </c>
      <c r="I18" s="32" t="s">
        <v>12</v>
      </c>
      <c r="J18" s="32"/>
      <c r="K18" s="32">
        <v>-0.52800000000000002</v>
      </c>
      <c r="L18" s="33"/>
      <c r="M18" s="32">
        <v>5</v>
      </c>
      <c r="N18" s="10">
        <f t="shared" si="2"/>
        <v>-0.10669437217470949</v>
      </c>
      <c r="O18" s="31">
        <f t="shared" si="3"/>
        <v>0.5</v>
      </c>
      <c r="P18" s="15" t="s">
        <v>9</v>
      </c>
      <c r="Q18" s="15" t="s">
        <v>57</v>
      </c>
      <c r="R18" s="15" t="s">
        <v>15</v>
      </c>
      <c r="S18" s="26" t="s">
        <v>60</v>
      </c>
    </row>
    <row r="19" spans="1:19" ht="51" customHeight="1" x14ac:dyDescent="0.3">
      <c r="A19" s="13">
        <v>2004</v>
      </c>
      <c r="B19" s="13" t="s">
        <v>52</v>
      </c>
      <c r="C19" s="13">
        <v>1</v>
      </c>
      <c r="D19" s="19" t="s">
        <v>31</v>
      </c>
      <c r="E19" s="9" t="s">
        <v>32</v>
      </c>
      <c r="F19" s="8" t="s">
        <v>6</v>
      </c>
      <c r="G19" s="8">
        <v>10</v>
      </c>
      <c r="H19" s="9" t="s">
        <v>33</v>
      </c>
      <c r="I19" s="8" t="s">
        <v>8</v>
      </c>
      <c r="J19" s="8">
        <v>60</v>
      </c>
      <c r="K19" s="8">
        <v>0.53500000000000003</v>
      </c>
      <c r="L19" s="28"/>
      <c r="M19" s="8">
        <v>32</v>
      </c>
      <c r="N19" s="10">
        <f>SUM(0.5*(LOG(1+K19)/(1-K19)))</f>
        <v>0.20011653743355412</v>
      </c>
      <c r="O19" s="10">
        <f t="shared" si="3"/>
        <v>3.4482758620689655E-2</v>
      </c>
      <c r="P19" s="8" t="s">
        <v>9</v>
      </c>
      <c r="Q19" s="8" t="s">
        <v>57</v>
      </c>
      <c r="R19" s="8" t="s">
        <v>15</v>
      </c>
      <c r="S19" s="20"/>
    </row>
    <row r="20" spans="1:19" ht="51" customHeight="1" thickBot="1" x14ac:dyDescent="0.35">
      <c r="A20" s="13">
        <v>2004</v>
      </c>
      <c r="B20" s="13" t="s">
        <v>52</v>
      </c>
      <c r="C20" s="13">
        <v>2</v>
      </c>
      <c r="D20" s="27" t="s">
        <v>31</v>
      </c>
      <c r="E20" s="16" t="s">
        <v>32</v>
      </c>
      <c r="F20" s="15" t="s">
        <v>6</v>
      </c>
      <c r="G20" s="15">
        <v>10</v>
      </c>
      <c r="H20" s="16" t="s">
        <v>34</v>
      </c>
      <c r="I20" s="15" t="s">
        <v>27</v>
      </c>
      <c r="J20" s="15">
        <v>60</v>
      </c>
      <c r="K20" s="15">
        <v>0.371</v>
      </c>
      <c r="L20" s="30"/>
      <c r="M20" s="15">
        <v>32</v>
      </c>
      <c r="N20" s="17">
        <f t="shared" ref="N20" si="4">SUM(0.5*(LOG(1+K20)/(1-K20)))</f>
        <v>0.10893279395032802</v>
      </c>
      <c r="O20" s="17">
        <f t="shared" ref="O20" si="5">SUM(1/(M20-3))</f>
        <v>3.4482758620689655E-2</v>
      </c>
      <c r="P20" s="15" t="s">
        <v>9</v>
      </c>
      <c r="Q20" s="15" t="s">
        <v>57</v>
      </c>
      <c r="R20" s="15" t="s">
        <v>15</v>
      </c>
      <c r="S20" s="18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MA2 CWD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Leckie</dc:creator>
  <cp:lastModifiedBy>Duncan Leckie</cp:lastModifiedBy>
  <dcterms:created xsi:type="dcterms:W3CDTF">2021-05-13T19:23:43Z</dcterms:created>
  <dcterms:modified xsi:type="dcterms:W3CDTF">2021-08-22T19:59:40Z</dcterms:modified>
</cp:coreProperties>
</file>