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0455" windowHeight="4620"/>
  </bookViews>
  <sheets>
    <sheet name="AuditorsMaster_2014-0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A13" i="1"/>
  <c r="X13"/>
  <c r="Y13"/>
  <c r="U4"/>
  <c r="AC4" s="1"/>
  <c r="U5"/>
  <c r="AD5" s="1"/>
  <c r="U6"/>
  <c r="AD6" s="1"/>
  <c r="U7"/>
  <c r="U8"/>
  <c r="AC8" s="1"/>
  <c r="U9"/>
  <c r="AD9" s="1"/>
  <c r="U10"/>
  <c r="AD10" s="1"/>
  <c r="U11"/>
  <c r="U12"/>
  <c r="AC12" s="1"/>
  <c r="U3"/>
  <c r="T13"/>
  <c r="S13"/>
  <c r="R13"/>
  <c r="V8" l="1"/>
  <c r="AD4"/>
  <c r="U13"/>
  <c r="V4"/>
  <c r="AD12"/>
  <c r="V12"/>
  <c r="W12" s="1"/>
  <c r="Z12" s="1"/>
  <c r="AB12" s="1"/>
  <c r="V10"/>
  <c r="AD8"/>
  <c r="V6"/>
  <c r="W6" s="1"/>
  <c r="Z6" s="1"/>
  <c r="AB6" s="1"/>
  <c r="AC11"/>
  <c r="AC7"/>
  <c r="V11"/>
  <c r="W11" s="1"/>
  <c r="Z11" s="1"/>
  <c r="AB11" s="1"/>
  <c r="V7"/>
  <c r="W7" s="1"/>
  <c r="Z7" s="1"/>
  <c r="AB7" s="1"/>
  <c r="W10"/>
  <c r="Z10" s="1"/>
  <c r="AB10" s="1"/>
  <c r="AD11"/>
  <c r="AC10"/>
  <c r="AD7"/>
  <c r="AC6"/>
  <c r="AC9"/>
  <c r="AC5"/>
  <c r="AC13" s="1"/>
  <c r="V9"/>
  <c r="W9" s="1"/>
  <c r="Z9" s="1"/>
  <c r="AB9" s="1"/>
  <c r="V5"/>
  <c r="W5" s="1"/>
  <c r="Z5" s="1"/>
  <c r="AB5" s="1"/>
  <c r="W8"/>
  <c r="Z8" s="1"/>
  <c r="AB8" s="1"/>
  <c r="W4"/>
  <c r="Z4" s="1"/>
  <c r="AB4" s="1"/>
  <c r="AD3"/>
  <c r="AC3"/>
  <c r="V3"/>
  <c r="V13" s="1"/>
  <c r="AD13" l="1"/>
  <c r="W3"/>
  <c r="W13" l="1"/>
  <c r="Z3"/>
  <c r="AB3" l="1"/>
  <c r="AB13" s="1"/>
  <c r="Z13"/>
</calcChain>
</file>

<file path=xl/sharedStrings.xml><?xml version="1.0" encoding="utf-8"?>
<sst xmlns="http://schemas.openxmlformats.org/spreadsheetml/2006/main" count="139" uniqueCount="110">
  <si>
    <t>NAME</t>
  </si>
  <si>
    <t>872893857V</t>
  </si>
  <si>
    <t>NO.21,ST.SEBASTAIN'S STREET</t>
  </si>
  <si>
    <t>BATTICALOA</t>
  </si>
  <si>
    <t>DESIGNATION</t>
  </si>
  <si>
    <t>NIC</t>
  </si>
  <si>
    <t>ADDRESS LINE 1</t>
  </si>
  <si>
    <t>ADDRESS LINE 2</t>
  </si>
  <si>
    <t>CITY</t>
  </si>
  <si>
    <t>DATE OF JOIN</t>
  </si>
  <si>
    <t>EMPLOYEE NUMBER</t>
  </si>
  <si>
    <t>BANK</t>
  </si>
  <si>
    <t>BRANCH</t>
  </si>
  <si>
    <t>ACCOUNT</t>
  </si>
  <si>
    <t>BRA</t>
  </si>
  <si>
    <t>GROSS SALARY</t>
  </si>
  <si>
    <t>TRAVEL ALLOWANCES</t>
  </si>
  <si>
    <t>EPF DEDUCTION</t>
  </si>
  <si>
    <t>NET REMUNERATION</t>
  </si>
  <si>
    <t>TRAVEL RE-IMBERSMENT</t>
  </si>
  <si>
    <t>HOLD</t>
  </si>
  <si>
    <t>BANK TRANSFER AMOUNT</t>
  </si>
  <si>
    <t>EPF CONTRIBUTION</t>
  </si>
  <si>
    <t>ETF CONTRIBUTION</t>
  </si>
  <si>
    <t>COM</t>
  </si>
  <si>
    <t>M.D.PIETERSZ</t>
  </si>
  <si>
    <t>.D.M.NAWASR</t>
  </si>
  <si>
    <t>900920725v</t>
  </si>
  <si>
    <t>NO.B33/3,MATHTHAMAGODA</t>
  </si>
  <si>
    <t>KOTIYAKUMBURA</t>
  </si>
  <si>
    <t>M.NIYAS MAHHES</t>
  </si>
  <si>
    <t>883470699V</t>
  </si>
  <si>
    <t>NO.131/A,KANDY ROAD</t>
  </si>
  <si>
    <t>WEWELDENIYA</t>
  </si>
  <si>
    <t>W.KALHARA NANAYAKKARA</t>
  </si>
  <si>
    <t>921812310V</t>
  </si>
  <si>
    <t>No8,THALGAHAHENA LANE</t>
  </si>
  <si>
    <t>KUMBALWELLA</t>
  </si>
  <si>
    <t>GALLE</t>
  </si>
  <si>
    <t>S.THUSHARA WIJEMUNI</t>
  </si>
  <si>
    <t>692790251V</t>
  </si>
  <si>
    <t>NO.762,SUMANASEKARAPURA</t>
  </si>
  <si>
    <t>DEDIGAMUWA</t>
  </si>
  <si>
    <t>T.R.M.N.N.T.BANDARA</t>
  </si>
  <si>
    <t>873172452V</t>
  </si>
  <si>
    <t>HANWANA WALAWWA</t>
  </si>
  <si>
    <t>AMBAWILLA</t>
  </si>
  <si>
    <t>PALLEBADDA</t>
  </si>
  <si>
    <t>W.R.N.WELAGEDARA</t>
  </si>
  <si>
    <t>872110887V</t>
  </si>
  <si>
    <t>"NILIPUL",PANAKAWA RD</t>
  </si>
  <si>
    <t>RANWALA</t>
  </si>
  <si>
    <t>KEGALLE</t>
  </si>
  <si>
    <t>P.N.SENARATHNA</t>
  </si>
  <si>
    <t>880860810V</t>
  </si>
  <si>
    <t>UDUKUMBURA,HAPUGASTHENNA</t>
  </si>
  <si>
    <t>GODAKAWELA</t>
  </si>
  <si>
    <t>A.F.A.FAHIQ</t>
  </si>
  <si>
    <t>892420980V</t>
  </si>
  <si>
    <t>NO.472/B,ULAHITIWALA</t>
  </si>
  <si>
    <t>MALWANA</t>
  </si>
  <si>
    <t>S.G.S.S.P.BALASOORIYA</t>
  </si>
  <si>
    <t>791543410V</t>
  </si>
  <si>
    <t>NO.240,EGODAMULLA,</t>
  </si>
  <si>
    <t>ANKUMBURA</t>
  </si>
  <si>
    <t>HNB</t>
  </si>
  <si>
    <t>013</t>
  </si>
  <si>
    <t>013020067073</t>
  </si>
  <si>
    <t>SEY</t>
  </si>
  <si>
    <t>043</t>
  </si>
  <si>
    <t>0430-33520539-101</t>
  </si>
  <si>
    <t>SAM</t>
  </si>
  <si>
    <t>104354043333</t>
  </si>
  <si>
    <t>021</t>
  </si>
  <si>
    <t>NTB</t>
  </si>
  <si>
    <t>BRANCH CODE</t>
  </si>
  <si>
    <t>WARAKAPOLA</t>
  </si>
  <si>
    <t>HOMAGAMA</t>
  </si>
  <si>
    <t>EMBILIPITIYA</t>
  </si>
  <si>
    <t>BIYAGAMA</t>
  </si>
  <si>
    <t>Sri Sangaraja MW</t>
  </si>
  <si>
    <t>Travel INCENTIVES</t>
  </si>
  <si>
    <t>BASIC SALARY</t>
  </si>
  <si>
    <t>BANK CODE</t>
  </si>
  <si>
    <t>INITIALS</t>
  </si>
  <si>
    <t>LASTNAME</t>
  </si>
  <si>
    <t>OC GRADE</t>
  </si>
  <si>
    <t>AUDITOR</t>
  </si>
  <si>
    <t>Operational Control Assistant</t>
  </si>
  <si>
    <t>Audit Executive</t>
  </si>
  <si>
    <t>M.D.</t>
  </si>
  <si>
    <t>D.M.</t>
  </si>
  <si>
    <t>M.N.</t>
  </si>
  <si>
    <t>W.K.</t>
  </si>
  <si>
    <t xml:space="preserve">S.T. </t>
  </si>
  <si>
    <t>T.R.M.N.N.T.</t>
  </si>
  <si>
    <t>W.R.N.</t>
  </si>
  <si>
    <t>P.N.</t>
  </si>
  <si>
    <t>A.F.A.</t>
  </si>
  <si>
    <t>S.G.S.S.P.</t>
  </si>
  <si>
    <t>PIETERSZ</t>
  </si>
  <si>
    <t>NAWASR</t>
  </si>
  <si>
    <t xml:space="preserve"> MAHHES</t>
  </si>
  <si>
    <t>NANAYAKKARA</t>
  </si>
  <si>
    <t>WIJEMUNI</t>
  </si>
  <si>
    <t>BANDARA</t>
  </si>
  <si>
    <t>WELAGEDARA</t>
  </si>
  <si>
    <t>SENARATHNA</t>
  </si>
  <si>
    <t>FAHIQ</t>
  </si>
  <si>
    <t>BALASOORIYA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</si>
</sst>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4" fontId="0" fillId="0" borderId="1" xfId="0" applyNumberFormat="1" applyFont="1" applyBorder="1"/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2" fillId="0" borderId="1" xfId="0" applyFont="1" applyFill="1" applyBorder="1"/>
    <xf numFmtId="0" fontId="0" fillId="0" borderId="1" xfId="0" applyFont="1" applyFill="1" applyBorder="1" applyAlignment="1">
      <alignment horizontal="right"/>
    </xf>
    <xf numFmtId="0" fontId="0" fillId="0" borderId="3" xfId="0" applyFont="1" applyBorder="1"/>
    <xf numFmtId="0" fontId="0" fillId="0" borderId="2" xfId="0" applyFont="1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D14"/>
  <sheetViews>
    <sheetView tabSelected="1" workbookViewId="0">
      <selection activeCell="E4" sqref="E4"/>
    </sheetView>
  </sheetViews>
  <sheetFormatPr defaultRowHeight="15"/>
  <cols>
    <col min="1" max="2" width="11.5703125" style="5" customWidth="1"/>
    <col min="3" max="3" width="18.5703125" style="5" customWidth="1"/>
    <col min="4" max="4" width="25.85546875" style="5" customWidth="1"/>
    <col min="5" max="5" width="27.42578125" style="5" customWidth="1"/>
    <col min="6" max="6" width="12.7109375" style="5" customWidth="1"/>
    <col min="7" max="7" width="32.42578125" style="5" customWidth="1"/>
    <col min="8" max="8" width="19.140625" style="5" customWidth="1"/>
    <col min="9" max="9" width="17.42578125" style="5" customWidth="1"/>
    <col min="10" max="10" width="23.140625" style="5" customWidth="1"/>
    <col min="11" max="12" width="13.85546875" style="5" customWidth="1"/>
    <col min="13" max="14" width="12.5703125" style="5" customWidth="1"/>
    <col min="15" max="15" width="17.140625" style="5" customWidth="1"/>
    <col min="16" max="16" width="14.85546875" style="5" customWidth="1"/>
    <col min="17" max="17" width="20.140625" style="5" customWidth="1"/>
    <col min="18" max="18" width="12.140625" style="5" customWidth="1"/>
    <col min="19" max="19" width="11.42578125" style="5" customWidth="1"/>
    <col min="20" max="20" width="15" style="5" customWidth="1"/>
    <col min="21" max="21" width="15.28515625" style="5" customWidth="1"/>
    <col min="22" max="22" width="13.5703125" style="5" customWidth="1"/>
    <col min="23" max="23" width="18.140625" style="5" customWidth="1"/>
    <col min="24" max="24" width="17.42578125" style="5" customWidth="1"/>
    <col min="25" max="25" width="11.85546875" style="5" customWidth="1"/>
    <col min="26" max="26" width="15.5703125" style="5" customWidth="1"/>
    <col min="27" max="27" width="10.28515625" style="5" customWidth="1"/>
    <col min="28" max="28" width="13.28515625" style="5" customWidth="1"/>
    <col min="29" max="29" width="15.140625" style="5" customWidth="1"/>
    <col min="30" max="30" width="15.7109375" style="5" customWidth="1"/>
    <col min="31" max="16384" width="9.140625" style="5"/>
  </cols>
  <sheetData>
    <row r="2" spans="1:30" s="1" customFormat="1" ht="45">
      <c r="A2" s="2" t="s">
        <v>10</v>
      </c>
      <c r="B2" s="2" t="s">
        <v>86</v>
      </c>
      <c r="C2" s="2" t="s">
        <v>84</v>
      </c>
      <c r="D2" s="2" t="s">
        <v>85</v>
      </c>
      <c r="E2" s="2" t="s">
        <v>0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4</v>
      </c>
      <c r="K2" s="2" t="s">
        <v>9</v>
      </c>
      <c r="L2" s="2" t="s">
        <v>4</v>
      </c>
      <c r="M2" s="2" t="s">
        <v>11</v>
      </c>
      <c r="N2" s="2" t="s">
        <v>83</v>
      </c>
      <c r="O2" s="2" t="s">
        <v>12</v>
      </c>
      <c r="P2" s="2" t="s">
        <v>75</v>
      </c>
      <c r="Q2" s="2" t="s">
        <v>13</v>
      </c>
      <c r="R2" s="2" t="s">
        <v>82</v>
      </c>
      <c r="S2" s="2" t="s">
        <v>14</v>
      </c>
      <c r="T2" s="2" t="s">
        <v>16</v>
      </c>
      <c r="U2" s="2" t="s">
        <v>15</v>
      </c>
      <c r="V2" s="2" t="s">
        <v>17</v>
      </c>
      <c r="W2" s="2" t="s">
        <v>18</v>
      </c>
      <c r="X2" s="2" t="s">
        <v>19</v>
      </c>
      <c r="Y2" s="2" t="s">
        <v>81</v>
      </c>
      <c r="Z2" s="2" t="s">
        <v>18</v>
      </c>
      <c r="AA2" s="2" t="s">
        <v>20</v>
      </c>
      <c r="AB2" s="2" t="s">
        <v>21</v>
      </c>
      <c r="AC2" s="2" t="s">
        <v>22</v>
      </c>
      <c r="AD2" s="2" t="s">
        <v>23</v>
      </c>
    </row>
    <row r="3" spans="1:30">
      <c r="A3" s="3">
        <v>7001</v>
      </c>
      <c r="B3" s="3">
        <v>33</v>
      </c>
      <c r="C3" s="19" t="s">
        <v>90</v>
      </c>
      <c r="D3" s="19" t="s">
        <v>100</v>
      </c>
      <c r="E3" s="3" t="s">
        <v>25</v>
      </c>
      <c r="F3" s="3" t="s">
        <v>1</v>
      </c>
      <c r="G3" s="3" t="s">
        <v>2</v>
      </c>
      <c r="H3" s="3"/>
      <c r="I3" s="3" t="s">
        <v>3</v>
      </c>
      <c r="J3" s="3" t="s">
        <v>88</v>
      </c>
      <c r="K3" s="4">
        <v>41282</v>
      </c>
      <c r="L3" s="18" t="s">
        <v>87</v>
      </c>
      <c r="M3" s="3" t="s">
        <v>24</v>
      </c>
      <c r="N3" s="6">
        <v>7056</v>
      </c>
      <c r="O3" s="3" t="s">
        <v>3</v>
      </c>
      <c r="P3" s="3">
        <v>1</v>
      </c>
      <c r="Q3" s="3">
        <v>8105003896</v>
      </c>
      <c r="R3" s="3">
        <v>19000</v>
      </c>
      <c r="S3" s="3">
        <v>1000</v>
      </c>
      <c r="T3" s="3">
        <v>4000</v>
      </c>
      <c r="U3" s="3">
        <f>R3+S3+T3</f>
        <v>24000</v>
      </c>
      <c r="V3" s="3">
        <f>U3*8%</f>
        <v>1920</v>
      </c>
      <c r="W3" s="3">
        <f>U3-V3</f>
        <v>22080</v>
      </c>
      <c r="X3" s="3"/>
      <c r="Y3" s="3"/>
      <c r="Z3" s="3">
        <f>W3+X3+Y3</f>
        <v>22080</v>
      </c>
      <c r="AA3" s="3"/>
      <c r="AB3" s="3">
        <f>Z3-AA3</f>
        <v>22080</v>
      </c>
      <c r="AC3" s="3">
        <f>U3*12%</f>
        <v>2880</v>
      </c>
      <c r="AD3" s="3">
        <f>U3*3%</f>
        <v>720</v>
      </c>
    </row>
    <row r="4" spans="1:30">
      <c r="A4" s="3">
        <v>7002</v>
      </c>
      <c r="B4" s="3">
        <v>33</v>
      </c>
      <c r="C4" s="19" t="s">
        <v>91</v>
      </c>
      <c r="D4" s="19" t="s">
        <v>101</v>
      </c>
      <c r="E4" s="3" t="s">
        <v>26</v>
      </c>
      <c r="F4" s="3" t="s">
        <v>27</v>
      </c>
      <c r="G4" s="3" t="s">
        <v>28</v>
      </c>
      <c r="H4" s="3"/>
      <c r="I4" s="3" t="s">
        <v>29</v>
      </c>
      <c r="J4" s="3" t="s">
        <v>88</v>
      </c>
      <c r="K4" s="4">
        <v>41285</v>
      </c>
      <c r="L4" s="18" t="s">
        <v>87</v>
      </c>
      <c r="M4" s="6" t="s">
        <v>65</v>
      </c>
      <c r="N4" s="6">
        <v>7083</v>
      </c>
      <c r="O4" s="6" t="s">
        <v>52</v>
      </c>
      <c r="P4" s="7">
        <v>41</v>
      </c>
      <c r="Q4" s="8">
        <v>41020197792</v>
      </c>
      <c r="R4" s="3">
        <v>19000</v>
      </c>
      <c r="S4" s="3">
        <v>1000</v>
      </c>
      <c r="T4" s="3">
        <v>4000</v>
      </c>
      <c r="U4" s="3">
        <f t="shared" ref="U4:U12" si="0">R4+S4+T4</f>
        <v>24000</v>
      </c>
      <c r="V4" s="3">
        <f t="shared" ref="V4:V12" si="1">U4*8%</f>
        <v>1920</v>
      </c>
      <c r="W4" s="3">
        <f t="shared" ref="W4:W12" si="2">U4-V4</f>
        <v>22080</v>
      </c>
      <c r="X4" s="3"/>
      <c r="Y4" s="3"/>
      <c r="Z4" s="3">
        <f t="shared" ref="Z4:Z12" si="3">W4+X4+Y4</f>
        <v>22080</v>
      </c>
      <c r="AA4" s="3"/>
      <c r="AB4" s="3">
        <f t="shared" ref="AB4:AB12" si="4">Z4-AA4</f>
        <v>22080</v>
      </c>
      <c r="AC4" s="3">
        <f t="shared" ref="AC4:AC12" si="5">U4*12%</f>
        <v>2880</v>
      </c>
      <c r="AD4" s="3">
        <f t="shared" ref="AD4:AD12" si="6">U4*3%</f>
        <v>720</v>
      </c>
    </row>
    <row r="5" spans="1:30">
      <c r="A5" s="3">
        <v>7003</v>
      </c>
      <c r="B5" s="3">
        <v>33</v>
      </c>
      <c r="C5" s="19" t="s">
        <v>92</v>
      </c>
      <c r="D5" s="19" t="s">
        <v>102</v>
      </c>
      <c r="E5" s="3" t="s">
        <v>30</v>
      </c>
      <c r="F5" s="3" t="s">
        <v>31</v>
      </c>
      <c r="G5" s="3" t="s">
        <v>32</v>
      </c>
      <c r="H5" s="3"/>
      <c r="I5" s="3" t="s">
        <v>33</v>
      </c>
      <c r="J5" s="3" t="s">
        <v>89</v>
      </c>
      <c r="K5" s="4">
        <v>41285</v>
      </c>
      <c r="L5" s="18" t="s">
        <v>87</v>
      </c>
      <c r="M5" s="9" t="s">
        <v>24</v>
      </c>
      <c r="N5" s="9">
        <v>7056</v>
      </c>
      <c r="O5" s="9" t="s">
        <v>76</v>
      </c>
      <c r="P5" s="8">
        <v>1</v>
      </c>
      <c r="Q5" s="8">
        <v>8128000626</v>
      </c>
      <c r="R5" s="3">
        <v>19000</v>
      </c>
      <c r="S5" s="3">
        <v>1000</v>
      </c>
      <c r="T5" s="3">
        <v>4000</v>
      </c>
      <c r="U5" s="3">
        <f t="shared" si="0"/>
        <v>24000</v>
      </c>
      <c r="V5" s="3">
        <f t="shared" si="1"/>
        <v>1920</v>
      </c>
      <c r="W5" s="3">
        <f t="shared" si="2"/>
        <v>22080</v>
      </c>
      <c r="X5" s="3"/>
      <c r="Y5" s="3"/>
      <c r="Z5" s="3">
        <f t="shared" si="3"/>
        <v>22080</v>
      </c>
      <c r="AA5" s="3"/>
      <c r="AB5" s="3">
        <f t="shared" si="4"/>
        <v>22080</v>
      </c>
      <c r="AC5" s="3">
        <f t="shared" si="5"/>
        <v>2880</v>
      </c>
      <c r="AD5" s="3">
        <f t="shared" si="6"/>
        <v>720</v>
      </c>
    </row>
    <row r="6" spans="1:30">
      <c r="A6" s="3">
        <v>7004</v>
      </c>
      <c r="B6" s="3">
        <v>33</v>
      </c>
      <c r="C6" s="19" t="s">
        <v>93</v>
      </c>
      <c r="D6" s="19" t="s">
        <v>103</v>
      </c>
      <c r="E6" s="3" t="s">
        <v>34</v>
      </c>
      <c r="F6" s="3" t="s">
        <v>35</v>
      </c>
      <c r="G6" s="3" t="s">
        <v>36</v>
      </c>
      <c r="H6" s="3" t="s">
        <v>37</v>
      </c>
      <c r="I6" s="3" t="s">
        <v>38</v>
      </c>
      <c r="J6" s="3" t="s">
        <v>88</v>
      </c>
      <c r="K6" s="4">
        <v>41285</v>
      </c>
      <c r="L6" s="18" t="s">
        <v>87</v>
      </c>
      <c r="M6" s="9" t="s">
        <v>65</v>
      </c>
      <c r="N6" s="9">
        <v>7083</v>
      </c>
      <c r="O6" s="9" t="s">
        <v>38</v>
      </c>
      <c r="P6" s="10" t="s">
        <v>66</v>
      </c>
      <c r="Q6" s="10" t="s">
        <v>67</v>
      </c>
      <c r="R6" s="3">
        <v>19000</v>
      </c>
      <c r="S6" s="3">
        <v>1000</v>
      </c>
      <c r="T6" s="3">
        <v>4000</v>
      </c>
      <c r="U6" s="3">
        <f t="shared" si="0"/>
        <v>24000</v>
      </c>
      <c r="V6" s="3">
        <f t="shared" si="1"/>
        <v>1920</v>
      </c>
      <c r="W6" s="3">
        <f t="shared" si="2"/>
        <v>22080</v>
      </c>
      <c r="X6" s="3"/>
      <c r="Y6" s="3"/>
      <c r="Z6" s="3">
        <f t="shared" si="3"/>
        <v>22080</v>
      </c>
      <c r="AA6" s="3"/>
      <c r="AB6" s="3">
        <f t="shared" si="4"/>
        <v>22080</v>
      </c>
      <c r="AC6" s="3">
        <f t="shared" si="5"/>
        <v>2880</v>
      </c>
      <c r="AD6" s="3">
        <f t="shared" si="6"/>
        <v>720</v>
      </c>
    </row>
    <row r="7" spans="1:30">
      <c r="A7" s="3">
        <v>7005</v>
      </c>
      <c r="B7" s="3">
        <v>33</v>
      </c>
      <c r="C7" s="19" t="s">
        <v>94</v>
      </c>
      <c r="D7" s="19" t="s">
        <v>104</v>
      </c>
      <c r="E7" s="3" t="s">
        <v>39</v>
      </c>
      <c r="F7" s="3" t="s">
        <v>40</v>
      </c>
      <c r="G7" s="3" t="s">
        <v>41</v>
      </c>
      <c r="H7" s="3"/>
      <c r="I7" s="3" t="s">
        <v>42</v>
      </c>
      <c r="J7" s="3" t="s">
        <v>88</v>
      </c>
      <c r="K7" s="4">
        <v>41285</v>
      </c>
      <c r="L7" s="18" t="s">
        <v>87</v>
      </c>
      <c r="M7" s="6" t="s">
        <v>68</v>
      </c>
      <c r="N7" s="6">
        <v>7287</v>
      </c>
      <c r="O7" s="6" t="s">
        <v>77</v>
      </c>
      <c r="P7" s="11" t="s">
        <v>69</v>
      </c>
      <c r="Q7" s="8" t="s">
        <v>70</v>
      </c>
      <c r="R7" s="3">
        <v>19000</v>
      </c>
      <c r="S7" s="3">
        <v>1000</v>
      </c>
      <c r="T7" s="3">
        <v>4000</v>
      </c>
      <c r="U7" s="3">
        <f t="shared" si="0"/>
        <v>24000</v>
      </c>
      <c r="V7" s="3">
        <f t="shared" si="1"/>
        <v>1920</v>
      </c>
      <c r="W7" s="3">
        <f t="shared" si="2"/>
        <v>22080</v>
      </c>
      <c r="X7" s="3"/>
      <c r="Y7" s="3"/>
      <c r="Z7" s="3">
        <f t="shared" si="3"/>
        <v>22080</v>
      </c>
      <c r="AA7" s="3"/>
      <c r="AB7" s="3">
        <f t="shared" si="4"/>
        <v>22080</v>
      </c>
      <c r="AC7" s="3">
        <f t="shared" si="5"/>
        <v>2880</v>
      </c>
      <c r="AD7" s="3">
        <f t="shared" si="6"/>
        <v>720</v>
      </c>
    </row>
    <row r="8" spans="1:30">
      <c r="A8" s="3">
        <v>7006</v>
      </c>
      <c r="B8" s="3">
        <v>33</v>
      </c>
      <c r="C8" s="19" t="s">
        <v>95</v>
      </c>
      <c r="D8" s="19" t="s">
        <v>105</v>
      </c>
      <c r="E8" s="3" t="s">
        <v>43</v>
      </c>
      <c r="F8" s="3" t="s">
        <v>44</v>
      </c>
      <c r="G8" s="3" t="s">
        <v>45</v>
      </c>
      <c r="H8" s="3" t="s">
        <v>46</v>
      </c>
      <c r="I8" s="3" t="s">
        <v>47</v>
      </c>
      <c r="J8" s="3" t="s">
        <v>89</v>
      </c>
      <c r="K8" s="4">
        <v>41285</v>
      </c>
      <c r="L8" s="18" t="s">
        <v>87</v>
      </c>
      <c r="M8" s="6" t="s">
        <v>71</v>
      </c>
      <c r="N8" s="6">
        <v>7278</v>
      </c>
      <c r="O8" s="6" t="s">
        <v>78</v>
      </c>
      <c r="P8" s="8">
        <v>43</v>
      </c>
      <c r="Q8" s="11" t="s">
        <v>72</v>
      </c>
      <c r="R8" s="3">
        <v>19000</v>
      </c>
      <c r="S8" s="3">
        <v>1000</v>
      </c>
      <c r="T8" s="3">
        <v>4000</v>
      </c>
      <c r="U8" s="3">
        <f t="shared" si="0"/>
        <v>24000</v>
      </c>
      <c r="V8" s="3">
        <f t="shared" si="1"/>
        <v>1920</v>
      </c>
      <c r="W8" s="3">
        <f t="shared" si="2"/>
        <v>22080</v>
      </c>
      <c r="X8" s="3"/>
      <c r="Y8" s="3"/>
      <c r="Z8" s="3">
        <f t="shared" si="3"/>
        <v>22080</v>
      </c>
      <c r="AA8" s="3"/>
      <c r="AB8" s="3">
        <f t="shared" si="4"/>
        <v>22080</v>
      </c>
      <c r="AC8" s="3">
        <f t="shared" si="5"/>
        <v>2880</v>
      </c>
      <c r="AD8" s="3">
        <f t="shared" si="6"/>
        <v>720</v>
      </c>
    </row>
    <row r="9" spans="1:30">
      <c r="A9" s="3">
        <v>7007</v>
      </c>
      <c r="B9" s="3">
        <v>33</v>
      </c>
      <c r="C9" s="19" t="s">
        <v>96</v>
      </c>
      <c r="D9" s="19" t="s">
        <v>106</v>
      </c>
      <c r="E9" s="3" t="s">
        <v>48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89</v>
      </c>
      <c r="K9" s="4">
        <v>41285</v>
      </c>
      <c r="L9" s="18" t="s">
        <v>87</v>
      </c>
      <c r="M9" s="3" t="s">
        <v>24</v>
      </c>
      <c r="N9" s="6">
        <v>7056</v>
      </c>
      <c r="O9" s="3" t="s">
        <v>52</v>
      </c>
      <c r="P9" s="8" t="s">
        <v>73</v>
      </c>
      <c r="Q9" s="8">
        <v>8210028296</v>
      </c>
      <c r="R9" s="3">
        <v>16500</v>
      </c>
      <c r="S9" s="3">
        <v>1000</v>
      </c>
      <c r="T9" s="3">
        <v>4000</v>
      </c>
      <c r="U9" s="3">
        <f t="shared" si="0"/>
        <v>21500</v>
      </c>
      <c r="V9" s="3">
        <f t="shared" si="1"/>
        <v>1720</v>
      </c>
      <c r="W9" s="3">
        <f t="shared" si="2"/>
        <v>19780</v>
      </c>
      <c r="X9" s="3"/>
      <c r="Y9" s="3"/>
      <c r="Z9" s="3">
        <f t="shared" si="3"/>
        <v>19780</v>
      </c>
      <c r="AA9" s="3"/>
      <c r="AB9" s="3">
        <f t="shared" si="4"/>
        <v>19780</v>
      </c>
      <c r="AC9" s="3">
        <f t="shared" si="5"/>
        <v>2580</v>
      </c>
      <c r="AD9" s="3">
        <f t="shared" si="6"/>
        <v>645</v>
      </c>
    </row>
    <row r="10" spans="1:30">
      <c r="A10" s="3">
        <v>7008</v>
      </c>
      <c r="B10" s="3">
        <v>33</v>
      </c>
      <c r="C10" s="19" t="s">
        <v>97</v>
      </c>
      <c r="D10" s="19" t="s">
        <v>107</v>
      </c>
      <c r="E10" s="3" t="s">
        <v>53</v>
      </c>
      <c r="F10" s="3" t="s">
        <v>54</v>
      </c>
      <c r="G10" s="3" t="s">
        <v>55</v>
      </c>
      <c r="H10" s="3"/>
      <c r="I10" s="3" t="s">
        <v>56</v>
      </c>
      <c r="J10" s="3" t="s">
        <v>88</v>
      </c>
      <c r="K10" s="4">
        <v>41285</v>
      </c>
      <c r="L10" s="18" t="s">
        <v>87</v>
      </c>
      <c r="M10" s="17" t="s">
        <v>24</v>
      </c>
      <c r="N10" s="6">
        <v>7056</v>
      </c>
      <c r="O10" s="6" t="s">
        <v>56</v>
      </c>
      <c r="P10" s="8">
        <v>1</v>
      </c>
      <c r="Q10" s="8">
        <v>8158001292</v>
      </c>
      <c r="R10" s="3">
        <v>19000</v>
      </c>
      <c r="S10" s="3">
        <v>1000</v>
      </c>
      <c r="T10" s="3">
        <v>4000</v>
      </c>
      <c r="U10" s="3">
        <f t="shared" si="0"/>
        <v>24000</v>
      </c>
      <c r="V10" s="3">
        <f t="shared" si="1"/>
        <v>1920</v>
      </c>
      <c r="W10" s="3">
        <f t="shared" si="2"/>
        <v>22080</v>
      </c>
      <c r="X10" s="3"/>
      <c r="Y10" s="3"/>
      <c r="Z10" s="3">
        <f t="shared" si="3"/>
        <v>22080</v>
      </c>
      <c r="AA10" s="3"/>
      <c r="AB10" s="3">
        <f t="shared" si="4"/>
        <v>22080</v>
      </c>
      <c r="AC10" s="3">
        <f t="shared" si="5"/>
        <v>2880</v>
      </c>
      <c r="AD10" s="3">
        <f t="shared" si="6"/>
        <v>720</v>
      </c>
    </row>
    <row r="11" spans="1:30">
      <c r="A11" s="3">
        <v>7009</v>
      </c>
      <c r="B11" s="3">
        <v>33</v>
      </c>
      <c r="C11" s="19" t="s">
        <v>98</v>
      </c>
      <c r="D11" s="19" t="s">
        <v>108</v>
      </c>
      <c r="E11" s="3" t="s">
        <v>57</v>
      </c>
      <c r="F11" s="3" t="s">
        <v>58</v>
      </c>
      <c r="G11" s="3" t="s">
        <v>59</v>
      </c>
      <c r="H11" s="3"/>
      <c r="I11" s="3" t="s">
        <v>60</v>
      </c>
      <c r="J11" s="3" t="s">
        <v>88</v>
      </c>
      <c r="K11" s="4">
        <v>41285</v>
      </c>
      <c r="L11" s="18" t="s">
        <v>87</v>
      </c>
      <c r="M11" s="6" t="s">
        <v>24</v>
      </c>
      <c r="N11" s="6">
        <v>7056</v>
      </c>
      <c r="O11" s="6" t="s">
        <v>79</v>
      </c>
      <c r="P11" s="8">
        <v>1</v>
      </c>
      <c r="Q11" s="8">
        <v>8147002917</v>
      </c>
      <c r="R11" s="3">
        <v>19000</v>
      </c>
      <c r="S11" s="3">
        <v>1000</v>
      </c>
      <c r="T11" s="3">
        <v>4000</v>
      </c>
      <c r="U11" s="3">
        <f t="shared" si="0"/>
        <v>24000</v>
      </c>
      <c r="V11" s="3">
        <f t="shared" si="1"/>
        <v>1920</v>
      </c>
      <c r="W11" s="3">
        <f t="shared" si="2"/>
        <v>22080</v>
      </c>
      <c r="X11" s="3"/>
      <c r="Y11" s="3"/>
      <c r="Z11" s="3">
        <f t="shared" si="3"/>
        <v>22080</v>
      </c>
      <c r="AA11" s="3"/>
      <c r="AB11" s="3">
        <f t="shared" si="4"/>
        <v>22080</v>
      </c>
      <c r="AC11" s="3">
        <f t="shared" si="5"/>
        <v>2880</v>
      </c>
      <c r="AD11" s="3">
        <f t="shared" si="6"/>
        <v>720</v>
      </c>
    </row>
    <row r="12" spans="1:30">
      <c r="A12" s="3">
        <v>7010</v>
      </c>
      <c r="B12" s="3">
        <v>33</v>
      </c>
      <c r="C12" s="19" t="s">
        <v>99</v>
      </c>
      <c r="D12" s="19" t="s">
        <v>109</v>
      </c>
      <c r="E12" s="3" t="s">
        <v>61</v>
      </c>
      <c r="F12" s="3" t="s">
        <v>62</v>
      </c>
      <c r="G12" s="3" t="s">
        <v>63</v>
      </c>
      <c r="H12" s="3"/>
      <c r="I12" s="3" t="s">
        <v>64</v>
      </c>
      <c r="J12" s="3" t="s">
        <v>89</v>
      </c>
      <c r="K12" s="4">
        <v>41285</v>
      </c>
      <c r="L12" s="18" t="s">
        <v>87</v>
      </c>
      <c r="M12" s="12" t="s">
        <v>74</v>
      </c>
      <c r="N12" s="9">
        <v>7162</v>
      </c>
      <c r="O12" s="13" t="s">
        <v>80</v>
      </c>
      <c r="P12" s="14">
        <v>3</v>
      </c>
      <c r="Q12" s="3">
        <v>3212058211</v>
      </c>
      <c r="R12" s="3">
        <v>24000</v>
      </c>
      <c r="S12" s="3">
        <v>1000</v>
      </c>
      <c r="T12" s="3">
        <v>4000</v>
      </c>
      <c r="U12" s="3">
        <f t="shared" si="0"/>
        <v>29000</v>
      </c>
      <c r="V12" s="3">
        <f t="shared" si="1"/>
        <v>2320</v>
      </c>
      <c r="W12" s="3">
        <f t="shared" si="2"/>
        <v>26680</v>
      </c>
      <c r="X12" s="3"/>
      <c r="Y12" s="3"/>
      <c r="Z12" s="3">
        <f t="shared" si="3"/>
        <v>26680</v>
      </c>
      <c r="AA12" s="3"/>
      <c r="AB12" s="3">
        <f t="shared" si="4"/>
        <v>26680</v>
      </c>
      <c r="AC12" s="3">
        <f t="shared" si="5"/>
        <v>3480</v>
      </c>
      <c r="AD12" s="3">
        <f t="shared" si="6"/>
        <v>870</v>
      </c>
    </row>
    <row r="13" spans="1:30" ht="15.75" thickBot="1">
      <c r="R13" s="15">
        <f>SUM(R3:R12)</f>
        <v>192500</v>
      </c>
      <c r="S13" s="16">
        <f>SUM(S3:S12)</f>
        <v>10000</v>
      </c>
      <c r="T13" s="16">
        <f>SUM(T3:T12)</f>
        <v>40000</v>
      </c>
      <c r="U13" s="16">
        <f t="shared" ref="U13:W13" si="7">SUM(U3:U12)</f>
        <v>242500</v>
      </c>
      <c r="V13" s="16">
        <f t="shared" si="7"/>
        <v>19400</v>
      </c>
      <c r="W13" s="16">
        <f t="shared" si="7"/>
        <v>223100</v>
      </c>
      <c r="X13" s="16">
        <f t="shared" ref="X13" si="8">SUM(X3:X12)</f>
        <v>0</v>
      </c>
      <c r="Y13" s="16">
        <f t="shared" ref="Y13" si="9">SUM(Y3:Y12)</f>
        <v>0</v>
      </c>
      <c r="Z13" s="16">
        <f t="shared" ref="Z13" si="10">SUM(Z3:Z12)</f>
        <v>223100</v>
      </c>
      <c r="AA13" s="16">
        <f t="shared" ref="AA13" si="11">SUM(AA3:AA12)</f>
        <v>0</v>
      </c>
      <c r="AB13" s="16">
        <f t="shared" ref="AB13" si="12">SUM(AB3:AB12)</f>
        <v>223100</v>
      </c>
      <c r="AC13" s="16">
        <f t="shared" ref="AC13" si="13">SUM(AC3:AC12)</f>
        <v>29100</v>
      </c>
      <c r="AD13" s="16">
        <f t="shared" ref="AD13" si="14">SUM(AD3:AD12)</f>
        <v>7275</v>
      </c>
    </row>
    <row r="14" spans="1:30" ht="15.75" thickTop="1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AuditorsMaster_2014-01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2013-12-06T09:36:18Z</dcterms:created>
  <dcterms:modified xsi:type="dcterms:W3CDTF">2014-02-26T07:21:00Z</dcterms:modified>
</cp:coreProperties>
</file>