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570" yWindow="-150" windowWidth="20115" windowHeight="7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W45" i="1"/>
  <c r="X45"/>
  <c r="T45" l="1"/>
  <c r="S45"/>
  <c r="AD44" l="1"/>
  <c r="AC44"/>
  <c r="AB44"/>
  <c r="AE44" s="1"/>
  <c r="AD42"/>
  <c r="AC42"/>
  <c r="AB42"/>
  <c r="AE42" s="1"/>
  <c r="AD41"/>
  <c r="AD43"/>
  <c r="AC41"/>
  <c r="AC43"/>
  <c r="AB41"/>
  <c r="AE41" s="1"/>
  <c r="AB43"/>
  <c r="AE43" s="1"/>
  <c r="P43"/>
  <c r="P44"/>
  <c r="P41"/>
  <c r="P42"/>
  <c r="AA43" l="1"/>
  <c r="Z43"/>
  <c r="Q44"/>
  <c r="AA44"/>
  <c r="Z44"/>
  <c r="AA41"/>
  <c r="Z41"/>
  <c r="Q42"/>
  <c r="Z42"/>
  <c r="AA42"/>
  <c r="R44"/>
  <c r="V44" s="1"/>
  <c r="Y44" s="1"/>
  <c r="Q41"/>
  <c r="R41" s="1"/>
  <c r="V41" s="1"/>
  <c r="Y41" s="1"/>
  <c r="Q43"/>
  <c r="R43" s="1"/>
  <c r="V43" s="1"/>
  <c r="Y43" s="1"/>
  <c r="R42"/>
  <c r="V42" s="1"/>
  <c r="Y42" s="1"/>
  <c r="AD40"/>
  <c r="AC40"/>
  <c r="AB40"/>
  <c r="AE40" s="1"/>
  <c r="P40"/>
  <c r="AD39"/>
  <c r="AC39"/>
  <c r="AB39"/>
  <c r="AE39" s="1"/>
  <c r="P39"/>
  <c r="AD38"/>
  <c r="AC38"/>
  <c r="AB38"/>
  <c r="AE38" s="1"/>
  <c r="P38"/>
  <c r="AD37"/>
  <c r="AC37"/>
  <c r="AB37"/>
  <c r="AE37" s="1"/>
  <c r="P37"/>
  <c r="AD36"/>
  <c r="AC36"/>
  <c r="AB36"/>
  <c r="AE36" s="1"/>
  <c r="P36"/>
  <c r="AD35"/>
  <c r="AC35"/>
  <c r="AB35"/>
  <c r="AE35" s="1"/>
  <c r="P35"/>
  <c r="AD34"/>
  <c r="AC34"/>
  <c r="AB34"/>
  <c r="AE34" s="1"/>
  <c r="P34"/>
  <c r="AD33"/>
  <c r="AC33"/>
  <c r="AB33"/>
  <c r="AE33" s="1"/>
  <c r="P33"/>
  <c r="AD32"/>
  <c r="AC32"/>
  <c r="AB32"/>
  <c r="AE32" s="1"/>
  <c r="P32"/>
  <c r="AD31"/>
  <c r="AC31"/>
  <c r="AB31"/>
  <c r="AE31" s="1"/>
  <c r="P31"/>
  <c r="AD30"/>
  <c r="AC30"/>
  <c r="AB30"/>
  <c r="AE30" s="1"/>
  <c r="P30"/>
  <c r="AD29"/>
  <c r="AC29"/>
  <c r="AB29"/>
  <c r="AE29" s="1"/>
  <c r="P29"/>
  <c r="AD28"/>
  <c r="AC28"/>
  <c r="AB28"/>
  <c r="AE28" s="1"/>
  <c r="P28"/>
  <c r="AD27"/>
  <c r="AC27"/>
  <c r="AB27"/>
  <c r="AE27" s="1"/>
  <c r="P27"/>
  <c r="AD26"/>
  <c r="AC26"/>
  <c r="AB26"/>
  <c r="AE26" s="1"/>
  <c r="P26"/>
  <c r="AD25"/>
  <c r="AC25"/>
  <c r="AB25"/>
  <c r="AE25" s="1"/>
  <c r="P25"/>
  <c r="AD24"/>
  <c r="AC24"/>
  <c r="AB24"/>
  <c r="AE24" s="1"/>
  <c r="P24"/>
  <c r="AD23"/>
  <c r="AC23"/>
  <c r="AB23"/>
  <c r="AE23" s="1"/>
  <c r="P23"/>
  <c r="AD22"/>
  <c r="AC22"/>
  <c r="AB22"/>
  <c r="AE22" s="1"/>
  <c r="P22"/>
  <c r="AD21"/>
  <c r="AC21"/>
  <c r="AB21"/>
  <c r="AE21" s="1"/>
  <c r="P21"/>
  <c r="AD20"/>
  <c r="AC20"/>
  <c r="AB20"/>
  <c r="AE20" s="1"/>
  <c r="P20"/>
  <c r="AD19"/>
  <c r="AC19"/>
  <c r="AB19"/>
  <c r="AE19" s="1"/>
  <c r="P19"/>
  <c r="AD18"/>
  <c r="AC18"/>
  <c r="AB18"/>
  <c r="AE18" s="1"/>
  <c r="P18"/>
  <c r="AD17"/>
  <c r="AC17"/>
  <c r="AB17"/>
  <c r="AE17" s="1"/>
  <c r="P17"/>
  <c r="AD16"/>
  <c r="AC16"/>
  <c r="AB16"/>
  <c r="AE16" s="1"/>
  <c r="P16"/>
  <c r="AD15"/>
  <c r="AC15"/>
  <c r="AB15"/>
  <c r="AE15" s="1"/>
  <c r="P15"/>
  <c r="AD14"/>
  <c r="AC14"/>
  <c r="AB14"/>
  <c r="AE14" s="1"/>
  <c r="P14"/>
  <c r="AD13"/>
  <c r="AC13"/>
  <c r="AB13"/>
  <c r="AE13" s="1"/>
  <c r="P13"/>
  <c r="AD12"/>
  <c r="AC12"/>
  <c r="AB12"/>
  <c r="AE12" s="1"/>
  <c r="P12"/>
  <c r="AD11"/>
  <c r="AC11"/>
  <c r="AB11"/>
  <c r="AE11" s="1"/>
  <c r="P11"/>
  <c r="AD10"/>
  <c r="AC10"/>
  <c r="AB10"/>
  <c r="AE10" s="1"/>
  <c r="P10"/>
  <c r="AD9"/>
  <c r="AC9"/>
  <c r="AB9"/>
  <c r="AE9" s="1"/>
  <c r="P9"/>
  <c r="AD8"/>
  <c r="AC8"/>
  <c r="AB8"/>
  <c r="AE8" s="1"/>
  <c r="P8"/>
  <c r="AD7"/>
  <c r="AC7"/>
  <c r="AB7"/>
  <c r="AE7" s="1"/>
  <c r="P7"/>
  <c r="AD6"/>
  <c r="AC6"/>
  <c r="AB6"/>
  <c r="AE6" s="1"/>
  <c r="P6"/>
  <c r="AD5"/>
  <c r="AC5"/>
  <c r="AB5"/>
  <c r="AE5" s="1"/>
  <c r="P5"/>
  <c r="AA5" l="1"/>
  <c r="Z5"/>
  <c r="Z6"/>
  <c r="AA6"/>
  <c r="AA7"/>
  <c r="Z7"/>
  <c r="Q8"/>
  <c r="R8" s="1"/>
  <c r="V8" s="1"/>
  <c r="Y8" s="1"/>
  <c r="AA8"/>
  <c r="Z8"/>
  <c r="AA9"/>
  <c r="Z9"/>
  <c r="AA10"/>
  <c r="Z10"/>
  <c r="Q11"/>
  <c r="R11" s="1"/>
  <c r="V11" s="1"/>
  <c r="Y11" s="1"/>
  <c r="AA11"/>
  <c r="Z11"/>
  <c r="Q12"/>
  <c r="AA12"/>
  <c r="Z12"/>
  <c r="AA13"/>
  <c r="Z13"/>
  <c r="Q14"/>
  <c r="R14" s="1"/>
  <c r="V14" s="1"/>
  <c r="Y14" s="1"/>
  <c r="AA14"/>
  <c r="Z14"/>
  <c r="Q15"/>
  <c r="AA15"/>
  <c r="Z15"/>
  <c r="Q16"/>
  <c r="AA16"/>
  <c r="Z16"/>
  <c r="AA17"/>
  <c r="Z17"/>
  <c r="Q18"/>
  <c r="AA18"/>
  <c r="Z18"/>
  <c r="Q19"/>
  <c r="AA19"/>
  <c r="Z19"/>
  <c r="AA20"/>
  <c r="Z20"/>
  <c r="AA21"/>
  <c r="Z21"/>
  <c r="AA22"/>
  <c r="Z22"/>
  <c r="AA23"/>
  <c r="Z23"/>
  <c r="AA24"/>
  <c r="Z24"/>
  <c r="AA25"/>
  <c r="Z25"/>
  <c r="AA26"/>
  <c r="Z26"/>
  <c r="AA27"/>
  <c r="Z27"/>
  <c r="AA28"/>
  <c r="Z28"/>
  <c r="AA29"/>
  <c r="Z29"/>
  <c r="Z30"/>
  <c r="AA30"/>
  <c r="AA31"/>
  <c r="Z31"/>
  <c r="AA32"/>
  <c r="Z32"/>
  <c r="AA33"/>
  <c r="Z33"/>
  <c r="AA34"/>
  <c r="Z34"/>
  <c r="AA35"/>
  <c r="Z35"/>
  <c r="AA36"/>
  <c r="Z36"/>
  <c r="AA37"/>
  <c r="Z37"/>
  <c r="AA38"/>
  <c r="Z38"/>
  <c r="AA39"/>
  <c r="Z39"/>
  <c r="AA40"/>
  <c r="Z40"/>
  <c r="Q13"/>
  <c r="R13" s="1"/>
  <c r="V13" s="1"/>
  <c r="Y13" s="1"/>
  <c r="Q6"/>
  <c r="R6" s="1"/>
  <c r="V6" s="1"/>
  <c r="Y6" s="1"/>
  <c r="Q10"/>
  <c r="R10" s="1"/>
  <c r="V10" s="1"/>
  <c r="Y10" s="1"/>
  <c r="Q5"/>
  <c r="R5" s="1"/>
  <c r="Q7"/>
  <c r="R7" s="1"/>
  <c r="V7" s="1"/>
  <c r="Y7" s="1"/>
  <c r="Q9"/>
  <c r="R9" s="1"/>
  <c r="V9" s="1"/>
  <c r="Y9" s="1"/>
  <c r="R12"/>
  <c r="V12" s="1"/>
  <c r="Y12" s="1"/>
  <c r="R15"/>
  <c r="V15" s="1"/>
  <c r="Y15" s="1"/>
  <c r="R19"/>
  <c r="V19" s="1"/>
  <c r="Y19" s="1"/>
  <c r="R16"/>
  <c r="V16" s="1"/>
  <c r="Y16" s="1"/>
  <c r="Q20"/>
  <c r="R20" s="1"/>
  <c r="V20" s="1"/>
  <c r="Y20" s="1"/>
  <c r="Q21"/>
  <c r="R21" s="1"/>
  <c r="V21" s="1"/>
  <c r="Y21" s="1"/>
  <c r="Q22"/>
  <c r="R22" s="1"/>
  <c r="V22" s="1"/>
  <c r="Y22" s="1"/>
  <c r="Q23"/>
  <c r="R23" s="1"/>
  <c r="V23" s="1"/>
  <c r="Y23" s="1"/>
  <c r="Q24"/>
  <c r="R24" s="1"/>
  <c r="V24" s="1"/>
  <c r="Y24" s="1"/>
  <c r="Q25"/>
  <c r="R25" s="1"/>
  <c r="V25" s="1"/>
  <c r="Y25" s="1"/>
  <c r="Q26"/>
  <c r="R26" s="1"/>
  <c r="V26" s="1"/>
  <c r="Y26" s="1"/>
  <c r="Q27"/>
  <c r="R27" s="1"/>
  <c r="V27" s="1"/>
  <c r="Y27" s="1"/>
  <c r="Q28"/>
  <c r="R28" s="1"/>
  <c r="V28" s="1"/>
  <c r="Y28" s="1"/>
  <c r="Q29"/>
  <c r="R29" s="1"/>
  <c r="V29" s="1"/>
  <c r="Y29" s="1"/>
  <c r="Q30"/>
  <c r="R30" s="1"/>
  <c r="V30" s="1"/>
  <c r="Y30" s="1"/>
  <c r="Q31"/>
  <c r="R31" s="1"/>
  <c r="V31" s="1"/>
  <c r="Y31" s="1"/>
  <c r="Q32"/>
  <c r="R32" s="1"/>
  <c r="V32" s="1"/>
  <c r="Y32" s="1"/>
  <c r="Q17"/>
  <c r="R17" s="1"/>
  <c r="V17" s="1"/>
  <c r="Y17" s="1"/>
  <c r="R18"/>
  <c r="V18" s="1"/>
  <c r="Y18" s="1"/>
  <c r="Q33"/>
  <c r="R33" s="1"/>
  <c r="V33" s="1"/>
  <c r="Y33" s="1"/>
  <c r="Q34"/>
  <c r="R34" s="1"/>
  <c r="V34" s="1"/>
  <c r="Y34" s="1"/>
  <c r="Q35"/>
  <c r="R35" s="1"/>
  <c r="V35" s="1"/>
  <c r="Y35" s="1"/>
  <c r="Q36"/>
  <c r="R36" s="1"/>
  <c r="V36" s="1"/>
  <c r="Y36" s="1"/>
  <c r="Q37"/>
  <c r="R37" s="1"/>
  <c r="V37" s="1"/>
  <c r="Y37" s="1"/>
  <c r="Q38"/>
  <c r="R38" s="1"/>
  <c r="V38" s="1"/>
  <c r="Y38" s="1"/>
  <c r="Q39"/>
  <c r="R39" s="1"/>
  <c r="V39" s="1"/>
  <c r="Y39" s="1"/>
  <c r="Q40"/>
  <c r="R40" s="1"/>
  <c r="V40" s="1"/>
  <c r="Y40" s="1"/>
  <c r="AA45" l="1"/>
  <c r="Z45"/>
  <c r="R45"/>
  <c r="V5"/>
  <c r="V45" l="1"/>
  <c r="Y5"/>
  <c r="Y45" s="1"/>
</calcChain>
</file>

<file path=xl/comments1.xml><?xml version="1.0" encoding="utf-8"?>
<comments xmlns="http://schemas.openxmlformats.org/spreadsheetml/2006/main">
  <authors>
    <author>Achala Priyangi</author>
  </authors>
  <commentList>
    <comment ref="L12" authorId="0">
      <text>
        <r>
          <rPr>
            <b/>
            <sz val="9"/>
            <color indexed="81"/>
            <rFont val="Tahoma"/>
            <family val="2"/>
          </rPr>
          <t>Achala Priyangi:</t>
        </r>
        <r>
          <rPr>
            <sz val="9"/>
            <color indexed="81"/>
            <rFont val="Tahoma"/>
            <family val="2"/>
          </rPr>
          <t xml:space="preserve">
AGENT HAS CHANGE HER BANK</t>
        </r>
      </text>
    </comment>
  </commentList>
</comments>
</file>

<file path=xl/sharedStrings.xml><?xml version="1.0" encoding="utf-8"?>
<sst xmlns="http://schemas.openxmlformats.org/spreadsheetml/2006/main" count="1685" uniqueCount="255">
  <si>
    <t>NAME</t>
  </si>
  <si>
    <t>DESIGNATION</t>
  </si>
  <si>
    <t>ADDRESS LINE 1</t>
  </si>
  <si>
    <t>ADDRESS LINE 2</t>
  </si>
  <si>
    <t>CITY</t>
  </si>
  <si>
    <t>BRA</t>
  </si>
  <si>
    <t>GROSS SALARY</t>
  </si>
  <si>
    <t>NET SALARY</t>
  </si>
  <si>
    <t>TOTAL REMUNERATION</t>
  </si>
  <si>
    <t>Number of Days</t>
  </si>
  <si>
    <t>DILINI ANUPAMA</t>
  </si>
  <si>
    <t>877500071v</t>
  </si>
  <si>
    <t>CALL CENTER ASSOCIATES - IN BOUND</t>
  </si>
  <si>
    <t>NO : 162/3, 3RD LANE</t>
  </si>
  <si>
    <t>EGODAWATTHA</t>
  </si>
  <si>
    <t>BORALESGAMUWA</t>
  </si>
  <si>
    <t>BOC</t>
  </si>
  <si>
    <t>F.NIROSHA HARUN</t>
  </si>
  <si>
    <t>935930049v</t>
  </si>
  <si>
    <t xml:space="preserve">NO : A/8 RAHULAPURA NEW HOUSE SYSTEM </t>
  </si>
  <si>
    <t>KOTTE</t>
  </si>
  <si>
    <t>COM</t>
  </si>
  <si>
    <t>ATHULKOTTE</t>
  </si>
  <si>
    <t>K.KANAGARATHNAM</t>
  </si>
  <si>
    <t xml:space="preserve">NO : 2 1/1 GREENDLAND AVENUE </t>
  </si>
  <si>
    <t>NEDIMALA</t>
  </si>
  <si>
    <t xml:space="preserve"> DEHIWALA</t>
  </si>
  <si>
    <t>HNB</t>
  </si>
  <si>
    <t>M.D.S.MADUSHIKA WIJERATHNE</t>
  </si>
  <si>
    <t>895814482v</t>
  </si>
  <si>
    <t xml:space="preserve">NO : 92/C  THAMPALA </t>
  </si>
  <si>
    <t>RADDOLUGAMA</t>
  </si>
  <si>
    <t xml:space="preserve">KATUNAYAKE </t>
  </si>
  <si>
    <t>THAMBIRAJAH RASHMIKA</t>
  </si>
  <si>
    <t>937623070v</t>
  </si>
  <si>
    <t xml:space="preserve">NO : 72/1 PICKERINGS ROAD </t>
  </si>
  <si>
    <t xml:space="preserve">KOTAHENA </t>
  </si>
  <si>
    <t>COLOMBO-13</t>
  </si>
  <si>
    <t>W.M.D.N.MINOLI ANDRAADI</t>
  </si>
  <si>
    <t>886420285v</t>
  </si>
  <si>
    <t xml:space="preserve">NO : 06TH LANE SIRIKULA MW </t>
  </si>
  <si>
    <t xml:space="preserve">MALLAWAPITIYA </t>
  </si>
  <si>
    <t>KURUNEGALA</t>
  </si>
  <si>
    <t xml:space="preserve">KURUNEGALA </t>
  </si>
  <si>
    <t>PEO</t>
  </si>
  <si>
    <t>D.M.K.KAWINDA DISSANAYAKA</t>
  </si>
  <si>
    <t>932720418v</t>
  </si>
  <si>
    <t xml:space="preserve">NO : 105F KELANITHISSA MW  </t>
  </si>
  <si>
    <t>MULLERIYAWA NORTH</t>
  </si>
  <si>
    <t>MULLERIYAWA</t>
  </si>
  <si>
    <t>DEMATAGODA</t>
  </si>
  <si>
    <t>M.K.A.RUKSHANI ISHARA</t>
  </si>
  <si>
    <t>925750352v</t>
  </si>
  <si>
    <t xml:space="preserve">NO : 245/C THALGASMOTE </t>
  </si>
  <si>
    <t>VEYANGODA</t>
  </si>
  <si>
    <t xml:space="preserve">NITTAMBUWA </t>
  </si>
  <si>
    <t>S.THARUNI KULANIMA</t>
  </si>
  <si>
    <t>928373576v</t>
  </si>
  <si>
    <t xml:space="preserve">NO : 286/5 , MAHALWARAWA RD </t>
  </si>
  <si>
    <t xml:space="preserve">KOTTAWA </t>
  </si>
  <si>
    <t>PANNIPITIYA</t>
  </si>
  <si>
    <t>MAHARAGAMA</t>
  </si>
  <si>
    <t>F.MIZHA MUNZIR</t>
  </si>
  <si>
    <t>956032024v</t>
  </si>
  <si>
    <t xml:space="preserve">NO : 83/2 SRI DHAMMADARA RD </t>
  </si>
  <si>
    <t>RATHMALANA</t>
  </si>
  <si>
    <t>RATMALANA</t>
  </si>
  <si>
    <t>M ADIL SHAZUL THASSIM</t>
  </si>
  <si>
    <t>913111940v</t>
  </si>
  <si>
    <t xml:space="preserve">NO : 39/1 ARAB RD </t>
  </si>
  <si>
    <t>BERUWALA</t>
  </si>
  <si>
    <t>W K P G PERERA</t>
  </si>
  <si>
    <t>938400741V</t>
  </si>
  <si>
    <t>NO : 419/C SRI WIMALARATHANA MW</t>
  </si>
  <si>
    <t>ARUGGODA</t>
  </si>
  <si>
    <t>ALUBOMULLA</t>
  </si>
  <si>
    <t>BANDARAGAMA</t>
  </si>
  <si>
    <t>121-2-001-3-0001248</t>
  </si>
  <si>
    <t xml:space="preserve">W G H C ABHAYAWARDHANA </t>
  </si>
  <si>
    <t>897950693v</t>
  </si>
  <si>
    <t>No : 36/A  ALUTHWATTA</t>
  </si>
  <si>
    <t>THAMMITA</t>
  </si>
  <si>
    <t>HUNUMULLA</t>
  </si>
  <si>
    <t>DIVULAPITIYA</t>
  </si>
  <si>
    <t>M KRISHANTH</t>
  </si>
  <si>
    <t>921971370v</t>
  </si>
  <si>
    <t>No : 145/13 AMBAGAMUA ROAD</t>
  </si>
  <si>
    <t>GAMPOLA</t>
  </si>
  <si>
    <t>0250-00410680-101</t>
  </si>
  <si>
    <t>A NESENDRANATH</t>
  </si>
  <si>
    <t>921113242v</t>
  </si>
  <si>
    <t>No : 334/5 ALUTHWATTA</t>
  </si>
  <si>
    <t>DIGANA</t>
  </si>
  <si>
    <t xml:space="preserve">JAFFNA </t>
  </si>
  <si>
    <t>D V De COSTHA DASANAYAKE</t>
  </si>
  <si>
    <t>890731813v</t>
  </si>
  <si>
    <t>THUDUWA ROAD</t>
  </si>
  <si>
    <t>POLDUGODA</t>
  </si>
  <si>
    <t>ITTAPANA</t>
  </si>
  <si>
    <t>MATUGAMA</t>
  </si>
  <si>
    <t xml:space="preserve">Deweniguruge A U </t>
  </si>
  <si>
    <t>940511542V</t>
  </si>
  <si>
    <t>Sajith S</t>
  </si>
  <si>
    <t>912891780V</t>
  </si>
  <si>
    <t>Pushpanathan H</t>
  </si>
  <si>
    <t>901211574V</t>
  </si>
  <si>
    <t>SAM</t>
  </si>
  <si>
    <t>K.H.N.PRIYADARSHANA</t>
  </si>
  <si>
    <t>932752417V</t>
  </si>
  <si>
    <t>NO 18/1 B, KAKULAWALA PLACE</t>
  </si>
  <si>
    <t>GANGODAWILLA</t>
  </si>
  <si>
    <t>NUGEGODA</t>
  </si>
  <si>
    <t>H.S. MADUSANKA</t>
  </si>
  <si>
    <t>893024786V</t>
  </si>
  <si>
    <t>NO 365 / 5,POLHENA RD</t>
  </si>
  <si>
    <t>KELANIYA</t>
  </si>
  <si>
    <t>KIRIBATHGODA</t>
  </si>
  <si>
    <t>C.R.S. THOMAS</t>
  </si>
  <si>
    <t>841671244V</t>
  </si>
  <si>
    <t>NO 197/10, C2, MALDENIYAWATTA</t>
  </si>
  <si>
    <t>HSBC</t>
  </si>
  <si>
    <t>WELLAWATTE</t>
  </si>
  <si>
    <t>004-108205-040</t>
  </si>
  <si>
    <t>K.P.D. PERERA</t>
  </si>
  <si>
    <t>840512061V</t>
  </si>
  <si>
    <t>NO 219/2 HENEGAMA</t>
  </si>
  <si>
    <t>POKUNUWITA</t>
  </si>
  <si>
    <t>HORANA</t>
  </si>
  <si>
    <t>B.SUBASHINI</t>
  </si>
  <si>
    <t>916853785V</t>
  </si>
  <si>
    <t>NO D 1/2/5, FORBES LANE</t>
  </si>
  <si>
    <t>MARADANA</t>
  </si>
  <si>
    <t>COLOMBO - 10</t>
  </si>
  <si>
    <t>H.S.N.WIJESURIYA</t>
  </si>
  <si>
    <t>897690608V</t>
  </si>
  <si>
    <t>NO 48 / 2,MANGALA MAWATHA</t>
  </si>
  <si>
    <t>WALANA</t>
  </si>
  <si>
    <t>PANDURA</t>
  </si>
  <si>
    <t>KOLPITTY</t>
  </si>
  <si>
    <t>E.P.SUDARSHAN</t>
  </si>
  <si>
    <t>932980380V</t>
  </si>
  <si>
    <t>NO 44/199, KIRULAPANA</t>
  </si>
  <si>
    <t>KIRULAPANA</t>
  </si>
  <si>
    <t>COLOMBO - 06</t>
  </si>
  <si>
    <t>BAMBALAPITIYA</t>
  </si>
  <si>
    <t>S L L S PERERA</t>
  </si>
  <si>
    <t>903010770V</t>
  </si>
  <si>
    <t>BALANGODA</t>
  </si>
  <si>
    <t>W S D C MENDIS</t>
  </si>
  <si>
    <t>941020046V</t>
  </si>
  <si>
    <t xml:space="preserve">NO 23/5, </t>
  </si>
  <si>
    <t>FATIMA ROAD</t>
  </si>
  <si>
    <t>KANDANA</t>
  </si>
  <si>
    <t>K.G.H.MADUSHANI</t>
  </si>
  <si>
    <t>896763431V</t>
  </si>
  <si>
    <t>NO 317 / 12 A,GONAHENA</t>
  </si>
  <si>
    <t>KADAWATHA</t>
  </si>
  <si>
    <t>N.K.UMANDANI</t>
  </si>
  <si>
    <t>927231387V</t>
  </si>
  <si>
    <t>NO 548, NANGAMUGODA</t>
  </si>
  <si>
    <t>M FAIZAN</t>
  </si>
  <si>
    <t>921560850V</t>
  </si>
  <si>
    <t>NO 765/236B, DENISTER DE SILVA MW</t>
  </si>
  <si>
    <t>KETTARAMA ROAD</t>
  </si>
  <si>
    <t>COLOMBO 10</t>
  </si>
  <si>
    <t>ORUGODAWATTA</t>
  </si>
  <si>
    <t>T. DULANJAYA</t>
  </si>
  <si>
    <t>901300755V</t>
  </si>
  <si>
    <t>NO  447/1(168), ,GANAHENA</t>
  </si>
  <si>
    <t>BATTARAMULLA</t>
  </si>
  <si>
    <t xml:space="preserve">N K WICKRAMASIGHE </t>
  </si>
  <si>
    <t>927511460V</t>
  </si>
  <si>
    <t>M A U ZUFFER</t>
  </si>
  <si>
    <t>952790331V</t>
  </si>
  <si>
    <t xml:space="preserve">NO 389/1, </t>
  </si>
  <si>
    <t>AVISSAWELLA ROAD</t>
  </si>
  <si>
    <t>WELLAMPITIYA</t>
  </si>
  <si>
    <t>KOLONNAWA</t>
  </si>
  <si>
    <t>194-2-002-26824702</t>
  </si>
  <si>
    <t>T K M ARSHAD</t>
  </si>
  <si>
    <t>920401490V</t>
  </si>
  <si>
    <t>NO 720/2, NEGAMBO ROAD</t>
  </si>
  <si>
    <t>MABOLA</t>
  </si>
  <si>
    <t xml:space="preserve">WATTALA </t>
  </si>
  <si>
    <t>AMANA</t>
  </si>
  <si>
    <t>PETTAH</t>
  </si>
  <si>
    <t>M.W.GUNAWARDANA</t>
  </si>
  <si>
    <t>910571931V</t>
  </si>
  <si>
    <t>NO 122/4 A, SIYAMBALAPE WATTE</t>
  </si>
  <si>
    <t>DELGODA</t>
  </si>
  <si>
    <t>BIYAGAMA</t>
  </si>
  <si>
    <t>Final Salary  Sheet of IB -  : Apr.'14</t>
  </si>
  <si>
    <t>W.S.W.A.S.H.FERNANDO</t>
  </si>
  <si>
    <t>923040412V</t>
  </si>
  <si>
    <t>NO 76/N, SAMAYA MAWATHA</t>
  </si>
  <si>
    <t>NEW ROAD</t>
  </si>
  <si>
    <t>WENNAPPUWA</t>
  </si>
  <si>
    <t>S.UPAMAL</t>
  </si>
  <si>
    <t>933204529V</t>
  </si>
  <si>
    <t>NO 464, REX DIAS ROAD</t>
  </si>
  <si>
    <t>ULHITIYAWA</t>
  </si>
  <si>
    <t>K D S C KULARATHNA</t>
  </si>
  <si>
    <t>912111628V</t>
  </si>
  <si>
    <t>KATUBEDDA</t>
  </si>
  <si>
    <t>U C P FERNANDO</t>
  </si>
  <si>
    <t>933603075V</t>
  </si>
  <si>
    <t>NO 04, DAMINNAGAHAWATTA</t>
  </si>
  <si>
    <t>KOLINJADIYA</t>
  </si>
  <si>
    <t>NSB</t>
  </si>
  <si>
    <t>1-0029-50-1165-5</t>
  </si>
  <si>
    <t>OFF</t>
  </si>
  <si>
    <t>P</t>
  </si>
  <si>
    <t>AB</t>
  </si>
  <si>
    <t>p</t>
  </si>
  <si>
    <t>NIC</t>
  </si>
  <si>
    <t>MEMBER STATUS</t>
  </si>
  <si>
    <t>DATE OF JOIN</t>
  </si>
  <si>
    <t>E</t>
  </si>
  <si>
    <t>942712286v</t>
  </si>
  <si>
    <t>891252102v</t>
  </si>
  <si>
    <t>V</t>
  </si>
  <si>
    <t>15/09/2013</t>
  </si>
  <si>
    <t>902441794v</t>
  </si>
  <si>
    <t>903220767V</t>
  </si>
  <si>
    <t>15/11/2013</t>
  </si>
  <si>
    <t>15/10/2013</t>
  </si>
  <si>
    <t>405/23,EKSATH LANE 03</t>
  </si>
  <si>
    <t>UDUPILA NORTH</t>
  </si>
  <si>
    <t>MATALE</t>
  </si>
  <si>
    <t>WATTALA</t>
  </si>
  <si>
    <t>43/1 MATTAWA ROAD</t>
  </si>
  <si>
    <t>WARAKUMURA</t>
  </si>
  <si>
    <t>UKUWELA</t>
  </si>
  <si>
    <t>94, ELWALE</t>
  </si>
  <si>
    <t>NO.16/A, KIRINDIGALA MIDDLE ROAD</t>
  </si>
  <si>
    <t xml:space="preserve">NO 702/55, TELENGAHAHENA </t>
  </si>
  <si>
    <t>GANAWALA</t>
  </si>
  <si>
    <t>BANK</t>
  </si>
  <si>
    <t>BRANCH</t>
  </si>
  <si>
    <t>ACCOUNT</t>
  </si>
  <si>
    <t>BASIC SALARY</t>
  </si>
  <si>
    <t>EPF DEDUCTION</t>
  </si>
  <si>
    <t>ATTENDANCE INCENTIVE</t>
  </si>
  <si>
    <t>UPSELLING INCENTIVE</t>
  </si>
  <si>
    <t xml:space="preserve">EBILLING INCENTIVE                                       </t>
  </si>
  <si>
    <t>NO PAY</t>
  </si>
  <si>
    <t>HOLD</t>
  </si>
  <si>
    <t>PAYE</t>
  </si>
  <si>
    <t>BANK TRANSFER AMOUNT</t>
  </si>
  <si>
    <t>EPF CONTRIBUTION</t>
  </si>
  <si>
    <t>ETF CONTRIBUTION</t>
  </si>
  <si>
    <t>DAYS WORKED</t>
  </si>
  <si>
    <t>EMPLOYEE NUMBER</t>
  </si>
  <si>
    <t>CITY OFFICE</t>
  </si>
  <si>
    <t>SEY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</si>
</sst>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i/>
      <u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5"/>
  </cellStyleXfs>
  <cellXfs count="11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43" fontId="4" fillId="2" borderId="2" xfId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1" fontId="10" fillId="0" borderId="5" xfId="0" applyNumberFormat="1" applyFont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0" fontId="3" fillId="0" borderId="0" xfId="0" applyFont="1" applyFill="1"/>
    <xf numFmtId="0" fontId="8" fillId="0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5" borderId="5" xfId="0" applyFont="1" applyFill="1" applyBorder="1"/>
    <xf numFmtId="0" fontId="3" fillId="9" borderId="5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6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/>
    </xf>
    <xf numFmtId="0" fontId="3" fillId="10" borderId="0" xfId="0" applyFont="1" applyFill="1"/>
    <xf numFmtId="1" fontId="3" fillId="10" borderId="5" xfId="0" applyNumberFormat="1" applyFont="1" applyFill="1" applyBorder="1" applyAlignment="1">
      <alignment horizontal="center"/>
    </xf>
    <xf numFmtId="0" fontId="3" fillId="10" borderId="5" xfId="2" applyFont="1" applyFill="1" applyBorder="1" applyAlignment="1">
      <alignment horizontal="center"/>
    </xf>
    <xf numFmtId="0" fontId="3" fillId="10" borderId="0" xfId="0" applyFont="1" applyFill="1" applyBorder="1"/>
    <xf numFmtId="0" fontId="3" fillId="11" borderId="5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1" fontId="3" fillId="11" borderId="5" xfId="0" applyNumberFormat="1" applyFont="1" applyFill="1" applyBorder="1" applyAlignment="1">
      <alignment horizontal="center"/>
    </xf>
    <xf numFmtId="1" fontId="8" fillId="0" borderId="6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12" fillId="11" borderId="0" xfId="0" applyFont="1" applyFill="1" applyBorder="1"/>
    <xf numFmtId="0" fontId="12" fillId="11" borderId="0" xfId="0" applyFont="1" applyFill="1"/>
    <xf numFmtId="0" fontId="11" fillId="0" borderId="0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12" fillId="12" borderId="0" xfId="0" applyFont="1" applyFill="1" applyBorder="1"/>
    <xf numFmtId="0" fontId="3" fillId="0" borderId="6" xfId="0" applyFont="1" applyFill="1" applyBorder="1" applyAlignment="1">
      <alignment horizontal="center" vertical="top"/>
    </xf>
    <xf numFmtId="0" fontId="12" fillId="8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5" xfId="0" applyFont="1" applyFill="1" applyBorder="1"/>
    <xf numFmtId="0" fontId="3" fillId="0" borderId="5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/>
    </xf>
    <xf numFmtId="0" fontId="4" fillId="0" borderId="0" xfId="0" applyFont="1" applyBorder="1" applyAlignment="1"/>
    <xf numFmtId="0" fontId="3" fillId="0" borderId="5" xfId="0" applyFont="1" applyBorder="1"/>
    <xf numFmtId="0" fontId="3" fillId="0" borderId="9" xfId="0" applyFont="1" applyFill="1" applyBorder="1" applyAlignment="1">
      <alignment horizontal="center"/>
    </xf>
    <xf numFmtId="0" fontId="3" fillId="0" borderId="5" xfId="0" applyFont="1" applyFill="1" applyBorder="1" applyAlignment="1"/>
    <xf numFmtId="0" fontId="3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1" fontId="3" fillId="0" borderId="5" xfId="0" applyNumberFormat="1" applyFont="1" applyFill="1" applyBorder="1" applyAlignment="1">
      <alignment horizontal="right"/>
    </xf>
    <xf numFmtId="0" fontId="3" fillId="0" borderId="4" xfId="0" applyFont="1" applyBorder="1"/>
    <xf numFmtId="0" fontId="7" fillId="2" borderId="5" xfId="0" applyFont="1" applyFill="1" applyBorder="1"/>
    <xf numFmtId="0" fontId="3" fillId="2" borderId="5" xfId="0" applyFont="1" applyFill="1" applyBorder="1" applyAlignment="1"/>
    <xf numFmtId="0" fontId="3" fillId="0" borderId="0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4" xfId="0" applyFont="1" applyBorder="1" applyAlignment="1"/>
    <xf numFmtId="0" fontId="16" fillId="0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/>
    </xf>
    <xf numFmtId="14" fontId="16" fillId="0" borderId="9" xfId="0" applyNumberFormat="1" applyFont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1" fontId="3" fillId="7" borderId="5" xfId="0" applyNumberFormat="1" applyFont="1" applyFill="1" applyBorder="1" applyAlignment="1">
      <alignment horizontal="center"/>
    </xf>
    <xf numFmtId="0" fontId="3" fillId="12" borderId="5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43" fontId="4" fillId="2" borderId="3" xfId="1" applyFont="1" applyFill="1" applyBorder="1" applyAlignment="1">
      <alignment horizontal="center" vertical="center" wrapText="1"/>
    </xf>
    <xf numFmtId="2" fontId="7" fillId="0" borderId="5" xfId="1" applyNumberFormat="1" applyFont="1" applyBorder="1" applyAlignment="1">
      <alignment horizontal="right"/>
    </xf>
    <xf numFmtId="2" fontId="3" fillId="0" borderId="5" xfId="1" applyNumberFormat="1" applyFont="1" applyBorder="1" applyAlignment="1">
      <alignment horizontal="right"/>
    </xf>
    <xf numFmtId="2" fontId="9" fillId="0" borderId="5" xfId="1" applyNumberFormat="1" applyFont="1" applyFill="1" applyBorder="1" applyAlignment="1">
      <alignment horizontal="right"/>
    </xf>
    <xf numFmtId="2" fontId="9" fillId="0" borderId="5" xfId="0" applyNumberFormat="1" applyFont="1" applyBorder="1" applyAlignment="1">
      <alignment horizontal="right"/>
    </xf>
    <xf numFmtId="2" fontId="9" fillId="0" borderId="5" xfId="1" applyNumberFormat="1" applyFont="1" applyBorder="1" applyAlignment="1">
      <alignment horizontal="right"/>
    </xf>
    <xf numFmtId="2" fontId="7" fillId="0" borderId="5" xfId="1" applyNumberFormat="1" applyFont="1" applyFill="1" applyBorder="1" applyAlignment="1">
      <alignment horizontal="right"/>
    </xf>
    <xf numFmtId="2" fontId="3" fillId="0" borderId="5" xfId="1" applyNumberFormat="1" applyFont="1" applyFill="1" applyBorder="1" applyAlignment="1">
      <alignment horizontal="right"/>
    </xf>
    <xf numFmtId="2" fontId="9" fillId="0" borderId="5" xfId="0" applyNumberFormat="1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2" fontId="3" fillId="0" borderId="6" xfId="1" applyNumberFormat="1" applyFont="1" applyFill="1" applyBorder="1" applyAlignment="1">
      <alignment horizontal="right"/>
    </xf>
    <xf numFmtId="2" fontId="13" fillId="0" borderId="5" xfId="0" applyNumberFormat="1" applyFont="1" applyBorder="1" applyAlignment="1">
      <alignment horizontal="right"/>
    </xf>
    <xf numFmtId="2" fontId="9" fillId="0" borderId="5" xfId="0" applyNumberFormat="1" applyFont="1" applyBorder="1" applyAlignment="1">
      <alignment horizontal="right" vertical="center"/>
    </xf>
    <xf numFmtId="2" fontId="4" fillId="0" borderId="5" xfId="0" applyNumberFormat="1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/>
    </xf>
    <xf numFmtId="2" fontId="5" fillId="0" borderId="11" xfId="0" applyNumberFormat="1" applyFont="1" applyBorder="1" applyAlignment="1">
      <alignment horizontal="right" vertical="center"/>
    </xf>
    <xf numFmtId="2" fontId="5" fillId="0" borderId="11" xfId="0" applyNumberFormat="1" applyFont="1" applyBorder="1" applyAlignment="1">
      <alignment horizontal="right"/>
    </xf>
    <xf numFmtId="0" fontId="4" fillId="0" borderId="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Style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J46"/>
  <sheetViews>
    <sheetView tabSelected="1" topLeftCell="I1" workbookViewId="0">
      <pane ySplit="4" topLeftCell="A20" activePane="bottomLeft" state="frozen"/>
      <selection activeCell="A4" sqref="A4"/>
      <selection pane="bottomLeft" activeCell="K40" sqref="K40"/>
    </sheetView>
  </sheetViews>
  <sheetFormatPr defaultRowHeight="11.25"/>
  <cols>
    <col min="1" max="1" width="8.140625" style="1" customWidth="1"/>
    <col min="2" max="2" width="23.28515625" style="56" customWidth="1"/>
    <col min="3" max="3" width="14.42578125" style="56" customWidth="1"/>
    <col min="4" max="4" width="14.42578125" style="58" customWidth="1"/>
    <col min="5" max="5" width="12" style="1" customWidth="1"/>
    <col min="6" max="6" width="43.140625" style="1" customWidth="1"/>
    <col min="7" max="7" width="74" style="58" customWidth="1"/>
    <col min="8" max="8" width="32.140625" style="58" customWidth="1"/>
    <col min="9" max="9" width="26" style="58" customWidth="1"/>
    <col min="10" max="11" width="20" style="58" customWidth="1"/>
    <col min="12" max="12" width="24.5703125" style="58" customWidth="1"/>
    <col min="13" max="13" width="8.5703125" style="1" customWidth="1"/>
    <col min="14" max="15" width="9.7109375" style="1" customWidth="1"/>
    <col min="16" max="16" width="9.85546875" style="1" customWidth="1"/>
    <col min="17" max="17" width="9.42578125" style="1" customWidth="1"/>
    <col min="18" max="18" width="10.85546875" style="1" customWidth="1"/>
    <col min="19" max="19" width="11" style="59" customWidth="1"/>
    <col min="20" max="20" width="9" style="1" customWidth="1"/>
    <col min="21" max="21" width="10" style="1" customWidth="1"/>
    <col min="22" max="27" width="11.85546875" style="1" customWidth="1"/>
    <col min="28" max="28" width="12.85546875" style="1" customWidth="1"/>
    <col min="29" max="29" width="9.5703125" style="2" customWidth="1"/>
    <col min="30" max="30" width="9.7109375" style="1" customWidth="1"/>
    <col min="31" max="62" width="9.140625" style="1" customWidth="1"/>
    <col min="63" max="16384" width="9.140625" style="1"/>
  </cols>
  <sheetData>
    <row r="1" spans="1:61" ht="11.25" customHeight="1">
      <c r="B1" s="80" t="s">
        <v>191</v>
      </c>
      <c r="C1" s="80"/>
      <c r="D1" s="77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pans="1:61" ht="11.25" customHeight="1">
      <c r="B2" s="80"/>
      <c r="C2" s="80"/>
      <c r="D2" s="77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</row>
    <row r="3" spans="1:61" ht="11.25" customHeight="1">
      <c r="B3" s="81"/>
      <c r="C3" s="81"/>
      <c r="D3" s="78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9"/>
      <c r="X3" s="89"/>
      <c r="Y3" s="89"/>
      <c r="Z3" s="89"/>
      <c r="AA3" s="89"/>
    </row>
    <row r="4" spans="1:61" ht="22.5">
      <c r="A4" s="79" t="s">
        <v>252</v>
      </c>
      <c r="B4" s="79" t="s">
        <v>0</v>
      </c>
      <c r="C4" s="79" t="s">
        <v>216</v>
      </c>
      <c r="D4" s="79" t="s">
        <v>215</v>
      </c>
      <c r="E4" s="79" t="s">
        <v>214</v>
      </c>
      <c r="F4" s="79" t="s">
        <v>1</v>
      </c>
      <c r="G4" s="79" t="s">
        <v>2</v>
      </c>
      <c r="H4" s="79" t="s">
        <v>3</v>
      </c>
      <c r="I4" s="79" t="s">
        <v>4</v>
      </c>
      <c r="J4" s="79" t="s">
        <v>237</v>
      </c>
      <c r="K4" s="79" t="s">
        <v>238</v>
      </c>
      <c r="L4" s="79" t="s">
        <v>239</v>
      </c>
      <c r="M4" s="79" t="s">
        <v>240</v>
      </c>
      <c r="N4" s="3" t="s">
        <v>5</v>
      </c>
      <c r="O4" s="3" t="s">
        <v>245</v>
      </c>
      <c r="P4" s="3" t="s">
        <v>6</v>
      </c>
      <c r="Q4" s="3" t="s">
        <v>241</v>
      </c>
      <c r="R4" s="3" t="s">
        <v>7</v>
      </c>
      <c r="S4" s="3" t="s">
        <v>242</v>
      </c>
      <c r="T4" s="3" t="s">
        <v>243</v>
      </c>
      <c r="U4" s="3" t="s">
        <v>244</v>
      </c>
      <c r="V4" s="3" t="s">
        <v>8</v>
      </c>
      <c r="W4" s="90" t="s">
        <v>246</v>
      </c>
      <c r="X4" s="90" t="s">
        <v>247</v>
      </c>
      <c r="Y4" s="90" t="s">
        <v>248</v>
      </c>
      <c r="Z4" s="90" t="s">
        <v>249</v>
      </c>
      <c r="AA4" s="90" t="s">
        <v>250</v>
      </c>
      <c r="AB4" s="109" t="s">
        <v>9</v>
      </c>
      <c r="AC4" s="110"/>
      <c r="AD4" s="111"/>
      <c r="AE4" s="76" t="s">
        <v>251</v>
      </c>
      <c r="AF4" s="4">
        <v>1</v>
      </c>
      <c r="AG4" s="4">
        <v>2</v>
      </c>
      <c r="AH4" s="4">
        <v>3</v>
      </c>
      <c r="AI4" s="4">
        <v>4</v>
      </c>
      <c r="AJ4" s="4">
        <v>5</v>
      </c>
      <c r="AK4" s="4">
        <v>6</v>
      </c>
      <c r="AL4" s="4">
        <v>7</v>
      </c>
      <c r="AM4" s="4">
        <v>8</v>
      </c>
      <c r="AN4" s="4">
        <v>9</v>
      </c>
      <c r="AO4" s="4">
        <v>10</v>
      </c>
      <c r="AP4" s="4">
        <v>11</v>
      </c>
      <c r="AQ4" s="4">
        <v>12</v>
      </c>
      <c r="AR4" s="4">
        <v>13</v>
      </c>
      <c r="AS4" s="4">
        <v>14</v>
      </c>
      <c r="AT4" s="4">
        <v>15</v>
      </c>
      <c r="AU4" s="4">
        <v>16</v>
      </c>
      <c r="AV4" s="4">
        <v>17</v>
      </c>
      <c r="AW4" s="4">
        <v>18</v>
      </c>
      <c r="AX4" s="4">
        <v>19</v>
      </c>
      <c r="AY4" s="4">
        <v>20</v>
      </c>
      <c r="AZ4" s="4">
        <v>21</v>
      </c>
      <c r="BA4" s="4">
        <v>22</v>
      </c>
      <c r="BB4" s="4">
        <v>23</v>
      </c>
      <c r="BC4" s="4">
        <v>24</v>
      </c>
      <c r="BD4" s="4">
        <v>25</v>
      </c>
      <c r="BE4" s="4">
        <v>26</v>
      </c>
      <c r="BF4" s="5">
        <v>27</v>
      </c>
      <c r="BG4" s="4">
        <v>28</v>
      </c>
      <c r="BH4" s="4">
        <v>29</v>
      </c>
      <c r="BI4" s="4">
        <v>30</v>
      </c>
    </row>
    <row r="5" spans="1:61" s="15" customFormat="1">
      <c r="A5" s="8">
        <v>6003</v>
      </c>
      <c r="B5" s="7" t="s">
        <v>10</v>
      </c>
      <c r="C5" s="86">
        <v>41282</v>
      </c>
      <c r="D5" s="107" t="s">
        <v>217</v>
      </c>
      <c r="E5" s="6" t="s">
        <v>11</v>
      </c>
      <c r="F5" s="9" t="s">
        <v>12</v>
      </c>
      <c r="G5" s="10" t="s">
        <v>13</v>
      </c>
      <c r="H5" s="10" t="s">
        <v>14</v>
      </c>
      <c r="I5" s="10" t="s">
        <v>15</v>
      </c>
      <c r="J5" s="11" t="s">
        <v>16</v>
      </c>
      <c r="K5" s="11" t="s">
        <v>185</v>
      </c>
      <c r="L5" s="12">
        <v>73740624</v>
      </c>
      <c r="M5" s="91">
        <v>12500</v>
      </c>
      <c r="N5" s="92">
        <v>1000</v>
      </c>
      <c r="O5" s="92">
        <v>0</v>
      </c>
      <c r="P5" s="92">
        <f t="shared" ref="P5:P44" si="0">M5+N5</f>
        <v>13500</v>
      </c>
      <c r="Q5" s="92">
        <f t="shared" ref="Q5:Q44" si="1">P5*8%</f>
        <v>1080</v>
      </c>
      <c r="R5" s="92">
        <f t="shared" ref="R5:R44" si="2">P5-Q5</f>
        <v>12420</v>
      </c>
      <c r="S5" s="93">
        <v>1500</v>
      </c>
      <c r="T5" s="94">
        <v>253.7</v>
      </c>
      <c r="U5" s="95">
        <v>0</v>
      </c>
      <c r="V5" s="92">
        <f t="shared" ref="V5:V34" si="3">SUM(R5:U5)</f>
        <v>14173.7</v>
      </c>
      <c r="W5" s="92">
        <v>0</v>
      </c>
      <c r="X5" s="92">
        <v>0</v>
      </c>
      <c r="Y5" s="92">
        <f>V5-W5-X5</f>
        <v>14173.7</v>
      </c>
      <c r="Z5" s="92">
        <f>P5*12%</f>
        <v>1620</v>
      </c>
      <c r="AA5" s="92">
        <f>P5*3%</f>
        <v>405</v>
      </c>
      <c r="AB5" s="13">
        <f t="shared" ref="AB5:AB12" si="4">COUNTIF(AF5:BI5,"p")</f>
        <v>22</v>
      </c>
      <c r="AC5" s="13">
        <f t="shared" ref="AC5:AC12" si="5">COUNTIF(AF5:BI5,"off")</f>
        <v>8</v>
      </c>
      <c r="AD5" s="13">
        <f t="shared" ref="AD5:AD12" si="6">COUNTIF(AF5:BI5,"ab")</f>
        <v>0</v>
      </c>
      <c r="AE5" s="14">
        <f t="shared" ref="AE5:AE44" si="7">AB5</f>
        <v>22</v>
      </c>
      <c r="AF5" s="11" t="s">
        <v>211</v>
      </c>
      <c r="AG5" s="11" t="s">
        <v>211</v>
      </c>
      <c r="AH5" s="11" t="s">
        <v>211</v>
      </c>
      <c r="AI5" s="11" t="s">
        <v>211</v>
      </c>
      <c r="AJ5" s="11" t="s">
        <v>211</v>
      </c>
      <c r="AK5" s="11" t="s">
        <v>210</v>
      </c>
      <c r="AL5" s="11" t="s">
        <v>211</v>
      </c>
      <c r="AM5" s="11" t="s">
        <v>211</v>
      </c>
      <c r="AN5" s="11" t="s">
        <v>210</v>
      </c>
      <c r="AO5" s="11" t="s">
        <v>211</v>
      </c>
      <c r="AP5" s="11" t="s">
        <v>211</v>
      </c>
      <c r="AQ5" s="11" t="s">
        <v>211</v>
      </c>
      <c r="AR5" s="11" t="s">
        <v>210</v>
      </c>
      <c r="AS5" s="11" t="s">
        <v>210</v>
      </c>
      <c r="AT5" s="11" t="s">
        <v>210</v>
      </c>
      <c r="AU5" s="11" t="s">
        <v>211</v>
      </c>
      <c r="AV5" s="11" t="s">
        <v>211</v>
      </c>
      <c r="AW5" s="11" t="s">
        <v>211</v>
      </c>
      <c r="AX5" s="11" t="s">
        <v>211</v>
      </c>
      <c r="AY5" s="11" t="s">
        <v>211</v>
      </c>
      <c r="AZ5" s="11" t="s">
        <v>211</v>
      </c>
      <c r="BA5" s="11" t="s">
        <v>211</v>
      </c>
      <c r="BB5" s="8" t="s">
        <v>210</v>
      </c>
      <c r="BC5" s="8" t="s">
        <v>211</v>
      </c>
      <c r="BD5" s="8" t="s">
        <v>211</v>
      </c>
      <c r="BE5" s="11" t="s">
        <v>211</v>
      </c>
      <c r="BF5" s="11" t="s">
        <v>210</v>
      </c>
      <c r="BG5" s="11" t="s">
        <v>211</v>
      </c>
      <c r="BH5" s="11" t="s">
        <v>211</v>
      </c>
      <c r="BI5" s="11" t="s">
        <v>210</v>
      </c>
    </row>
    <row r="6" spans="1:61" s="15" customFormat="1">
      <c r="A6" s="8">
        <v>6008</v>
      </c>
      <c r="B6" s="7" t="s">
        <v>17</v>
      </c>
      <c r="C6" s="86">
        <v>41282</v>
      </c>
      <c r="D6" s="107" t="s">
        <v>217</v>
      </c>
      <c r="E6" s="6" t="s">
        <v>18</v>
      </c>
      <c r="F6" s="9" t="s">
        <v>12</v>
      </c>
      <c r="G6" s="10" t="s">
        <v>19</v>
      </c>
      <c r="H6" s="10"/>
      <c r="I6" s="10" t="s">
        <v>20</v>
      </c>
      <c r="J6" s="11" t="s">
        <v>21</v>
      </c>
      <c r="K6" s="11" t="s">
        <v>22</v>
      </c>
      <c r="L6" s="11">
        <v>8117012289</v>
      </c>
      <c r="M6" s="91">
        <v>12500</v>
      </c>
      <c r="N6" s="92">
        <v>1000</v>
      </c>
      <c r="O6" s="92">
        <v>0</v>
      </c>
      <c r="P6" s="92">
        <f t="shared" si="0"/>
        <v>13500</v>
      </c>
      <c r="Q6" s="92">
        <f t="shared" si="1"/>
        <v>1080</v>
      </c>
      <c r="R6" s="92">
        <f t="shared" si="2"/>
        <v>12420</v>
      </c>
      <c r="S6" s="95">
        <v>1500</v>
      </c>
      <c r="T6" s="94">
        <v>3116.2092476489102</v>
      </c>
      <c r="U6" s="95">
        <v>0</v>
      </c>
      <c r="V6" s="92">
        <f t="shared" si="3"/>
        <v>17036.209247648909</v>
      </c>
      <c r="W6" s="92">
        <v>0</v>
      </c>
      <c r="X6" s="92">
        <v>0</v>
      </c>
      <c r="Y6" s="92">
        <f t="shared" ref="Y6:Y44" si="8">V6-W6-X6</f>
        <v>17036.209247648909</v>
      </c>
      <c r="Z6" s="92">
        <f t="shared" ref="Z6:Z44" si="9">P6*12%</f>
        <v>1620</v>
      </c>
      <c r="AA6" s="92">
        <f t="shared" ref="AA6:AA44" si="10">P6*3%</f>
        <v>405</v>
      </c>
      <c r="AB6" s="13">
        <f t="shared" si="4"/>
        <v>24</v>
      </c>
      <c r="AC6" s="13">
        <f t="shared" si="5"/>
        <v>6</v>
      </c>
      <c r="AD6" s="13">
        <f t="shared" si="6"/>
        <v>0</v>
      </c>
      <c r="AE6" s="14">
        <f t="shared" si="7"/>
        <v>24</v>
      </c>
      <c r="AF6" s="16" t="s">
        <v>211</v>
      </c>
      <c r="AG6" s="16" t="s">
        <v>210</v>
      </c>
      <c r="AH6" s="16" t="s">
        <v>211</v>
      </c>
      <c r="AI6" s="16" t="s">
        <v>211</v>
      </c>
      <c r="AJ6" s="16" t="s">
        <v>211</v>
      </c>
      <c r="AK6" s="16" t="s">
        <v>210</v>
      </c>
      <c r="AL6" s="16" t="s">
        <v>211</v>
      </c>
      <c r="AM6" s="16" t="s">
        <v>211</v>
      </c>
      <c r="AN6" s="16" t="s">
        <v>211</v>
      </c>
      <c r="AO6" s="16" t="s">
        <v>210</v>
      </c>
      <c r="AP6" s="16" t="s">
        <v>211</v>
      </c>
      <c r="AQ6" s="16" t="s">
        <v>211</v>
      </c>
      <c r="AR6" s="16" t="s">
        <v>211</v>
      </c>
      <c r="AS6" s="16" t="s">
        <v>211</v>
      </c>
      <c r="AT6" s="16" t="s">
        <v>211</v>
      </c>
      <c r="AU6" s="16" t="s">
        <v>211</v>
      </c>
      <c r="AV6" s="16" t="s">
        <v>211</v>
      </c>
      <c r="AW6" s="16" t="s">
        <v>211</v>
      </c>
      <c r="AX6" s="16" t="s">
        <v>211</v>
      </c>
      <c r="AY6" s="16" t="s">
        <v>210</v>
      </c>
      <c r="AZ6" s="16" t="s">
        <v>211</v>
      </c>
      <c r="BA6" s="16" t="s">
        <v>211</v>
      </c>
      <c r="BB6" s="20" t="s">
        <v>211</v>
      </c>
      <c r="BC6" s="20" t="s">
        <v>210</v>
      </c>
      <c r="BD6" s="17" t="s">
        <v>211</v>
      </c>
      <c r="BE6" s="16" t="s">
        <v>211</v>
      </c>
      <c r="BF6" s="16" t="s">
        <v>210</v>
      </c>
      <c r="BG6" s="16" t="s">
        <v>211</v>
      </c>
      <c r="BH6" s="16" t="s">
        <v>211</v>
      </c>
      <c r="BI6" s="16" t="s">
        <v>211</v>
      </c>
    </row>
    <row r="7" spans="1:61" s="15" customFormat="1">
      <c r="A7" s="8">
        <v>6009</v>
      </c>
      <c r="B7" s="7" t="s">
        <v>23</v>
      </c>
      <c r="C7" s="86">
        <v>41282</v>
      </c>
      <c r="D7" s="107" t="s">
        <v>217</v>
      </c>
      <c r="E7" s="6" t="s">
        <v>218</v>
      </c>
      <c r="F7" s="9" t="s">
        <v>12</v>
      </c>
      <c r="G7" s="10" t="s">
        <v>24</v>
      </c>
      <c r="H7" s="10" t="s">
        <v>25</v>
      </c>
      <c r="I7" s="10" t="s">
        <v>26</v>
      </c>
      <c r="J7" s="11" t="s">
        <v>27</v>
      </c>
      <c r="K7" s="11" t="s">
        <v>253</v>
      </c>
      <c r="L7" s="12">
        <v>28020148081</v>
      </c>
      <c r="M7" s="91">
        <v>12500</v>
      </c>
      <c r="N7" s="92">
        <v>1000</v>
      </c>
      <c r="O7" s="92">
        <v>0</v>
      </c>
      <c r="P7" s="92">
        <f t="shared" si="0"/>
        <v>13500</v>
      </c>
      <c r="Q7" s="92">
        <f t="shared" si="1"/>
        <v>1080</v>
      </c>
      <c r="R7" s="92">
        <f t="shared" si="2"/>
        <v>12420</v>
      </c>
      <c r="S7" s="95">
        <v>1500</v>
      </c>
      <c r="T7" s="94">
        <v>32.240595611285265</v>
      </c>
      <c r="U7" s="95">
        <v>0</v>
      </c>
      <c r="V7" s="92">
        <f t="shared" si="3"/>
        <v>13952.240595611285</v>
      </c>
      <c r="W7" s="92">
        <v>0</v>
      </c>
      <c r="X7" s="92">
        <v>0</v>
      </c>
      <c r="Y7" s="92">
        <f t="shared" si="8"/>
        <v>13952.240595611285</v>
      </c>
      <c r="Z7" s="92">
        <f t="shared" si="9"/>
        <v>1620</v>
      </c>
      <c r="AA7" s="92">
        <f t="shared" si="10"/>
        <v>405</v>
      </c>
      <c r="AB7" s="13">
        <f t="shared" si="4"/>
        <v>23</v>
      </c>
      <c r="AC7" s="13">
        <f t="shared" si="5"/>
        <v>7</v>
      </c>
      <c r="AD7" s="13">
        <f t="shared" si="6"/>
        <v>0</v>
      </c>
      <c r="AE7" s="14">
        <f t="shared" si="7"/>
        <v>23</v>
      </c>
      <c r="AF7" s="11" t="s">
        <v>211</v>
      </c>
      <c r="AG7" s="11" t="s">
        <v>211</v>
      </c>
      <c r="AH7" s="11" t="s">
        <v>211</v>
      </c>
      <c r="AI7" s="11" t="s">
        <v>210</v>
      </c>
      <c r="AJ7" s="11" t="s">
        <v>211</v>
      </c>
      <c r="AK7" s="11" t="s">
        <v>210</v>
      </c>
      <c r="AL7" s="11" t="s">
        <v>211</v>
      </c>
      <c r="AM7" s="11" t="s">
        <v>211</v>
      </c>
      <c r="AN7" s="11" t="s">
        <v>211</v>
      </c>
      <c r="AO7" s="11" t="s">
        <v>211</v>
      </c>
      <c r="AP7" s="11" t="s">
        <v>210</v>
      </c>
      <c r="AQ7" s="11" t="s">
        <v>211</v>
      </c>
      <c r="AR7" s="11" t="s">
        <v>210</v>
      </c>
      <c r="AS7" s="11" t="s">
        <v>210</v>
      </c>
      <c r="AT7" s="11" t="s">
        <v>210</v>
      </c>
      <c r="AU7" s="11" t="s">
        <v>211</v>
      </c>
      <c r="AV7" s="11" t="s">
        <v>211</v>
      </c>
      <c r="AW7" s="11" t="s">
        <v>211</v>
      </c>
      <c r="AX7" s="11" t="s">
        <v>211</v>
      </c>
      <c r="AY7" s="11" t="s">
        <v>211</v>
      </c>
      <c r="AZ7" s="11" t="s">
        <v>211</v>
      </c>
      <c r="BA7" s="11" t="s">
        <v>211</v>
      </c>
      <c r="BB7" s="20" t="s">
        <v>211</v>
      </c>
      <c r="BC7" s="20" t="s">
        <v>211</v>
      </c>
      <c r="BD7" s="17" t="s">
        <v>211</v>
      </c>
      <c r="BE7" s="11" t="s">
        <v>211</v>
      </c>
      <c r="BF7" s="11" t="s">
        <v>210</v>
      </c>
      <c r="BG7" s="11" t="s">
        <v>211</v>
      </c>
      <c r="BH7" s="11" t="s">
        <v>211</v>
      </c>
      <c r="BI7" s="11" t="s">
        <v>211</v>
      </c>
    </row>
    <row r="8" spans="1:61" s="15" customFormat="1">
      <c r="A8" s="8">
        <v>6016</v>
      </c>
      <c r="B8" s="7" t="s">
        <v>28</v>
      </c>
      <c r="C8" s="86">
        <v>41282</v>
      </c>
      <c r="D8" s="107" t="s">
        <v>217</v>
      </c>
      <c r="E8" s="6" t="s">
        <v>29</v>
      </c>
      <c r="F8" s="9" t="s">
        <v>12</v>
      </c>
      <c r="G8" s="10" t="s">
        <v>30</v>
      </c>
      <c r="H8" s="10"/>
      <c r="I8" s="10" t="s">
        <v>31</v>
      </c>
      <c r="J8" s="11" t="s">
        <v>21</v>
      </c>
      <c r="K8" s="11" t="s">
        <v>32</v>
      </c>
      <c r="L8" s="11">
        <v>8190904686</v>
      </c>
      <c r="M8" s="91">
        <v>12500</v>
      </c>
      <c r="N8" s="92">
        <v>1000</v>
      </c>
      <c r="O8" s="92">
        <v>0</v>
      </c>
      <c r="P8" s="92">
        <f t="shared" si="0"/>
        <v>13500</v>
      </c>
      <c r="Q8" s="92">
        <f t="shared" si="1"/>
        <v>1080</v>
      </c>
      <c r="R8" s="92">
        <f t="shared" si="2"/>
        <v>12420</v>
      </c>
      <c r="S8" s="95">
        <v>1363.6363636363635</v>
      </c>
      <c r="T8" s="94">
        <v>823.86998432601877</v>
      </c>
      <c r="U8" s="95">
        <v>0</v>
      </c>
      <c r="V8" s="92">
        <f t="shared" si="3"/>
        <v>14607.506347962382</v>
      </c>
      <c r="W8" s="92">
        <v>0</v>
      </c>
      <c r="X8" s="92">
        <v>0</v>
      </c>
      <c r="Y8" s="92">
        <f t="shared" si="8"/>
        <v>14607.506347962382</v>
      </c>
      <c r="Z8" s="92">
        <f t="shared" si="9"/>
        <v>1620</v>
      </c>
      <c r="AA8" s="92">
        <f t="shared" si="10"/>
        <v>405</v>
      </c>
      <c r="AB8" s="13">
        <f t="shared" si="4"/>
        <v>20</v>
      </c>
      <c r="AC8" s="13">
        <f t="shared" si="5"/>
        <v>8</v>
      </c>
      <c r="AD8" s="13">
        <f t="shared" si="6"/>
        <v>2</v>
      </c>
      <c r="AE8" s="14">
        <f t="shared" si="7"/>
        <v>20</v>
      </c>
      <c r="AF8" s="11" t="s">
        <v>211</v>
      </c>
      <c r="AG8" s="11" t="s">
        <v>211</v>
      </c>
      <c r="AH8" s="11" t="s">
        <v>210</v>
      </c>
      <c r="AI8" s="11" t="s">
        <v>210</v>
      </c>
      <c r="AJ8" s="11" t="s">
        <v>211</v>
      </c>
      <c r="AK8" s="11" t="s">
        <v>211</v>
      </c>
      <c r="AL8" s="11" t="s">
        <v>211</v>
      </c>
      <c r="AM8" s="11" t="s">
        <v>211</v>
      </c>
      <c r="AN8" s="11" t="s">
        <v>211</v>
      </c>
      <c r="AO8" s="11" t="s">
        <v>210</v>
      </c>
      <c r="AP8" s="11" t="s">
        <v>210</v>
      </c>
      <c r="AQ8" s="11" t="s">
        <v>211</v>
      </c>
      <c r="AR8" s="11" t="s">
        <v>210</v>
      </c>
      <c r="AS8" s="11" t="s">
        <v>210</v>
      </c>
      <c r="AT8" s="11" t="s">
        <v>210</v>
      </c>
      <c r="AU8" s="11" t="s">
        <v>212</v>
      </c>
      <c r="AV8" s="11" t="s">
        <v>212</v>
      </c>
      <c r="AW8" s="11" t="s">
        <v>211</v>
      </c>
      <c r="AX8" s="11" t="s">
        <v>211</v>
      </c>
      <c r="AY8" s="11" t="s">
        <v>211</v>
      </c>
      <c r="AZ8" s="11" t="s">
        <v>211</v>
      </c>
      <c r="BA8" s="11" t="s">
        <v>211</v>
      </c>
      <c r="BB8" s="24" t="s">
        <v>211</v>
      </c>
      <c r="BC8" s="24" t="s">
        <v>210</v>
      </c>
      <c r="BD8" s="11" t="s">
        <v>211</v>
      </c>
      <c r="BE8" s="11" t="s">
        <v>211</v>
      </c>
      <c r="BF8" s="11" t="s">
        <v>211</v>
      </c>
      <c r="BG8" s="11" t="s">
        <v>211</v>
      </c>
      <c r="BH8" s="11" t="s">
        <v>211</v>
      </c>
      <c r="BI8" s="11" t="s">
        <v>211</v>
      </c>
    </row>
    <row r="9" spans="1:61" s="15" customFormat="1">
      <c r="A9" s="8">
        <v>6019</v>
      </c>
      <c r="B9" s="7" t="s">
        <v>33</v>
      </c>
      <c r="C9" s="86">
        <v>41282</v>
      </c>
      <c r="D9" s="107" t="s">
        <v>217</v>
      </c>
      <c r="E9" s="6" t="s">
        <v>34</v>
      </c>
      <c r="F9" s="9" t="s">
        <v>12</v>
      </c>
      <c r="G9" s="10" t="s">
        <v>35</v>
      </c>
      <c r="H9" s="10" t="s">
        <v>36</v>
      </c>
      <c r="I9" s="10" t="s">
        <v>37</v>
      </c>
      <c r="J9" s="11" t="s">
        <v>21</v>
      </c>
      <c r="K9" s="11" t="s">
        <v>36</v>
      </c>
      <c r="L9" s="12">
        <v>8120056348</v>
      </c>
      <c r="M9" s="91">
        <v>12500</v>
      </c>
      <c r="N9" s="92">
        <v>1000</v>
      </c>
      <c r="O9" s="92">
        <v>0</v>
      </c>
      <c r="P9" s="92">
        <f t="shared" si="0"/>
        <v>13500</v>
      </c>
      <c r="Q9" s="92">
        <f t="shared" si="1"/>
        <v>1080</v>
      </c>
      <c r="R9" s="92">
        <f t="shared" si="2"/>
        <v>12420</v>
      </c>
      <c r="S9" s="95">
        <v>1500</v>
      </c>
      <c r="T9" s="94">
        <v>182.27</v>
      </c>
      <c r="U9" s="95">
        <v>0</v>
      </c>
      <c r="V9" s="92">
        <f t="shared" si="3"/>
        <v>14102.27</v>
      </c>
      <c r="W9" s="92">
        <v>0</v>
      </c>
      <c r="X9" s="92">
        <v>0</v>
      </c>
      <c r="Y9" s="92">
        <f t="shared" si="8"/>
        <v>14102.27</v>
      </c>
      <c r="Z9" s="92">
        <f t="shared" si="9"/>
        <v>1620</v>
      </c>
      <c r="AA9" s="92">
        <f t="shared" si="10"/>
        <v>405</v>
      </c>
      <c r="AB9" s="13">
        <f t="shared" si="4"/>
        <v>20</v>
      </c>
      <c r="AC9" s="13">
        <f t="shared" si="5"/>
        <v>10</v>
      </c>
      <c r="AD9" s="13">
        <f t="shared" si="6"/>
        <v>0</v>
      </c>
      <c r="AE9" s="14">
        <f t="shared" si="7"/>
        <v>20</v>
      </c>
      <c r="AF9" s="11" t="s">
        <v>210</v>
      </c>
      <c r="AG9" s="11" t="s">
        <v>211</v>
      </c>
      <c r="AH9" s="11" t="s">
        <v>211</v>
      </c>
      <c r="AI9" s="11" t="s">
        <v>211</v>
      </c>
      <c r="AJ9" s="11" t="s">
        <v>211</v>
      </c>
      <c r="AK9" s="11" t="s">
        <v>211</v>
      </c>
      <c r="AL9" s="11" t="s">
        <v>211</v>
      </c>
      <c r="AM9" s="11" t="s">
        <v>210</v>
      </c>
      <c r="AN9" s="11" t="s">
        <v>210</v>
      </c>
      <c r="AO9" s="11" t="s">
        <v>211</v>
      </c>
      <c r="AP9" s="11" t="s">
        <v>211</v>
      </c>
      <c r="AQ9" s="11" t="s">
        <v>211</v>
      </c>
      <c r="AR9" s="11" t="s">
        <v>210</v>
      </c>
      <c r="AS9" s="11" t="s">
        <v>210</v>
      </c>
      <c r="AT9" s="11" t="s">
        <v>210</v>
      </c>
      <c r="AU9" s="11" t="s">
        <v>211</v>
      </c>
      <c r="AV9" s="11" t="s">
        <v>211</v>
      </c>
      <c r="AW9" s="11" t="s">
        <v>211</v>
      </c>
      <c r="AX9" s="11" t="s">
        <v>211</v>
      </c>
      <c r="AY9" s="11" t="s">
        <v>211</v>
      </c>
      <c r="AZ9" s="11" t="s">
        <v>211</v>
      </c>
      <c r="BA9" s="11" t="s">
        <v>210</v>
      </c>
      <c r="BB9" s="25" t="s">
        <v>211</v>
      </c>
      <c r="BC9" s="25" t="s">
        <v>211</v>
      </c>
      <c r="BD9" s="25" t="s">
        <v>210</v>
      </c>
      <c r="BE9" s="11" t="s">
        <v>211</v>
      </c>
      <c r="BF9" s="11" t="s">
        <v>211</v>
      </c>
      <c r="BG9" s="11" t="s">
        <v>211</v>
      </c>
      <c r="BH9" s="11" t="s">
        <v>210</v>
      </c>
      <c r="BI9" s="11" t="s">
        <v>210</v>
      </c>
    </row>
    <row r="10" spans="1:61" s="15" customFormat="1">
      <c r="A10" s="8">
        <v>6023</v>
      </c>
      <c r="B10" s="7" t="s">
        <v>38</v>
      </c>
      <c r="C10" s="86">
        <v>41282</v>
      </c>
      <c r="D10" s="107" t="s">
        <v>217</v>
      </c>
      <c r="E10" s="6" t="s">
        <v>39</v>
      </c>
      <c r="F10" s="9" t="s">
        <v>12</v>
      </c>
      <c r="G10" s="10" t="s">
        <v>40</v>
      </c>
      <c r="H10" s="10" t="s">
        <v>41</v>
      </c>
      <c r="I10" s="10" t="s">
        <v>42</v>
      </c>
      <c r="J10" s="11" t="s">
        <v>21</v>
      </c>
      <c r="K10" s="11" t="s">
        <v>43</v>
      </c>
      <c r="L10" s="11">
        <v>8160062691</v>
      </c>
      <c r="M10" s="91">
        <v>12500</v>
      </c>
      <c r="N10" s="92">
        <v>1000</v>
      </c>
      <c r="O10" s="92">
        <v>0</v>
      </c>
      <c r="P10" s="92">
        <f t="shared" si="0"/>
        <v>13500</v>
      </c>
      <c r="Q10" s="92">
        <f t="shared" si="1"/>
        <v>1080</v>
      </c>
      <c r="R10" s="92">
        <f t="shared" si="2"/>
        <v>12420</v>
      </c>
      <c r="S10" s="95">
        <v>1295.4545454545455</v>
      </c>
      <c r="T10" s="93">
        <v>0</v>
      </c>
      <c r="U10" s="95">
        <v>0</v>
      </c>
      <c r="V10" s="92">
        <f t="shared" si="3"/>
        <v>13715.454545454546</v>
      </c>
      <c r="W10" s="92">
        <v>0</v>
      </c>
      <c r="X10" s="92">
        <v>0</v>
      </c>
      <c r="Y10" s="92">
        <f t="shared" si="8"/>
        <v>13715.454545454546</v>
      </c>
      <c r="Z10" s="92">
        <f t="shared" si="9"/>
        <v>1620</v>
      </c>
      <c r="AA10" s="92">
        <f t="shared" si="10"/>
        <v>405</v>
      </c>
      <c r="AB10" s="13">
        <f t="shared" si="4"/>
        <v>19</v>
      </c>
      <c r="AC10" s="13">
        <f t="shared" si="5"/>
        <v>8</v>
      </c>
      <c r="AD10" s="13">
        <f t="shared" si="6"/>
        <v>3</v>
      </c>
      <c r="AE10" s="14">
        <f t="shared" si="7"/>
        <v>19</v>
      </c>
      <c r="AF10" s="17" t="s">
        <v>211</v>
      </c>
      <c r="AG10" s="17" t="s">
        <v>211</v>
      </c>
      <c r="AH10" s="17" t="s">
        <v>212</v>
      </c>
      <c r="AI10" s="17" t="s">
        <v>211</v>
      </c>
      <c r="AJ10" s="17" t="s">
        <v>212</v>
      </c>
      <c r="AK10" s="17" t="s">
        <v>210</v>
      </c>
      <c r="AL10" s="17" t="s">
        <v>211</v>
      </c>
      <c r="AM10" s="17" t="s">
        <v>211</v>
      </c>
      <c r="AN10" s="17" t="s">
        <v>211</v>
      </c>
      <c r="AO10" s="17" t="s">
        <v>211</v>
      </c>
      <c r="AP10" s="17" t="s">
        <v>211</v>
      </c>
      <c r="AQ10" s="17" t="s">
        <v>211</v>
      </c>
      <c r="AR10" s="17" t="s">
        <v>210</v>
      </c>
      <c r="AS10" s="17" t="s">
        <v>210</v>
      </c>
      <c r="AT10" s="17" t="s">
        <v>210</v>
      </c>
      <c r="AU10" s="17" t="s">
        <v>210</v>
      </c>
      <c r="AV10" s="17" t="s">
        <v>211</v>
      </c>
      <c r="AW10" s="17" t="s">
        <v>211</v>
      </c>
      <c r="AX10" s="17" t="s">
        <v>211</v>
      </c>
      <c r="AY10" s="17" t="s">
        <v>210</v>
      </c>
      <c r="AZ10" s="17" t="s">
        <v>211</v>
      </c>
      <c r="BA10" s="17" t="s">
        <v>211</v>
      </c>
      <c r="BB10" s="23" t="s">
        <v>210</v>
      </c>
      <c r="BC10" s="23" t="s">
        <v>211</v>
      </c>
      <c r="BD10" s="23" t="s">
        <v>211</v>
      </c>
      <c r="BE10" s="17" t="s">
        <v>212</v>
      </c>
      <c r="BF10" s="17" t="s">
        <v>210</v>
      </c>
      <c r="BG10" s="17" t="s">
        <v>211</v>
      </c>
      <c r="BH10" s="17" t="s">
        <v>211</v>
      </c>
      <c r="BI10" s="17" t="s">
        <v>211</v>
      </c>
    </row>
    <row r="11" spans="1:61" s="15" customFormat="1">
      <c r="A11" s="8">
        <v>6028</v>
      </c>
      <c r="B11" s="7" t="s">
        <v>45</v>
      </c>
      <c r="C11" s="86">
        <v>41282</v>
      </c>
      <c r="D11" s="107" t="s">
        <v>217</v>
      </c>
      <c r="E11" s="6" t="s">
        <v>46</v>
      </c>
      <c r="F11" s="9" t="s">
        <v>12</v>
      </c>
      <c r="G11" s="10" t="s">
        <v>47</v>
      </c>
      <c r="H11" s="10" t="s">
        <v>48</v>
      </c>
      <c r="I11" s="10" t="s">
        <v>49</v>
      </c>
      <c r="J11" s="11" t="s">
        <v>16</v>
      </c>
      <c r="K11" s="11" t="s">
        <v>50</v>
      </c>
      <c r="L11" s="11">
        <v>74897525</v>
      </c>
      <c r="M11" s="91">
        <v>12500</v>
      </c>
      <c r="N11" s="92">
        <v>1000</v>
      </c>
      <c r="O11" s="92">
        <v>0</v>
      </c>
      <c r="P11" s="92">
        <f t="shared" si="0"/>
        <v>13500</v>
      </c>
      <c r="Q11" s="92">
        <f t="shared" si="1"/>
        <v>1080</v>
      </c>
      <c r="R11" s="92">
        <f t="shared" si="2"/>
        <v>12420</v>
      </c>
      <c r="S11" s="95">
        <v>1500</v>
      </c>
      <c r="T11" s="94">
        <v>3522.843260188095</v>
      </c>
      <c r="U11" s="95">
        <v>0</v>
      </c>
      <c r="V11" s="92">
        <f t="shared" si="3"/>
        <v>17442.843260188096</v>
      </c>
      <c r="W11" s="92">
        <v>0</v>
      </c>
      <c r="X11" s="92">
        <v>0</v>
      </c>
      <c r="Y11" s="92">
        <f t="shared" si="8"/>
        <v>17442.843260188096</v>
      </c>
      <c r="Z11" s="92">
        <f t="shared" si="9"/>
        <v>1620</v>
      </c>
      <c r="AA11" s="92">
        <f t="shared" si="10"/>
        <v>405</v>
      </c>
      <c r="AB11" s="13">
        <f t="shared" si="4"/>
        <v>22</v>
      </c>
      <c r="AC11" s="13">
        <f t="shared" si="5"/>
        <v>8</v>
      </c>
      <c r="AD11" s="13">
        <f t="shared" si="6"/>
        <v>0</v>
      </c>
      <c r="AE11" s="14">
        <f t="shared" si="7"/>
        <v>22</v>
      </c>
      <c r="AF11" s="17" t="s">
        <v>210</v>
      </c>
      <c r="AG11" s="17" t="s">
        <v>211</v>
      </c>
      <c r="AH11" s="17" t="s">
        <v>211</v>
      </c>
      <c r="AI11" s="17" t="s">
        <v>211</v>
      </c>
      <c r="AJ11" s="17" t="s">
        <v>211</v>
      </c>
      <c r="AK11" s="17" t="s">
        <v>211</v>
      </c>
      <c r="AL11" s="17" t="s">
        <v>210</v>
      </c>
      <c r="AM11" s="17" t="s">
        <v>210</v>
      </c>
      <c r="AN11" s="17" t="s">
        <v>211</v>
      </c>
      <c r="AO11" s="17" t="s">
        <v>211</v>
      </c>
      <c r="AP11" s="17" t="s">
        <v>211</v>
      </c>
      <c r="AQ11" s="17" t="s">
        <v>211</v>
      </c>
      <c r="AR11" s="17" t="s">
        <v>211</v>
      </c>
      <c r="AS11" s="17" t="s">
        <v>210</v>
      </c>
      <c r="AT11" s="17" t="s">
        <v>210</v>
      </c>
      <c r="AU11" s="17" t="s">
        <v>211</v>
      </c>
      <c r="AV11" s="17" t="s">
        <v>211</v>
      </c>
      <c r="AW11" s="17" t="s">
        <v>211</v>
      </c>
      <c r="AX11" s="17" t="s">
        <v>211</v>
      </c>
      <c r="AY11" s="17" t="s">
        <v>211</v>
      </c>
      <c r="AZ11" s="17" t="s">
        <v>211</v>
      </c>
      <c r="BA11" s="17" t="s">
        <v>211</v>
      </c>
      <c r="BB11" s="11" t="s">
        <v>210</v>
      </c>
      <c r="BC11" s="11" t="s">
        <v>211</v>
      </c>
      <c r="BD11" s="11" t="s">
        <v>211</v>
      </c>
      <c r="BE11" s="17" t="s">
        <v>211</v>
      </c>
      <c r="BF11" s="17" t="s">
        <v>211</v>
      </c>
      <c r="BG11" s="17" t="s">
        <v>210</v>
      </c>
      <c r="BH11" s="17" t="s">
        <v>210</v>
      </c>
      <c r="BI11" s="17" t="s">
        <v>211</v>
      </c>
    </row>
    <row r="12" spans="1:61" s="15" customFormat="1">
      <c r="A12" s="8">
        <v>6029</v>
      </c>
      <c r="B12" s="7" t="s">
        <v>51</v>
      </c>
      <c r="C12" s="86">
        <v>41282</v>
      </c>
      <c r="D12" s="107" t="s">
        <v>217</v>
      </c>
      <c r="E12" s="6" t="s">
        <v>52</v>
      </c>
      <c r="F12" s="9" t="s">
        <v>12</v>
      </c>
      <c r="G12" s="10" t="s">
        <v>53</v>
      </c>
      <c r="H12" s="10"/>
      <c r="I12" s="10" t="s">
        <v>54</v>
      </c>
      <c r="J12" s="18" t="s">
        <v>21</v>
      </c>
      <c r="K12" s="18" t="s">
        <v>55</v>
      </c>
      <c r="L12" s="19">
        <v>8650049334</v>
      </c>
      <c r="M12" s="91">
        <v>12500</v>
      </c>
      <c r="N12" s="92">
        <v>1000</v>
      </c>
      <c r="O12" s="92">
        <v>0</v>
      </c>
      <c r="P12" s="92">
        <f t="shared" si="0"/>
        <v>13500</v>
      </c>
      <c r="Q12" s="92">
        <f t="shared" si="1"/>
        <v>1080</v>
      </c>
      <c r="R12" s="92">
        <f t="shared" si="2"/>
        <v>12420</v>
      </c>
      <c r="S12" s="95">
        <v>1500</v>
      </c>
      <c r="T12" s="94">
        <v>882.62374608150481</v>
      </c>
      <c r="U12" s="95">
        <v>0</v>
      </c>
      <c r="V12" s="92">
        <f t="shared" si="3"/>
        <v>14802.623746081505</v>
      </c>
      <c r="W12" s="92">
        <v>0</v>
      </c>
      <c r="X12" s="92">
        <v>0</v>
      </c>
      <c r="Y12" s="92">
        <f t="shared" si="8"/>
        <v>14802.623746081505</v>
      </c>
      <c r="Z12" s="92">
        <f t="shared" si="9"/>
        <v>1620</v>
      </c>
      <c r="AA12" s="92">
        <f t="shared" si="10"/>
        <v>405</v>
      </c>
      <c r="AB12" s="13">
        <f t="shared" si="4"/>
        <v>20</v>
      </c>
      <c r="AC12" s="13">
        <f t="shared" si="5"/>
        <v>10</v>
      </c>
      <c r="AD12" s="13">
        <f t="shared" si="6"/>
        <v>0</v>
      </c>
      <c r="AE12" s="14">
        <f t="shared" si="7"/>
        <v>20</v>
      </c>
      <c r="AF12" s="17" t="s">
        <v>211</v>
      </c>
      <c r="AG12" s="20" t="s">
        <v>211</v>
      </c>
      <c r="AH12" s="20" t="s">
        <v>211</v>
      </c>
      <c r="AI12" s="17" t="s">
        <v>211</v>
      </c>
      <c r="AJ12" s="20" t="s">
        <v>211</v>
      </c>
      <c r="AK12" s="20" t="s">
        <v>210</v>
      </c>
      <c r="AL12" s="20" t="s">
        <v>210</v>
      </c>
      <c r="AM12" s="17" t="s">
        <v>211</v>
      </c>
      <c r="AN12" s="20" t="s">
        <v>211</v>
      </c>
      <c r="AO12" s="20" t="s">
        <v>211</v>
      </c>
      <c r="AP12" s="17" t="s">
        <v>211</v>
      </c>
      <c r="AQ12" s="20" t="s">
        <v>211</v>
      </c>
      <c r="AR12" s="20" t="s">
        <v>210</v>
      </c>
      <c r="AS12" s="20" t="s">
        <v>210</v>
      </c>
      <c r="AT12" s="17" t="s">
        <v>210</v>
      </c>
      <c r="AU12" s="20" t="s">
        <v>211</v>
      </c>
      <c r="AV12" s="20" t="s">
        <v>211</v>
      </c>
      <c r="AW12" s="17" t="s">
        <v>211</v>
      </c>
      <c r="AX12" s="20" t="s">
        <v>210</v>
      </c>
      <c r="AY12" s="20" t="s">
        <v>211</v>
      </c>
      <c r="AZ12" s="20" t="s">
        <v>210</v>
      </c>
      <c r="BA12" s="17" t="s">
        <v>211</v>
      </c>
      <c r="BB12" s="11" t="s">
        <v>211</v>
      </c>
      <c r="BC12" s="11" t="s">
        <v>211</v>
      </c>
      <c r="BD12" s="11" t="s">
        <v>210</v>
      </c>
      <c r="BE12" s="20" t="s">
        <v>211</v>
      </c>
      <c r="BF12" s="20" t="s">
        <v>210</v>
      </c>
      <c r="BG12" s="20" t="s">
        <v>210</v>
      </c>
      <c r="BH12" s="17" t="s">
        <v>211</v>
      </c>
      <c r="BI12" s="20" t="s">
        <v>211</v>
      </c>
    </row>
    <row r="13" spans="1:61" s="15" customFormat="1">
      <c r="A13" s="8">
        <v>6031</v>
      </c>
      <c r="B13" s="7" t="s">
        <v>56</v>
      </c>
      <c r="C13" s="86">
        <v>41282</v>
      </c>
      <c r="D13" s="107" t="s">
        <v>217</v>
      </c>
      <c r="E13" s="6" t="s">
        <v>57</v>
      </c>
      <c r="F13" s="9" t="s">
        <v>12</v>
      </c>
      <c r="G13" s="10" t="s">
        <v>58</v>
      </c>
      <c r="H13" s="10" t="s">
        <v>59</v>
      </c>
      <c r="I13" s="10" t="s">
        <v>60</v>
      </c>
      <c r="J13" s="11" t="s">
        <v>21</v>
      </c>
      <c r="K13" s="11" t="s">
        <v>61</v>
      </c>
      <c r="L13" s="11">
        <v>8180047850</v>
      </c>
      <c r="M13" s="91">
        <v>12500</v>
      </c>
      <c r="N13" s="92">
        <v>1000</v>
      </c>
      <c r="O13" s="92">
        <v>0</v>
      </c>
      <c r="P13" s="92">
        <f t="shared" si="0"/>
        <v>13500</v>
      </c>
      <c r="Q13" s="92">
        <f t="shared" si="1"/>
        <v>1080</v>
      </c>
      <c r="R13" s="92">
        <f t="shared" si="2"/>
        <v>12420</v>
      </c>
      <c r="S13" s="95">
        <v>1369.5652173913043</v>
      </c>
      <c r="T13" s="94">
        <v>2762.4832288401271</v>
      </c>
      <c r="U13" s="95">
        <v>0</v>
      </c>
      <c r="V13" s="92">
        <f t="shared" si="3"/>
        <v>16552.048446231431</v>
      </c>
      <c r="W13" s="92">
        <v>0</v>
      </c>
      <c r="X13" s="92">
        <v>0</v>
      </c>
      <c r="Y13" s="92">
        <f t="shared" si="8"/>
        <v>16552.048446231431</v>
      </c>
      <c r="Z13" s="92">
        <f t="shared" si="9"/>
        <v>1620</v>
      </c>
      <c r="AA13" s="92">
        <f t="shared" si="10"/>
        <v>405</v>
      </c>
      <c r="AB13" s="13">
        <f t="shared" ref="AB13:AB44" si="11">COUNTIF(AF13:BI13,"p")</f>
        <v>21</v>
      </c>
      <c r="AC13" s="13">
        <f t="shared" ref="AC13:AC44" si="12">COUNTIF(AF13:BI13,"off")</f>
        <v>7</v>
      </c>
      <c r="AD13" s="13">
        <f t="shared" ref="AD13:AD25" si="13">COUNTIF(AF13:BI13,"ab")</f>
        <v>2</v>
      </c>
      <c r="AE13" s="14">
        <f t="shared" si="7"/>
        <v>21</v>
      </c>
      <c r="AF13" s="8" t="s">
        <v>211</v>
      </c>
      <c r="AG13" s="8" t="s">
        <v>210</v>
      </c>
      <c r="AH13" s="8" t="s">
        <v>211</v>
      </c>
      <c r="AI13" s="8" t="s">
        <v>211</v>
      </c>
      <c r="AJ13" s="8" t="s">
        <v>210</v>
      </c>
      <c r="AK13" s="8" t="s">
        <v>211</v>
      </c>
      <c r="AL13" s="8" t="s">
        <v>211</v>
      </c>
      <c r="AM13" s="8" t="s">
        <v>211</v>
      </c>
      <c r="AN13" s="8" t="s">
        <v>211</v>
      </c>
      <c r="AO13" s="8" t="s">
        <v>211</v>
      </c>
      <c r="AP13" s="8" t="s">
        <v>211</v>
      </c>
      <c r="AQ13" s="8" t="s">
        <v>210</v>
      </c>
      <c r="AR13" s="8" t="s">
        <v>210</v>
      </c>
      <c r="AS13" s="8" t="s">
        <v>210</v>
      </c>
      <c r="AT13" s="8" t="s">
        <v>210</v>
      </c>
      <c r="AU13" s="8" t="s">
        <v>212</v>
      </c>
      <c r="AV13" s="20" t="s">
        <v>212</v>
      </c>
      <c r="AW13" s="17" t="s">
        <v>211</v>
      </c>
      <c r="AX13" s="20" t="s">
        <v>211</v>
      </c>
      <c r="AY13" s="20" t="s">
        <v>211</v>
      </c>
      <c r="AZ13" s="20" t="s">
        <v>211</v>
      </c>
      <c r="BA13" s="17" t="s">
        <v>211</v>
      </c>
      <c r="BB13" s="23" t="s">
        <v>211</v>
      </c>
      <c r="BC13" s="23" t="s">
        <v>211</v>
      </c>
      <c r="BD13" s="23" t="s">
        <v>211</v>
      </c>
      <c r="BE13" s="8" t="s">
        <v>210</v>
      </c>
      <c r="BF13" s="8" t="s">
        <v>211</v>
      </c>
      <c r="BG13" s="8" t="s">
        <v>211</v>
      </c>
      <c r="BH13" s="8" t="s">
        <v>211</v>
      </c>
      <c r="BI13" s="8" t="s">
        <v>211</v>
      </c>
    </row>
    <row r="14" spans="1:61" s="15" customFormat="1">
      <c r="A14" s="8">
        <v>6032</v>
      </c>
      <c r="B14" s="7" t="s">
        <v>62</v>
      </c>
      <c r="C14" s="86">
        <v>41282</v>
      </c>
      <c r="D14" s="107" t="s">
        <v>217</v>
      </c>
      <c r="E14" s="6" t="s">
        <v>63</v>
      </c>
      <c r="F14" s="9" t="s">
        <v>12</v>
      </c>
      <c r="G14" s="10" t="s">
        <v>64</v>
      </c>
      <c r="H14" s="10"/>
      <c r="I14" s="10" t="s">
        <v>65</v>
      </c>
      <c r="J14" s="11" t="s">
        <v>21</v>
      </c>
      <c r="K14" s="11" t="s">
        <v>66</v>
      </c>
      <c r="L14" s="11">
        <v>8460038708</v>
      </c>
      <c r="M14" s="91">
        <v>12500</v>
      </c>
      <c r="N14" s="92">
        <v>1000</v>
      </c>
      <c r="O14" s="92">
        <v>0</v>
      </c>
      <c r="P14" s="92">
        <f t="shared" si="0"/>
        <v>13500</v>
      </c>
      <c r="Q14" s="92">
        <f t="shared" si="1"/>
        <v>1080</v>
      </c>
      <c r="R14" s="92">
        <f t="shared" si="2"/>
        <v>12420</v>
      </c>
      <c r="S14" s="95">
        <v>1434.7826086956522</v>
      </c>
      <c r="T14" s="94">
        <v>1659.9928683385588</v>
      </c>
      <c r="U14" s="95">
        <v>0</v>
      </c>
      <c r="V14" s="92">
        <f t="shared" si="3"/>
        <v>15514.775477034211</v>
      </c>
      <c r="W14" s="92">
        <v>0</v>
      </c>
      <c r="X14" s="92">
        <v>0</v>
      </c>
      <c r="Y14" s="92">
        <f t="shared" si="8"/>
        <v>15514.775477034211</v>
      </c>
      <c r="Z14" s="92">
        <f t="shared" si="9"/>
        <v>1620</v>
      </c>
      <c r="AA14" s="92">
        <f t="shared" si="10"/>
        <v>405</v>
      </c>
      <c r="AB14" s="13">
        <f t="shared" si="11"/>
        <v>22</v>
      </c>
      <c r="AC14" s="13">
        <f t="shared" si="12"/>
        <v>7</v>
      </c>
      <c r="AD14" s="13">
        <f t="shared" si="13"/>
        <v>1</v>
      </c>
      <c r="AE14" s="14">
        <f t="shared" si="7"/>
        <v>22</v>
      </c>
      <c r="AF14" s="17" t="s">
        <v>211</v>
      </c>
      <c r="AG14" s="20" t="s">
        <v>211</v>
      </c>
      <c r="AH14" s="20" t="s">
        <v>210</v>
      </c>
      <c r="AI14" s="17" t="s">
        <v>211</v>
      </c>
      <c r="AJ14" s="20" t="s">
        <v>211</v>
      </c>
      <c r="AK14" s="20" t="s">
        <v>210</v>
      </c>
      <c r="AL14" s="20" t="s">
        <v>210</v>
      </c>
      <c r="AM14" s="17" t="s">
        <v>211</v>
      </c>
      <c r="AN14" s="20" t="s">
        <v>211</v>
      </c>
      <c r="AO14" s="20" t="s">
        <v>211</v>
      </c>
      <c r="AP14" s="17" t="s">
        <v>211</v>
      </c>
      <c r="AQ14" s="20" t="s">
        <v>211</v>
      </c>
      <c r="AR14" s="20" t="s">
        <v>211</v>
      </c>
      <c r="AS14" s="20" t="s">
        <v>211</v>
      </c>
      <c r="AT14" s="17" t="s">
        <v>211</v>
      </c>
      <c r="AU14" s="20" t="s">
        <v>211</v>
      </c>
      <c r="AV14" s="20" t="s">
        <v>211</v>
      </c>
      <c r="AW14" s="21" t="s">
        <v>211</v>
      </c>
      <c r="AX14" s="20" t="s">
        <v>213</v>
      </c>
      <c r="AY14" s="21" t="s">
        <v>210</v>
      </c>
      <c r="AZ14" s="20" t="s">
        <v>212</v>
      </c>
      <c r="BA14" s="17" t="s">
        <v>210</v>
      </c>
      <c r="BB14" s="23" t="s">
        <v>211</v>
      </c>
      <c r="BC14" s="23" t="s">
        <v>211</v>
      </c>
      <c r="BD14" s="23" t="s">
        <v>211</v>
      </c>
      <c r="BE14" s="20" t="s">
        <v>211</v>
      </c>
      <c r="BF14" s="20" t="s">
        <v>210</v>
      </c>
      <c r="BG14" s="20" t="s">
        <v>210</v>
      </c>
      <c r="BH14" s="17" t="s">
        <v>211</v>
      </c>
      <c r="BI14" s="20" t="s">
        <v>211</v>
      </c>
    </row>
    <row r="15" spans="1:61" s="15" customFormat="1">
      <c r="A15" s="8">
        <v>6036</v>
      </c>
      <c r="B15" s="7" t="s">
        <v>67</v>
      </c>
      <c r="C15" s="86">
        <v>41282</v>
      </c>
      <c r="D15" s="107" t="s">
        <v>217</v>
      </c>
      <c r="E15" s="6" t="s">
        <v>68</v>
      </c>
      <c r="F15" s="9" t="s">
        <v>12</v>
      </c>
      <c r="G15" s="10" t="s">
        <v>69</v>
      </c>
      <c r="H15" s="10"/>
      <c r="I15" s="10" t="s">
        <v>70</v>
      </c>
      <c r="J15" s="11" t="s">
        <v>16</v>
      </c>
      <c r="K15" s="11" t="s">
        <v>70</v>
      </c>
      <c r="L15" s="11">
        <v>5531384</v>
      </c>
      <c r="M15" s="91">
        <v>12500</v>
      </c>
      <c r="N15" s="92">
        <v>1000</v>
      </c>
      <c r="O15" s="92">
        <v>0</v>
      </c>
      <c r="P15" s="92">
        <f t="shared" si="0"/>
        <v>13500</v>
      </c>
      <c r="Q15" s="92">
        <f t="shared" si="1"/>
        <v>1080</v>
      </c>
      <c r="R15" s="92">
        <f t="shared" si="2"/>
        <v>12420</v>
      </c>
      <c r="S15" s="95">
        <v>1500</v>
      </c>
      <c r="T15" s="94">
        <v>196.72131661442003</v>
      </c>
      <c r="U15" s="95">
        <v>0</v>
      </c>
      <c r="V15" s="92">
        <f t="shared" si="3"/>
        <v>14116.721316614419</v>
      </c>
      <c r="W15" s="92">
        <v>0</v>
      </c>
      <c r="X15" s="92">
        <v>0</v>
      </c>
      <c r="Y15" s="92">
        <f t="shared" si="8"/>
        <v>14116.721316614419</v>
      </c>
      <c r="Z15" s="92">
        <f t="shared" si="9"/>
        <v>1620</v>
      </c>
      <c r="AA15" s="92">
        <f t="shared" si="10"/>
        <v>405</v>
      </c>
      <c r="AB15" s="13">
        <f t="shared" si="11"/>
        <v>21</v>
      </c>
      <c r="AC15" s="13">
        <f t="shared" si="12"/>
        <v>9</v>
      </c>
      <c r="AD15" s="13">
        <f t="shared" si="13"/>
        <v>0</v>
      </c>
      <c r="AE15" s="14">
        <f t="shared" si="7"/>
        <v>21</v>
      </c>
      <c r="AF15" s="17" t="s">
        <v>211</v>
      </c>
      <c r="AG15" s="20" t="s">
        <v>211</v>
      </c>
      <c r="AH15" s="20" t="s">
        <v>211</v>
      </c>
      <c r="AI15" s="17" t="s">
        <v>211</v>
      </c>
      <c r="AJ15" s="20" t="s">
        <v>210</v>
      </c>
      <c r="AK15" s="20" t="s">
        <v>210</v>
      </c>
      <c r="AL15" s="20" t="s">
        <v>211</v>
      </c>
      <c r="AM15" s="17" t="s">
        <v>211</v>
      </c>
      <c r="AN15" s="20" t="s">
        <v>211</v>
      </c>
      <c r="AO15" s="20" t="s">
        <v>211</v>
      </c>
      <c r="AP15" s="17" t="s">
        <v>211</v>
      </c>
      <c r="AQ15" s="20" t="s">
        <v>211</v>
      </c>
      <c r="AR15" s="20" t="s">
        <v>211</v>
      </c>
      <c r="AS15" s="20" t="s">
        <v>211</v>
      </c>
      <c r="AT15" s="17" t="s">
        <v>211</v>
      </c>
      <c r="AU15" s="20" t="s">
        <v>211</v>
      </c>
      <c r="AV15" s="20" t="s">
        <v>211</v>
      </c>
      <c r="AW15" s="17" t="s">
        <v>210</v>
      </c>
      <c r="AX15" s="20" t="s">
        <v>210</v>
      </c>
      <c r="AY15" s="20" t="s">
        <v>210</v>
      </c>
      <c r="AZ15" s="20" t="s">
        <v>211</v>
      </c>
      <c r="BA15" s="17" t="s">
        <v>211</v>
      </c>
      <c r="BB15" s="23" t="s">
        <v>210</v>
      </c>
      <c r="BC15" s="23" t="s">
        <v>210</v>
      </c>
      <c r="BD15" s="23" t="s">
        <v>211</v>
      </c>
      <c r="BE15" s="20" t="s">
        <v>210</v>
      </c>
      <c r="BF15" s="20" t="s">
        <v>210</v>
      </c>
      <c r="BG15" s="20" t="s">
        <v>211</v>
      </c>
      <c r="BH15" s="17" t="s">
        <v>211</v>
      </c>
      <c r="BI15" s="20" t="s">
        <v>211</v>
      </c>
    </row>
    <row r="16" spans="1:61">
      <c r="A16" s="23">
        <v>6039</v>
      </c>
      <c r="B16" s="22" t="s">
        <v>71</v>
      </c>
      <c r="C16" s="86">
        <v>41283</v>
      </c>
      <c r="D16" s="107" t="s">
        <v>217</v>
      </c>
      <c r="E16" s="23" t="s">
        <v>72</v>
      </c>
      <c r="F16" s="9" t="s">
        <v>12</v>
      </c>
      <c r="G16" s="23" t="s">
        <v>73</v>
      </c>
      <c r="H16" s="23" t="s">
        <v>74</v>
      </c>
      <c r="I16" s="23" t="s">
        <v>75</v>
      </c>
      <c r="J16" s="6" t="s">
        <v>44</v>
      </c>
      <c r="K16" s="6" t="s">
        <v>76</v>
      </c>
      <c r="L16" s="6" t="s">
        <v>77</v>
      </c>
      <c r="M16" s="91">
        <v>12500</v>
      </c>
      <c r="N16" s="92">
        <v>1000</v>
      </c>
      <c r="O16" s="92">
        <v>0</v>
      </c>
      <c r="P16" s="92">
        <f t="shared" si="0"/>
        <v>13500</v>
      </c>
      <c r="Q16" s="92">
        <f t="shared" si="1"/>
        <v>1080</v>
      </c>
      <c r="R16" s="92">
        <f t="shared" si="2"/>
        <v>12420</v>
      </c>
      <c r="S16" s="95">
        <v>1434.7826086956522</v>
      </c>
      <c r="T16" s="94">
        <v>598.78158307210037</v>
      </c>
      <c r="U16" s="95">
        <v>0</v>
      </c>
      <c r="V16" s="92">
        <f t="shared" si="3"/>
        <v>14453.564191767753</v>
      </c>
      <c r="W16" s="92">
        <v>0</v>
      </c>
      <c r="X16" s="92">
        <v>0</v>
      </c>
      <c r="Y16" s="92">
        <f t="shared" si="8"/>
        <v>14453.564191767753</v>
      </c>
      <c r="Z16" s="92">
        <f t="shared" si="9"/>
        <v>1620</v>
      </c>
      <c r="AA16" s="92">
        <f t="shared" si="10"/>
        <v>405</v>
      </c>
      <c r="AB16" s="13">
        <f t="shared" si="11"/>
        <v>22</v>
      </c>
      <c r="AC16" s="13">
        <f t="shared" si="12"/>
        <v>7</v>
      </c>
      <c r="AD16" s="13">
        <f t="shared" si="13"/>
        <v>1</v>
      </c>
      <c r="AE16" s="14">
        <f t="shared" si="7"/>
        <v>22</v>
      </c>
      <c r="AF16" s="11" t="s">
        <v>211</v>
      </c>
      <c r="AG16" s="24" t="s">
        <v>211</v>
      </c>
      <c r="AH16" s="24" t="s">
        <v>210</v>
      </c>
      <c r="AI16" s="11" t="s">
        <v>211</v>
      </c>
      <c r="AJ16" s="24" t="s">
        <v>211</v>
      </c>
      <c r="AK16" s="24" t="s">
        <v>210</v>
      </c>
      <c r="AL16" s="24" t="s">
        <v>211</v>
      </c>
      <c r="AM16" s="11" t="s">
        <v>211</v>
      </c>
      <c r="AN16" s="24" t="s">
        <v>211</v>
      </c>
      <c r="AO16" s="24" t="s">
        <v>211</v>
      </c>
      <c r="AP16" s="11" t="s">
        <v>211</v>
      </c>
      <c r="AQ16" s="24" t="s">
        <v>210</v>
      </c>
      <c r="AR16" s="24" t="s">
        <v>210</v>
      </c>
      <c r="AS16" s="24" t="s">
        <v>210</v>
      </c>
      <c r="AT16" s="11" t="s">
        <v>210</v>
      </c>
      <c r="AU16" s="24" t="s">
        <v>211</v>
      </c>
      <c r="AV16" s="24" t="s">
        <v>211</v>
      </c>
      <c r="AW16" s="11" t="s">
        <v>211</v>
      </c>
      <c r="AX16" s="24" t="s">
        <v>211</v>
      </c>
      <c r="AY16" s="24" t="s">
        <v>212</v>
      </c>
      <c r="AZ16" s="24" t="s">
        <v>211</v>
      </c>
      <c r="BA16" s="11" t="s">
        <v>211</v>
      </c>
      <c r="BB16" s="23" t="s">
        <v>211</v>
      </c>
      <c r="BC16" s="23" t="s">
        <v>211</v>
      </c>
      <c r="BD16" s="23" t="s">
        <v>211</v>
      </c>
      <c r="BE16" s="24" t="s">
        <v>211</v>
      </c>
      <c r="BF16" s="24" t="s">
        <v>210</v>
      </c>
      <c r="BG16" s="24" t="s">
        <v>211</v>
      </c>
      <c r="BH16" s="11" t="s">
        <v>211</v>
      </c>
      <c r="BI16" s="24" t="s">
        <v>211</v>
      </c>
    </row>
    <row r="17" spans="1:84">
      <c r="A17" s="23">
        <v>6040</v>
      </c>
      <c r="B17" s="22" t="s">
        <v>78</v>
      </c>
      <c r="C17" s="86" t="s">
        <v>221</v>
      </c>
      <c r="D17" s="107" t="s">
        <v>217</v>
      </c>
      <c r="E17" s="23" t="s">
        <v>79</v>
      </c>
      <c r="F17" s="9" t="s">
        <v>12</v>
      </c>
      <c r="G17" s="23" t="s">
        <v>80</v>
      </c>
      <c r="H17" s="23" t="s">
        <v>81</v>
      </c>
      <c r="I17" s="23" t="s">
        <v>82</v>
      </c>
      <c r="J17" s="6" t="s">
        <v>16</v>
      </c>
      <c r="K17" s="8" t="s">
        <v>83</v>
      </c>
      <c r="L17" s="6">
        <v>7453201</v>
      </c>
      <c r="M17" s="91">
        <v>12500</v>
      </c>
      <c r="N17" s="92">
        <v>1000</v>
      </c>
      <c r="O17" s="92">
        <v>0</v>
      </c>
      <c r="P17" s="92">
        <f t="shared" si="0"/>
        <v>13500</v>
      </c>
      <c r="Q17" s="92">
        <f t="shared" si="1"/>
        <v>1080</v>
      </c>
      <c r="R17" s="92">
        <f t="shared" si="2"/>
        <v>12420</v>
      </c>
      <c r="S17" s="95">
        <v>1357.1428571428571</v>
      </c>
      <c r="T17" s="94">
        <v>161.39098746081501</v>
      </c>
      <c r="U17" s="95">
        <v>0</v>
      </c>
      <c r="V17" s="92">
        <f t="shared" si="3"/>
        <v>13938.533844603671</v>
      </c>
      <c r="W17" s="92">
        <v>0</v>
      </c>
      <c r="X17" s="92">
        <v>0</v>
      </c>
      <c r="Y17" s="92">
        <f t="shared" si="8"/>
        <v>13938.533844603671</v>
      </c>
      <c r="Z17" s="92">
        <f t="shared" si="9"/>
        <v>1620</v>
      </c>
      <c r="AA17" s="92">
        <f t="shared" si="10"/>
        <v>405</v>
      </c>
      <c r="AB17" s="13">
        <f t="shared" si="11"/>
        <v>19</v>
      </c>
      <c r="AC17" s="13">
        <f t="shared" si="12"/>
        <v>9</v>
      </c>
      <c r="AD17" s="13">
        <f t="shared" si="13"/>
        <v>2</v>
      </c>
      <c r="AE17" s="14">
        <f t="shared" si="7"/>
        <v>19</v>
      </c>
      <c r="AF17" s="25" t="s">
        <v>211</v>
      </c>
      <c r="AG17" s="25" t="s">
        <v>211</v>
      </c>
      <c r="AH17" s="25" t="s">
        <v>211</v>
      </c>
      <c r="AI17" s="25" t="s">
        <v>210</v>
      </c>
      <c r="AJ17" s="25" t="s">
        <v>210</v>
      </c>
      <c r="AK17" s="25" t="s">
        <v>211</v>
      </c>
      <c r="AL17" s="25" t="s">
        <v>211</v>
      </c>
      <c r="AM17" s="25" t="s">
        <v>211</v>
      </c>
      <c r="AN17" s="25" t="s">
        <v>211</v>
      </c>
      <c r="AO17" s="25" t="s">
        <v>211</v>
      </c>
      <c r="AP17" s="25" t="s">
        <v>210</v>
      </c>
      <c r="AQ17" s="25" t="s">
        <v>210</v>
      </c>
      <c r="AR17" s="25" t="s">
        <v>210</v>
      </c>
      <c r="AS17" s="25" t="s">
        <v>210</v>
      </c>
      <c r="AT17" s="25" t="s">
        <v>210</v>
      </c>
      <c r="AU17" s="25" t="s">
        <v>212</v>
      </c>
      <c r="AV17" s="25" t="s">
        <v>212</v>
      </c>
      <c r="AW17" s="25" t="s">
        <v>211</v>
      </c>
      <c r="AX17" s="25" t="s">
        <v>211</v>
      </c>
      <c r="AY17" s="25" t="s">
        <v>211</v>
      </c>
      <c r="AZ17" s="25" t="s">
        <v>211</v>
      </c>
      <c r="BA17" s="25" t="s">
        <v>211</v>
      </c>
      <c r="BB17" s="6" t="s">
        <v>211</v>
      </c>
      <c r="BC17" s="6" t="s">
        <v>210</v>
      </c>
      <c r="BD17" s="6" t="s">
        <v>211</v>
      </c>
      <c r="BE17" s="25" t="s">
        <v>210</v>
      </c>
      <c r="BF17" s="25" t="s">
        <v>211</v>
      </c>
      <c r="BG17" s="25" t="s">
        <v>211</v>
      </c>
      <c r="BH17" s="25" t="s">
        <v>211</v>
      </c>
      <c r="BI17" s="25" t="s">
        <v>211</v>
      </c>
    </row>
    <row r="18" spans="1:84">
      <c r="A18" s="23">
        <v>6041</v>
      </c>
      <c r="B18" s="22" t="s">
        <v>84</v>
      </c>
      <c r="C18" s="86" t="s">
        <v>221</v>
      </c>
      <c r="D18" s="107" t="s">
        <v>217</v>
      </c>
      <c r="E18" s="23" t="s">
        <v>85</v>
      </c>
      <c r="F18" s="9" t="s">
        <v>12</v>
      </c>
      <c r="G18" s="23" t="s">
        <v>86</v>
      </c>
      <c r="H18" s="23"/>
      <c r="I18" s="23" t="s">
        <v>87</v>
      </c>
      <c r="J18" s="6" t="s">
        <v>254</v>
      </c>
      <c r="K18" s="6" t="s">
        <v>87</v>
      </c>
      <c r="L18" s="26" t="s">
        <v>88</v>
      </c>
      <c r="M18" s="91">
        <v>12500</v>
      </c>
      <c r="N18" s="92">
        <v>1000</v>
      </c>
      <c r="O18" s="92">
        <v>0</v>
      </c>
      <c r="P18" s="92">
        <f t="shared" si="0"/>
        <v>13500</v>
      </c>
      <c r="Q18" s="92">
        <f t="shared" si="1"/>
        <v>1080</v>
      </c>
      <c r="R18" s="92">
        <f t="shared" si="2"/>
        <v>12420</v>
      </c>
      <c r="S18" s="95">
        <v>1500</v>
      </c>
      <c r="T18" s="94">
        <v>574.45877742946755</v>
      </c>
      <c r="U18" s="95">
        <v>0</v>
      </c>
      <c r="V18" s="92">
        <f t="shared" si="3"/>
        <v>14494.458777429467</v>
      </c>
      <c r="W18" s="92">
        <v>0</v>
      </c>
      <c r="X18" s="92">
        <v>0</v>
      </c>
      <c r="Y18" s="92">
        <f t="shared" si="8"/>
        <v>14494.458777429467</v>
      </c>
      <c r="Z18" s="92">
        <f t="shared" si="9"/>
        <v>1620</v>
      </c>
      <c r="AA18" s="92">
        <f t="shared" si="10"/>
        <v>405</v>
      </c>
      <c r="AB18" s="13">
        <f t="shared" si="11"/>
        <v>19</v>
      </c>
      <c r="AC18" s="13">
        <f t="shared" si="12"/>
        <v>11</v>
      </c>
      <c r="AD18" s="13">
        <f t="shared" si="13"/>
        <v>0</v>
      </c>
      <c r="AE18" s="14">
        <f t="shared" si="7"/>
        <v>19</v>
      </c>
      <c r="AF18" s="23" t="s">
        <v>210</v>
      </c>
      <c r="AG18" s="23" t="s">
        <v>210</v>
      </c>
      <c r="AH18" s="23" t="s">
        <v>211</v>
      </c>
      <c r="AI18" s="23" t="s">
        <v>211</v>
      </c>
      <c r="AJ18" s="23" t="s">
        <v>211</v>
      </c>
      <c r="AK18" s="23" t="s">
        <v>211</v>
      </c>
      <c r="AL18" s="23" t="s">
        <v>211</v>
      </c>
      <c r="AM18" s="23" t="s">
        <v>210</v>
      </c>
      <c r="AN18" s="23" t="s">
        <v>210</v>
      </c>
      <c r="AO18" s="23" t="s">
        <v>211</v>
      </c>
      <c r="AP18" s="23" t="s">
        <v>211</v>
      </c>
      <c r="AQ18" s="23" t="s">
        <v>211</v>
      </c>
      <c r="AR18" s="23" t="s">
        <v>211</v>
      </c>
      <c r="AS18" s="23" t="s">
        <v>210</v>
      </c>
      <c r="AT18" s="23" t="s">
        <v>210</v>
      </c>
      <c r="AU18" s="23" t="s">
        <v>210</v>
      </c>
      <c r="AV18" s="23" t="s">
        <v>211</v>
      </c>
      <c r="AW18" s="23" t="s">
        <v>211</v>
      </c>
      <c r="AX18" s="23" t="s">
        <v>211</v>
      </c>
      <c r="AY18" s="23" t="s">
        <v>211</v>
      </c>
      <c r="AZ18" s="23" t="s">
        <v>211</v>
      </c>
      <c r="BA18" s="23" t="s">
        <v>210</v>
      </c>
      <c r="BB18" s="8" t="s">
        <v>210</v>
      </c>
      <c r="BC18" s="8" t="s">
        <v>211</v>
      </c>
      <c r="BD18" s="8" t="s">
        <v>211</v>
      </c>
      <c r="BE18" s="23" t="s">
        <v>211</v>
      </c>
      <c r="BF18" s="23" t="s">
        <v>211</v>
      </c>
      <c r="BG18" s="23" t="s">
        <v>211</v>
      </c>
      <c r="BH18" s="23" t="s">
        <v>210</v>
      </c>
      <c r="BI18" s="23" t="s">
        <v>210</v>
      </c>
    </row>
    <row r="19" spans="1:84">
      <c r="A19" s="23">
        <v>6042</v>
      </c>
      <c r="B19" s="22" t="s">
        <v>89</v>
      </c>
      <c r="C19" s="86" t="s">
        <v>221</v>
      </c>
      <c r="D19" s="107" t="s">
        <v>217</v>
      </c>
      <c r="E19" s="23" t="s">
        <v>90</v>
      </c>
      <c r="F19" s="9" t="s">
        <v>12</v>
      </c>
      <c r="G19" s="23" t="s">
        <v>91</v>
      </c>
      <c r="H19" s="23"/>
      <c r="I19" s="23" t="s">
        <v>92</v>
      </c>
      <c r="J19" s="6" t="s">
        <v>27</v>
      </c>
      <c r="K19" s="6" t="s">
        <v>93</v>
      </c>
      <c r="L19" s="6">
        <v>16020638899</v>
      </c>
      <c r="M19" s="91">
        <v>12500</v>
      </c>
      <c r="N19" s="92">
        <v>1000</v>
      </c>
      <c r="O19" s="92">
        <v>0</v>
      </c>
      <c r="P19" s="92">
        <f t="shared" si="0"/>
        <v>13500</v>
      </c>
      <c r="Q19" s="92">
        <f t="shared" si="1"/>
        <v>1080</v>
      </c>
      <c r="R19" s="92">
        <f t="shared" si="2"/>
        <v>12420</v>
      </c>
      <c r="S19" s="95">
        <v>1428.5714285714284</v>
      </c>
      <c r="T19" s="94">
        <v>1462.8022335423188</v>
      </c>
      <c r="U19" s="95">
        <v>0</v>
      </c>
      <c r="V19" s="92">
        <f t="shared" si="3"/>
        <v>15311.373662113747</v>
      </c>
      <c r="W19" s="92">
        <v>0</v>
      </c>
      <c r="X19" s="92">
        <v>0</v>
      </c>
      <c r="Y19" s="92">
        <f t="shared" si="8"/>
        <v>15311.373662113747</v>
      </c>
      <c r="Z19" s="92">
        <f t="shared" si="9"/>
        <v>1620</v>
      </c>
      <c r="AA19" s="92">
        <f t="shared" si="10"/>
        <v>405</v>
      </c>
      <c r="AB19" s="13">
        <f t="shared" si="11"/>
        <v>20</v>
      </c>
      <c r="AC19" s="13">
        <f t="shared" si="12"/>
        <v>9</v>
      </c>
      <c r="AD19" s="13">
        <f t="shared" si="13"/>
        <v>1</v>
      </c>
      <c r="AE19" s="14">
        <f t="shared" si="7"/>
        <v>20</v>
      </c>
      <c r="AF19" s="11" t="s">
        <v>211</v>
      </c>
      <c r="AG19" s="11" t="s">
        <v>210</v>
      </c>
      <c r="AH19" s="11" t="s">
        <v>211</v>
      </c>
      <c r="AI19" s="11" t="s">
        <v>211</v>
      </c>
      <c r="AJ19" s="11" t="s">
        <v>211</v>
      </c>
      <c r="AK19" s="11" t="s">
        <v>211</v>
      </c>
      <c r="AL19" s="11" t="s">
        <v>210</v>
      </c>
      <c r="AM19" s="11" t="s">
        <v>211</v>
      </c>
      <c r="AN19" s="11" t="s">
        <v>210</v>
      </c>
      <c r="AO19" s="11" t="s">
        <v>211</v>
      </c>
      <c r="AP19" s="11" t="s">
        <v>211</v>
      </c>
      <c r="AQ19" s="11" t="s">
        <v>211</v>
      </c>
      <c r="AR19" s="11" t="s">
        <v>211</v>
      </c>
      <c r="AS19" s="11" t="s">
        <v>210</v>
      </c>
      <c r="AT19" s="11" t="s">
        <v>210</v>
      </c>
      <c r="AU19" s="11" t="s">
        <v>211</v>
      </c>
      <c r="AV19" s="11" t="s">
        <v>211</v>
      </c>
      <c r="AW19" s="11" t="s">
        <v>211</v>
      </c>
      <c r="AX19" s="11" t="s">
        <v>211</v>
      </c>
      <c r="AY19" s="11" t="s">
        <v>211</v>
      </c>
      <c r="AZ19" s="11" t="s">
        <v>211</v>
      </c>
      <c r="BA19" s="11" t="s">
        <v>211</v>
      </c>
      <c r="BB19" s="8" t="s">
        <v>210</v>
      </c>
      <c r="BC19" s="8" t="s">
        <v>210</v>
      </c>
      <c r="BD19" s="8" t="s">
        <v>212</v>
      </c>
      <c r="BE19" s="11" t="s">
        <v>211</v>
      </c>
      <c r="BF19" s="11" t="s">
        <v>211</v>
      </c>
      <c r="BG19" s="11" t="s">
        <v>210</v>
      </c>
      <c r="BH19" s="11" t="s">
        <v>211</v>
      </c>
      <c r="BI19" s="11" t="s">
        <v>210</v>
      </c>
    </row>
    <row r="20" spans="1:84">
      <c r="A20" s="23">
        <v>6043</v>
      </c>
      <c r="B20" s="22" t="s">
        <v>94</v>
      </c>
      <c r="C20" s="86" t="s">
        <v>221</v>
      </c>
      <c r="D20" s="107" t="s">
        <v>217</v>
      </c>
      <c r="E20" s="23" t="s">
        <v>95</v>
      </c>
      <c r="F20" s="9" t="s">
        <v>12</v>
      </c>
      <c r="G20" s="23" t="s">
        <v>96</v>
      </c>
      <c r="H20" s="23" t="s">
        <v>97</v>
      </c>
      <c r="I20" s="23" t="s">
        <v>98</v>
      </c>
      <c r="J20" s="6" t="s">
        <v>16</v>
      </c>
      <c r="K20" s="6" t="s">
        <v>99</v>
      </c>
      <c r="L20" s="27">
        <v>6058046</v>
      </c>
      <c r="M20" s="91">
        <v>12500</v>
      </c>
      <c r="N20" s="92">
        <v>1000</v>
      </c>
      <c r="O20" s="92">
        <v>0</v>
      </c>
      <c r="P20" s="92">
        <f t="shared" si="0"/>
        <v>13500</v>
      </c>
      <c r="Q20" s="92">
        <f t="shared" si="1"/>
        <v>1080</v>
      </c>
      <c r="R20" s="92">
        <f t="shared" si="2"/>
        <v>12420</v>
      </c>
      <c r="S20" s="95">
        <v>1500</v>
      </c>
      <c r="T20" s="94">
        <v>88.485031347962376</v>
      </c>
      <c r="U20" s="95">
        <v>0</v>
      </c>
      <c r="V20" s="92">
        <f t="shared" si="3"/>
        <v>14008.485031347962</v>
      </c>
      <c r="W20" s="92">
        <v>0</v>
      </c>
      <c r="X20" s="92">
        <v>0</v>
      </c>
      <c r="Y20" s="92">
        <f t="shared" si="8"/>
        <v>14008.485031347962</v>
      </c>
      <c r="Z20" s="92">
        <f t="shared" si="9"/>
        <v>1620</v>
      </c>
      <c r="AA20" s="92">
        <f t="shared" si="10"/>
        <v>405</v>
      </c>
      <c r="AB20" s="13">
        <f t="shared" si="11"/>
        <v>21</v>
      </c>
      <c r="AC20" s="13">
        <f t="shared" si="12"/>
        <v>9</v>
      </c>
      <c r="AD20" s="13">
        <f t="shared" si="13"/>
        <v>0</v>
      </c>
      <c r="AE20" s="14">
        <f t="shared" si="7"/>
        <v>21</v>
      </c>
      <c r="AF20" s="11" t="s">
        <v>211</v>
      </c>
      <c r="AG20" s="11" t="s">
        <v>211</v>
      </c>
      <c r="AH20" s="11" t="s">
        <v>211</v>
      </c>
      <c r="AI20" s="11" t="s">
        <v>210</v>
      </c>
      <c r="AJ20" s="11" t="s">
        <v>210</v>
      </c>
      <c r="AK20" s="11" t="s">
        <v>211</v>
      </c>
      <c r="AL20" s="11" t="s">
        <v>211</v>
      </c>
      <c r="AM20" s="11" t="s">
        <v>211</v>
      </c>
      <c r="AN20" s="11" t="s">
        <v>211</v>
      </c>
      <c r="AO20" s="11" t="s">
        <v>211</v>
      </c>
      <c r="AP20" s="11" t="s">
        <v>210</v>
      </c>
      <c r="AQ20" s="11" t="s">
        <v>210</v>
      </c>
      <c r="AR20" s="11" t="s">
        <v>210</v>
      </c>
      <c r="AS20" s="11" t="s">
        <v>210</v>
      </c>
      <c r="AT20" s="11" t="s">
        <v>210</v>
      </c>
      <c r="AU20" s="11" t="s">
        <v>211</v>
      </c>
      <c r="AV20" s="11" t="s">
        <v>211</v>
      </c>
      <c r="AW20" s="11" t="s">
        <v>211</v>
      </c>
      <c r="AX20" s="11" t="s">
        <v>210</v>
      </c>
      <c r="AY20" s="11" t="s">
        <v>211</v>
      </c>
      <c r="AZ20" s="11" t="s">
        <v>211</v>
      </c>
      <c r="BA20" s="11" t="s">
        <v>211</v>
      </c>
      <c r="BB20" s="8" t="s">
        <v>211</v>
      </c>
      <c r="BC20" s="6" t="s">
        <v>211</v>
      </c>
      <c r="BD20" s="6" t="s">
        <v>211</v>
      </c>
      <c r="BE20" s="11" t="s">
        <v>210</v>
      </c>
      <c r="BF20" s="11" t="s">
        <v>211</v>
      </c>
      <c r="BG20" s="11" t="s">
        <v>211</v>
      </c>
      <c r="BH20" s="11" t="s">
        <v>211</v>
      </c>
      <c r="BI20" s="11" t="s">
        <v>211</v>
      </c>
    </row>
    <row r="21" spans="1:84">
      <c r="A21" s="23">
        <v>6046</v>
      </c>
      <c r="B21" s="7" t="s">
        <v>100</v>
      </c>
      <c r="C21" s="86">
        <v>41284</v>
      </c>
      <c r="D21" s="107" t="s">
        <v>217</v>
      </c>
      <c r="E21" s="23" t="s">
        <v>101</v>
      </c>
      <c r="F21" s="9" t="s">
        <v>12</v>
      </c>
      <c r="G21" s="23" t="s">
        <v>226</v>
      </c>
      <c r="H21" s="23" t="s">
        <v>227</v>
      </c>
      <c r="I21" s="23" t="s">
        <v>189</v>
      </c>
      <c r="J21" s="28" t="s">
        <v>106</v>
      </c>
      <c r="K21" s="28" t="s">
        <v>189</v>
      </c>
      <c r="L21" s="87">
        <v>120254123129</v>
      </c>
      <c r="M21" s="91">
        <v>12500</v>
      </c>
      <c r="N21" s="92">
        <v>1000</v>
      </c>
      <c r="O21" s="92">
        <v>0</v>
      </c>
      <c r="P21" s="92">
        <f t="shared" si="0"/>
        <v>13500</v>
      </c>
      <c r="Q21" s="92">
        <f t="shared" si="1"/>
        <v>1080</v>
      </c>
      <c r="R21" s="92">
        <f t="shared" si="2"/>
        <v>12420</v>
      </c>
      <c r="S21" s="95">
        <v>1500</v>
      </c>
      <c r="T21" s="94">
        <v>5.4326018808777441</v>
      </c>
      <c r="U21" s="95">
        <v>0</v>
      </c>
      <c r="V21" s="92">
        <f t="shared" si="3"/>
        <v>13925.432601880877</v>
      </c>
      <c r="W21" s="92">
        <v>0</v>
      </c>
      <c r="X21" s="92">
        <v>0</v>
      </c>
      <c r="Y21" s="92">
        <f t="shared" si="8"/>
        <v>13925.432601880877</v>
      </c>
      <c r="Z21" s="92">
        <f t="shared" si="9"/>
        <v>1620</v>
      </c>
      <c r="AA21" s="92">
        <f t="shared" si="10"/>
        <v>405</v>
      </c>
      <c r="AB21" s="13">
        <f t="shared" si="11"/>
        <v>19</v>
      </c>
      <c r="AC21" s="13">
        <f t="shared" si="12"/>
        <v>11</v>
      </c>
      <c r="AD21" s="13">
        <f t="shared" si="13"/>
        <v>0</v>
      </c>
      <c r="AE21" s="14">
        <f t="shared" si="7"/>
        <v>19</v>
      </c>
      <c r="AF21" s="23" t="s">
        <v>210</v>
      </c>
      <c r="AG21" s="23" t="s">
        <v>211</v>
      </c>
      <c r="AH21" s="23" t="s">
        <v>211</v>
      </c>
      <c r="AI21" s="23" t="s">
        <v>211</v>
      </c>
      <c r="AJ21" s="23" t="s">
        <v>211</v>
      </c>
      <c r="AK21" s="23" t="s">
        <v>211</v>
      </c>
      <c r="AL21" s="23" t="s">
        <v>211</v>
      </c>
      <c r="AM21" s="23" t="s">
        <v>210</v>
      </c>
      <c r="AN21" s="23" t="s">
        <v>210</v>
      </c>
      <c r="AO21" s="23" t="s">
        <v>211</v>
      </c>
      <c r="AP21" s="23" t="s">
        <v>211</v>
      </c>
      <c r="AQ21" s="23" t="s">
        <v>211</v>
      </c>
      <c r="AR21" s="23" t="s">
        <v>210</v>
      </c>
      <c r="AS21" s="23" t="s">
        <v>210</v>
      </c>
      <c r="AT21" s="23" t="s">
        <v>210</v>
      </c>
      <c r="AU21" s="23" t="s">
        <v>211</v>
      </c>
      <c r="AV21" s="23" t="s">
        <v>211</v>
      </c>
      <c r="AW21" s="23" t="s">
        <v>211</v>
      </c>
      <c r="AX21" s="23" t="s">
        <v>211</v>
      </c>
      <c r="AY21" s="23" t="s">
        <v>211</v>
      </c>
      <c r="AZ21" s="23" t="s">
        <v>210</v>
      </c>
      <c r="BA21" s="23" t="s">
        <v>210</v>
      </c>
      <c r="BB21" s="6" t="s">
        <v>210</v>
      </c>
      <c r="BC21" s="6" t="s">
        <v>211</v>
      </c>
      <c r="BD21" s="6" t="s">
        <v>211</v>
      </c>
      <c r="BE21" s="23" t="s">
        <v>211</v>
      </c>
      <c r="BF21" s="23" t="s">
        <v>211</v>
      </c>
      <c r="BG21" s="23" t="s">
        <v>211</v>
      </c>
      <c r="BH21" s="23" t="s">
        <v>210</v>
      </c>
      <c r="BI21" s="23" t="s">
        <v>210</v>
      </c>
    </row>
    <row r="22" spans="1:84">
      <c r="A22" s="23">
        <v>6048</v>
      </c>
      <c r="B22" s="7" t="s">
        <v>102</v>
      </c>
      <c r="C22" s="86">
        <v>41284</v>
      </c>
      <c r="D22" s="107" t="s">
        <v>217</v>
      </c>
      <c r="E22" s="23" t="s">
        <v>103</v>
      </c>
      <c r="F22" s="9" t="s">
        <v>12</v>
      </c>
      <c r="G22" s="23" t="s">
        <v>230</v>
      </c>
      <c r="H22" s="23" t="s">
        <v>231</v>
      </c>
      <c r="I22" s="23" t="s">
        <v>232</v>
      </c>
      <c r="J22" s="28" t="s">
        <v>21</v>
      </c>
      <c r="K22" s="28" t="s">
        <v>228</v>
      </c>
      <c r="L22" s="28">
        <v>8080029815</v>
      </c>
      <c r="M22" s="91">
        <v>12500</v>
      </c>
      <c r="N22" s="92">
        <v>1000</v>
      </c>
      <c r="O22" s="92">
        <v>0</v>
      </c>
      <c r="P22" s="92">
        <f t="shared" si="0"/>
        <v>13500</v>
      </c>
      <c r="Q22" s="92">
        <f t="shared" si="1"/>
        <v>1080</v>
      </c>
      <c r="R22" s="92">
        <f t="shared" si="2"/>
        <v>12420</v>
      </c>
      <c r="S22" s="95">
        <v>1500</v>
      </c>
      <c r="T22" s="94">
        <v>562.98487460815045</v>
      </c>
      <c r="U22" s="95">
        <v>0</v>
      </c>
      <c r="V22" s="92">
        <f t="shared" si="3"/>
        <v>14482.98487460815</v>
      </c>
      <c r="W22" s="92">
        <v>0</v>
      </c>
      <c r="X22" s="92">
        <v>0</v>
      </c>
      <c r="Y22" s="92">
        <f t="shared" si="8"/>
        <v>14482.98487460815</v>
      </c>
      <c r="Z22" s="92">
        <f t="shared" si="9"/>
        <v>1620</v>
      </c>
      <c r="AA22" s="92">
        <f t="shared" si="10"/>
        <v>405</v>
      </c>
      <c r="AB22" s="13">
        <f t="shared" si="11"/>
        <v>22</v>
      </c>
      <c r="AC22" s="13">
        <f t="shared" si="12"/>
        <v>8</v>
      </c>
      <c r="AD22" s="13">
        <f t="shared" si="13"/>
        <v>0</v>
      </c>
      <c r="AE22" s="14">
        <f t="shared" si="7"/>
        <v>22</v>
      </c>
      <c r="AF22" s="23" t="s">
        <v>211</v>
      </c>
      <c r="AG22" s="23" t="s">
        <v>211</v>
      </c>
      <c r="AH22" s="23" t="s">
        <v>211</v>
      </c>
      <c r="AI22" s="23" t="s">
        <v>211</v>
      </c>
      <c r="AJ22" s="23" t="s">
        <v>211</v>
      </c>
      <c r="AK22" s="23" t="s">
        <v>210</v>
      </c>
      <c r="AL22" s="23" t="s">
        <v>210</v>
      </c>
      <c r="AM22" s="23" t="s">
        <v>211</v>
      </c>
      <c r="AN22" s="23" t="s">
        <v>211</v>
      </c>
      <c r="AO22" s="23" t="s">
        <v>211</v>
      </c>
      <c r="AP22" s="23" t="s">
        <v>211</v>
      </c>
      <c r="AQ22" s="23" t="s">
        <v>211</v>
      </c>
      <c r="AR22" s="23" t="s">
        <v>210</v>
      </c>
      <c r="AS22" s="23" t="s">
        <v>210</v>
      </c>
      <c r="AT22" s="23" t="s">
        <v>210</v>
      </c>
      <c r="AU22" s="23" t="s">
        <v>211</v>
      </c>
      <c r="AV22" s="23" t="s">
        <v>211</v>
      </c>
      <c r="AW22" s="23" t="s">
        <v>211</v>
      </c>
      <c r="AX22" s="23" t="s">
        <v>211</v>
      </c>
      <c r="AY22" s="23" t="s">
        <v>211</v>
      </c>
      <c r="AZ22" s="23" t="s">
        <v>211</v>
      </c>
      <c r="BA22" s="23" t="s">
        <v>211</v>
      </c>
      <c r="BB22" s="8" t="s">
        <v>211</v>
      </c>
      <c r="BC22" s="8" t="s">
        <v>211</v>
      </c>
      <c r="BD22" s="8" t="s">
        <v>210</v>
      </c>
      <c r="BE22" s="23" t="s">
        <v>211</v>
      </c>
      <c r="BF22" s="23" t="s">
        <v>210</v>
      </c>
      <c r="BG22" s="23" t="s">
        <v>210</v>
      </c>
      <c r="BH22" s="23" t="s">
        <v>211</v>
      </c>
      <c r="BI22" s="23" t="s">
        <v>211</v>
      </c>
    </row>
    <row r="23" spans="1:84">
      <c r="A23" s="23">
        <v>6049</v>
      </c>
      <c r="B23" s="7" t="s">
        <v>104</v>
      </c>
      <c r="C23" s="86">
        <v>41284</v>
      </c>
      <c r="D23" s="107" t="s">
        <v>217</v>
      </c>
      <c r="E23" s="23" t="s">
        <v>105</v>
      </c>
      <c r="F23" s="9" t="s">
        <v>12</v>
      </c>
      <c r="G23" s="23" t="s">
        <v>233</v>
      </c>
      <c r="H23" s="23" t="s">
        <v>232</v>
      </c>
      <c r="I23" s="23" t="s">
        <v>228</v>
      </c>
      <c r="J23" s="28" t="s">
        <v>21</v>
      </c>
      <c r="K23" s="28" t="s">
        <v>229</v>
      </c>
      <c r="L23" s="28">
        <v>8560058632</v>
      </c>
      <c r="M23" s="91">
        <v>12500</v>
      </c>
      <c r="N23" s="92">
        <v>1000</v>
      </c>
      <c r="O23" s="92">
        <v>0</v>
      </c>
      <c r="P23" s="92">
        <f t="shared" si="0"/>
        <v>13500</v>
      </c>
      <c r="Q23" s="92">
        <f t="shared" si="1"/>
        <v>1080</v>
      </c>
      <c r="R23" s="92">
        <f t="shared" si="2"/>
        <v>12420</v>
      </c>
      <c r="S23" s="95">
        <v>1500</v>
      </c>
      <c r="T23" s="94">
        <v>1211.3141065830723</v>
      </c>
      <c r="U23" s="95">
        <v>0</v>
      </c>
      <c r="V23" s="92">
        <f t="shared" si="3"/>
        <v>15131.314106583071</v>
      </c>
      <c r="W23" s="92">
        <v>0</v>
      </c>
      <c r="X23" s="92">
        <v>0</v>
      </c>
      <c r="Y23" s="92">
        <f t="shared" si="8"/>
        <v>15131.314106583071</v>
      </c>
      <c r="Z23" s="92">
        <f t="shared" si="9"/>
        <v>1620</v>
      </c>
      <c r="AA23" s="92">
        <f t="shared" si="10"/>
        <v>405</v>
      </c>
      <c r="AB23" s="13">
        <f t="shared" si="11"/>
        <v>18</v>
      </c>
      <c r="AC23" s="13">
        <f t="shared" si="12"/>
        <v>12</v>
      </c>
      <c r="AD23" s="13">
        <f t="shared" si="13"/>
        <v>0</v>
      </c>
      <c r="AE23" s="14">
        <f t="shared" si="7"/>
        <v>18</v>
      </c>
      <c r="AF23" s="23" t="s">
        <v>211</v>
      </c>
      <c r="AG23" s="23" t="s">
        <v>210</v>
      </c>
      <c r="AH23" s="23" t="s">
        <v>210</v>
      </c>
      <c r="AI23" s="23" t="s">
        <v>211</v>
      </c>
      <c r="AJ23" s="23" t="s">
        <v>211</v>
      </c>
      <c r="AK23" s="23" t="s">
        <v>210</v>
      </c>
      <c r="AL23" s="23" t="s">
        <v>211</v>
      </c>
      <c r="AM23" s="23" t="s">
        <v>211</v>
      </c>
      <c r="AN23" s="23" t="s">
        <v>210</v>
      </c>
      <c r="AO23" s="23" t="s">
        <v>210</v>
      </c>
      <c r="AP23" s="23" t="s">
        <v>211</v>
      </c>
      <c r="AQ23" s="23" t="s">
        <v>211</v>
      </c>
      <c r="AR23" s="23" t="s">
        <v>210</v>
      </c>
      <c r="AS23" s="23" t="s">
        <v>210</v>
      </c>
      <c r="AT23" s="23" t="s">
        <v>210</v>
      </c>
      <c r="AU23" s="23" t="s">
        <v>211</v>
      </c>
      <c r="AV23" s="23" t="s">
        <v>211</v>
      </c>
      <c r="AW23" s="23" t="s">
        <v>211</v>
      </c>
      <c r="AX23" s="23" t="s">
        <v>211</v>
      </c>
      <c r="AY23" s="23" t="s">
        <v>211</v>
      </c>
      <c r="AZ23" s="23" t="s">
        <v>211</v>
      </c>
      <c r="BA23" s="23" t="s">
        <v>211</v>
      </c>
      <c r="BB23" s="8" t="s">
        <v>210</v>
      </c>
      <c r="BC23" s="8" t="s">
        <v>210</v>
      </c>
      <c r="BD23" s="8" t="s">
        <v>211</v>
      </c>
      <c r="BE23" s="23" t="s">
        <v>211</v>
      </c>
      <c r="BF23" s="23" t="s">
        <v>210</v>
      </c>
      <c r="BG23" s="23" t="s">
        <v>211</v>
      </c>
      <c r="BH23" s="23" t="s">
        <v>211</v>
      </c>
      <c r="BI23" s="23" t="s">
        <v>210</v>
      </c>
    </row>
    <row r="24" spans="1:84">
      <c r="A24" s="30">
        <v>6569</v>
      </c>
      <c r="B24" s="29" t="s">
        <v>107</v>
      </c>
      <c r="C24" s="86">
        <v>41282</v>
      </c>
      <c r="D24" s="107" t="s">
        <v>217</v>
      </c>
      <c r="E24" s="23" t="s">
        <v>108</v>
      </c>
      <c r="F24" s="9" t="s">
        <v>12</v>
      </c>
      <c r="G24" s="10" t="s">
        <v>109</v>
      </c>
      <c r="H24" s="10" t="s">
        <v>110</v>
      </c>
      <c r="I24" s="10" t="s">
        <v>111</v>
      </c>
      <c r="J24" s="23" t="s">
        <v>21</v>
      </c>
      <c r="K24" s="23" t="s">
        <v>61</v>
      </c>
      <c r="L24" s="23">
        <v>8180048086</v>
      </c>
      <c r="M24" s="91">
        <v>12500</v>
      </c>
      <c r="N24" s="92">
        <v>1000</v>
      </c>
      <c r="O24" s="92">
        <v>0</v>
      </c>
      <c r="P24" s="92">
        <f t="shared" si="0"/>
        <v>13500</v>
      </c>
      <c r="Q24" s="92">
        <f t="shared" si="1"/>
        <v>1080</v>
      </c>
      <c r="R24" s="92">
        <f t="shared" si="2"/>
        <v>12420</v>
      </c>
      <c r="S24" s="95">
        <v>1500</v>
      </c>
      <c r="T24" s="94">
        <v>235.4206896551724</v>
      </c>
      <c r="U24" s="95">
        <v>0</v>
      </c>
      <c r="V24" s="92">
        <f t="shared" si="3"/>
        <v>14155.420689655173</v>
      </c>
      <c r="W24" s="92">
        <v>0</v>
      </c>
      <c r="X24" s="92">
        <v>0</v>
      </c>
      <c r="Y24" s="92">
        <f t="shared" si="8"/>
        <v>14155.420689655173</v>
      </c>
      <c r="Z24" s="92">
        <f t="shared" si="9"/>
        <v>1620</v>
      </c>
      <c r="AA24" s="92">
        <f t="shared" si="10"/>
        <v>405</v>
      </c>
      <c r="AB24" s="13">
        <f t="shared" si="11"/>
        <v>17</v>
      </c>
      <c r="AC24" s="13">
        <f t="shared" si="12"/>
        <v>13</v>
      </c>
      <c r="AD24" s="13">
        <f t="shared" si="13"/>
        <v>0</v>
      </c>
      <c r="AE24" s="14">
        <f t="shared" si="7"/>
        <v>17</v>
      </c>
      <c r="AF24" s="23" t="s">
        <v>210</v>
      </c>
      <c r="AG24" s="23" t="s">
        <v>211</v>
      </c>
      <c r="AH24" s="23" t="s">
        <v>211</v>
      </c>
      <c r="AI24" s="23" t="s">
        <v>211</v>
      </c>
      <c r="AJ24" s="23" t="s">
        <v>210</v>
      </c>
      <c r="AK24" s="23" t="s">
        <v>211</v>
      </c>
      <c r="AL24" s="23" t="s">
        <v>211</v>
      </c>
      <c r="AM24" s="23" t="s">
        <v>210</v>
      </c>
      <c r="AN24" s="23" t="s">
        <v>211</v>
      </c>
      <c r="AO24" s="23" t="s">
        <v>211</v>
      </c>
      <c r="AP24" s="23" t="s">
        <v>210</v>
      </c>
      <c r="AQ24" s="23" t="s">
        <v>210</v>
      </c>
      <c r="AR24" s="23" t="s">
        <v>210</v>
      </c>
      <c r="AS24" s="23" t="s">
        <v>210</v>
      </c>
      <c r="AT24" s="23" t="s">
        <v>210</v>
      </c>
      <c r="AU24" s="23" t="s">
        <v>211</v>
      </c>
      <c r="AV24" s="23" t="s">
        <v>211</v>
      </c>
      <c r="AW24" s="23" t="s">
        <v>211</v>
      </c>
      <c r="AX24" s="23" t="s">
        <v>211</v>
      </c>
      <c r="AY24" s="23" t="s">
        <v>210</v>
      </c>
      <c r="AZ24" s="23" t="s">
        <v>211</v>
      </c>
      <c r="BA24" s="23" t="s">
        <v>211</v>
      </c>
      <c r="BB24" s="8" t="s">
        <v>210</v>
      </c>
      <c r="BC24" s="8" t="s">
        <v>210</v>
      </c>
      <c r="BD24" s="8" t="s">
        <v>211</v>
      </c>
      <c r="BE24" s="23" t="s">
        <v>210</v>
      </c>
      <c r="BF24" s="23" t="s">
        <v>211</v>
      </c>
      <c r="BG24" s="23" t="s">
        <v>211</v>
      </c>
      <c r="BH24" s="23" t="s">
        <v>210</v>
      </c>
      <c r="BI24" s="23" t="s">
        <v>211</v>
      </c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</row>
    <row r="25" spans="1:84" s="15" customFormat="1">
      <c r="A25" s="8">
        <v>6572</v>
      </c>
      <c r="B25" s="29" t="s">
        <v>112</v>
      </c>
      <c r="C25" s="86">
        <v>41282</v>
      </c>
      <c r="D25" s="107" t="s">
        <v>217</v>
      </c>
      <c r="E25" s="6" t="s">
        <v>113</v>
      </c>
      <c r="F25" s="32" t="s">
        <v>12</v>
      </c>
      <c r="G25" s="33" t="s">
        <v>114</v>
      </c>
      <c r="H25" s="6"/>
      <c r="I25" s="33" t="s">
        <v>115</v>
      </c>
      <c r="J25" s="6" t="s">
        <v>21</v>
      </c>
      <c r="K25" s="6" t="s">
        <v>156</v>
      </c>
      <c r="L25" s="6">
        <v>8670032870</v>
      </c>
      <c r="M25" s="96">
        <v>12500</v>
      </c>
      <c r="N25" s="97">
        <v>1000</v>
      </c>
      <c r="O25" s="92">
        <v>0</v>
      </c>
      <c r="P25" s="97">
        <f t="shared" si="0"/>
        <v>13500</v>
      </c>
      <c r="Q25" s="97">
        <f t="shared" si="1"/>
        <v>1080</v>
      </c>
      <c r="R25" s="97">
        <f t="shared" si="2"/>
        <v>12420</v>
      </c>
      <c r="S25" s="98">
        <v>1500</v>
      </c>
      <c r="T25" s="98">
        <v>104.75039184952978</v>
      </c>
      <c r="U25" s="95">
        <v>0</v>
      </c>
      <c r="V25" s="97">
        <f t="shared" si="3"/>
        <v>14024.750391849529</v>
      </c>
      <c r="W25" s="92">
        <v>0</v>
      </c>
      <c r="X25" s="92">
        <v>0</v>
      </c>
      <c r="Y25" s="92">
        <f t="shared" si="8"/>
        <v>14024.750391849529</v>
      </c>
      <c r="Z25" s="92">
        <f t="shared" si="9"/>
        <v>1620</v>
      </c>
      <c r="AA25" s="92">
        <f t="shared" si="10"/>
        <v>405</v>
      </c>
      <c r="AB25" s="14">
        <f t="shared" si="11"/>
        <v>23</v>
      </c>
      <c r="AC25" s="14">
        <f t="shared" si="12"/>
        <v>7</v>
      </c>
      <c r="AD25" s="14">
        <f t="shared" si="13"/>
        <v>0</v>
      </c>
      <c r="AE25" s="14">
        <f t="shared" si="7"/>
        <v>23</v>
      </c>
      <c r="AF25" s="6" t="s">
        <v>211</v>
      </c>
      <c r="AG25" s="6" t="s">
        <v>211</v>
      </c>
      <c r="AH25" s="6" t="s">
        <v>210</v>
      </c>
      <c r="AI25" s="6" t="s">
        <v>211</v>
      </c>
      <c r="AJ25" s="6" t="s">
        <v>211</v>
      </c>
      <c r="AK25" s="6" t="s">
        <v>211</v>
      </c>
      <c r="AL25" s="6" t="s">
        <v>211</v>
      </c>
      <c r="AM25" s="6" t="s">
        <v>211</v>
      </c>
      <c r="AN25" s="6" t="s">
        <v>211</v>
      </c>
      <c r="AO25" s="6" t="s">
        <v>210</v>
      </c>
      <c r="AP25" s="6" t="s">
        <v>210</v>
      </c>
      <c r="AQ25" s="6" t="s">
        <v>211</v>
      </c>
      <c r="AR25" s="6" t="s">
        <v>210</v>
      </c>
      <c r="AS25" s="6" t="s">
        <v>210</v>
      </c>
      <c r="AT25" s="6" t="s">
        <v>210</v>
      </c>
      <c r="AU25" s="6" t="s">
        <v>211</v>
      </c>
      <c r="AV25" s="6" t="s">
        <v>211</v>
      </c>
      <c r="AW25" s="6" t="s">
        <v>211</v>
      </c>
      <c r="AX25" s="6" t="s">
        <v>211</v>
      </c>
      <c r="AY25" s="6" t="s">
        <v>211</v>
      </c>
      <c r="AZ25" s="6" t="s">
        <v>211</v>
      </c>
      <c r="BA25" s="6" t="s">
        <v>211</v>
      </c>
      <c r="BB25" s="6" t="s">
        <v>210</v>
      </c>
      <c r="BC25" s="6" t="s">
        <v>211</v>
      </c>
      <c r="BD25" s="6" t="s">
        <v>211</v>
      </c>
      <c r="BE25" s="6" t="s">
        <v>211</v>
      </c>
      <c r="BF25" s="6" t="s">
        <v>211</v>
      </c>
      <c r="BG25" s="6" t="s">
        <v>211</v>
      </c>
      <c r="BH25" s="6" t="s">
        <v>211</v>
      </c>
      <c r="BI25" s="6" t="s">
        <v>211</v>
      </c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</row>
    <row r="26" spans="1:84" s="37" customFormat="1">
      <c r="A26" s="8">
        <v>6506</v>
      </c>
      <c r="B26" s="29" t="s">
        <v>117</v>
      </c>
      <c r="C26" s="86">
        <v>41282</v>
      </c>
      <c r="D26" s="107" t="s">
        <v>217</v>
      </c>
      <c r="E26" s="34" t="s">
        <v>118</v>
      </c>
      <c r="F26" s="35" t="s">
        <v>12</v>
      </c>
      <c r="G26" s="36" t="s">
        <v>119</v>
      </c>
      <c r="H26" s="36"/>
      <c r="I26" s="36" t="s">
        <v>60</v>
      </c>
      <c r="J26" s="34" t="s">
        <v>120</v>
      </c>
      <c r="K26" s="34" t="s">
        <v>121</v>
      </c>
      <c r="L26" s="34" t="s">
        <v>122</v>
      </c>
      <c r="M26" s="96">
        <v>12500</v>
      </c>
      <c r="N26" s="97">
        <v>1000</v>
      </c>
      <c r="O26" s="92">
        <v>0</v>
      </c>
      <c r="P26" s="97">
        <f t="shared" si="0"/>
        <v>13500</v>
      </c>
      <c r="Q26" s="97">
        <f t="shared" si="1"/>
        <v>1080</v>
      </c>
      <c r="R26" s="97">
        <f t="shared" si="2"/>
        <v>12420</v>
      </c>
      <c r="S26" s="93">
        <v>1500</v>
      </c>
      <c r="T26" s="93">
        <v>0</v>
      </c>
      <c r="U26" s="95">
        <v>0</v>
      </c>
      <c r="V26" s="97">
        <f t="shared" si="3"/>
        <v>13920</v>
      </c>
      <c r="W26" s="92">
        <v>0</v>
      </c>
      <c r="X26" s="92">
        <v>0</v>
      </c>
      <c r="Y26" s="92">
        <f t="shared" si="8"/>
        <v>13920</v>
      </c>
      <c r="Z26" s="92">
        <f t="shared" si="9"/>
        <v>1620</v>
      </c>
      <c r="AA26" s="92">
        <f t="shared" si="10"/>
        <v>405</v>
      </c>
      <c r="AB26" s="14">
        <f t="shared" si="11"/>
        <v>21</v>
      </c>
      <c r="AC26" s="14">
        <f t="shared" si="12"/>
        <v>9</v>
      </c>
      <c r="AD26" s="14">
        <f t="shared" ref="AD26:AD44" si="14">COUNTIF(AF26:BI26,"ab")</f>
        <v>0</v>
      </c>
      <c r="AE26" s="14">
        <f t="shared" si="7"/>
        <v>21</v>
      </c>
      <c r="AF26" s="8" t="s">
        <v>210</v>
      </c>
      <c r="AG26" s="8" t="s">
        <v>210</v>
      </c>
      <c r="AH26" s="8" t="s">
        <v>211</v>
      </c>
      <c r="AI26" s="8" t="s">
        <v>211</v>
      </c>
      <c r="AJ26" s="8" t="s">
        <v>211</v>
      </c>
      <c r="AK26" s="8" t="s">
        <v>211</v>
      </c>
      <c r="AL26" s="8" t="s">
        <v>211</v>
      </c>
      <c r="AM26" s="8" t="s">
        <v>211</v>
      </c>
      <c r="AN26" s="8" t="s">
        <v>210</v>
      </c>
      <c r="AO26" s="8" t="s">
        <v>211</v>
      </c>
      <c r="AP26" s="8" t="s">
        <v>211</v>
      </c>
      <c r="AQ26" s="8" t="s">
        <v>211</v>
      </c>
      <c r="AR26" s="8" t="s">
        <v>210</v>
      </c>
      <c r="AS26" s="8" t="s">
        <v>210</v>
      </c>
      <c r="AT26" s="8" t="s">
        <v>210</v>
      </c>
      <c r="AU26" s="8" t="s">
        <v>211</v>
      </c>
      <c r="AV26" s="8" t="s">
        <v>211</v>
      </c>
      <c r="AW26" s="8" t="s">
        <v>211</v>
      </c>
      <c r="AX26" s="8" t="s">
        <v>211</v>
      </c>
      <c r="AY26" s="8" t="s">
        <v>211</v>
      </c>
      <c r="AZ26" s="8" t="s">
        <v>211</v>
      </c>
      <c r="BA26" s="8" t="s">
        <v>210</v>
      </c>
      <c r="BB26" s="46" t="s">
        <v>211</v>
      </c>
      <c r="BC26" s="46" t="s">
        <v>211</v>
      </c>
      <c r="BD26" s="46" t="s">
        <v>210</v>
      </c>
      <c r="BE26" s="8" t="s">
        <v>211</v>
      </c>
      <c r="BF26" s="8" t="s">
        <v>211</v>
      </c>
      <c r="BG26" s="8" t="s">
        <v>211</v>
      </c>
      <c r="BH26" s="8" t="s">
        <v>211</v>
      </c>
      <c r="BI26" s="8" t="s">
        <v>210</v>
      </c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15"/>
      <c r="CF26" s="15"/>
    </row>
    <row r="27" spans="1:84" s="37" customFormat="1">
      <c r="A27" s="8">
        <v>6507</v>
      </c>
      <c r="B27" s="29" t="s">
        <v>123</v>
      </c>
      <c r="C27" s="86">
        <v>41282</v>
      </c>
      <c r="D27" s="107" t="s">
        <v>217</v>
      </c>
      <c r="E27" s="34" t="s">
        <v>124</v>
      </c>
      <c r="F27" s="35" t="s">
        <v>12</v>
      </c>
      <c r="G27" s="36" t="s">
        <v>125</v>
      </c>
      <c r="H27" s="36" t="s">
        <v>126</v>
      </c>
      <c r="I27" s="36" t="s">
        <v>127</v>
      </c>
      <c r="J27" s="34" t="s">
        <v>21</v>
      </c>
      <c r="K27" s="34" t="s">
        <v>127</v>
      </c>
      <c r="L27" s="34">
        <v>8760021004</v>
      </c>
      <c r="M27" s="96">
        <v>12500</v>
      </c>
      <c r="N27" s="97">
        <v>1000</v>
      </c>
      <c r="O27" s="92">
        <v>0</v>
      </c>
      <c r="P27" s="97">
        <f t="shared" si="0"/>
        <v>13500</v>
      </c>
      <c r="Q27" s="97">
        <f t="shared" si="1"/>
        <v>1080</v>
      </c>
      <c r="R27" s="97">
        <f t="shared" si="2"/>
        <v>12420</v>
      </c>
      <c r="S27" s="93">
        <v>1263.1578947368421</v>
      </c>
      <c r="T27" s="93">
        <v>32.094200626959243</v>
      </c>
      <c r="U27" s="95">
        <v>0</v>
      </c>
      <c r="V27" s="97">
        <f t="shared" si="3"/>
        <v>13715.252095363801</v>
      </c>
      <c r="W27" s="92">
        <v>0</v>
      </c>
      <c r="X27" s="92">
        <v>0</v>
      </c>
      <c r="Y27" s="92">
        <f t="shared" si="8"/>
        <v>13715.252095363801</v>
      </c>
      <c r="Z27" s="92">
        <f t="shared" si="9"/>
        <v>1620</v>
      </c>
      <c r="AA27" s="92">
        <f t="shared" si="10"/>
        <v>405</v>
      </c>
      <c r="AB27" s="14">
        <f t="shared" si="11"/>
        <v>16</v>
      </c>
      <c r="AC27" s="14">
        <f t="shared" si="12"/>
        <v>11</v>
      </c>
      <c r="AD27" s="14">
        <f t="shared" si="14"/>
        <v>3</v>
      </c>
      <c r="AE27" s="14">
        <f t="shared" si="7"/>
        <v>16</v>
      </c>
      <c r="AF27" s="8" t="s">
        <v>211</v>
      </c>
      <c r="AG27" s="8" t="s">
        <v>210</v>
      </c>
      <c r="AH27" s="8" t="s">
        <v>210</v>
      </c>
      <c r="AI27" s="8" t="s">
        <v>212</v>
      </c>
      <c r="AJ27" s="8" t="s">
        <v>211</v>
      </c>
      <c r="AK27" s="8" t="s">
        <v>211</v>
      </c>
      <c r="AL27" s="8" t="s">
        <v>212</v>
      </c>
      <c r="AM27" s="8" t="s">
        <v>211</v>
      </c>
      <c r="AN27" s="8" t="s">
        <v>210</v>
      </c>
      <c r="AO27" s="8" t="s">
        <v>210</v>
      </c>
      <c r="AP27" s="8" t="s">
        <v>211</v>
      </c>
      <c r="AQ27" s="8" t="s">
        <v>211</v>
      </c>
      <c r="AR27" s="8" t="s">
        <v>210</v>
      </c>
      <c r="AS27" s="8" t="s">
        <v>210</v>
      </c>
      <c r="AT27" s="8" t="s">
        <v>210</v>
      </c>
      <c r="AU27" s="8" t="s">
        <v>210</v>
      </c>
      <c r="AV27" s="8" t="s">
        <v>210</v>
      </c>
      <c r="AW27" s="8" t="s">
        <v>211</v>
      </c>
      <c r="AX27" s="8" t="s">
        <v>211</v>
      </c>
      <c r="AY27" s="8" t="s">
        <v>211</v>
      </c>
      <c r="AZ27" s="8" t="s">
        <v>211</v>
      </c>
      <c r="BA27" s="8" t="s">
        <v>211</v>
      </c>
      <c r="BB27" s="46" t="s">
        <v>211</v>
      </c>
      <c r="BC27" s="46" t="s">
        <v>210</v>
      </c>
      <c r="BD27" s="46" t="s">
        <v>211</v>
      </c>
      <c r="BE27" s="8" t="s">
        <v>211</v>
      </c>
      <c r="BF27" s="8" t="s">
        <v>211</v>
      </c>
      <c r="BG27" s="8" t="s">
        <v>212</v>
      </c>
      <c r="BH27" s="8" t="s">
        <v>211</v>
      </c>
      <c r="BI27" s="8" t="s">
        <v>210</v>
      </c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15"/>
      <c r="CF27" s="15"/>
    </row>
    <row r="28" spans="1:84" s="37" customFormat="1">
      <c r="A28" s="8">
        <v>6521</v>
      </c>
      <c r="B28" s="29" t="s">
        <v>128</v>
      </c>
      <c r="C28" s="86">
        <v>41282</v>
      </c>
      <c r="D28" s="107" t="s">
        <v>217</v>
      </c>
      <c r="E28" s="34" t="s">
        <v>129</v>
      </c>
      <c r="F28" s="35" t="s">
        <v>12</v>
      </c>
      <c r="G28" s="36" t="s">
        <v>130</v>
      </c>
      <c r="H28" s="36" t="s">
        <v>131</v>
      </c>
      <c r="I28" s="36" t="s">
        <v>132</v>
      </c>
      <c r="J28" s="34" t="s">
        <v>27</v>
      </c>
      <c r="K28" s="34" t="s">
        <v>131</v>
      </c>
      <c r="L28" s="38">
        <v>108020134085</v>
      </c>
      <c r="M28" s="96">
        <v>12500</v>
      </c>
      <c r="N28" s="97">
        <v>1000</v>
      </c>
      <c r="O28" s="92">
        <v>0</v>
      </c>
      <c r="P28" s="97">
        <f t="shared" si="0"/>
        <v>13500</v>
      </c>
      <c r="Q28" s="97">
        <f t="shared" si="1"/>
        <v>1080</v>
      </c>
      <c r="R28" s="97">
        <f t="shared" si="2"/>
        <v>12420</v>
      </c>
      <c r="S28" s="93">
        <v>1500</v>
      </c>
      <c r="T28" s="93">
        <v>101.1223354231975</v>
      </c>
      <c r="U28" s="95">
        <v>0</v>
      </c>
      <c r="V28" s="97">
        <f t="shared" si="3"/>
        <v>14021.122335423197</v>
      </c>
      <c r="W28" s="92">
        <v>0</v>
      </c>
      <c r="X28" s="92">
        <v>0</v>
      </c>
      <c r="Y28" s="92">
        <f t="shared" si="8"/>
        <v>14021.122335423197</v>
      </c>
      <c r="Z28" s="92">
        <f t="shared" si="9"/>
        <v>1620</v>
      </c>
      <c r="AA28" s="92">
        <f t="shared" si="10"/>
        <v>405</v>
      </c>
      <c r="AB28" s="14">
        <f t="shared" si="11"/>
        <v>21</v>
      </c>
      <c r="AC28" s="14">
        <f t="shared" si="12"/>
        <v>9</v>
      </c>
      <c r="AD28" s="14">
        <f t="shared" si="14"/>
        <v>0</v>
      </c>
      <c r="AE28" s="14">
        <f t="shared" si="7"/>
        <v>21</v>
      </c>
      <c r="AF28" s="8" t="s">
        <v>210</v>
      </c>
      <c r="AG28" s="8" t="s">
        <v>211</v>
      </c>
      <c r="AH28" s="6" t="s">
        <v>211</v>
      </c>
      <c r="AI28" s="6" t="s">
        <v>211</v>
      </c>
      <c r="AJ28" s="6" t="s">
        <v>210</v>
      </c>
      <c r="AK28" s="6" t="s">
        <v>211</v>
      </c>
      <c r="AL28" s="6" t="s">
        <v>211</v>
      </c>
      <c r="AM28" s="6" t="s">
        <v>210</v>
      </c>
      <c r="AN28" s="6" t="s">
        <v>211</v>
      </c>
      <c r="AO28" s="6" t="s">
        <v>211</v>
      </c>
      <c r="AP28" s="6" t="s">
        <v>211</v>
      </c>
      <c r="AQ28" s="6" t="s">
        <v>211</v>
      </c>
      <c r="AR28" s="6" t="s">
        <v>210</v>
      </c>
      <c r="AS28" s="6" t="s">
        <v>210</v>
      </c>
      <c r="AT28" s="6" t="s">
        <v>210</v>
      </c>
      <c r="AU28" s="6" t="s">
        <v>211</v>
      </c>
      <c r="AV28" s="6" t="s">
        <v>211</v>
      </c>
      <c r="AW28" s="6" t="s">
        <v>211</v>
      </c>
      <c r="AX28" s="6" t="s">
        <v>211</v>
      </c>
      <c r="AY28" s="6" t="s">
        <v>211</v>
      </c>
      <c r="AZ28" s="6" t="s">
        <v>211</v>
      </c>
      <c r="BA28" s="6" t="s">
        <v>211</v>
      </c>
      <c r="BB28" s="46" t="s">
        <v>210</v>
      </c>
      <c r="BC28" s="46" t="s">
        <v>211</v>
      </c>
      <c r="BD28" s="46" t="s">
        <v>211</v>
      </c>
      <c r="BE28" s="6" t="s">
        <v>210</v>
      </c>
      <c r="BF28" s="6" t="s">
        <v>211</v>
      </c>
      <c r="BG28" s="6" t="s">
        <v>211</v>
      </c>
      <c r="BH28" s="6" t="s">
        <v>210</v>
      </c>
      <c r="BI28" s="6" t="s">
        <v>211</v>
      </c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15"/>
      <c r="CF28" s="15"/>
    </row>
    <row r="29" spans="1:84" s="37" customFormat="1">
      <c r="A29" s="8">
        <v>6536</v>
      </c>
      <c r="B29" s="29" t="s">
        <v>133</v>
      </c>
      <c r="C29" s="86">
        <v>41282</v>
      </c>
      <c r="D29" s="107" t="s">
        <v>217</v>
      </c>
      <c r="E29" s="39" t="s">
        <v>134</v>
      </c>
      <c r="F29" s="35" t="s">
        <v>12</v>
      </c>
      <c r="G29" s="36" t="s">
        <v>135</v>
      </c>
      <c r="H29" s="36" t="s">
        <v>136</v>
      </c>
      <c r="I29" s="36" t="s">
        <v>137</v>
      </c>
      <c r="J29" s="34" t="s">
        <v>21</v>
      </c>
      <c r="K29" s="34" t="s">
        <v>138</v>
      </c>
      <c r="L29" s="38">
        <v>8110032182</v>
      </c>
      <c r="M29" s="96">
        <v>12500</v>
      </c>
      <c r="N29" s="97">
        <v>1000</v>
      </c>
      <c r="O29" s="92">
        <v>0</v>
      </c>
      <c r="P29" s="97">
        <f t="shared" si="0"/>
        <v>13500</v>
      </c>
      <c r="Q29" s="97">
        <f t="shared" si="1"/>
        <v>1080</v>
      </c>
      <c r="R29" s="97">
        <f t="shared" si="2"/>
        <v>12420</v>
      </c>
      <c r="S29" s="93">
        <v>1500</v>
      </c>
      <c r="T29" s="93">
        <v>0</v>
      </c>
      <c r="U29" s="95">
        <v>0</v>
      </c>
      <c r="V29" s="97">
        <f t="shared" si="3"/>
        <v>13920</v>
      </c>
      <c r="W29" s="92">
        <v>0</v>
      </c>
      <c r="X29" s="92">
        <v>0</v>
      </c>
      <c r="Y29" s="92">
        <f t="shared" si="8"/>
        <v>13920</v>
      </c>
      <c r="Z29" s="92">
        <f t="shared" si="9"/>
        <v>1620</v>
      </c>
      <c r="AA29" s="92">
        <f t="shared" si="10"/>
        <v>405</v>
      </c>
      <c r="AB29" s="14">
        <f t="shared" si="11"/>
        <v>18</v>
      </c>
      <c r="AC29" s="14">
        <f t="shared" si="12"/>
        <v>12</v>
      </c>
      <c r="AD29" s="14">
        <f t="shared" si="14"/>
        <v>0</v>
      </c>
      <c r="AE29" s="14">
        <f t="shared" si="7"/>
        <v>18</v>
      </c>
      <c r="AF29" s="6" t="s">
        <v>210</v>
      </c>
      <c r="AG29" s="6" t="s">
        <v>210</v>
      </c>
      <c r="AH29" s="6" t="s">
        <v>211</v>
      </c>
      <c r="AI29" s="6" t="s">
        <v>211</v>
      </c>
      <c r="AJ29" s="6" t="s">
        <v>211</v>
      </c>
      <c r="AK29" s="6" t="s">
        <v>211</v>
      </c>
      <c r="AL29" s="6" t="s">
        <v>210</v>
      </c>
      <c r="AM29" s="6" t="s">
        <v>210</v>
      </c>
      <c r="AN29" s="6" t="s">
        <v>211</v>
      </c>
      <c r="AO29" s="6" t="s">
        <v>211</v>
      </c>
      <c r="AP29" s="6" t="s">
        <v>211</v>
      </c>
      <c r="AQ29" s="6" t="s">
        <v>211</v>
      </c>
      <c r="AR29" s="6" t="s">
        <v>210</v>
      </c>
      <c r="AS29" s="6" t="s">
        <v>210</v>
      </c>
      <c r="AT29" s="6" t="s">
        <v>210</v>
      </c>
      <c r="AU29" s="6" t="s">
        <v>211</v>
      </c>
      <c r="AV29" s="6" t="s">
        <v>211</v>
      </c>
      <c r="AW29" s="6" t="s">
        <v>211</v>
      </c>
      <c r="AX29" s="6" t="s">
        <v>210</v>
      </c>
      <c r="AY29" s="6" t="s">
        <v>211</v>
      </c>
      <c r="AZ29" s="6" t="s">
        <v>210</v>
      </c>
      <c r="BA29" s="6" t="s">
        <v>211</v>
      </c>
      <c r="BB29" s="6" t="s">
        <v>211</v>
      </c>
      <c r="BC29" s="6" t="s">
        <v>211</v>
      </c>
      <c r="BD29" s="6" t="s">
        <v>210</v>
      </c>
      <c r="BE29" s="6" t="s">
        <v>211</v>
      </c>
      <c r="BF29" s="6" t="s">
        <v>211</v>
      </c>
      <c r="BG29" s="6" t="s">
        <v>210</v>
      </c>
      <c r="BH29" s="6" t="s">
        <v>210</v>
      </c>
      <c r="BI29" s="6" t="s">
        <v>211</v>
      </c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15"/>
      <c r="CF29" s="15"/>
    </row>
    <row r="30" spans="1:84" s="37" customFormat="1">
      <c r="A30" s="8">
        <v>6570</v>
      </c>
      <c r="B30" s="29" t="s">
        <v>139</v>
      </c>
      <c r="C30" s="86">
        <v>41282</v>
      </c>
      <c r="D30" s="107" t="s">
        <v>217</v>
      </c>
      <c r="E30" s="34" t="s">
        <v>140</v>
      </c>
      <c r="F30" s="35" t="s">
        <v>12</v>
      </c>
      <c r="G30" s="36" t="s">
        <v>141</v>
      </c>
      <c r="H30" s="36" t="s">
        <v>142</v>
      </c>
      <c r="I30" s="36" t="s">
        <v>143</v>
      </c>
      <c r="J30" s="34" t="s">
        <v>27</v>
      </c>
      <c r="K30" s="34" t="s">
        <v>144</v>
      </c>
      <c r="L30" s="34">
        <v>39020039912</v>
      </c>
      <c r="M30" s="96">
        <v>12500</v>
      </c>
      <c r="N30" s="97">
        <v>1000</v>
      </c>
      <c r="O30" s="92">
        <v>0</v>
      </c>
      <c r="P30" s="97">
        <f t="shared" si="0"/>
        <v>13500</v>
      </c>
      <c r="Q30" s="97">
        <f t="shared" si="1"/>
        <v>1080</v>
      </c>
      <c r="R30" s="97">
        <f t="shared" si="2"/>
        <v>12420</v>
      </c>
      <c r="S30" s="93">
        <v>1500</v>
      </c>
      <c r="T30" s="93">
        <v>21.468808777429466</v>
      </c>
      <c r="U30" s="95">
        <v>0</v>
      </c>
      <c r="V30" s="97">
        <f t="shared" si="3"/>
        <v>13941.46880877743</v>
      </c>
      <c r="W30" s="92">
        <v>0</v>
      </c>
      <c r="X30" s="92">
        <v>0</v>
      </c>
      <c r="Y30" s="92">
        <f t="shared" si="8"/>
        <v>13941.46880877743</v>
      </c>
      <c r="Z30" s="92">
        <f t="shared" si="9"/>
        <v>1620</v>
      </c>
      <c r="AA30" s="92">
        <f t="shared" si="10"/>
        <v>405</v>
      </c>
      <c r="AB30" s="14">
        <f t="shared" si="11"/>
        <v>20</v>
      </c>
      <c r="AC30" s="14">
        <f t="shared" si="12"/>
        <v>10</v>
      </c>
      <c r="AD30" s="14">
        <f t="shared" si="14"/>
        <v>0</v>
      </c>
      <c r="AE30" s="14">
        <f t="shared" si="7"/>
        <v>20</v>
      </c>
      <c r="AF30" s="8" t="s">
        <v>211</v>
      </c>
      <c r="AG30" s="8" t="s">
        <v>211</v>
      </c>
      <c r="AH30" s="8" t="s">
        <v>211</v>
      </c>
      <c r="AI30" s="8" t="s">
        <v>210</v>
      </c>
      <c r="AJ30" s="8" t="s">
        <v>211</v>
      </c>
      <c r="AK30" s="8" t="s">
        <v>210</v>
      </c>
      <c r="AL30" s="8" t="s">
        <v>210</v>
      </c>
      <c r="AM30" s="8" t="s">
        <v>211</v>
      </c>
      <c r="AN30" s="8" t="s">
        <v>211</v>
      </c>
      <c r="AO30" s="8" t="s">
        <v>211</v>
      </c>
      <c r="AP30" s="8" t="s">
        <v>210</v>
      </c>
      <c r="AQ30" s="8" t="s">
        <v>211</v>
      </c>
      <c r="AR30" s="8" t="s">
        <v>211</v>
      </c>
      <c r="AS30" s="8" t="s">
        <v>211</v>
      </c>
      <c r="AT30" s="8" t="s">
        <v>211</v>
      </c>
      <c r="AU30" s="8" t="s">
        <v>210</v>
      </c>
      <c r="AV30" s="8" t="s">
        <v>211</v>
      </c>
      <c r="AW30" s="8" t="s">
        <v>210</v>
      </c>
      <c r="AX30" s="8" t="s">
        <v>211</v>
      </c>
      <c r="AY30" s="8" t="s">
        <v>211</v>
      </c>
      <c r="AZ30" s="8" t="s">
        <v>210</v>
      </c>
      <c r="BA30" s="8" t="s">
        <v>211</v>
      </c>
      <c r="BB30" s="46" t="s">
        <v>211</v>
      </c>
      <c r="BC30" s="46" t="s">
        <v>210</v>
      </c>
      <c r="BD30" s="46" t="s">
        <v>211</v>
      </c>
      <c r="BE30" s="8" t="s">
        <v>211</v>
      </c>
      <c r="BF30" s="8" t="s">
        <v>210</v>
      </c>
      <c r="BG30" s="8" t="s">
        <v>210</v>
      </c>
      <c r="BH30" s="8" t="s">
        <v>211</v>
      </c>
      <c r="BI30" s="8" t="s">
        <v>211</v>
      </c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15"/>
      <c r="CF30" s="15"/>
    </row>
    <row r="31" spans="1:84" s="40" customFormat="1">
      <c r="A31" s="6">
        <v>6592</v>
      </c>
      <c r="B31" s="29" t="s">
        <v>145</v>
      </c>
      <c r="C31" s="86">
        <v>41283</v>
      </c>
      <c r="D31" s="107" t="s">
        <v>217</v>
      </c>
      <c r="E31" s="34" t="s">
        <v>146</v>
      </c>
      <c r="F31" s="35" t="s">
        <v>12</v>
      </c>
      <c r="G31" s="34" t="s">
        <v>234</v>
      </c>
      <c r="H31" s="34"/>
      <c r="I31" s="34" t="s">
        <v>147</v>
      </c>
      <c r="J31" s="34" t="s">
        <v>21</v>
      </c>
      <c r="K31" s="34" t="s">
        <v>147</v>
      </c>
      <c r="L31" s="34">
        <v>8820001334</v>
      </c>
      <c r="M31" s="96">
        <v>12500</v>
      </c>
      <c r="N31" s="97">
        <v>1000</v>
      </c>
      <c r="O31" s="92">
        <v>0</v>
      </c>
      <c r="P31" s="97">
        <f t="shared" si="0"/>
        <v>13500</v>
      </c>
      <c r="Q31" s="97">
        <f t="shared" si="1"/>
        <v>1080</v>
      </c>
      <c r="R31" s="97">
        <f t="shared" si="2"/>
        <v>12420</v>
      </c>
      <c r="S31" s="93">
        <v>1500</v>
      </c>
      <c r="T31" s="93">
        <v>26.368103448275864</v>
      </c>
      <c r="U31" s="95">
        <v>0</v>
      </c>
      <c r="V31" s="97">
        <f t="shared" si="3"/>
        <v>13946.368103448276</v>
      </c>
      <c r="W31" s="92">
        <v>0</v>
      </c>
      <c r="X31" s="92">
        <v>0</v>
      </c>
      <c r="Y31" s="92">
        <f t="shared" si="8"/>
        <v>13946.368103448276</v>
      </c>
      <c r="Z31" s="92">
        <f t="shared" si="9"/>
        <v>1620</v>
      </c>
      <c r="AA31" s="92">
        <f t="shared" si="10"/>
        <v>405</v>
      </c>
      <c r="AB31" s="14">
        <f t="shared" si="11"/>
        <v>21</v>
      </c>
      <c r="AC31" s="14">
        <f t="shared" si="12"/>
        <v>9</v>
      </c>
      <c r="AD31" s="14">
        <f t="shared" si="14"/>
        <v>0</v>
      </c>
      <c r="AE31" s="14">
        <f t="shared" si="7"/>
        <v>21</v>
      </c>
      <c r="AF31" s="8" t="s">
        <v>211</v>
      </c>
      <c r="AG31" s="8" t="s">
        <v>210</v>
      </c>
      <c r="AH31" s="8" t="s">
        <v>210</v>
      </c>
      <c r="AI31" s="8" t="s">
        <v>211</v>
      </c>
      <c r="AJ31" s="8" t="s">
        <v>211</v>
      </c>
      <c r="AK31" s="8" t="s">
        <v>211</v>
      </c>
      <c r="AL31" s="8" t="s">
        <v>211</v>
      </c>
      <c r="AM31" s="8" t="s">
        <v>211</v>
      </c>
      <c r="AN31" s="8" t="s">
        <v>210</v>
      </c>
      <c r="AO31" s="8" t="s">
        <v>210</v>
      </c>
      <c r="AP31" s="8" t="s">
        <v>211</v>
      </c>
      <c r="AQ31" s="8" t="s">
        <v>211</v>
      </c>
      <c r="AR31" s="8" t="s">
        <v>211</v>
      </c>
      <c r="AS31" s="8" t="s">
        <v>211</v>
      </c>
      <c r="AT31" s="8" t="s">
        <v>211</v>
      </c>
      <c r="AU31" s="8" t="s">
        <v>211</v>
      </c>
      <c r="AV31" s="8" t="s">
        <v>210</v>
      </c>
      <c r="AW31" s="8" t="s">
        <v>210</v>
      </c>
      <c r="AX31" s="8" t="s">
        <v>211</v>
      </c>
      <c r="AY31" s="8" t="s">
        <v>210</v>
      </c>
      <c r="AZ31" s="8" t="s">
        <v>211</v>
      </c>
      <c r="BA31" s="8" t="s">
        <v>211</v>
      </c>
      <c r="BB31" s="6" t="s">
        <v>211</v>
      </c>
      <c r="BC31" s="46" t="s">
        <v>210</v>
      </c>
      <c r="BD31" s="46" t="s">
        <v>211</v>
      </c>
      <c r="BE31" s="8" t="s">
        <v>211</v>
      </c>
      <c r="BF31" s="8" t="s">
        <v>211</v>
      </c>
      <c r="BG31" s="8" t="s">
        <v>211</v>
      </c>
      <c r="BH31" s="8" t="s">
        <v>211</v>
      </c>
      <c r="BI31" s="8" t="s">
        <v>210</v>
      </c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</row>
    <row r="32" spans="1:84" s="37" customFormat="1">
      <c r="A32" s="6">
        <v>6609</v>
      </c>
      <c r="B32" s="29" t="s">
        <v>148</v>
      </c>
      <c r="C32" s="86">
        <v>41282</v>
      </c>
      <c r="D32" s="107" t="s">
        <v>217</v>
      </c>
      <c r="E32" s="34" t="s">
        <v>149</v>
      </c>
      <c r="F32" s="35" t="s">
        <v>12</v>
      </c>
      <c r="G32" s="34" t="s">
        <v>150</v>
      </c>
      <c r="H32" s="34" t="s">
        <v>151</v>
      </c>
      <c r="I32" s="34" t="s">
        <v>152</v>
      </c>
      <c r="J32" s="34" t="s">
        <v>21</v>
      </c>
      <c r="K32" s="34" t="s">
        <v>152</v>
      </c>
      <c r="L32" s="34">
        <v>8310039426</v>
      </c>
      <c r="M32" s="96">
        <v>12500</v>
      </c>
      <c r="N32" s="97">
        <v>1000</v>
      </c>
      <c r="O32" s="92">
        <v>0</v>
      </c>
      <c r="P32" s="97">
        <f t="shared" si="0"/>
        <v>13500</v>
      </c>
      <c r="Q32" s="97">
        <f t="shared" si="1"/>
        <v>1080</v>
      </c>
      <c r="R32" s="97">
        <f t="shared" si="2"/>
        <v>12420</v>
      </c>
      <c r="S32" s="93">
        <v>1500</v>
      </c>
      <c r="T32" s="93">
        <v>0</v>
      </c>
      <c r="U32" s="95">
        <v>0</v>
      </c>
      <c r="V32" s="97">
        <f t="shared" si="3"/>
        <v>13920</v>
      </c>
      <c r="W32" s="92">
        <v>0</v>
      </c>
      <c r="X32" s="92">
        <v>0</v>
      </c>
      <c r="Y32" s="92">
        <f t="shared" si="8"/>
        <v>13920</v>
      </c>
      <c r="Z32" s="92">
        <f t="shared" si="9"/>
        <v>1620</v>
      </c>
      <c r="AA32" s="92">
        <f t="shared" si="10"/>
        <v>405</v>
      </c>
      <c r="AB32" s="14">
        <f t="shared" si="11"/>
        <v>22</v>
      </c>
      <c r="AC32" s="14">
        <f t="shared" si="12"/>
        <v>8</v>
      </c>
      <c r="AD32" s="14">
        <f t="shared" si="14"/>
        <v>0</v>
      </c>
      <c r="AE32" s="14">
        <f t="shared" si="7"/>
        <v>22</v>
      </c>
      <c r="AF32" s="8" t="s">
        <v>211</v>
      </c>
      <c r="AG32" s="8" t="s">
        <v>210</v>
      </c>
      <c r="AH32" s="8" t="s">
        <v>210</v>
      </c>
      <c r="AI32" s="8" t="s">
        <v>211</v>
      </c>
      <c r="AJ32" s="8" t="s">
        <v>211</v>
      </c>
      <c r="AK32" s="8" t="s">
        <v>211</v>
      </c>
      <c r="AL32" s="8" t="s">
        <v>211</v>
      </c>
      <c r="AM32" s="8" t="s">
        <v>211</v>
      </c>
      <c r="AN32" s="8" t="s">
        <v>210</v>
      </c>
      <c r="AO32" s="8" t="s">
        <v>210</v>
      </c>
      <c r="AP32" s="8" t="s">
        <v>211</v>
      </c>
      <c r="AQ32" s="8" t="s">
        <v>211</v>
      </c>
      <c r="AR32" s="8" t="s">
        <v>211</v>
      </c>
      <c r="AS32" s="8" t="s">
        <v>211</v>
      </c>
      <c r="AT32" s="8" t="s">
        <v>211</v>
      </c>
      <c r="AU32" s="8" t="s">
        <v>211</v>
      </c>
      <c r="AV32" s="8" t="s">
        <v>211</v>
      </c>
      <c r="AW32" s="8" t="s">
        <v>210</v>
      </c>
      <c r="AX32" s="8" t="s">
        <v>211</v>
      </c>
      <c r="AY32" s="8" t="s">
        <v>210</v>
      </c>
      <c r="AZ32" s="8" t="s">
        <v>211</v>
      </c>
      <c r="BA32" s="8" t="s">
        <v>211</v>
      </c>
      <c r="BB32" s="6" t="s">
        <v>211</v>
      </c>
      <c r="BC32" s="6" t="s">
        <v>210</v>
      </c>
      <c r="BD32" s="46" t="s">
        <v>211</v>
      </c>
      <c r="BE32" s="8" t="s">
        <v>211</v>
      </c>
      <c r="BF32" s="8" t="s">
        <v>211</v>
      </c>
      <c r="BG32" s="8" t="s">
        <v>211</v>
      </c>
      <c r="BH32" s="8" t="s">
        <v>211</v>
      </c>
      <c r="BI32" s="8" t="s">
        <v>210</v>
      </c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15"/>
      <c r="CF32" s="15"/>
    </row>
    <row r="33" spans="1:88" s="37" customFormat="1">
      <c r="A33" s="8">
        <v>6563</v>
      </c>
      <c r="B33" s="29" t="s">
        <v>153</v>
      </c>
      <c r="C33" s="86">
        <v>41282</v>
      </c>
      <c r="D33" s="107" t="s">
        <v>217</v>
      </c>
      <c r="E33" s="39" t="s">
        <v>154</v>
      </c>
      <c r="F33" s="35" t="s">
        <v>12</v>
      </c>
      <c r="G33" s="36" t="s">
        <v>155</v>
      </c>
      <c r="H33" s="36"/>
      <c r="I33" s="36" t="s">
        <v>156</v>
      </c>
      <c r="J33" s="34" t="s">
        <v>21</v>
      </c>
      <c r="K33" s="34" t="s">
        <v>156</v>
      </c>
      <c r="L33" s="34">
        <v>8670030711</v>
      </c>
      <c r="M33" s="96">
        <v>12500</v>
      </c>
      <c r="N33" s="97">
        <v>1000</v>
      </c>
      <c r="O33" s="92">
        <v>0</v>
      </c>
      <c r="P33" s="97">
        <f t="shared" si="0"/>
        <v>13500</v>
      </c>
      <c r="Q33" s="97">
        <f t="shared" si="1"/>
        <v>1080</v>
      </c>
      <c r="R33" s="97">
        <f t="shared" si="2"/>
        <v>12420</v>
      </c>
      <c r="S33" s="93">
        <v>1500</v>
      </c>
      <c r="T33" s="93">
        <v>128.75752351097179</v>
      </c>
      <c r="U33" s="95">
        <v>0</v>
      </c>
      <c r="V33" s="97">
        <f t="shared" si="3"/>
        <v>14048.757523510973</v>
      </c>
      <c r="W33" s="92">
        <v>0</v>
      </c>
      <c r="X33" s="92">
        <v>0</v>
      </c>
      <c r="Y33" s="92">
        <f t="shared" si="8"/>
        <v>14048.757523510973</v>
      </c>
      <c r="Z33" s="92">
        <f t="shared" si="9"/>
        <v>1620</v>
      </c>
      <c r="AA33" s="92">
        <f t="shared" si="10"/>
        <v>405</v>
      </c>
      <c r="AB33" s="14">
        <f t="shared" si="11"/>
        <v>20</v>
      </c>
      <c r="AC33" s="14">
        <f t="shared" si="12"/>
        <v>10</v>
      </c>
      <c r="AD33" s="14">
        <f t="shared" si="14"/>
        <v>0</v>
      </c>
      <c r="AE33" s="14">
        <f t="shared" si="7"/>
        <v>20</v>
      </c>
      <c r="AF33" s="6" t="s">
        <v>211</v>
      </c>
      <c r="AG33" s="6" t="s">
        <v>210</v>
      </c>
      <c r="AH33" s="6" t="s">
        <v>211</v>
      </c>
      <c r="AI33" s="6" t="s">
        <v>211</v>
      </c>
      <c r="AJ33" s="6" t="s">
        <v>211</v>
      </c>
      <c r="AK33" s="6" t="s">
        <v>210</v>
      </c>
      <c r="AL33" s="6" t="s">
        <v>211</v>
      </c>
      <c r="AM33" s="6" t="s">
        <v>211</v>
      </c>
      <c r="AN33" s="6" t="s">
        <v>210</v>
      </c>
      <c r="AO33" s="6" t="s">
        <v>211</v>
      </c>
      <c r="AP33" s="6" t="s">
        <v>211</v>
      </c>
      <c r="AQ33" s="6" t="s">
        <v>211</v>
      </c>
      <c r="AR33" s="6" t="s">
        <v>210</v>
      </c>
      <c r="AS33" s="6" t="s">
        <v>210</v>
      </c>
      <c r="AT33" s="6" t="s">
        <v>210</v>
      </c>
      <c r="AU33" s="6" t="s">
        <v>211</v>
      </c>
      <c r="AV33" s="6" t="s">
        <v>211</v>
      </c>
      <c r="AW33" s="6" t="s">
        <v>211</v>
      </c>
      <c r="AX33" s="6" t="s">
        <v>211</v>
      </c>
      <c r="AY33" s="6" t="s">
        <v>210</v>
      </c>
      <c r="AZ33" s="6" t="s">
        <v>211</v>
      </c>
      <c r="BA33" s="6" t="s">
        <v>211</v>
      </c>
      <c r="BB33" s="23" t="s">
        <v>211</v>
      </c>
      <c r="BC33" s="23" t="s">
        <v>211</v>
      </c>
      <c r="BD33" s="23" t="s">
        <v>210</v>
      </c>
      <c r="BE33" s="6" t="s">
        <v>211</v>
      </c>
      <c r="BF33" s="6" t="s">
        <v>210</v>
      </c>
      <c r="BG33" s="6" t="s">
        <v>211</v>
      </c>
      <c r="BH33" s="6" t="s">
        <v>211</v>
      </c>
      <c r="BI33" s="6" t="s">
        <v>210</v>
      </c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</row>
    <row r="34" spans="1:88" s="50" customFormat="1" ht="12">
      <c r="A34" s="8">
        <v>6543</v>
      </c>
      <c r="B34" s="29" t="s">
        <v>157</v>
      </c>
      <c r="C34" s="86">
        <v>41282</v>
      </c>
      <c r="D34" s="107" t="s">
        <v>217</v>
      </c>
      <c r="E34" s="41" t="s">
        <v>158</v>
      </c>
      <c r="F34" s="42" t="s">
        <v>12</v>
      </c>
      <c r="G34" s="43" t="s">
        <v>159</v>
      </c>
      <c r="H34" s="43"/>
      <c r="I34" s="43" t="s">
        <v>115</v>
      </c>
      <c r="J34" s="41" t="s">
        <v>106</v>
      </c>
      <c r="K34" s="41" t="s">
        <v>116</v>
      </c>
      <c r="L34" s="44">
        <v>100554027970</v>
      </c>
      <c r="M34" s="99">
        <v>12500</v>
      </c>
      <c r="N34" s="97">
        <v>1000</v>
      </c>
      <c r="O34" s="92">
        <v>0</v>
      </c>
      <c r="P34" s="97">
        <f t="shared" si="0"/>
        <v>13500</v>
      </c>
      <c r="Q34" s="97">
        <f t="shared" si="1"/>
        <v>1080</v>
      </c>
      <c r="R34" s="97">
        <f t="shared" si="2"/>
        <v>12420</v>
      </c>
      <c r="S34" s="93">
        <v>1425</v>
      </c>
      <c r="T34" s="93">
        <v>4.5714733542319754</v>
      </c>
      <c r="U34" s="95">
        <v>0</v>
      </c>
      <c r="V34" s="97">
        <f t="shared" si="3"/>
        <v>13849.571473354232</v>
      </c>
      <c r="W34" s="92">
        <v>0</v>
      </c>
      <c r="X34" s="92">
        <v>0</v>
      </c>
      <c r="Y34" s="92">
        <f t="shared" si="8"/>
        <v>13849.571473354232</v>
      </c>
      <c r="Z34" s="92">
        <f t="shared" si="9"/>
        <v>1620</v>
      </c>
      <c r="AA34" s="92">
        <f t="shared" si="10"/>
        <v>405</v>
      </c>
      <c r="AB34" s="14">
        <f t="shared" si="11"/>
        <v>19</v>
      </c>
      <c r="AC34" s="14">
        <f t="shared" si="12"/>
        <v>10</v>
      </c>
      <c r="AD34" s="14">
        <f t="shared" si="14"/>
        <v>1</v>
      </c>
      <c r="AE34" s="14">
        <f t="shared" si="7"/>
        <v>19</v>
      </c>
      <c r="AF34" s="45" t="s">
        <v>210</v>
      </c>
      <c r="AG34" s="46" t="s">
        <v>211</v>
      </c>
      <c r="AH34" s="46" t="s">
        <v>211</v>
      </c>
      <c r="AI34" s="46" t="s">
        <v>210</v>
      </c>
      <c r="AJ34" s="46" t="s">
        <v>211</v>
      </c>
      <c r="AK34" s="46" t="s">
        <v>211</v>
      </c>
      <c r="AL34" s="46" t="s">
        <v>211</v>
      </c>
      <c r="AM34" s="6" t="s">
        <v>210</v>
      </c>
      <c r="AN34" s="46" t="s">
        <v>211</v>
      </c>
      <c r="AO34" s="46" t="s">
        <v>211</v>
      </c>
      <c r="AP34" s="46" t="s">
        <v>211</v>
      </c>
      <c r="AQ34" s="46" t="s">
        <v>211</v>
      </c>
      <c r="AR34" s="46" t="s">
        <v>210</v>
      </c>
      <c r="AS34" s="46" t="s">
        <v>210</v>
      </c>
      <c r="AT34" s="46" t="s">
        <v>210</v>
      </c>
      <c r="AU34" s="46" t="s">
        <v>211</v>
      </c>
      <c r="AV34" s="46" t="s">
        <v>210</v>
      </c>
      <c r="AW34" s="46" t="s">
        <v>211</v>
      </c>
      <c r="AX34" s="46" t="s">
        <v>211</v>
      </c>
      <c r="AY34" s="46" t="s">
        <v>211</v>
      </c>
      <c r="AZ34" s="46" t="s">
        <v>212</v>
      </c>
      <c r="BA34" s="46" t="s">
        <v>210</v>
      </c>
      <c r="BB34" s="23" t="s">
        <v>210</v>
      </c>
      <c r="BC34" s="23" t="s">
        <v>211</v>
      </c>
      <c r="BD34" s="23" t="s">
        <v>211</v>
      </c>
      <c r="BE34" s="46" t="s">
        <v>211</v>
      </c>
      <c r="BF34" s="46" t="s">
        <v>211</v>
      </c>
      <c r="BG34" s="46" t="s">
        <v>211</v>
      </c>
      <c r="BH34" s="6" t="s">
        <v>210</v>
      </c>
      <c r="BI34" s="46" t="s">
        <v>211</v>
      </c>
      <c r="BJ34" s="47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9"/>
      <c r="CF34" s="49"/>
      <c r="CG34" s="49"/>
      <c r="CH34" s="49"/>
      <c r="CI34" s="49"/>
      <c r="CJ34" s="49"/>
    </row>
    <row r="35" spans="1:88" s="49" customFormat="1" ht="12">
      <c r="A35" s="6">
        <v>6597</v>
      </c>
      <c r="B35" s="29" t="s">
        <v>160</v>
      </c>
      <c r="C35" s="86" t="s">
        <v>224</v>
      </c>
      <c r="D35" s="107" t="s">
        <v>217</v>
      </c>
      <c r="E35" s="41" t="s">
        <v>161</v>
      </c>
      <c r="F35" s="42" t="s">
        <v>12</v>
      </c>
      <c r="G35" s="41" t="s">
        <v>162</v>
      </c>
      <c r="H35" s="41" t="s">
        <v>163</v>
      </c>
      <c r="I35" s="41" t="s">
        <v>164</v>
      </c>
      <c r="J35" s="41" t="s">
        <v>21</v>
      </c>
      <c r="K35" s="41" t="s">
        <v>165</v>
      </c>
      <c r="L35" s="41">
        <v>8113018698</v>
      </c>
      <c r="M35" s="99">
        <v>12500</v>
      </c>
      <c r="N35" s="97">
        <v>1000</v>
      </c>
      <c r="O35" s="92">
        <v>0</v>
      </c>
      <c r="P35" s="97">
        <f t="shared" si="0"/>
        <v>13500</v>
      </c>
      <c r="Q35" s="97">
        <f t="shared" si="1"/>
        <v>1080</v>
      </c>
      <c r="R35" s="97">
        <f t="shared" si="2"/>
        <v>12420</v>
      </c>
      <c r="S35" s="93">
        <v>1500</v>
      </c>
      <c r="T35" s="93">
        <v>0</v>
      </c>
      <c r="U35" s="95">
        <v>0</v>
      </c>
      <c r="V35" s="97">
        <f t="shared" ref="V35:V43" si="15">SUM(R35:U35)</f>
        <v>13920</v>
      </c>
      <c r="W35" s="92">
        <v>0</v>
      </c>
      <c r="X35" s="92">
        <v>0</v>
      </c>
      <c r="Y35" s="92">
        <f t="shared" si="8"/>
        <v>13920</v>
      </c>
      <c r="Z35" s="92">
        <f t="shared" si="9"/>
        <v>1620</v>
      </c>
      <c r="AA35" s="92">
        <f t="shared" si="10"/>
        <v>405</v>
      </c>
      <c r="AB35" s="14">
        <f t="shared" si="11"/>
        <v>23</v>
      </c>
      <c r="AC35" s="14">
        <f t="shared" si="12"/>
        <v>7</v>
      </c>
      <c r="AD35" s="14">
        <f t="shared" si="14"/>
        <v>0</v>
      </c>
      <c r="AE35" s="14">
        <f t="shared" si="7"/>
        <v>23</v>
      </c>
      <c r="AF35" s="45" t="s">
        <v>210</v>
      </c>
      <c r="AG35" s="46" t="s">
        <v>211</v>
      </c>
      <c r="AH35" s="46" t="s">
        <v>210</v>
      </c>
      <c r="AI35" s="46" t="s">
        <v>211</v>
      </c>
      <c r="AJ35" s="46" t="s">
        <v>211</v>
      </c>
      <c r="AK35" s="46" t="s">
        <v>211</v>
      </c>
      <c r="AL35" s="46" t="s">
        <v>211</v>
      </c>
      <c r="AM35" s="6" t="s">
        <v>210</v>
      </c>
      <c r="AN35" s="46" t="s">
        <v>211</v>
      </c>
      <c r="AO35" s="46" t="s">
        <v>210</v>
      </c>
      <c r="AP35" s="46" t="s">
        <v>211</v>
      </c>
      <c r="AQ35" s="46" t="s">
        <v>211</v>
      </c>
      <c r="AR35" s="46" t="s">
        <v>211</v>
      </c>
      <c r="AS35" s="46" t="s">
        <v>211</v>
      </c>
      <c r="AT35" s="46" t="s">
        <v>211</v>
      </c>
      <c r="AU35" s="46" t="s">
        <v>211</v>
      </c>
      <c r="AV35" s="46" t="s">
        <v>211</v>
      </c>
      <c r="AW35" s="46" t="s">
        <v>211</v>
      </c>
      <c r="AX35" s="46" t="s">
        <v>211</v>
      </c>
      <c r="AY35" s="46" t="s">
        <v>211</v>
      </c>
      <c r="AZ35" s="8" t="s">
        <v>211</v>
      </c>
      <c r="BA35" s="8" t="s">
        <v>210</v>
      </c>
      <c r="BB35" s="23" t="s">
        <v>211</v>
      </c>
      <c r="BC35" s="23" t="s">
        <v>211</v>
      </c>
      <c r="BD35" s="23" t="s">
        <v>210</v>
      </c>
      <c r="BE35" s="46" t="s">
        <v>211</v>
      </c>
      <c r="BF35" s="46" t="s">
        <v>211</v>
      </c>
      <c r="BG35" s="46" t="s">
        <v>211</v>
      </c>
      <c r="BH35" s="6" t="s">
        <v>210</v>
      </c>
      <c r="BI35" s="46" t="s">
        <v>211</v>
      </c>
      <c r="BJ35" s="51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</row>
    <row r="36" spans="1:88" s="50" customFormat="1" ht="12">
      <c r="A36" s="8">
        <v>6516</v>
      </c>
      <c r="B36" s="29" t="s">
        <v>166</v>
      </c>
      <c r="C36" s="86">
        <v>41282</v>
      </c>
      <c r="D36" s="107" t="s">
        <v>217</v>
      </c>
      <c r="E36" s="41" t="s">
        <v>167</v>
      </c>
      <c r="F36" s="42" t="s">
        <v>12</v>
      </c>
      <c r="G36" s="43" t="s">
        <v>168</v>
      </c>
      <c r="H36" s="43"/>
      <c r="I36" s="43" t="s">
        <v>169</v>
      </c>
      <c r="J36" s="41" t="s">
        <v>21</v>
      </c>
      <c r="K36" s="41" t="s">
        <v>169</v>
      </c>
      <c r="L36" s="41">
        <v>8290030712</v>
      </c>
      <c r="M36" s="99">
        <v>12500</v>
      </c>
      <c r="N36" s="97">
        <v>1000</v>
      </c>
      <c r="O36" s="92">
        <v>0</v>
      </c>
      <c r="P36" s="97">
        <f t="shared" si="0"/>
        <v>13500</v>
      </c>
      <c r="Q36" s="97">
        <f t="shared" si="1"/>
        <v>1080</v>
      </c>
      <c r="R36" s="97">
        <f t="shared" si="2"/>
        <v>12420</v>
      </c>
      <c r="S36" s="93">
        <v>1500</v>
      </c>
      <c r="T36" s="93">
        <v>0</v>
      </c>
      <c r="U36" s="95">
        <v>0</v>
      </c>
      <c r="V36" s="97">
        <f t="shared" si="15"/>
        <v>13920</v>
      </c>
      <c r="W36" s="92">
        <v>0</v>
      </c>
      <c r="X36" s="92">
        <v>0</v>
      </c>
      <c r="Y36" s="92">
        <f t="shared" si="8"/>
        <v>13920</v>
      </c>
      <c r="Z36" s="92">
        <f t="shared" si="9"/>
        <v>1620</v>
      </c>
      <c r="AA36" s="92">
        <f t="shared" si="10"/>
        <v>405</v>
      </c>
      <c r="AB36" s="14">
        <f t="shared" si="11"/>
        <v>22</v>
      </c>
      <c r="AC36" s="14">
        <f t="shared" si="12"/>
        <v>8</v>
      </c>
      <c r="AD36" s="14">
        <f t="shared" si="14"/>
        <v>0</v>
      </c>
      <c r="AE36" s="14">
        <f t="shared" si="7"/>
        <v>22</v>
      </c>
      <c r="AF36" s="45" t="s">
        <v>211</v>
      </c>
      <c r="AG36" s="46" t="s">
        <v>210</v>
      </c>
      <c r="AH36" s="46" t="s">
        <v>211</v>
      </c>
      <c r="AI36" s="46" t="s">
        <v>211</v>
      </c>
      <c r="AJ36" s="46" t="s">
        <v>211</v>
      </c>
      <c r="AK36" s="46" t="s">
        <v>211</v>
      </c>
      <c r="AL36" s="46" t="s">
        <v>210</v>
      </c>
      <c r="AM36" s="6" t="s">
        <v>211</v>
      </c>
      <c r="AN36" s="46" t="s">
        <v>211</v>
      </c>
      <c r="AO36" s="46" t="s">
        <v>211</v>
      </c>
      <c r="AP36" s="46" t="s">
        <v>211</v>
      </c>
      <c r="AQ36" s="46" t="s">
        <v>211</v>
      </c>
      <c r="AR36" s="46" t="s">
        <v>210</v>
      </c>
      <c r="AS36" s="46" t="s">
        <v>210</v>
      </c>
      <c r="AT36" s="46" t="s">
        <v>210</v>
      </c>
      <c r="AU36" s="46" t="s">
        <v>211</v>
      </c>
      <c r="AV36" s="46" t="s">
        <v>211</v>
      </c>
      <c r="AW36" s="46" t="s">
        <v>211</v>
      </c>
      <c r="AX36" s="46" t="s">
        <v>211</v>
      </c>
      <c r="AY36" s="46" t="s">
        <v>211</v>
      </c>
      <c r="AZ36" s="8" t="s">
        <v>210</v>
      </c>
      <c r="BA36" s="8" t="s">
        <v>211</v>
      </c>
      <c r="BB36" s="23" t="s">
        <v>210</v>
      </c>
      <c r="BC36" s="23" t="s">
        <v>211</v>
      </c>
      <c r="BD36" s="23" t="s">
        <v>211</v>
      </c>
      <c r="BE36" s="46" t="s">
        <v>211</v>
      </c>
      <c r="BF36" s="46" t="s">
        <v>211</v>
      </c>
      <c r="BG36" s="46" t="s">
        <v>210</v>
      </c>
      <c r="BH36" s="6" t="s">
        <v>211</v>
      </c>
      <c r="BI36" s="46" t="s">
        <v>211</v>
      </c>
      <c r="BJ36" s="51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9"/>
      <c r="CF36" s="49"/>
      <c r="CG36" s="49"/>
      <c r="CH36" s="49"/>
      <c r="CI36" s="49"/>
      <c r="CJ36" s="49"/>
    </row>
    <row r="37" spans="1:88" s="53" customFormat="1" ht="12">
      <c r="A37" s="6">
        <v>6594</v>
      </c>
      <c r="B37" s="52" t="s">
        <v>170</v>
      </c>
      <c r="C37" s="86" t="s">
        <v>225</v>
      </c>
      <c r="D37" s="107" t="s">
        <v>217</v>
      </c>
      <c r="E37" s="6" t="s">
        <v>171</v>
      </c>
      <c r="F37" s="42" t="s">
        <v>12</v>
      </c>
      <c r="G37" s="88" t="s">
        <v>235</v>
      </c>
      <c r="H37" s="88" t="s">
        <v>236</v>
      </c>
      <c r="I37" s="88" t="s">
        <v>115</v>
      </c>
      <c r="J37" s="6" t="s">
        <v>27</v>
      </c>
      <c r="K37" s="6" t="s">
        <v>116</v>
      </c>
      <c r="L37" s="60">
        <v>56020246968</v>
      </c>
      <c r="M37" s="99">
        <v>12500</v>
      </c>
      <c r="N37" s="97">
        <v>1000</v>
      </c>
      <c r="O37" s="92">
        <v>0</v>
      </c>
      <c r="P37" s="97">
        <f t="shared" si="0"/>
        <v>13500</v>
      </c>
      <c r="Q37" s="97">
        <f t="shared" si="1"/>
        <v>1080</v>
      </c>
      <c r="R37" s="97">
        <f t="shared" si="2"/>
        <v>12420</v>
      </c>
      <c r="S37" s="93">
        <v>1500</v>
      </c>
      <c r="T37" s="93">
        <v>0</v>
      </c>
      <c r="U37" s="95">
        <v>0</v>
      </c>
      <c r="V37" s="97">
        <f t="shared" si="15"/>
        <v>13920</v>
      </c>
      <c r="W37" s="92">
        <v>0</v>
      </c>
      <c r="X37" s="92">
        <v>0</v>
      </c>
      <c r="Y37" s="92">
        <f t="shared" si="8"/>
        <v>13920</v>
      </c>
      <c r="Z37" s="92">
        <f t="shared" si="9"/>
        <v>1620</v>
      </c>
      <c r="AA37" s="92">
        <f t="shared" si="10"/>
        <v>405</v>
      </c>
      <c r="AB37" s="14">
        <f t="shared" si="11"/>
        <v>22</v>
      </c>
      <c r="AC37" s="14">
        <f t="shared" si="12"/>
        <v>8</v>
      </c>
      <c r="AD37" s="14">
        <f t="shared" si="14"/>
        <v>0</v>
      </c>
      <c r="AE37" s="14">
        <f t="shared" si="7"/>
        <v>22</v>
      </c>
      <c r="AF37" s="45" t="s">
        <v>211</v>
      </c>
      <c r="AG37" s="6" t="s">
        <v>211</v>
      </c>
      <c r="AH37" s="6" t="s">
        <v>211</v>
      </c>
      <c r="AI37" s="6" t="s">
        <v>210</v>
      </c>
      <c r="AJ37" s="6" t="s">
        <v>211</v>
      </c>
      <c r="AK37" s="6" t="s">
        <v>211</v>
      </c>
      <c r="AL37" s="6" t="s">
        <v>210</v>
      </c>
      <c r="AM37" s="6" t="s">
        <v>211</v>
      </c>
      <c r="AN37" s="6" t="s">
        <v>211</v>
      </c>
      <c r="AO37" s="6" t="s">
        <v>211</v>
      </c>
      <c r="AP37" s="6" t="s">
        <v>210</v>
      </c>
      <c r="AQ37" s="6" t="s">
        <v>211</v>
      </c>
      <c r="AR37" s="6" t="s">
        <v>210</v>
      </c>
      <c r="AS37" s="6" t="s">
        <v>210</v>
      </c>
      <c r="AT37" s="6" t="s">
        <v>210</v>
      </c>
      <c r="AU37" s="6" t="s">
        <v>211</v>
      </c>
      <c r="AV37" s="6" t="s">
        <v>211</v>
      </c>
      <c r="AW37" s="6" t="s">
        <v>211</v>
      </c>
      <c r="AX37" s="32" t="s">
        <v>211</v>
      </c>
      <c r="AY37" s="46" t="s">
        <v>211</v>
      </c>
      <c r="AZ37" s="6" t="s">
        <v>211</v>
      </c>
      <c r="BA37" s="46" t="s">
        <v>210</v>
      </c>
      <c r="BB37" s="46" t="s">
        <v>211</v>
      </c>
      <c r="BC37" s="6" t="s">
        <v>211</v>
      </c>
      <c r="BD37" s="46" t="s">
        <v>211</v>
      </c>
      <c r="BE37" s="6" t="s">
        <v>211</v>
      </c>
      <c r="BF37" s="6" t="s">
        <v>211</v>
      </c>
      <c r="BG37" s="6" t="s">
        <v>210</v>
      </c>
      <c r="BH37" s="6" t="s">
        <v>211</v>
      </c>
      <c r="BI37" s="6" t="s">
        <v>211</v>
      </c>
      <c r="BJ37" s="47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</row>
    <row r="38" spans="1:88" s="55" customFormat="1" ht="12">
      <c r="A38" s="6">
        <v>6608</v>
      </c>
      <c r="B38" s="52" t="s">
        <v>172</v>
      </c>
      <c r="C38" s="86" t="s">
        <v>224</v>
      </c>
      <c r="D38" s="107" t="s">
        <v>217</v>
      </c>
      <c r="E38" s="6" t="s">
        <v>173</v>
      </c>
      <c r="F38" s="42" t="s">
        <v>12</v>
      </c>
      <c r="G38" s="6" t="s">
        <v>174</v>
      </c>
      <c r="H38" s="6" t="s">
        <v>175</v>
      </c>
      <c r="I38" s="6" t="s">
        <v>176</v>
      </c>
      <c r="J38" s="6" t="s">
        <v>44</v>
      </c>
      <c r="K38" s="6" t="s">
        <v>177</v>
      </c>
      <c r="L38" s="61" t="s">
        <v>178</v>
      </c>
      <c r="M38" s="99">
        <v>12500</v>
      </c>
      <c r="N38" s="97">
        <v>1000</v>
      </c>
      <c r="O38" s="92">
        <v>0</v>
      </c>
      <c r="P38" s="97">
        <f t="shared" si="0"/>
        <v>13500</v>
      </c>
      <c r="Q38" s="97">
        <f t="shared" si="1"/>
        <v>1080</v>
      </c>
      <c r="R38" s="97">
        <f t="shared" si="2"/>
        <v>12420</v>
      </c>
      <c r="S38" s="93">
        <v>1500</v>
      </c>
      <c r="T38" s="93">
        <v>0</v>
      </c>
      <c r="U38" s="95">
        <v>0</v>
      </c>
      <c r="V38" s="97">
        <f t="shared" si="15"/>
        <v>13920</v>
      </c>
      <c r="W38" s="92">
        <v>0</v>
      </c>
      <c r="X38" s="92">
        <v>0</v>
      </c>
      <c r="Y38" s="92">
        <f t="shared" si="8"/>
        <v>13920</v>
      </c>
      <c r="Z38" s="92">
        <f t="shared" si="9"/>
        <v>1620</v>
      </c>
      <c r="AA38" s="92">
        <f t="shared" si="10"/>
        <v>405</v>
      </c>
      <c r="AB38" s="14">
        <f t="shared" si="11"/>
        <v>25</v>
      </c>
      <c r="AC38" s="14">
        <f t="shared" si="12"/>
        <v>5</v>
      </c>
      <c r="AD38" s="14">
        <f t="shared" si="14"/>
        <v>0</v>
      </c>
      <c r="AE38" s="14">
        <f t="shared" si="7"/>
        <v>25</v>
      </c>
      <c r="AF38" s="45" t="s">
        <v>210</v>
      </c>
      <c r="AG38" s="46" t="s">
        <v>211</v>
      </c>
      <c r="AH38" s="46" t="s">
        <v>210</v>
      </c>
      <c r="AI38" s="46" t="s">
        <v>211</v>
      </c>
      <c r="AJ38" s="6" t="s">
        <v>211</v>
      </c>
      <c r="AK38" s="46" t="s">
        <v>211</v>
      </c>
      <c r="AL38" s="46" t="s">
        <v>211</v>
      </c>
      <c r="AM38" s="6" t="s">
        <v>210</v>
      </c>
      <c r="AN38" s="46" t="s">
        <v>211</v>
      </c>
      <c r="AO38" s="46" t="s">
        <v>210</v>
      </c>
      <c r="AP38" s="46" t="s">
        <v>211</v>
      </c>
      <c r="AQ38" s="46" t="s">
        <v>211</v>
      </c>
      <c r="AR38" s="46" t="s">
        <v>211</v>
      </c>
      <c r="AS38" s="46" t="s">
        <v>211</v>
      </c>
      <c r="AT38" s="6" t="s">
        <v>211</v>
      </c>
      <c r="AU38" s="46" t="s">
        <v>211</v>
      </c>
      <c r="AV38" s="46" t="s">
        <v>211</v>
      </c>
      <c r="AW38" s="46" t="s">
        <v>211</v>
      </c>
      <c r="AX38" s="54" t="s">
        <v>211</v>
      </c>
      <c r="AY38" s="46" t="s">
        <v>211</v>
      </c>
      <c r="AZ38" s="46" t="s">
        <v>211</v>
      </c>
      <c r="BA38" s="46" t="s">
        <v>211</v>
      </c>
      <c r="BB38" s="46" t="s">
        <v>211</v>
      </c>
      <c r="BC38" s="46" t="s">
        <v>211</v>
      </c>
      <c r="BD38" s="46" t="s">
        <v>211</v>
      </c>
      <c r="BE38" s="6" t="s">
        <v>211</v>
      </c>
      <c r="BF38" s="46" t="s">
        <v>211</v>
      </c>
      <c r="BG38" s="46" t="s">
        <v>211</v>
      </c>
      <c r="BH38" s="6" t="s">
        <v>210</v>
      </c>
      <c r="BI38" s="46" t="s">
        <v>211</v>
      </c>
      <c r="BJ38" s="51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</row>
    <row r="39" spans="1:88" s="55" customFormat="1" ht="12">
      <c r="A39" s="6">
        <v>6610</v>
      </c>
      <c r="B39" s="52" t="s">
        <v>179</v>
      </c>
      <c r="C39" s="86" t="s">
        <v>224</v>
      </c>
      <c r="D39" s="107" t="s">
        <v>217</v>
      </c>
      <c r="E39" s="6" t="s">
        <v>180</v>
      </c>
      <c r="F39" s="42" t="s">
        <v>12</v>
      </c>
      <c r="G39" s="6" t="s">
        <v>181</v>
      </c>
      <c r="H39" s="6" t="s">
        <v>182</v>
      </c>
      <c r="I39" s="6" t="s">
        <v>183</v>
      </c>
      <c r="J39" s="6" t="s">
        <v>184</v>
      </c>
      <c r="K39" s="6" t="s">
        <v>185</v>
      </c>
      <c r="L39" s="61">
        <v>115038</v>
      </c>
      <c r="M39" s="99">
        <v>12500</v>
      </c>
      <c r="N39" s="97">
        <v>1000</v>
      </c>
      <c r="O39" s="92">
        <v>0</v>
      </c>
      <c r="P39" s="97">
        <f t="shared" si="0"/>
        <v>13500</v>
      </c>
      <c r="Q39" s="97">
        <f t="shared" si="1"/>
        <v>1080</v>
      </c>
      <c r="R39" s="97">
        <f t="shared" si="2"/>
        <v>12420</v>
      </c>
      <c r="S39" s="93">
        <v>1500</v>
      </c>
      <c r="T39" s="93">
        <v>0</v>
      </c>
      <c r="U39" s="95">
        <v>0</v>
      </c>
      <c r="V39" s="97">
        <f t="shared" si="15"/>
        <v>13920</v>
      </c>
      <c r="W39" s="92">
        <v>0</v>
      </c>
      <c r="X39" s="92">
        <v>0</v>
      </c>
      <c r="Y39" s="92">
        <f t="shared" si="8"/>
        <v>13920</v>
      </c>
      <c r="Z39" s="92">
        <f t="shared" si="9"/>
        <v>1620</v>
      </c>
      <c r="AA39" s="92">
        <f t="shared" si="10"/>
        <v>405</v>
      </c>
      <c r="AB39" s="14">
        <f t="shared" si="11"/>
        <v>21</v>
      </c>
      <c r="AC39" s="14">
        <f t="shared" si="12"/>
        <v>9</v>
      </c>
      <c r="AD39" s="14">
        <f t="shared" si="14"/>
        <v>0</v>
      </c>
      <c r="AE39" s="14">
        <f t="shared" si="7"/>
        <v>21</v>
      </c>
      <c r="AF39" s="45" t="s">
        <v>211</v>
      </c>
      <c r="AG39" s="6" t="s">
        <v>211</v>
      </c>
      <c r="AH39" s="46" t="s">
        <v>210</v>
      </c>
      <c r="AI39" s="46" t="s">
        <v>211</v>
      </c>
      <c r="AJ39" s="6" t="s">
        <v>210</v>
      </c>
      <c r="AK39" s="46" t="s">
        <v>211</v>
      </c>
      <c r="AL39" s="46" t="s">
        <v>211</v>
      </c>
      <c r="AM39" s="46" t="s">
        <v>211</v>
      </c>
      <c r="AN39" s="6" t="s">
        <v>211</v>
      </c>
      <c r="AO39" s="46" t="s">
        <v>210</v>
      </c>
      <c r="AP39" s="46" t="s">
        <v>211</v>
      </c>
      <c r="AQ39" s="46" t="s">
        <v>210</v>
      </c>
      <c r="AR39" s="46" t="s">
        <v>211</v>
      </c>
      <c r="AS39" s="46" t="s">
        <v>211</v>
      </c>
      <c r="AT39" s="6" t="s">
        <v>211</v>
      </c>
      <c r="AU39" s="6" t="s">
        <v>211</v>
      </c>
      <c r="AV39" s="46" t="s">
        <v>210</v>
      </c>
      <c r="AW39" s="46" t="s">
        <v>210</v>
      </c>
      <c r="AX39" s="54" t="s">
        <v>210</v>
      </c>
      <c r="AY39" s="46" t="s">
        <v>210</v>
      </c>
      <c r="AZ39" s="46" t="s">
        <v>211</v>
      </c>
      <c r="BA39" s="46" t="s">
        <v>211</v>
      </c>
      <c r="BB39" s="46" t="s">
        <v>211</v>
      </c>
      <c r="BC39" s="46" t="s">
        <v>211</v>
      </c>
      <c r="BD39" s="46" t="s">
        <v>211</v>
      </c>
      <c r="BE39" s="6" t="s">
        <v>210</v>
      </c>
      <c r="BF39" s="46" t="s">
        <v>211</v>
      </c>
      <c r="BG39" s="46" t="s">
        <v>211</v>
      </c>
      <c r="BH39" s="46" t="s">
        <v>211</v>
      </c>
      <c r="BI39" s="6" t="s">
        <v>211</v>
      </c>
      <c r="BJ39" s="51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</row>
    <row r="40" spans="1:88" s="55" customFormat="1" ht="12">
      <c r="A40" s="8">
        <v>6567</v>
      </c>
      <c r="B40" s="52" t="s">
        <v>186</v>
      </c>
      <c r="C40" s="86">
        <v>41282</v>
      </c>
      <c r="D40" s="107" t="s">
        <v>217</v>
      </c>
      <c r="E40" s="6" t="s">
        <v>187</v>
      </c>
      <c r="F40" s="42" t="s">
        <v>12</v>
      </c>
      <c r="G40" s="33" t="s">
        <v>188</v>
      </c>
      <c r="H40" s="33"/>
      <c r="I40" s="33" t="s">
        <v>189</v>
      </c>
      <c r="J40" s="6" t="s">
        <v>21</v>
      </c>
      <c r="K40" s="6" t="s">
        <v>190</v>
      </c>
      <c r="L40" s="61">
        <v>8147012317</v>
      </c>
      <c r="M40" s="99">
        <v>12500</v>
      </c>
      <c r="N40" s="97">
        <v>1000</v>
      </c>
      <c r="O40" s="92">
        <v>0</v>
      </c>
      <c r="P40" s="97">
        <f t="shared" si="0"/>
        <v>13500</v>
      </c>
      <c r="Q40" s="97">
        <f t="shared" si="1"/>
        <v>1080</v>
      </c>
      <c r="R40" s="97">
        <f t="shared" si="2"/>
        <v>12420</v>
      </c>
      <c r="S40" s="93">
        <v>1173.913043478261</v>
      </c>
      <c r="T40" s="93">
        <v>0</v>
      </c>
      <c r="U40" s="95">
        <v>0</v>
      </c>
      <c r="V40" s="97">
        <f t="shared" si="15"/>
        <v>13593.91304347826</v>
      </c>
      <c r="W40" s="92">
        <v>0</v>
      </c>
      <c r="X40" s="92">
        <v>0</v>
      </c>
      <c r="Y40" s="92">
        <f t="shared" si="8"/>
        <v>13593.91304347826</v>
      </c>
      <c r="Z40" s="92">
        <f t="shared" si="9"/>
        <v>1620</v>
      </c>
      <c r="AA40" s="92">
        <f t="shared" si="10"/>
        <v>405</v>
      </c>
      <c r="AB40" s="14">
        <f t="shared" si="11"/>
        <v>18</v>
      </c>
      <c r="AC40" s="14">
        <f t="shared" si="12"/>
        <v>7</v>
      </c>
      <c r="AD40" s="14">
        <f t="shared" si="14"/>
        <v>5</v>
      </c>
      <c r="AE40" s="14">
        <f t="shared" si="7"/>
        <v>18</v>
      </c>
      <c r="AF40" s="45" t="s">
        <v>211</v>
      </c>
      <c r="AG40" s="6" t="s">
        <v>211</v>
      </c>
      <c r="AH40" s="6" t="s">
        <v>210</v>
      </c>
      <c r="AI40" s="46" t="s">
        <v>211</v>
      </c>
      <c r="AJ40" s="6" t="s">
        <v>211</v>
      </c>
      <c r="AK40" s="46" t="s">
        <v>210</v>
      </c>
      <c r="AL40" s="46" t="s">
        <v>212</v>
      </c>
      <c r="AM40" s="46" t="s">
        <v>211</v>
      </c>
      <c r="AN40" s="46" t="s">
        <v>211</v>
      </c>
      <c r="AO40" s="6" t="s">
        <v>210</v>
      </c>
      <c r="AP40" s="46" t="s">
        <v>211</v>
      </c>
      <c r="AQ40" s="46" t="s">
        <v>211</v>
      </c>
      <c r="AR40" s="46" t="s">
        <v>210</v>
      </c>
      <c r="AS40" s="46" t="s">
        <v>210</v>
      </c>
      <c r="AT40" s="6" t="s">
        <v>210</v>
      </c>
      <c r="AU40" s="46" t="s">
        <v>211</v>
      </c>
      <c r="AV40" s="6" t="s">
        <v>211</v>
      </c>
      <c r="AW40" s="46" t="s">
        <v>212</v>
      </c>
      <c r="AX40" s="54" t="s">
        <v>212</v>
      </c>
      <c r="AY40" s="46" t="s">
        <v>212</v>
      </c>
      <c r="AZ40" s="46" t="s">
        <v>211</v>
      </c>
      <c r="BA40" s="46" t="s">
        <v>211</v>
      </c>
      <c r="BB40" s="46" t="s">
        <v>211</v>
      </c>
      <c r="BC40" s="46" t="s">
        <v>211</v>
      </c>
      <c r="BD40" s="46" t="s">
        <v>211</v>
      </c>
      <c r="BE40" s="6" t="s">
        <v>211</v>
      </c>
      <c r="BF40" s="46" t="s">
        <v>210</v>
      </c>
      <c r="BG40" s="46" t="s">
        <v>212</v>
      </c>
      <c r="BH40" s="46" t="s">
        <v>211</v>
      </c>
      <c r="BI40" s="46" t="s">
        <v>211</v>
      </c>
      <c r="BJ40" s="51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</row>
    <row r="41" spans="1:88" ht="12">
      <c r="A41" s="63">
        <v>6560</v>
      </c>
      <c r="B41" s="73" t="s">
        <v>192</v>
      </c>
      <c r="C41" s="86">
        <v>41282</v>
      </c>
      <c r="D41" s="107" t="s">
        <v>217</v>
      </c>
      <c r="E41" s="6" t="s">
        <v>193</v>
      </c>
      <c r="F41" s="42" t="s">
        <v>12</v>
      </c>
      <c r="G41" s="33" t="s">
        <v>194</v>
      </c>
      <c r="H41" s="33" t="s">
        <v>195</v>
      </c>
      <c r="I41" s="33" t="s">
        <v>196</v>
      </c>
      <c r="J41" s="67" t="s">
        <v>21</v>
      </c>
      <c r="K41" s="6" t="s">
        <v>196</v>
      </c>
      <c r="L41" s="61">
        <v>8260029112</v>
      </c>
      <c r="M41" s="99">
        <v>12500</v>
      </c>
      <c r="N41" s="97">
        <v>1000</v>
      </c>
      <c r="O41" s="92">
        <v>0</v>
      </c>
      <c r="P41" s="97">
        <f t="shared" si="0"/>
        <v>13500</v>
      </c>
      <c r="Q41" s="97">
        <f t="shared" si="1"/>
        <v>1080</v>
      </c>
      <c r="R41" s="100">
        <f t="shared" si="2"/>
        <v>12420</v>
      </c>
      <c r="S41" s="94">
        <v>1500</v>
      </c>
      <c r="T41" s="101">
        <v>0</v>
      </c>
      <c r="U41" s="95">
        <v>0</v>
      </c>
      <c r="V41" s="97">
        <f t="shared" si="15"/>
        <v>13920</v>
      </c>
      <c r="W41" s="92">
        <v>0</v>
      </c>
      <c r="X41" s="92">
        <v>0</v>
      </c>
      <c r="Y41" s="92">
        <f t="shared" si="8"/>
        <v>13920</v>
      </c>
      <c r="Z41" s="92">
        <f t="shared" si="9"/>
        <v>1620</v>
      </c>
      <c r="AA41" s="92">
        <f t="shared" si="10"/>
        <v>405</v>
      </c>
      <c r="AB41" s="14">
        <f t="shared" si="11"/>
        <v>22</v>
      </c>
      <c r="AC41" s="14">
        <f t="shared" si="12"/>
        <v>8</v>
      </c>
      <c r="AD41" s="14">
        <f t="shared" si="14"/>
        <v>0</v>
      </c>
      <c r="AE41" s="14">
        <f t="shared" si="7"/>
        <v>22</v>
      </c>
      <c r="AF41" s="23" t="s">
        <v>211</v>
      </c>
      <c r="AG41" s="23" t="s">
        <v>211</v>
      </c>
      <c r="AH41" s="23" t="s">
        <v>211</v>
      </c>
      <c r="AI41" s="23" t="s">
        <v>210</v>
      </c>
      <c r="AJ41" s="23" t="s">
        <v>211</v>
      </c>
      <c r="AK41" s="23" t="s">
        <v>210</v>
      </c>
      <c r="AL41" s="23" t="s">
        <v>211</v>
      </c>
      <c r="AM41" s="23" t="s">
        <v>211</v>
      </c>
      <c r="AN41" s="23" t="s">
        <v>211</v>
      </c>
      <c r="AO41" s="23" t="s">
        <v>211</v>
      </c>
      <c r="AP41" s="23" t="s">
        <v>210</v>
      </c>
      <c r="AQ41" s="23" t="s">
        <v>211</v>
      </c>
      <c r="AR41" s="23" t="s">
        <v>210</v>
      </c>
      <c r="AS41" s="23" t="s">
        <v>211</v>
      </c>
      <c r="AT41" s="23" t="s">
        <v>211</v>
      </c>
      <c r="AU41" s="23" t="s">
        <v>211</v>
      </c>
      <c r="AV41" s="23" t="s">
        <v>211</v>
      </c>
      <c r="AW41" s="23" t="s">
        <v>210</v>
      </c>
      <c r="AX41" s="23" t="s">
        <v>211</v>
      </c>
      <c r="AY41" s="23" t="s">
        <v>210</v>
      </c>
      <c r="AZ41" s="23" t="s">
        <v>211</v>
      </c>
      <c r="BA41" s="23" t="s">
        <v>211</v>
      </c>
      <c r="BB41" s="23" t="s">
        <v>211</v>
      </c>
      <c r="BC41" s="23" t="s">
        <v>211</v>
      </c>
      <c r="BD41" s="23" t="s">
        <v>210</v>
      </c>
      <c r="BE41" s="23" t="s">
        <v>211</v>
      </c>
      <c r="BF41" s="23" t="s">
        <v>210</v>
      </c>
      <c r="BG41" s="23" t="s">
        <v>211</v>
      </c>
      <c r="BH41" s="23" t="s">
        <v>211</v>
      </c>
      <c r="BI41" s="23" t="s">
        <v>211</v>
      </c>
      <c r="BJ41" s="62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</row>
    <row r="42" spans="1:88" ht="12">
      <c r="A42" s="63">
        <v>6561</v>
      </c>
      <c r="B42" s="73" t="s">
        <v>197</v>
      </c>
      <c r="C42" s="86">
        <v>41282</v>
      </c>
      <c r="D42" s="107" t="s">
        <v>217</v>
      </c>
      <c r="E42" s="6" t="s">
        <v>198</v>
      </c>
      <c r="F42" s="42" t="s">
        <v>12</v>
      </c>
      <c r="G42" s="33" t="s">
        <v>199</v>
      </c>
      <c r="H42" s="33" t="s">
        <v>200</v>
      </c>
      <c r="I42" s="33" t="s">
        <v>196</v>
      </c>
      <c r="J42" s="67" t="s">
        <v>16</v>
      </c>
      <c r="K42" s="64" t="s">
        <v>196</v>
      </c>
      <c r="L42" s="68">
        <v>7333734</v>
      </c>
      <c r="M42" s="99">
        <v>12500</v>
      </c>
      <c r="N42" s="97">
        <v>1000</v>
      </c>
      <c r="O42" s="92">
        <v>0</v>
      </c>
      <c r="P42" s="97">
        <f t="shared" si="0"/>
        <v>13500</v>
      </c>
      <c r="Q42" s="97">
        <f t="shared" si="1"/>
        <v>1080</v>
      </c>
      <c r="R42" s="100">
        <f t="shared" si="2"/>
        <v>12420</v>
      </c>
      <c r="S42" s="94">
        <v>1500</v>
      </c>
      <c r="T42" s="101">
        <v>0</v>
      </c>
      <c r="U42" s="95">
        <v>0</v>
      </c>
      <c r="V42" s="97">
        <f t="shared" si="15"/>
        <v>13920</v>
      </c>
      <c r="W42" s="92">
        <v>0</v>
      </c>
      <c r="X42" s="92">
        <v>0</v>
      </c>
      <c r="Y42" s="92">
        <f t="shared" si="8"/>
        <v>13920</v>
      </c>
      <c r="Z42" s="92">
        <f t="shared" si="9"/>
        <v>1620</v>
      </c>
      <c r="AA42" s="92">
        <f t="shared" si="10"/>
        <v>405</v>
      </c>
      <c r="AB42" s="14">
        <f t="shared" si="11"/>
        <v>21</v>
      </c>
      <c r="AC42" s="14">
        <f t="shared" si="12"/>
        <v>9</v>
      </c>
      <c r="AD42" s="14">
        <f t="shared" si="14"/>
        <v>0</v>
      </c>
      <c r="AE42" s="14">
        <f t="shared" si="7"/>
        <v>21</v>
      </c>
      <c r="AF42" s="23" t="s">
        <v>211</v>
      </c>
      <c r="AG42" s="23" t="s">
        <v>210</v>
      </c>
      <c r="AH42" s="23" t="s">
        <v>211</v>
      </c>
      <c r="AI42" s="23" t="s">
        <v>211</v>
      </c>
      <c r="AJ42" s="23" t="s">
        <v>211</v>
      </c>
      <c r="AK42" s="23" t="s">
        <v>210</v>
      </c>
      <c r="AL42" s="23" t="s">
        <v>211</v>
      </c>
      <c r="AM42" s="23" t="s">
        <v>211</v>
      </c>
      <c r="AN42" s="23" t="s">
        <v>210</v>
      </c>
      <c r="AO42" s="23" t="s">
        <v>211</v>
      </c>
      <c r="AP42" s="23" t="s">
        <v>211</v>
      </c>
      <c r="AQ42" s="23" t="s">
        <v>211</v>
      </c>
      <c r="AR42" s="23" t="s">
        <v>210</v>
      </c>
      <c r="AS42" s="23" t="s">
        <v>211</v>
      </c>
      <c r="AT42" s="23" t="s">
        <v>211</v>
      </c>
      <c r="AU42" s="23" t="s">
        <v>210</v>
      </c>
      <c r="AV42" s="23" t="s">
        <v>211</v>
      </c>
      <c r="AW42" s="23" t="s">
        <v>211</v>
      </c>
      <c r="AX42" s="23" t="s">
        <v>211</v>
      </c>
      <c r="AY42" s="23" t="s">
        <v>210</v>
      </c>
      <c r="AZ42" s="23" t="s">
        <v>211</v>
      </c>
      <c r="BA42" s="23" t="s">
        <v>211</v>
      </c>
      <c r="BB42" s="23" t="s">
        <v>210</v>
      </c>
      <c r="BC42" s="23" t="s">
        <v>211</v>
      </c>
      <c r="BD42" s="23" t="s">
        <v>211</v>
      </c>
      <c r="BE42" s="23" t="s">
        <v>211</v>
      </c>
      <c r="BF42" s="23" t="s">
        <v>210</v>
      </c>
      <c r="BG42" s="23" t="s">
        <v>211</v>
      </c>
      <c r="BH42" s="23" t="s">
        <v>211</v>
      </c>
      <c r="BI42" s="23" t="s">
        <v>210</v>
      </c>
      <c r="BJ42" s="62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</row>
    <row r="43" spans="1:88" ht="12">
      <c r="A43" s="67">
        <v>6596</v>
      </c>
      <c r="B43" s="74" t="s">
        <v>201</v>
      </c>
      <c r="C43" s="86" t="s">
        <v>225</v>
      </c>
      <c r="D43" s="107" t="s">
        <v>217</v>
      </c>
      <c r="E43" s="6" t="s">
        <v>202</v>
      </c>
      <c r="F43" s="42" t="s">
        <v>12</v>
      </c>
      <c r="G43" s="33"/>
      <c r="H43" s="33"/>
      <c r="I43" s="33"/>
      <c r="J43" s="67" t="s">
        <v>21</v>
      </c>
      <c r="K43" s="60" t="s">
        <v>203</v>
      </c>
      <c r="L43" s="60">
        <v>8114026256</v>
      </c>
      <c r="M43" s="99">
        <v>12500</v>
      </c>
      <c r="N43" s="97">
        <v>1000</v>
      </c>
      <c r="O43" s="92">
        <v>0</v>
      </c>
      <c r="P43" s="97">
        <f t="shared" si="0"/>
        <v>13500</v>
      </c>
      <c r="Q43" s="97">
        <f t="shared" si="1"/>
        <v>1080</v>
      </c>
      <c r="R43" s="100">
        <f t="shared" si="2"/>
        <v>12420</v>
      </c>
      <c r="S43" s="94">
        <v>1500</v>
      </c>
      <c r="T43" s="101">
        <v>0</v>
      </c>
      <c r="U43" s="95">
        <v>0</v>
      </c>
      <c r="V43" s="97">
        <f t="shared" si="15"/>
        <v>13920</v>
      </c>
      <c r="W43" s="92">
        <v>0</v>
      </c>
      <c r="X43" s="92">
        <v>0</v>
      </c>
      <c r="Y43" s="92">
        <f t="shared" si="8"/>
        <v>13920</v>
      </c>
      <c r="Z43" s="92">
        <f t="shared" si="9"/>
        <v>1620</v>
      </c>
      <c r="AA43" s="92">
        <f t="shared" si="10"/>
        <v>405</v>
      </c>
      <c r="AB43" s="14">
        <f t="shared" si="11"/>
        <v>22</v>
      </c>
      <c r="AC43" s="14">
        <f t="shared" si="12"/>
        <v>8</v>
      </c>
      <c r="AD43" s="14">
        <f t="shared" si="14"/>
        <v>0</v>
      </c>
      <c r="AE43" s="14">
        <f t="shared" si="7"/>
        <v>22</v>
      </c>
      <c r="AF43" s="23" t="s">
        <v>211</v>
      </c>
      <c r="AG43" s="23" t="s">
        <v>211</v>
      </c>
      <c r="AH43" s="23" t="s">
        <v>211</v>
      </c>
      <c r="AI43" s="23" t="s">
        <v>210</v>
      </c>
      <c r="AJ43" s="23" t="s">
        <v>210</v>
      </c>
      <c r="AK43" s="23" t="s">
        <v>211</v>
      </c>
      <c r="AL43" s="23" t="s">
        <v>211</v>
      </c>
      <c r="AM43" s="23" t="s">
        <v>211</v>
      </c>
      <c r="AN43" s="23" t="s">
        <v>211</v>
      </c>
      <c r="AO43" s="23" t="s">
        <v>211</v>
      </c>
      <c r="AP43" s="23" t="s">
        <v>210</v>
      </c>
      <c r="AQ43" s="23" t="s">
        <v>210</v>
      </c>
      <c r="AR43" s="23" t="s">
        <v>211</v>
      </c>
      <c r="AS43" s="23" t="s">
        <v>211</v>
      </c>
      <c r="AT43" s="23" t="s">
        <v>211</v>
      </c>
      <c r="AU43" s="23" t="s">
        <v>211</v>
      </c>
      <c r="AV43" s="23" t="s">
        <v>211</v>
      </c>
      <c r="AW43" s="23" t="s">
        <v>210</v>
      </c>
      <c r="AX43" s="23" t="s">
        <v>210</v>
      </c>
      <c r="AY43" s="23" t="s">
        <v>211</v>
      </c>
      <c r="AZ43" s="23" t="s">
        <v>211</v>
      </c>
      <c r="BA43" s="23" t="s">
        <v>211</v>
      </c>
      <c r="BB43" s="23" t="s">
        <v>211</v>
      </c>
      <c r="BC43" s="23" t="s">
        <v>211</v>
      </c>
      <c r="BD43" s="23" t="s">
        <v>210</v>
      </c>
      <c r="BE43" s="23" t="s">
        <v>210</v>
      </c>
      <c r="BF43" s="23" t="s">
        <v>211</v>
      </c>
      <c r="BG43" s="23" t="s">
        <v>211</v>
      </c>
      <c r="BH43" s="23" t="s">
        <v>211</v>
      </c>
      <c r="BI43" s="23" t="s">
        <v>211</v>
      </c>
      <c r="BJ43" s="58"/>
    </row>
    <row r="44" spans="1:88" ht="12">
      <c r="A44" s="67">
        <v>6604</v>
      </c>
      <c r="B44" s="73" t="s">
        <v>204</v>
      </c>
      <c r="C44" s="86" t="s">
        <v>224</v>
      </c>
      <c r="D44" s="107" t="s">
        <v>217</v>
      </c>
      <c r="E44" s="6" t="s">
        <v>205</v>
      </c>
      <c r="F44" s="42" t="s">
        <v>12</v>
      </c>
      <c r="G44" s="33" t="s">
        <v>206</v>
      </c>
      <c r="H44" s="33" t="s">
        <v>207</v>
      </c>
      <c r="I44" s="33" t="s">
        <v>196</v>
      </c>
      <c r="J44" s="67" t="s">
        <v>208</v>
      </c>
      <c r="K44" s="64" t="s">
        <v>196</v>
      </c>
      <c r="L44" s="71" t="s">
        <v>209</v>
      </c>
      <c r="M44" s="99">
        <v>12500</v>
      </c>
      <c r="N44" s="97">
        <v>1000</v>
      </c>
      <c r="O44" s="92">
        <v>0</v>
      </c>
      <c r="P44" s="97">
        <f t="shared" si="0"/>
        <v>13500</v>
      </c>
      <c r="Q44" s="97">
        <f t="shared" si="1"/>
        <v>1080</v>
      </c>
      <c r="R44" s="100">
        <f t="shared" si="2"/>
        <v>12420</v>
      </c>
      <c r="S44" s="102">
        <v>1500</v>
      </c>
      <c r="T44" s="101">
        <v>0</v>
      </c>
      <c r="U44" s="95">
        <v>0</v>
      </c>
      <c r="V44" s="97">
        <f>SUM(R44:U44)</f>
        <v>13920</v>
      </c>
      <c r="W44" s="92">
        <v>0</v>
      </c>
      <c r="X44" s="92">
        <v>0</v>
      </c>
      <c r="Y44" s="92">
        <f t="shared" si="8"/>
        <v>13920</v>
      </c>
      <c r="Z44" s="92">
        <f t="shared" si="9"/>
        <v>1620</v>
      </c>
      <c r="AA44" s="92">
        <f t="shared" si="10"/>
        <v>405</v>
      </c>
      <c r="AB44" s="14">
        <f t="shared" si="11"/>
        <v>21</v>
      </c>
      <c r="AC44" s="14">
        <f t="shared" si="12"/>
        <v>9</v>
      </c>
      <c r="AD44" s="14">
        <f t="shared" si="14"/>
        <v>0</v>
      </c>
      <c r="AE44" s="14">
        <f t="shared" si="7"/>
        <v>21</v>
      </c>
      <c r="AF44" s="23" t="s">
        <v>211</v>
      </c>
      <c r="AG44" s="23" t="s">
        <v>210</v>
      </c>
      <c r="AH44" s="23" t="s">
        <v>211</v>
      </c>
      <c r="AI44" s="23" t="s">
        <v>211</v>
      </c>
      <c r="AJ44" s="23" t="s">
        <v>211</v>
      </c>
      <c r="AK44" s="23" t="s">
        <v>210</v>
      </c>
      <c r="AL44" s="23" t="s">
        <v>211</v>
      </c>
      <c r="AM44" s="23" t="s">
        <v>211</v>
      </c>
      <c r="AN44" s="23" t="s">
        <v>210</v>
      </c>
      <c r="AO44" s="23" t="s">
        <v>211</v>
      </c>
      <c r="AP44" s="23" t="s">
        <v>211</v>
      </c>
      <c r="AQ44" s="23" t="s">
        <v>211</v>
      </c>
      <c r="AR44" s="23" t="s">
        <v>210</v>
      </c>
      <c r="AS44" s="23" t="s">
        <v>211</v>
      </c>
      <c r="AT44" s="23" t="s">
        <v>211</v>
      </c>
      <c r="AU44" s="23" t="s">
        <v>210</v>
      </c>
      <c r="AV44" s="23" t="s">
        <v>211</v>
      </c>
      <c r="AW44" s="23" t="s">
        <v>211</v>
      </c>
      <c r="AX44" s="23" t="s">
        <v>211</v>
      </c>
      <c r="AY44" s="23" t="s">
        <v>210</v>
      </c>
      <c r="AZ44" s="23" t="s">
        <v>211</v>
      </c>
      <c r="BA44" s="23" t="s">
        <v>211</v>
      </c>
      <c r="BB44" s="23" t="s">
        <v>210</v>
      </c>
      <c r="BC44" s="23" t="s">
        <v>211</v>
      </c>
      <c r="BD44" s="23" t="s">
        <v>211</v>
      </c>
      <c r="BE44" s="23" t="s">
        <v>211</v>
      </c>
      <c r="BF44" s="23" t="s">
        <v>210</v>
      </c>
      <c r="BG44" s="23" t="s">
        <v>211</v>
      </c>
      <c r="BH44" s="23" t="s">
        <v>211</v>
      </c>
      <c r="BI44" s="23" t="s">
        <v>210</v>
      </c>
      <c r="BJ44" s="58"/>
    </row>
    <row r="45" spans="1:88" ht="12" thickBot="1">
      <c r="A45" s="69"/>
      <c r="B45" s="69"/>
      <c r="C45" s="69"/>
      <c r="D45" s="108"/>
      <c r="E45" s="70"/>
      <c r="F45" s="70"/>
      <c r="G45" s="70"/>
      <c r="H45" s="70"/>
      <c r="I45" s="70"/>
      <c r="J45" s="70"/>
      <c r="K45" s="70"/>
      <c r="L45" s="70"/>
      <c r="M45" s="103"/>
      <c r="N45" s="103"/>
      <c r="O45" s="103"/>
      <c r="P45" s="104"/>
      <c r="Q45" s="104"/>
      <c r="R45" s="104">
        <f>SUM(R5:R44)</f>
        <v>496800</v>
      </c>
      <c r="S45" s="105">
        <f>SUM(S5:S44)</f>
        <v>58546.006567802913</v>
      </c>
      <c r="T45" s="106">
        <f>SUM(T5:T44)</f>
        <v>18753.157970219454</v>
      </c>
      <c r="U45" s="95">
        <v>0</v>
      </c>
      <c r="V45" s="106">
        <f>SUM(V5:V44)</f>
        <v>574099.16453802236</v>
      </c>
      <c r="W45" s="106">
        <f t="shared" ref="W45:AA45" si="16">SUM(W5:W44)</f>
        <v>0</v>
      </c>
      <c r="X45" s="106">
        <f t="shared" si="16"/>
        <v>0</v>
      </c>
      <c r="Y45" s="106">
        <f t="shared" si="16"/>
        <v>574099.16453802236</v>
      </c>
      <c r="Z45" s="106">
        <f t="shared" si="16"/>
        <v>64800</v>
      </c>
      <c r="AA45" s="106">
        <f t="shared" si="16"/>
        <v>16200</v>
      </c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</row>
    <row r="46" spans="1:88" ht="12" thickTop="1">
      <c r="B46" s="75"/>
      <c r="C46" s="75"/>
      <c r="D46" s="75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65"/>
      <c r="P46" s="65"/>
      <c r="Q46" s="65"/>
      <c r="R46" s="65"/>
      <c r="S46" s="65"/>
      <c r="T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72"/>
    </row>
  </sheetData>
  <mergeCells count="1">
    <mergeCell ref="AB4:AD4"/>
  </mergeCells>
  <pageMargins left="0.7" right="0.23" top="0.75" bottom="1.4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4:C48"/>
  <sheetViews>
    <sheetView topLeftCell="A37" workbookViewId="0">
      <selection activeCell="B50" sqref="B50"/>
    </sheetView>
  </sheetViews>
  <sheetFormatPr defaultRowHeight="15"/>
  <sheetData>
    <row r="4" spans="1:3">
      <c r="A4" t="s">
        <v>214</v>
      </c>
      <c r="B4" t="s">
        <v>215</v>
      </c>
      <c r="C4" t="s">
        <v>216</v>
      </c>
    </row>
    <row r="6" spans="1:3">
      <c r="A6" t="s">
        <v>11</v>
      </c>
      <c r="B6" t="s">
        <v>217</v>
      </c>
      <c r="C6">
        <v>41282</v>
      </c>
    </row>
    <row r="7" spans="1:3">
      <c r="A7" t="s">
        <v>18</v>
      </c>
      <c r="B7" t="s">
        <v>217</v>
      </c>
      <c r="C7">
        <v>41282</v>
      </c>
    </row>
    <row r="8" spans="1:3">
      <c r="A8" t="s">
        <v>218</v>
      </c>
      <c r="B8" t="s">
        <v>217</v>
      </c>
      <c r="C8">
        <v>41282</v>
      </c>
    </row>
    <row r="9" spans="1:3">
      <c r="A9" t="s">
        <v>29</v>
      </c>
      <c r="B9" t="s">
        <v>217</v>
      </c>
      <c r="C9">
        <v>41282</v>
      </c>
    </row>
    <row r="10" spans="1:3">
      <c r="A10" t="s">
        <v>34</v>
      </c>
      <c r="B10" t="s">
        <v>217</v>
      </c>
      <c r="C10">
        <v>41282</v>
      </c>
    </row>
    <row r="11" spans="1:3">
      <c r="A11" t="s">
        <v>39</v>
      </c>
      <c r="B11" t="s">
        <v>217</v>
      </c>
      <c r="C11">
        <v>41282</v>
      </c>
    </row>
    <row r="12" spans="1:3">
      <c r="A12" t="s">
        <v>219</v>
      </c>
      <c r="B12" t="s">
        <v>220</v>
      </c>
      <c r="C12">
        <v>41282</v>
      </c>
    </row>
    <row r="13" spans="1:3">
      <c r="A13" t="s">
        <v>46</v>
      </c>
      <c r="B13" t="s">
        <v>217</v>
      </c>
      <c r="C13">
        <v>41282</v>
      </c>
    </row>
    <row r="14" spans="1:3">
      <c r="A14" t="s">
        <v>52</v>
      </c>
      <c r="B14" t="s">
        <v>217</v>
      </c>
      <c r="C14">
        <v>41282</v>
      </c>
    </row>
    <row r="15" spans="1:3">
      <c r="A15" t="s">
        <v>57</v>
      </c>
      <c r="B15" t="s">
        <v>217</v>
      </c>
      <c r="C15">
        <v>41282</v>
      </c>
    </row>
    <row r="16" spans="1:3">
      <c r="A16" t="s">
        <v>63</v>
      </c>
      <c r="B16" t="s">
        <v>217</v>
      </c>
      <c r="C16">
        <v>41282</v>
      </c>
    </row>
    <row r="17" spans="1:3">
      <c r="A17" t="s">
        <v>68</v>
      </c>
      <c r="B17" t="s">
        <v>217</v>
      </c>
      <c r="C17">
        <v>41282</v>
      </c>
    </row>
    <row r="18" spans="1:3">
      <c r="A18" t="s">
        <v>72</v>
      </c>
      <c r="B18" t="s">
        <v>217</v>
      </c>
      <c r="C18">
        <v>41283</v>
      </c>
    </row>
    <row r="19" spans="1:3">
      <c r="A19" t="s">
        <v>79</v>
      </c>
      <c r="B19" t="s">
        <v>217</v>
      </c>
      <c r="C19" t="s">
        <v>221</v>
      </c>
    </row>
    <row r="20" spans="1:3">
      <c r="A20" t="s">
        <v>85</v>
      </c>
      <c r="B20" t="s">
        <v>217</v>
      </c>
      <c r="C20" t="s">
        <v>221</v>
      </c>
    </row>
    <row r="21" spans="1:3">
      <c r="A21" t="s">
        <v>90</v>
      </c>
      <c r="B21" t="s">
        <v>217</v>
      </c>
      <c r="C21" t="s">
        <v>221</v>
      </c>
    </row>
    <row r="22" spans="1:3">
      <c r="A22" t="s">
        <v>95</v>
      </c>
      <c r="B22" t="s">
        <v>217</v>
      </c>
      <c r="C22" t="s">
        <v>221</v>
      </c>
    </row>
    <row r="23" spans="1:3">
      <c r="A23" t="s">
        <v>101</v>
      </c>
      <c r="B23" t="s">
        <v>217</v>
      </c>
      <c r="C23">
        <v>41284</v>
      </c>
    </row>
    <row r="24" spans="1:3">
      <c r="A24" t="s">
        <v>103</v>
      </c>
      <c r="B24" t="s">
        <v>217</v>
      </c>
      <c r="C24">
        <v>41284</v>
      </c>
    </row>
    <row r="25" spans="1:3">
      <c r="A25" t="s">
        <v>105</v>
      </c>
      <c r="B25" t="s">
        <v>217</v>
      </c>
      <c r="C25">
        <v>41284</v>
      </c>
    </row>
    <row r="26" spans="1:3">
      <c r="A26" t="s">
        <v>222</v>
      </c>
      <c r="B26" t="s">
        <v>217</v>
      </c>
      <c r="C26">
        <v>41284</v>
      </c>
    </row>
    <row r="27" spans="1:3">
      <c r="A27" t="s">
        <v>108</v>
      </c>
      <c r="B27" t="s">
        <v>217</v>
      </c>
      <c r="C27">
        <v>41282</v>
      </c>
    </row>
    <row r="28" spans="1:3">
      <c r="A28" t="s">
        <v>113</v>
      </c>
      <c r="B28" t="s">
        <v>217</v>
      </c>
      <c r="C28">
        <v>41282</v>
      </c>
    </row>
    <row r="29" spans="1:3">
      <c r="A29" t="s">
        <v>223</v>
      </c>
      <c r="B29" t="s">
        <v>220</v>
      </c>
      <c r="C29">
        <v>41282</v>
      </c>
    </row>
    <row r="30" spans="1:3">
      <c r="A30" t="s">
        <v>118</v>
      </c>
      <c r="B30" t="s">
        <v>217</v>
      </c>
      <c r="C30">
        <v>41282</v>
      </c>
    </row>
    <row r="31" spans="1:3">
      <c r="A31" t="s">
        <v>124</v>
      </c>
      <c r="B31" t="s">
        <v>217</v>
      </c>
      <c r="C31">
        <v>41282</v>
      </c>
    </row>
    <row r="32" spans="1:3">
      <c r="A32" t="s">
        <v>129</v>
      </c>
      <c r="B32" t="s">
        <v>217</v>
      </c>
      <c r="C32">
        <v>41282</v>
      </c>
    </row>
    <row r="33" spans="1:3">
      <c r="A33" t="s">
        <v>134</v>
      </c>
      <c r="B33" t="s">
        <v>217</v>
      </c>
      <c r="C33">
        <v>41282</v>
      </c>
    </row>
    <row r="34" spans="1:3">
      <c r="A34" t="s">
        <v>140</v>
      </c>
      <c r="B34" t="s">
        <v>217</v>
      </c>
      <c r="C34">
        <v>41282</v>
      </c>
    </row>
    <row r="35" spans="1:3">
      <c r="A35" t="s">
        <v>146</v>
      </c>
      <c r="B35" t="s">
        <v>217</v>
      </c>
      <c r="C35">
        <v>41283</v>
      </c>
    </row>
    <row r="36" spans="1:3">
      <c r="A36" t="s">
        <v>149</v>
      </c>
      <c r="B36" t="s">
        <v>217</v>
      </c>
      <c r="C36">
        <v>41282</v>
      </c>
    </row>
    <row r="37" spans="1:3">
      <c r="A37" t="s">
        <v>154</v>
      </c>
      <c r="B37" t="s">
        <v>217</v>
      </c>
      <c r="C37">
        <v>41282</v>
      </c>
    </row>
    <row r="38" spans="1:3">
      <c r="A38" t="s">
        <v>158</v>
      </c>
      <c r="B38" t="s">
        <v>217</v>
      </c>
      <c r="C38">
        <v>41282</v>
      </c>
    </row>
    <row r="39" spans="1:3">
      <c r="A39" t="s">
        <v>161</v>
      </c>
      <c r="B39" t="s">
        <v>217</v>
      </c>
      <c r="C39" t="s">
        <v>224</v>
      </c>
    </row>
    <row r="40" spans="1:3">
      <c r="A40" t="s">
        <v>167</v>
      </c>
      <c r="B40" t="s">
        <v>217</v>
      </c>
      <c r="C40">
        <v>41282</v>
      </c>
    </row>
    <row r="41" spans="1:3">
      <c r="A41" t="s">
        <v>171</v>
      </c>
      <c r="B41" t="s">
        <v>217</v>
      </c>
      <c r="C41" t="s">
        <v>225</v>
      </c>
    </row>
    <row r="42" spans="1:3">
      <c r="A42" t="s">
        <v>173</v>
      </c>
      <c r="B42" t="s">
        <v>217</v>
      </c>
      <c r="C42" t="s">
        <v>224</v>
      </c>
    </row>
    <row r="43" spans="1:3">
      <c r="A43" t="s">
        <v>180</v>
      </c>
      <c r="B43" t="s">
        <v>217</v>
      </c>
      <c r="C43" t="s">
        <v>224</v>
      </c>
    </row>
    <row r="44" spans="1:3">
      <c r="A44" t="s">
        <v>187</v>
      </c>
      <c r="B44" t="s">
        <v>217</v>
      </c>
      <c r="C44">
        <v>41282</v>
      </c>
    </row>
    <row r="45" spans="1:3">
      <c r="A45" s="83" t="s">
        <v>193</v>
      </c>
      <c r="B45" t="s">
        <v>217</v>
      </c>
      <c r="C45">
        <v>41282</v>
      </c>
    </row>
    <row r="46" spans="1:3">
      <c r="A46" s="83" t="s">
        <v>198</v>
      </c>
      <c r="B46" t="s">
        <v>217</v>
      </c>
      <c r="C46">
        <v>41282</v>
      </c>
    </row>
    <row r="47" spans="1:3">
      <c r="A47" s="84" t="s">
        <v>202</v>
      </c>
      <c r="C47" s="85" t="s">
        <v>225</v>
      </c>
    </row>
    <row r="48" spans="1:3">
      <c r="A48" s="84" t="s">
        <v>205</v>
      </c>
      <c r="C48" s="84" t="s">
        <v>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Achala Priyangi</dc:creator>
  <cp:lastModifiedBy>Win7</cp:lastModifiedBy>
  <cp:lastPrinted>2014-04-25T10:03:00Z</cp:lastPrinted>
  <dcterms:created xsi:type="dcterms:W3CDTF">2014-04-05T06:08:09Z</dcterms:created>
  <dcterms:modified xsi:type="dcterms:W3CDTF">2014-05-02T06:46:33Z</dcterms:modified>
</cp:coreProperties>
</file>