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PremierSalesSalary_2014-03" sheetId="1" r:id="rId1"/>
    <sheet name="Sheet2" sheetId="2" r:id="rId2"/>
    <sheet name="Sheet3" sheetId="3" r:id="rId3"/>
  </sheets>
  <calcPr calcId="124519" calcMode="manual" calcCompleted="0" calcOnSave="0"/>
</workbook>
</file>

<file path=xl/calcChain.xml><?xml version="1.0" encoding="utf-8"?>
<calcChain xmlns="http://schemas.openxmlformats.org/spreadsheetml/2006/main">
  <c r="AS10" i="1"/>
  <c r="AS9"/>
  <c r="AS8"/>
  <c r="AS7"/>
  <c r="AS6"/>
  <c r="AS5"/>
  <c r="AS4"/>
  <c r="AS3"/>
  <c r="AR10"/>
  <c r="AR9"/>
  <c r="AR8"/>
  <c r="AR7"/>
  <c r="AR6"/>
  <c r="AR5"/>
  <c r="AR4"/>
  <c r="AR3"/>
  <c r="AQ10"/>
  <c r="AQ9"/>
  <c r="AQ8"/>
  <c r="AQ7"/>
  <c r="AQ6"/>
  <c r="AQ5"/>
  <c r="AQ4"/>
  <c r="AQ3"/>
  <c r="AN10"/>
  <c r="AO10"/>
  <c r="AP10"/>
  <c r="AM10"/>
  <c r="AM9"/>
  <c r="AM8"/>
  <c r="AM7"/>
  <c r="AM6"/>
  <c r="AM5"/>
  <c r="AM4"/>
  <c r="AM3"/>
  <c r="AL10"/>
  <c r="AL9"/>
  <c r="AL8"/>
  <c r="AL7"/>
  <c r="AL6"/>
  <c r="AL5"/>
  <c r="AL4"/>
  <c r="AL3"/>
  <c r="AK10"/>
  <c r="AK9"/>
  <c r="AK8"/>
  <c r="AK7"/>
  <c r="AK6"/>
  <c r="AK5"/>
  <c r="AK4"/>
  <c r="AK3"/>
  <c r="S10"/>
  <c r="T10"/>
  <c r="U10"/>
  <c r="V10"/>
  <c r="W10"/>
  <c r="X10"/>
  <c r="Y10"/>
  <c r="Z10"/>
  <c r="AA10"/>
  <c r="AB10"/>
  <c r="AC10"/>
  <c r="AD10"/>
  <c r="AE10"/>
  <c r="AF10"/>
  <c r="AG10"/>
  <c r="AH10"/>
  <c r="AJ10"/>
  <c r="AI10"/>
  <c r="AI9"/>
  <c r="AI8"/>
  <c r="AI7"/>
  <c r="AI6"/>
  <c r="AI5"/>
  <c r="AI4"/>
  <c r="AI3"/>
</calcChain>
</file>

<file path=xl/sharedStrings.xml><?xml version="1.0" encoding="utf-8"?>
<sst xmlns="http://schemas.openxmlformats.org/spreadsheetml/2006/main" count="121" uniqueCount="90">
  <si>
    <t>FL CODE</t>
  </si>
  <si>
    <t>VIRTUAL CODES</t>
  </si>
  <si>
    <t>OFFICIAL NO</t>
  </si>
  <si>
    <t>TL/BPO</t>
  </si>
  <si>
    <t>NAME</t>
  </si>
  <si>
    <t>MANAGER</t>
  </si>
  <si>
    <t>NIC</t>
  </si>
  <si>
    <t>DESIGNATION</t>
  </si>
  <si>
    <t>ADDRESS LINE 1</t>
  </si>
  <si>
    <t>ADDRESS LINE 2</t>
  </si>
  <si>
    <t>CITY</t>
  </si>
  <si>
    <t>BANK</t>
  </si>
  <si>
    <t>BRANCH</t>
  </si>
  <si>
    <t>BPO</t>
  </si>
  <si>
    <t>A.S.SAFWAN</t>
  </si>
  <si>
    <t>DAMITH</t>
  </si>
  <si>
    <t>880151070V</t>
  </si>
  <si>
    <t>ENTERPRISE SOLUTIONS ASSOCIATE</t>
  </si>
  <si>
    <t>137/6,HILL STREET</t>
  </si>
  <si>
    <t>DEHIWALA</t>
  </si>
  <si>
    <t>COM</t>
  </si>
  <si>
    <t>PRE105</t>
  </si>
  <si>
    <t>A.ANTHONY</t>
  </si>
  <si>
    <t>792303986V</t>
  </si>
  <si>
    <t>28/321,MUWANTENNA</t>
  </si>
  <si>
    <t>THIRUWANAKITIYA</t>
  </si>
  <si>
    <t>RATHNAPURA</t>
  </si>
  <si>
    <t>E.T.JOHNSON</t>
  </si>
  <si>
    <t>761111973V</t>
  </si>
  <si>
    <t>89,JOHN KEELLS HOUSING SCHEME</t>
  </si>
  <si>
    <t>ENDERAMULLA</t>
  </si>
  <si>
    <t>WATHTHALA</t>
  </si>
  <si>
    <t>D.D.T.K.WICKRAMARATHNA</t>
  </si>
  <si>
    <t>803265399V</t>
  </si>
  <si>
    <t>30/14,GAJABA RD</t>
  </si>
  <si>
    <t>KIRULAPONE</t>
  </si>
  <si>
    <t>COLOMBO 06</t>
  </si>
  <si>
    <t>H.H.B.KIRINDENIYA</t>
  </si>
  <si>
    <t>822300982V</t>
  </si>
  <si>
    <t>9/23/203</t>
  </si>
  <si>
    <t>19/10,SELAM BRIDGE</t>
  </si>
  <si>
    <t>NAWALAPITIYA</t>
  </si>
  <si>
    <t>KOLLUPITIYA</t>
  </si>
  <si>
    <t>M A DILUSHA</t>
  </si>
  <si>
    <t>875931660V</t>
  </si>
  <si>
    <t>8-D/156, JAYAWADANAGAMA</t>
  </si>
  <si>
    <t>BATHTHARAMULLA</t>
  </si>
  <si>
    <t>BANDARAGAMA</t>
  </si>
  <si>
    <t>Revenue Ex Tax</t>
  </si>
  <si>
    <t xml:space="preserve">Rev. Commission </t>
  </si>
  <si>
    <t>Total Connections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</si>
  <si>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</si>
  <si>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</si>
  <si>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</si>
  <si>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</si>
  <si>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</si>
  <si>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</si>
  <si>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</si>
  <si>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</si>
  <si>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Comm. Advancement</t>
  </si>
  <si>
    <t>Adj. Balance Comm.</t>
  </si>
  <si>
    <t>EMPLOYEE NUMBER</t>
  </si>
  <si>
    <t>DATE OF JOIN</t>
  </si>
  <si>
    <t>MEMBER STATUS</t>
  </si>
  <si>
    <t>E</t>
  </si>
  <si>
    <t>DAYS WORKED</t>
  </si>
  <si>
    <t>ACCOUNT</t>
  </si>
  <si>
    <t>BASIC REMUNERATION</t>
  </si>
  <si>
    <t>BRA</t>
  </si>
  <si>
    <t>GROSS REMUNERATION</t>
  </si>
  <si>
    <t>TOTAL REMUNERATION</t>
  </si>
  <si>
    <t>HOLD</t>
  </si>
  <si>
    <t>BANK TRANSFER AMOUNT</t>
  </si>
  <si>
    <t>EPF CONTRIBUTION</t>
  </si>
  <si>
    <t>ETF CONTRIBUTION</t>
  </si>
  <si>
    <t>COMMISSION ADVANCE</t>
  </si>
  <si>
    <t>NET REMUNERATION</t>
  </si>
  <si>
    <t>PAYMENT</t>
  </si>
  <si>
    <t>SALES COMMISSIONS</t>
  </si>
  <si>
    <t>EPF Deduction</t>
  </si>
  <si>
    <t>KIRULAPONA</t>
  </si>
  <si>
    <t>WATTALA</t>
  </si>
  <si>
    <t>N</t>
  </si>
  <si>
    <t>PAYE</t>
  </si>
  <si>
    <t>S.L.P.R.KANNANGARA</t>
  </si>
  <si>
    <t>780472073V</t>
  </si>
  <si>
    <t>182/140,SITHUM SEWANA</t>
  </si>
  <si>
    <t>MAHARAKMA,MAWALA</t>
  </si>
  <si>
    <t>WADDUWA</t>
  </si>
  <si>
    <t>MORATUWA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</si>
</sst>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name val="Calibri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mbria"/>
      <family val="1"/>
      <scheme val="major"/>
    </font>
    <font>
      <b/>
      <sz val="8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47E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25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/>
    <xf numFmtId="14" fontId="1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5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3" fontId="7" fillId="4" borderId="1" xfId="1" applyFont="1" applyFill="1" applyBorder="1" applyAlignment="1">
      <alignment horizontal="center" vertical="center" wrapText="1"/>
    </xf>
    <xf numFmtId="43" fontId="7" fillId="5" borderId="1" xfId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43" fontId="7" fillId="12" borderId="1" xfId="1" applyFont="1" applyFill="1" applyBorder="1" applyAlignment="1">
      <alignment horizontal="center" vertical="center" wrapText="1"/>
    </xf>
    <xf numFmtId="43" fontId="7" fillId="13" borderId="1" xfId="1" applyFont="1" applyFill="1" applyBorder="1" applyAlignment="1">
      <alignment horizontal="center" vertical="center" wrapText="1"/>
    </xf>
    <xf numFmtId="43" fontId="8" fillId="14" borderId="1" xfId="1" applyFont="1" applyFill="1" applyBorder="1" applyAlignment="1">
      <alignment horizontal="center" vertical="center" wrapText="1"/>
    </xf>
    <xf numFmtId="0" fontId="1" fillId="0" borderId="0" xfId="0" applyFont="1"/>
    <xf numFmtId="43" fontId="1" fillId="0" borderId="0" xfId="1" applyFont="1"/>
    <xf numFmtId="14" fontId="7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1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1" fillId="0" borderId="0" xfId="0" applyNumberFormat="1" applyFont="1"/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"/>
  <sheetViews>
    <sheetView tabSelected="1" topLeftCell="G1" workbookViewId="0">
      <selection activeCell="M22" sqref="M21:M22"/>
    </sheetView>
  </sheetViews>
  <sheetFormatPr defaultRowHeight="11.25"/>
  <cols>
    <col min="1" max="5" width="9.140625" style="33"/>
    <col min="6" max="6" width="20.42578125" style="33" customWidth="1"/>
    <col min="7" max="10" width="9.140625" style="33"/>
    <col min="11" max="11" width="29.5703125" style="33" customWidth="1"/>
    <col min="12" max="16" width="9.140625" style="33"/>
    <col min="17" max="17" width="9.5703125" style="33" bestFit="1" customWidth="1"/>
    <col min="18" max="18" width="15.140625" style="33" customWidth="1"/>
    <col min="19" max="20" width="9.140625" style="33"/>
    <col min="21" max="21" width="11" style="33" customWidth="1"/>
    <col min="22" max="24" width="9.140625" style="33"/>
    <col min="25" max="25" width="10.140625" style="33" bestFit="1" customWidth="1"/>
    <col min="26" max="29" width="9.140625" style="33"/>
    <col min="30" max="30" width="9.28515625" style="33" bestFit="1" customWidth="1"/>
    <col min="31" max="31" width="9.28515625" style="33" customWidth="1"/>
    <col min="32" max="32" width="10.28515625" style="33" customWidth="1"/>
    <col min="33" max="33" width="10.85546875" style="33" customWidth="1"/>
    <col min="34" max="34" width="9.28515625" style="33" bestFit="1" customWidth="1"/>
    <col min="35" max="35" width="11.42578125" style="33" customWidth="1"/>
    <col min="36" max="36" width="10.140625" style="33" bestFit="1" customWidth="1"/>
    <col min="37" max="38" width="10.7109375" style="33" customWidth="1"/>
    <col min="39" max="40" width="11" style="33" customWidth="1"/>
    <col min="41" max="42" width="10.42578125" style="33" customWidth="1"/>
    <col min="43" max="43" width="14.140625" style="33" customWidth="1"/>
    <col min="44" max="45" width="15" style="33" customWidth="1"/>
    <col min="46" max="16384" width="9.140625" style="33"/>
  </cols>
  <sheetData>
    <row r="1" spans="1:45">
      <c r="AJ1" s="34"/>
      <c r="AK1" s="34"/>
      <c r="AL1" s="34"/>
      <c r="AM1" s="34"/>
      <c r="AN1" s="34"/>
    </row>
    <row r="2" spans="1:45" ht="33.75">
      <c r="A2" s="35" t="s">
        <v>61</v>
      </c>
      <c r="B2" s="36" t="s">
        <v>0</v>
      </c>
      <c r="C2" s="37" t="s">
        <v>1</v>
      </c>
      <c r="D2" s="38" t="s">
        <v>2</v>
      </c>
      <c r="E2" s="38" t="s">
        <v>3</v>
      </c>
      <c r="F2" s="39" t="s">
        <v>4</v>
      </c>
      <c r="G2" s="38" t="s">
        <v>5</v>
      </c>
      <c r="H2" s="38" t="s">
        <v>63</v>
      </c>
      <c r="I2" s="38" t="s">
        <v>65</v>
      </c>
      <c r="J2" s="38" t="s">
        <v>6</v>
      </c>
      <c r="K2" s="40" t="s">
        <v>7</v>
      </c>
      <c r="L2" s="41" t="s">
        <v>62</v>
      </c>
      <c r="M2" s="42" t="s">
        <v>8</v>
      </c>
      <c r="N2" s="42" t="s">
        <v>9</v>
      </c>
      <c r="O2" s="42" t="s">
        <v>10</v>
      </c>
      <c r="P2" s="38" t="s">
        <v>11</v>
      </c>
      <c r="Q2" s="43" t="s">
        <v>66</v>
      </c>
      <c r="R2" s="38" t="s">
        <v>12</v>
      </c>
      <c r="S2" s="22" t="s">
        <v>48</v>
      </c>
      <c r="T2" s="23" t="s">
        <v>49</v>
      </c>
      <c r="U2" s="24" t="s">
        <v>50</v>
      </c>
      <c r="V2" s="25" t="s">
        <v>51</v>
      </c>
      <c r="W2" s="26" t="s">
        <v>52</v>
      </c>
      <c r="X2" s="25" t="s">
        <v>53</v>
      </c>
      <c r="Y2" s="26" t="s">
        <v>54</v>
      </c>
      <c r="Z2" s="25" t="s">
        <v>55</v>
      </c>
      <c r="AA2" s="26" t="s">
        <v>56</v>
      </c>
      <c r="AB2" s="25" t="s">
        <v>57</v>
      </c>
      <c r="AC2" s="26" t="s">
        <v>58</v>
      </c>
      <c r="AD2" s="27" t="s">
        <v>67</v>
      </c>
      <c r="AE2" s="27" t="s">
        <v>68</v>
      </c>
      <c r="AF2" s="27" t="s">
        <v>75</v>
      </c>
      <c r="AG2" s="28" t="s">
        <v>59</v>
      </c>
      <c r="AH2" s="29" t="s">
        <v>60</v>
      </c>
      <c r="AI2" s="29" t="s">
        <v>78</v>
      </c>
      <c r="AJ2" s="30" t="s">
        <v>69</v>
      </c>
      <c r="AK2" s="31" t="s">
        <v>79</v>
      </c>
      <c r="AL2" s="31" t="s">
        <v>76</v>
      </c>
      <c r="AM2" s="32" t="s">
        <v>70</v>
      </c>
      <c r="AN2" s="32" t="s">
        <v>77</v>
      </c>
      <c r="AO2" s="48" t="s">
        <v>71</v>
      </c>
      <c r="AP2" s="48" t="s">
        <v>83</v>
      </c>
      <c r="AQ2" s="48" t="s">
        <v>72</v>
      </c>
      <c r="AR2" s="49" t="s">
        <v>73</v>
      </c>
      <c r="AS2" s="49" t="s">
        <v>74</v>
      </c>
    </row>
    <row r="3" spans="1:45">
      <c r="A3" s="44">
        <v>5017</v>
      </c>
      <c r="B3" s="13">
        <v>0</v>
      </c>
      <c r="C3" s="15">
        <v>722208851</v>
      </c>
      <c r="D3" s="3">
        <v>3089148</v>
      </c>
      <c r="E3" s="10" t="s">
        <v>13</v>
      </c>
      <c r="F3" s="12" t="s">
        <v>14</v>
      </c>
      <c r="G3" s="3" t="s">
        <v>15</v>
      </c>
      <c r="H3" s="3" t="s">
        <v>64</v>
      </c>
      <c r="I3" s="3">
        <v>30</v>
      </c>
      <c r="J3" s="3" t="s">
        <v>16</v>
      </c>
      <c r="K3" s="6" t="s">
        <v>17</v>
      </c>
      <c r="L3" s="8">
        <v>41416</v>
      </c>
      <c r="M3" s="3" t="s">
        <v>18</v>
      </c>
      <c r="N3" s="3"/>
      <c r="O3" s="3" t="s">
        <v>19</v>
      </c>
      <c r="P3" s="4" t="s">
        <v>20</v>
      </c>
      <c r="Q3" s="4">
        <v>8580007984</v>
      </c>
      <c r="R3" s="4" t="s">
        <v>19</v>
      </c>
      <c r="S3" s="5">
        <v>17387.990000000002</v>
      </c>
      <c r="T3" s="5">
        <v>2173.4987500000002</v>
      </c>
      <c r="U3" s="5">
        <v>0</v>
      </c>
      <c r="V3" s="5">
        <v>0</v>
      </c>
      <c r="W3" s="5">
        <v>0</v>
      </c>
      <c r="X3" s="5">
        <v>58</v>
      </c>
      <c r="Y3" s="47">
        <v>26100</v>
      </c>
      <c r="Z3" s="5">
        <v>0</v>
      </c>
      <c r="AA3" s="47">
        <v>0</v>
      </c>
      <c r="AB3" s="5">
        <v>0</v>
      </c>
      <c r="AC3" s="47">
        <v>0</v>
      </c>
      <c r="AD3" s="47">
        <v>4000</v>
      </c>
      <c r="AE3" s="47">
        <v>1000</v>
      </c>
      <c r="AF3" s="47">
        <v>0</v>
      </c>
      <c r="AG3" s="47">
        <v>20000</v>
      </c>
      <c r="AH3" s="47">
        <v>0</v>
      </c>
      <c r="AI3" s="47">
        <f t="shared" ref="AI3:AI9" ca="1" si="0">AJ3-5000</f>
        <v>40790.8825</v>
      </c>
      <c r="AJ3" s="47">
        <v>45790.8825</v>
      </c>
      <c r="AK3" s="47">
        <f t="shared" ref="AK3:AK9" ca="1" si="1">AJ3*8%</f>
        <v>3663.2705999999998</v>
      </c>
      <c r="AL3" s="47">
        <f t="shared" ref="AL3:AL9" ca="1" si="2">AJ3-AK3</f>
        <v>42127.611900000004</v>
      </c>
      <c r="AM3" s="47">
        <f t="shared" ref="AM3:AM9" ca="1" si="3">AJ3-AK3</f>
        <v>42127.611900000004</v>
      </c>
      <c r="AN3" s="47">
        <v>0</v>
      </c>
      <c r="AO3" s="50">
        <v>2750</v>
      </c>
      <c r="AP3" s="50">
        <v>0</v>
      </c>
      <c r="AQ3" s="47">
        <f t="shared" ref="AQ3:AQ9" ca="1" si="4">AM3-AO3</f>
        <v>39377.611900000004</v>
      </c>
      <c r="AR3" s="50">
        <f t="shared" ref="AR3:AR9" ca="1" si="5">AJ3*12%</f>
        <v>5494.9058999999997</v>
      </c>
      <c r="AS3" s="50">
        <f t="shared" ref="AS3:AS9" ca="1" si="6">AJ3*3%</f>
        <v>1373.7264749999999</v>
      </c>
    </row>
    <row r="4" spans="1:45">
      <c r="A4" s="44">
        <v>5013</v>
      </c>
      <c r="B4" s="13" t="s">
        <v>21</v>
      </c>
      <c r="C4" s="14">
        <v>722202357</v>
      </c>
      <c r="D4" s="16">
        <v>3082088</v>
      </c>
      <c r="E4" s="10" t="s">
        <v>13</v>
      </c>
      <c r="F4" s="11" t="s">
        <v>22</v>
      </c>
      <c r="G4" s="10" t="s">
        <v>15</v>
      </c>
      <c r="H4" s="10" t="s">
        <v>64</v>
      </c>
      <c r="I4" s="3">
        <v>30</v>
      </c>
      <c r="J4" s="1" t="s">
        <v>23</v>
      </c>
      <c r="K4" s="6" t="s">
        <v>17</v>
      </c>
      <c r="L4" s="7">
        <v>40914</v>
      </c>
      <c r="M4" s="1" t="s">
        <v>24</v>
      </c>
      <c r="N4" s="1" t="s">
        <v>25</v>
      </c>
      <c r="O4" s="1" t="s">
        <v>26</v>
      </c>
      <c r="P4" s="1" t="s">
        <v>20</v>
      </c>
      <c r="Q4" s="2">
        <v>8560019487</v>
      </c>
      <c r="R4" s="1" t="s">
        <v>26</v>
      </c>
      <c r="S4" s="5">
        <v>52712.95</v>
      </c>
      <c r="T4" s="5">
        <v>6589.1187499999996</v>
      </c>
      <c r="U4" s="5">
        <v>0</v>
      </c>
      <c r="V4" s="5">
        <v>0</v>
      </c>
      <c r="W4" s="5">
        <v>0</v>
      </c>
      <c r="X4" s="5">
        <v>39</v>
      </c>
      <c r="Y4" s="47">
        <v>17550</v>
      </c>
      <c r="Z4" s="5">
        <v>1</v>
      </c>
      <c r="AA4" s="47">
        <v>850</v>
      </c>
      <c r="AB4" s="5">
        <v>1</v>
      </c>
      <c r="AC4" s="47">
        <v>450</v>
      </c>
      <c r="AD4" s="47">
        <v>4000</v>
      </c>
      <c r="AE4" s="47">
        <v>1000</v>
      </c>
      <c r="AF4" s="47">
        <v>0</v>
      </c>
      <c r="AG4" s="47">
        <v>20000</v>
      </c>
      <c r="AH4" s="47">
        <v>0</v>
      </c>
      <c r="AI4" s="47">
        <f t="shared" ca="1" si="0"/>
        <v>6419.6287499999999</v>
      </c>
      <c r="AJ4" s="47">
        <v>11419.62875</v>
      </c>
      <c r="AK4" s="47">
        <f t="shared" ca="1" si="1"/>
        <v>913.57029999999997</v>
      </c>
      <c r="AL4" s="47">
        <f t="shared" ca="1" si="2"/>
        <v>10506.05845</v>
      </c>
      <c r="AM4" s="47">
        <f t="shared" ca="1" si="3"/>
        <v>10506.05845</v>
      </c>
      <c r="AN4" s="47">
        <v>0</v>
      </c>
      <c r="AO4" s="50">
        <v>10000</v>
      </c>
      <c r="AP4" s="50">
        <v>0</v>
      </c>
      <c r="AQ4" s="47">
        <f t="shared" ca="1" si="4"/>
        <v>506.05845000000045</v>
      </c>
      <c r="AR4" s="50">
        <f t="shared" ca="1" si="5"/>
        <v>1370.35545</v>
      </c>
      <c r="AS4" s="50">
        <f t="shared" ca="1" si="6"/>
        <v>342.5888625</v>
      </c>
    </row>
    <row r="5" spans="1:45">
      <c r="A5" s="44">
        <v>5018</v>
      </c>
      <c r="B5" s="18">
        <v>0</v>
      </c>
      <c r="C5" s="17">
        <v>722208928</v>
      </c>
      <c r="D5" s="3">
        <v>3089144</v>
      </c>
      <c r="E5" s="10" t="s">
        <v>13</v>
      </c>
      <c r="F5" s="11" t="s">
        <v>27</v>
      </c>
      <c r="G5" s="10" t="s">
        <v>15</v>
      </c>
      <c r="H5" s="10" t="s">
        <v>64</v>
      </c>
      <c r="I5" s="3">
        <v>30</v>
      </c>
      <c r="J5" s="5" t="s">
        <v>28</v>
      </c>
      <c r="K5" s="6" t="s">
        <v>17</v>
      </c>
      <c r="L5" s="9">
        <v>41466</v>
      </c>
      <c r="M5" s="1" t="s">
        <v>29</v>
      </c>
      <c r="N5" s="1" t="s">
        <v>30</v>
      </c>
      <c r="O5" s="1" t="s">
        <v>31</v>
      </c>
      <c r="P5" s="1" t="s">
        <v>20</v>
      </c>
      <c r="Q5" s="1">
        <v>8259000653</v>
      </c>
      <c r="R5" s="5" t="s">
        <v>81</v>
      </c>
      <c r="S5" s="5">
        <v>13824.73</v>
      </c>
      <c r="T5" s="5">
        <v>1728.0912499999999</v>
      </c>
      <c r="U5" s="5">
        <v>0</v>
      </c>
      <c r="V5" s="5">
        <v>0</v>
      </c>
      <c r="W5" s="5">
        <v>0</v>
      </c>
      <c r="X5" s="5">
        <v>0</v>
      </c>
      <c r="Y5" s="47">
        <v>0</v>
      </c>
      <c r="Z5" s="5">
        <v>0</v>
      </c>
      <c r="AA5" s="47">
        <v>0</v>
      </c>
      <c r="AB5" s="5">
        <v>0</v>
      </c>
      <c r="AC5" s="47">
        <v>0</v>
      </c>
      <c r="AD5" s="47">
        <v>4000</v>
      </c>
      <c r="AE5" s="47">
        <v>1000</v>
      </c>
      <c r="AF5" s="47">
        <v>0</v>
      </c>
      <c r="AG5" s="47">
        <v>0</v>
      </c>
      <c r="AH5" s="47">
        <v>0</v>
      </c>
      <c r="AI5" s="47">
        <f t="shared" ca="1" si="0"/>
        <v>34469.133750000001</v>
      </c>
      <c r="AJ5" s="47">
        <v>39469.133750000001</v>
      </c>
      <c r="AK5" s="47">
        <f t="shared" ca="1" si="1"/>
        <v>3157.5307000000003</v>
      </c>
      <c r="AL5" s="47">
        <f t="shared" ca="1" si="2"/>
        <v>36311.603049999998</v>
      </c>
      <c r="AM5" s="47">
        <f t="shared" ca="1" si="3"/>
        <v>36311.603049999998</v>
      </c>
      <c r="AN5" s="47">
        <v>0</v>
      </c>
      <c r="AO5" s="50">
        <v>5500</v>
      </c>
      <c r="AP5" s="50">
        <v>0</v>
      </c>
      <c r="AQ5" s="47">
        <f t="shared" ca="1" si="4"/>
        <v>30811.603049999998</v>
      </c>
      <c r="AR5" s="50">
        <f t="shared" ca="1" si="5"/>
        <v>4736.2960499999999</v>
      </c>
      <c r="AS5" s="50">
        <f t="shared" ca="1" si="6"/>
        <v>1184.0740125</v>
      </c>
    </row>
    <row r="6" spans="1:45">
      <c r="A6" s="44">
        <v>5020</v>
      </c>
      <c r="B6" s="13">
        <v>0</v>
      </c>
      <c r="C6" s="14">
        <v>722208854</v>
      </c>
      <c r="D6" s="10">
        <v>3089166</v>
      </c>
      <c r="E6" s="10" t="s">
        <v>13</v>
      </c>
      <c r="F6" s="11" t="s">
        <v>32</v>
      </c>
      <c r="G6" s="10" t="s">
        <v>15</v>
      </c>
      <c r="H6" s="10" t="s">
        <v>64</v>
      </c>
      <c r="I6" s="3">
        <v>30</v>
      </c>
      <c r="J6" s="1" t="s">
        <v>33</v>
      </c>
      <c r="K6" s="6" t="s">
        <v>17</v>
      </c>
      <c r="L6" s="7">
        <v>41402</v>
      </c>
      <c r="M6" s="1" t="s">
        <v>34</v>
      </c>
      <c r="N6" s="1" t="s">
        <v>35</v>
      </c>
      <c r="O6" s="1" t="s">
        <v>36</v>
      </c>
      <c r="P6" s="1" t="s">
        <v>20</v>
      </c>
      <c r="Q6" s="2">
        <v>8470026963</v>
      </c>
      <c r="R6" s="1" t="s">
        <v>80</v>
      </c>
      <c r="S6" s="5">
        <v>129947</v>
      </c>
      <c r="T6" s="5">
        <v>16243.375</v>
      </c>
      <c r="U6" s="5">
        <v>0</v>
      </c>
      <c r="V6" s="5">
        <v>0</v>
      </c>
      <c r="W6" s="5">
        <v>0</v>
      </c>
      <c r="X6" s="5">
        <v>211</v>
      </c>
      <c r="Y6" s="47">
        <v>94950</v>
      </c>
      <c r="Z6" s="5">
        <v>0</v>
      </c>
      <c r="AA6" s="47">
        <v>0</v>
      </c>
      <c r="AB6" s="5">
        <v>1</v>
      </c>
      <c r="AC6" s="47">
        <v>450</v>
      </c>
      <c r="AD6" s="47">
        <v>4000</v>
      </c>
      <c r="AE6" s="47">
        <v>1000</v>
      </c>
      <c r="AF6" s="47">
        <v>0</v>
      </c>
      <c r="AG6" s="47">
        <v>20000</v>
      </c>
      <c r="AH6" s="47">
        <v>0</v>
      </c>
      <c r="AI6" s="47">
        <f t="shared" ca="1" si="0"/>
        <v>60826.671249999999</v>
      </c>
      <c r="AJ6" s="47">
        <v>65826.671249999999</v>
      </c>
      <c r="AK6" s="47">
        <f t="shared" ca="1" si="1"/>
        <v>5266.1337000000003</v>
      </c>
      <c r="AL6" s="47">
        <f t="shared" ca="1" si="2"/>
        <v>60560.537550000001</v>
      </c>
      <c r="AM6" s="47">
        <f t="shared" ca="1" si="3"/>
        <v>60560.537550000001</v>
      </c>
      <c r="AN6" s="47">
        <v>0</v>
      </c>
      <c r="AO6" s="50">
        <v>26740</v>
      </c>
      <c r="AP6" s="50">
        <v>0</v>
      </c>
      <c r="AQ6" s="47">
        <f t="shared" ca="1" si="4"/>
        <v>33820.537550000001</v>
      </c>
      <c r="AR6" s="50">
        <f t="shared" ca="1" si="5"/>
        <v>7899.2005499999996</v>
      </c>
      <c r="AS6" s="50">
        <f t="shared" ca="1" si="6"/>
        <v>1974.8001374999999</v>
      </c>
    </row>
    <row r="7" spans="1:45">
      <c r="A7" s="46">
        <v>5032</v>
      </c>
      <c r="B7" s="13">
        <v>0</v>
      </c>
      <c r="C7" s="14">
        <v>722203068</v>
      </c>
      <c r="D7" s="10">
        <v>3906524</v>
      </c>
      <c r="E7" s="10" t="s">
        <v>13</v>
      </c>
      <c r="F7" s="11" t="s">
        <v>37</v>
      </c>
      <c r="G7" s="10" t="s">
        <v>15</v>
      </c>
      <c r="H7" s="10" t="s">
        <v>64</v>
      </c>
      <c r="I7" s="3">
        <v>30</v>
      </c>
      <c r="J7" s="1" t="s">
        <v>38</v>
      </c>
      <c r="K7" s="6" t="s">
        <v>17</v>
      </c>
      <c r="L7" s="7" t="s">
        <v>39</v>
      </c>
      <c r="M7" s="1" t="s">
        <v>40</v>
      </c>
      <c r="N7" s="1"/>
      <c r="O7" s="1" t="s">
        <v>41</v>
      </c>
      <c r="P7" s="1" t="s">
        <v>20</v>
      </c>
      <c r="Q7" s="2">
        <v>8110031118</v>
      </c>
      <c r="R7" s="1" t="s">
        <v>42</v>
      </c>
      <c r="S7" s="5">
        <v>45190.03</v>
      </c>
      <c r="T7" s="5">
        <v>5648.7537499999999</v>
      </c>
      <c r="U7" s="5">
        <v>0</v>
      </c>
      <c r="V7" s="5">
        <v>0</v>
      </c>
      <c r="W7" s="5">
        <v>0</v>
      </c>
      <c r="X7" s="5">
        <v>55</v>
      </c>
      <c r="Y7" s="47">
        <v>24750</v>
      </c>
      <c r="Z7" s="5">
        <v>1</v>
      </c>
      <c r="AA7" s="47">
        <v>850</v>
      </c>
      <c r="AB7" s="5">
        <v>2</v>
      </c>
      <c r="AC7" s="47">
        <v>900</v>
      </c>
      <c r="AD7" s="47">
        <v>4000</v>
      </c>
      <c r="AE7" s="47">
        <v>1000</v>
      </c>
      <c r="AF7" s="47">
        <v>0</v>
      </c>
      <c r="AG7" s="47">
        <v>20000</v>
      </c>
      <c r="AH7" s="47">
        <v>0</v>
      </c>
      <c r="AI7" s="47">
        <f t="shared" ca="1" si="0"/>
        <v>34433.550000000003</v>
      </c>
      <c r="AJ7" s="47">
        <v>39433.550000000003</v>
      </c>
      <c r="AK7" s="47">
        <f t="shared" ca="1" si="1"/>
        <v>3154.6840000000002</v>
      </c>
      <c r="AL7" s="47">
        <f t="shared" ca="1" si="2"/>
        <v>36278.866000000002</v>
      </c>
      <c r="AM7" s="47">
        <f t="shared" ca="1" si="3"/>
        <v>36278.866000000002</v>
      </c>
      <c r="AN7" s="47">
        <v>0</v>
      </c>
      <c r="AO7" s="50">
        <v>1250</v>
      </c>
      <c r="AP7" s="50">
        <v>0</v>
      </c>
      <c r="AQ7" s="47">
        <f t="shared" ca="1" si="4"/>
        <v>35028.866000000002</v>
      </c>
      <c r="AR7" s="50">
        <f t="shared" ca="1" si="5"/>
        <v>4732.0259999999998</v>
      </c>
      <c r="AS7" s="50">
        <f t="shared" ca="1" si="6"/>
        <v>1183.0065</v>
      </c>
    </row>
    <row r="8" spans="1:45">
      <c r="A8" s="46">
        <v>5015</v>
      </c>
      <c r="B8" s="21">
        <v>0</v>
      </c>
      <c r="C8" s="15">
        <v>722208774</v>
      </c>
      <c r="D8" s="3">
        <v>3089149</v>
      </c>
      <c r="E8" s="3" t="s">
        <v>13</v>
      </c>
      <c r="F8" s="12" t="s">
        <v>43</v>
      </c>
      <c r="G8" s="3" t="s">
        <v>15</v>
      </c>
      <c r="H8" s="3" t="s">
        <v>64</v>
      </c>
      <c r="I8" s="3">
        <v>30</v>
      </c>
      <c r="J8" s="3" t="s">
        <v>44</v>
      </c>
      <c r="K8" s="19" t="s">
        <v>17</v>
      </c>
      <c r="L8" s="8">
        <v>41382</v>
      </c>
      <c r="M8" s="3" t="s">
        <v>45</v>
      </c>
      <c r="N8" s="3"/>
      <c r="O8" s="3" t="s">
        <v>46</v>
      </c>
      <c r="P8" s="20" t="s">
        <v>20</v>
      </c>
      <c r="Q8" s="20">
        <v>8180018942</v>
      </c>
      <c r="R8" s="20" t="s">
        <v>47</v>
      </c>
      <c r="S8" s="5">
        <v>66341.16</v>
      </c>
      <c r="T8" s="5">
        <v>8292.6450000000004</v>
      </c>
      <c r="U8" s="5">
        <v>0</v>
      </c>
      <c r="V8" s="5">
        <v>0</v>
      </c>
      <c r="W8" s="5">
        <v>0</v>
      </c>
      <c r="X8" s="5">
        <v>37</v>
      </c>
      <c r="Y8" s="47">
        <v>16650</v>
      </c>
      <c r="Z8" s="5">
        <v>0</v>
      </c>
      <c r="AA8" s="47">
        <v>0</v>
      </c>
      <c r="AB8" s="5">
        <v>9</v>
      </c>
      <c r="AC8" s="47">
        <v>4050</v>
      </c>
      <c r="AD8" s="47">
        <v>4000</v>
      </c>
      <c r="AE8" s="47">
        <v>1000</v>
      </c>
      <c r="AF8" s="47">
        <v>0</v>
      </c>
      <c r="AG8" s="47">
        <v>20000</v>
      </c>
      <c r="AH8" s="47">
        <v>0</v>
      </c>
      <c r="AI8" s="47">
        <f t="shared" ca="1" si="0"/>
        <v>44377.702499999999</v>
      </c>
      <c r="AJ8" s="47">
        <v>49377.702499999999</v>
      </c>
      <c r="AK8" s="47">
        <f t="shared" ca="1" si="1"/>
        <v>3950.2161999999998</v>
      </c>
      <c r="AL8" s="47">
        <f t="shared" ca="1" si="2"/>
        <v>45427.486299999997</v>
      </c>
      <c r="AM8" s="47">
        <f t="shared" ca="1" si="3"/>
        <v>45427.486299999997</v>
      </c>
      <c r="AN8" s="47">
        <v>0</v>
      </c>
      <c r="AO8" s="50">
        <v>2750</v>
      </c>
      <c r="AP8" s="50">
        <v>0</v>
      </c>
      <c r="AQ8" s="47">
        <f t="shared" ca="1" si="4"/>
        <v>42677.486299999997</v>
      </c>
      <c r="AR8" s="50">
        <f t="shared" ca="1" si="5"/>
        <v>5925.3242999999993</v>
      </c>
      <c r="AS8" s="50">
        <f t="shared" ca="1" si="6"/>
        <v>1481.3310749999998</v>
      </c>
    </row>
    <row r="9" spans="1:45">
      <c r="A9" s="46">
        <v>7780</v>
      </c>
      <c r="B9" s="21">
        <v>0</v>
      </c>
      <c r="C9" s="15">
        <v>722203435</v>
      </c>
      <c r="D9" s="3">
        <v>3906539</v>
      </c>
      <c r="E9" s="3" t="s">
        <v>13</v>
      </c>
      <c r="F9" s="12" t="s">
        <v>84</v>
      </c>
      <c r="G9" s="3" t="s">
        <v>15</v>
      </c>
      <c r="H9" s="3" t="s">
        <v>82</v>
      </c>
      <c r="I9" s="3">
        <v>30</v>
      </c>
      <c r="J9" s="3" t="s">
        <v>85</v>
      </c>
      <c r="K9" s="19" t="s">
        <v>17</v>
      </c>
      <c r="L9" s="8">
        <v>41730</v>
      </c>
      <c r="M9" s="51" t="s">
        <v>86</v>
      </c>
      <c r="N9" s="51" t="s">
        <v>87</v>
      </c>
      <c r="O9" s="51" t="s">
        <v>88</v>
      </c>
      <c r="P9" s="51" t="s">
        <v>20</v>
      </c>
      <c r="Q9" s="51">
        <v>8590041323</v>
      </c>
      <c r="R9" s="51" t="s">
        <v>89</v>
      </c>
      <c r="S9" s="5">
        <v>459.66</v>
      </c>
      <c r="T9" s="5">
        <v>57.457500000000003</v>
      </c>
      <c r="U9" s="5">
        <v>5</v>
      </c>
      <c r="V9" s="5">
        <v>0</v>
      </c>
      <c r="W9" s="5">
        <v>0</v>
      </c>
      <c r="X9" s="5">
        <v>3</v>
      </c>
      <c r="Y9" s="47">
        <v>750</v>
      </c>
      <c r="Z9" s="5">
        <v>1</v>
      </c>
      <c r="AA9" s="47">
        <v>250</v>
      </c>
      <c r="AB9" s="5">
        <v>1</v>
      </c>
      <c r="AC9" s="47">
        <v>250</v>
      </c>
      <c r="AD9" s="47">
        <v>4000</v>
      </c>
      <c r="AE9" s="47">
        <v>1000</v>
      </c>
      <c r="AF9" s="47">
        <v>0</v>
      </c>
      <c r="AG9" s="47">
        <v>0</v>
      </c>
      <c r="AH9" s="47">
        <v>0</v>
      </c>
      <c r="AI9" s="47">
        <f t="shared" ca="1" si="0"/>
        <v>1307.4575000000004</v>
      </c>
      <c r="AJ9" s="47">
        <v>6307.4575000000004</v>
      </c>
      <c r="AK9" s="47">
        <f t="shared" ca="1" si="1"/>
        <v>504.59660000000002</v>
      </c>
      <c r="AL9" s="47">
        <f t="shared" ca="1" si="2"/>
        <v>5802.8609000000006</v>
      </c>
      <c r="AM9" s="47">
        <f t="shared" ca="1" si="3"/>
        <v>5802.8609000000006</v>
      </c>
      <c r="AN9" s="47">
        <v>0</v>
      </c>
      <c r="AO9" s="50">
        <v>0</v>
      </c>
      <c r="AP9" s="50">
        <v>0</v>
      </c>
      <c r="AQ9" s="47">
        <f t="shared" ca="1" si="4"/>
        <v>5802.8609000000006</v>
      </c>
      <c r="AR9" s="50">
        <f t="shared" ca="1" si="5"/>
        <v>756.89490000000001</v>
      </c>
      <c r="AS9" s="50">
        <f t="shared" ca="1" si="6"/>
        <v>189.223725</v>
      </c>
    </row>
    <row r="10" spans="1:4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ref="S10:AN10" ca="1" si="7">SUM(S3:S9)</f>
        <v>325863.51999999996</v>
      </c>
      <c r="T10" s="5">
        <f t="shared" ca="1" si="7"/>
        <v>40732.939999999995</v>
      </c>
      <c r="U10" s="5">
        <f t="shared" ca="1" si="7"/>
        <v>5</v>
      </c>
      <c r="V10" s="5">
        <f t="shared" ca="1" si="7"/>
        <v>0</v>
      </c>
      <c r="W10" s="5">
        <f t="shared" ca="1" si="7"/>
        <v>0</v>
      </c>
      <c r="X10" s="5">
        <f t="shared" ca="1" si="7"/>
        <v>403</v>
      </c>
      <c r="Y10" s="47">
        <f t="shared" ca="1" si="7"/>
        <v>180750</v>
      </c>
      <c r="Z10" s="5">
        <f t="shared" ca="1" si="7"/>
        <v>3</v>
      </c>
      <c r="AA10" s="47">
        <f t="shared" ca="1" si="7"/>
        <v>1950</v>
      </c>
      <c r="AB10" s="5">
        <f t="shared" ca="1" si="7"/>
        <v>14</v>
      </c>
      <c r="AC10" s="47">
        <f t="shared" ca="1" si="7"/>
        <v>6100</v>
      </c>
      <c r="AD10" s="47">
        <f t="shared" ca="1" si="7"/>
        <v>28000</v>
      </c>
      <c r="AE10" s="47">
        <f t="shared" ca="1" si="7"/>
        <v>7000</v>
      </c>
      <c r="AF10" s="47">
        <f t="shared" ca="1" si="7"/>
        <v>0</v>
      </c>
      <c r="AG10" s="47">
        <f t="shared" ca="1" si="7"/>
        <v>100000</v>
      </c>
      <c r="AH10" s="47">
        <f t="shared" ca="1" si="7"/>
        <v>0</v>
      </c>
      <c r="AI10" s="47">
        <f t="shared" ca="1" si="7"/>
        <v>222625.02624999997</v>
      </c>
      <c r="AJ10" s="47">
        <f t="shared" ca="1" si="7"/>
        <v>257625.02624999997</v>
      </c>
      <c r="AK10" s="47">
        <f t="shared" ca="1" si="7"/>
        <v>20610.002100000002</v>
      </c>
      <c r="AL10" s="47">
        <f t="shared" ca="1" si="7"/>
        <v>237015.02415000001</v>
      </c>
      <c r="AM10" s="47">
        <f t="shared" ca="1" si="7"/>
        <v>237015.02415000001</v>
      </c>
      <c r="AN10" s="47">
        <f t="shared" ca="1" si="7"/>
        <v>0</v>
      </c>
      <c r="AO10" s="47">
        <f t="shared" ref="AO10:AP10" si="8">SUM(AO3:AO9)</f>
        <v>0</v>
      </c>
      <c r="AP10" s="47">
        <f t="shared" si="8"/>
        <v>0</v>
      </c>
      <c r="AQ10" s="47">
        <f ca="1">SUM(AQ3:AQ9)</f>
        <v>188025.02415000001</v>
      </c>
      <c r="AR10" s="47">
        <f ca="1">SUM(AR3:AR9)</f>
        <v>30915.003149999997</v>
      </c>
      <c r="AS10" s="47">
        <f ca="1">SUM(AS3:AS9)</f>
        <v>7728.7507874999992</v>
      </c>
    </row>
    <row r="11" spans="1:45">
      <c r="AK11" s="45"/>
      <c r="AL11" s="4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PremierSalesSalary_2014-03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Win7</cp:lastModifiedBy>
  <dcterms:created xsi:type="dcterms:W3CDTF">2014-02-05T03:21:40Z</dcterms:created>
  <dcterms:modified xsi:type="dcterms:W3CDTF">2014-05-19T09:54:00Z</dcterms:modified>
</cp:coreProperties>
</file>