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W4" i="1"/>
  <c r="X4"/>
  <c r="Y4"/>
  <c r="W5"/>
  <c r="W13" s="1"/>
  <c r="X5"/>
  <c r="X13" s="1"/>
  <c r="Y5"/>
  <c r="Y13" s="1"/>
  <c r="W6"/>
  <c r="X6"/>
  <c r="Y6"/>
  <c r="W7"/>
  <c r="X7"/>
  <c r="Y7"/>
  <c r="W8"/>
  <c r="X8"/>
  <c r="Y8"/>
  <c r="W9"/>
  <c r="X9"/>
  <c r="Y9"/>
  <c r="W10"/>
  <c r="X10"/>
  <c r="Y10"/>
  <c r="W11"/>
  <c r="X11"/>
  <c r="Y11"/>
  <c r="W12"/>
  <c r="X12"/>
  <c r="Y12"/>
  <c r="V13"/>
  <c r="S13"/>
  <c r="T13"/>
  <c r="U13"/>
  <c r="U4"/>
  <c r="U5"/>
  <c r="U6"/>
  <c r="U7"/>
  <c r="U8"/>
  <c r="U9"/>
  <c r="U10"/>
  <c r="U11"/>
  <c r="U12"/>
  <c r="R13"/>
  <c r="R4"/>
  <c r="R5"/>
  <c r="R6"/>
  <c r="R7"/>
  <c r="R8"/>
  <c r="R9"/>
  <c r="R10"/>
  <c r="R11"/>
  <c r="R12"/>
  <c r="P13"/>
  <c r="Q13"/>
  <c r="Q4"/>
  <c r="Q5"/>
  <c r="Q6"/>
  <c r="Q7"/>
  <c r="Q8"/>
  <c r="Q9"/>
  <c r="Q10"/>
  <c r="Q11"/>
  <c r="Q12"/>
  <c r="P4"/>
  <c r="P5"/>
  <c r="P6"/>
  <c r="P7"/>
  <c r="P8"/>
  <c r="P9"/>
  <c r="P10"/>
  <c r="P11"/>
  <c r="P12"/>
  <c r="P3"/>
  <c r="O13"/>
  <c r="N13"/>
  <c r="M13"/>
  <c r="Y3" l="1"/>
  <c r="X3"/>
  <c r="U3"/>
  <c r="W3" s="1"/>
  <c r="R3"/>
  <c r="Q3"/>
</calcChain>
</file>

<file path=xl/sharedStrings.xml><?xml version="1.0" encoding="utf-8"?>
<sst xmlns="http://schemas.openxmlformats.org/spreadsheetml/2006/main" count="94" uniqueCount="84">
  <si>
    <t>NAME</t>
  </si>
  <si>
    <t>872893857V</t>
  </si>
  <si>
    <t>NO.21,ST.SEBASTAIN'S STREET</t>
  </si>
  <si>
    <t>BATTICALOA</t>
  </si>
  <si>
    <t>DESIGNATION</t>
  </si>
  <si>
    <t>NIC</t>
  </si>
  <si>
    <t>ADDRESS LINE 1</t>
  </si>
  <si>
    <t>ADDRESS LINE 2</t>
  </si>
  <si>
    <t>CITY</t>
  </si>
  <si>
    <t>DATE OF JOIN</t>
  </si>
  <si>
    <t>EMPLOYEE NUMBER</t>
  </si>
  <si>
    <t>BANK</t>
  </si>
  <si>
    <t>BRANCH</t>
  </si>
  <si>
    <t>ACCOUNT</t>
  </si>
  <si>
    <t>BASIC</t>
  </si>
  <si>
    <t>BRA</t>
  </si>
  <si>
    <t>GROSS SALARY</t>
  </si>
  <si>
    <t>TRAVEL ALLOWANCES</t>
  </si>
  <si>
    <t>EPF DEDUCTION</t>
  </si>
  <si>
    <t>NET REMUNERATION</t>
  </si>
  <si>
    <t>TRAVEL RE-IMBERSMENT</t>
  </si>
  <si>
    <t>HOLD</t>
  </si>
  <si>
    <t>BANK TRANSFER AMOUNT</t>
  </si>
  <si>
    <t>EPF CONTRIBUTION</t>
  </si>
  <si>
    <t>ETF CONTRIBUTION</t>
  </si>
  <si>
    <t>COM</t>
  </si>
  <si>
    <t>M.D.PIETERSZ</t>
  </si>
  <si>
    <t>.D.M.NAWASR</t>
  </si>
  <si>
    <t>900920725v</t>
  </si>
  <si>
    <t>NO.B33/3,MATHTHAMAGODA</t>
  </si>
  <si>
    <t>KOTIYAKUMBURA</t>
  </si>
  <si>
    <t>M.NIYAS MAHHES</t>
  </si>
  <si>
    <t>883470699V</t>
  </si>
  <si>
    <t>NO.131/A,KANDY ROAD</t>
  </si>
  <si>
    <t>WEWELDENIYA</t>
  </si>
  <si>
    <t>W.KALHARA NANAYAKKARA</t>
  </si>
  <si>
    <t>921812310V</t>
  </si>
  <si>
    <t>No8,THALGAHAHENA LANE</t>
  </si>
  <si>
    <t>KUMBALWELLA</t>
  </si>
  <si>
    <t>GALLE</t>
  </si>
  <si>
    <t>S.THUSHARA WIJEMUNI</t>
  </si>
  <si>
    <t>692790251V</t>
  </si>
  <si>
    <t>NO.762,SUMANASEKARAPURA</t>
  </si>
  <si>
    <t>DEDIGAMUWA</t>
  </si>
  <si>
    <t>T.R.M.N.N.T.BANDARA</t>
  </si>
  <si>
    <t>873172452V</t>
  </si>
  <si>
    <t>HANWANA WALAWWA</t>
  </si>
  <si>
    <t>AMBAWILLA</t>
  </si>
  <si>
    <t>PALLEBADDA</t>
  </si>
  <si>
    <t>W.R.N.WELAGEDARA</t>
  </si>
  <si>
    <t>872110887V</t>
  </si>
  <si>
    <t>"NILIPUL",PANAKAWA RD</t>
  </si>
  <si>
    <t>RANWALA</t>
  </si>
  <si>
    <t>KEGALLE</t>
  </si>
  <si>
    <t>P.N.SENARATHNA</t>
  </si>
  <si>
    <t>880860810V</t>
  </si>
  <si>
    <t>UDUKUMBURA,HAPUGASTHENNA</t>
  </si>
  <si>
    <t>GODAKAWELA</t>
  </si>
  <si>
    <t>A.F.A.FAHIQ</t>
  </si>
  <si>
    <t>892420980V</t>
  </si>
  <si>
    <t>NO.472/B,ULAHITIWALA</t>
  </si>
  <si>
    <t>MALWANA</t>
  </si>
  <si>
    <t>S.G.S.S.P.BALASOORIYA</t>
  </si>
  <si>
    <t>791543410V</t>
  </si>
  <si>
    <t>NO.240,EGODAMULLA,</t>
  </si>
  <si>
    <t>ANKUMBURA</t>
  </si>
  <si>
    <t>HNB</t>
  </si>
  <si>
    <t>013</t>
  </si>
  <si>
    <t>013020067073</t>
  </si>
  <si>
    <t>SEY</t>
  </si>
  <si>
    <t>043</t>
  </si>
  <si>
    <t>0430-33520539-101</t>
  </si>
  <si>
    <t>SAM</t>
  </si>
  <si>
    <t>104354043333</t>
  </si>
  <si>
    <t>021</t>
  </si>
  <si>
    <t>RDB</t>
  </si>
  <si>
    <t>NTB</t>
  </si>
  <si>
    <t>BRANCH CODE</t>
  </si>
  <si>
    <t>WARAKAPOLA</t>
  </si>
  <si>
    <t>HOMAGAMA</t>
  </si>
  <si>
    <t>EMBILIPITIYA</t>
  </si>
  <si>
    <t>BIYAGAMA</t>
  </si>
  <si>
    <t>Sri Sangaraja MW</t>
  </si>
  <si>
    <t>Travel INCENTIVES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</si>
</sst>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14" fontId="0" fillId="0" borderId="1" xfId="0" applyNumberFormat="1" applyFont="1" applyBorder="1"/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0" fontId="0" fillId="0" borderId="1" xfId="0" applyFont="1" applyFill="1" applyBorder="1"/>
    <xf numFmtId="0" fontId="2" fillId="0" borderId="1" xfId="0" applyFont="1" applyFill="1" applyBorder="1"/>
    <xf numFmtId="0" fontId="0" fillId="0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Y14"/>
  <sheetViews>
    <sheetView tabSelected="1" workbookViewId="0">
      <selection activeCell="J18" sqref="J18"/>
    </sheetView>
  </sheetViews>
  <sheetFormatPr defaultRowHeight="15"/>
  <cols>
    <col min="1" max="1" width="11.5703125" style="5" customWidth="1"/>
    <col min="2" max="2" width="27.42578125" style="5" customWidth="1"/>
    <col min="3" max="3" width="12.7109375" style="5" hidden="1" customWidth="1"/>
    <col min="4" max="4" width="32.42578125" style="5" hidden="1" customWidth="1"/>
    <col min="5" max="5" width="19.140625" style="5" hidden="1" customWidth="1"/>
    <col min="6" max="6" width="17.42578125" style="5" hidden="1" customWidth="1"/>
    <col min="7" max="7" width="14.85546875" style="5" hidden="1" customWidth="1"/>
    <col min="8" max="8" width="13.85546875" style="5" hidden="1" customWidth="1"/>
    <col min="9" max="9" width="12.5703125" style="5" customWidth="1"/>
    <col min="10" max="10" width="17.140625" style="5" customWidth="1"/>
    <col min="11" max="11" width="14.85546875" style="5" customWidth="1"/>
    <col min="12" max="12" width="20.140625" style="5" customWidth="1"/>
    <col min="13" max="13" width="12.140625" style="5" customWidth="1"/>
    <col min="14" max="14" width="11.42578125" style="5" customWidth="1"/>
    <col min="15" max="15" width="15" style="5" customWidth="1"/>
    <col min="16" max="16" width="15.28515625" style="5" customWidth="1"/>
    <col min="17" max="17" width="13.5703125" style="5" customWidth="1"/>
    <col min="18" max="18" width="18.140625" style="5" customWidth="1"/>
    <col min="19" max="19" width="17.42578125" style="5" customWidth="1"/>
    <col min="20" max="20" width="11.85546875" style="5" customWidth="1"/>
    <col min="21" max="21" width="15.5703125" style="5" customWidth="1"/>
    <col min="22" max="22" width="10.28515625" style="5" customWidth="1"/>
    <col min="23" max="23" width="13.28515625" style="5" customWidth="1"/>
    <col min="24" max="24" width="15.140625" style="5" customWidth="1"/>
    <col min="25" max="25" width="15.7109375" style="5" customWidth="1"/>
    <col min="26" max="16384" width="9.140625" style="5"/>
  </cols>
  <sheetData>
    <row r="2" spans="1:25" s="1" customFormat="1" ht="45">
      <c r="A2" s="2" t="s">
        <v>10</v>
      </c>
      <c r="B2" s="2" t="s">
        <v>0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9</v>
      </c>
      <c r="I2" s="2" t="s">
        <v>11</v>
      </c>
      <c r="J2" s="2" t="s">
        <v>12</v>
      </c>
      <c r="K2" s="2" t="s">
        <v>77</v>
      </c>
      <c r="L2" s="2" t="s">
        <v>13</v>
      </c>
      <c r="M2" s="2" t="s">
        <v>14</v>
      </c>
      <c r="N2" s="2" t="s">
        <v>15</v>
      </c>
      <c r="O2" s="2" t="s">
        <v>17</v>
      </c>
      <c r="P2" s="2" t="s">
        <v>16</v>
      </c>
      <c r="Q2" s="2" t="s">
        <v>18</v>
      </c>
      <c r="R2" s="2" t="s">
        <v>19</v>
      </c>
      <c r="S2" s="2" t="s">
        <v>20</v>
      </c>
      <c r="T2" s="2" t="s">
        <v>83</v>
      </c>
      <c r="U2" s="2" t="s">
        <v>19</v>
      </c>
      <c r="V2" s="2" t="s">
        <v>21</v>
      </c>
      <c r="W2" s="2" t="s">
        <v>22</v>
      </c>
      <c r="X2" s="2" t="s">
        <v>23</v>
      </c>
      <c r="Y2" s="2" t="s">
        <v>24</v>
      </c>
    </row>
    <row r="3" spans="1:25">
      <c r="A3" s="3">
        <v>7001</v>
      </c>
      <c r="B3" s="3" t="s">
        <v>26</v>
      </c>
      <c r="C3" s="3" t="s">
        <v>1</v>
      </c>
      <c r="D3" s="3" t="s">
        <v>2</v>
      </c>
      <c r="E3" s="3"/>
      <c r="F3" s="3" t="s">
        <v>3</v>
      </c>
      <c r="G3" s="3"/>
      <c r="H3" s="4">
        <v>41282</v>
      </c>
      <c r="I3" s="3" t="s">
        <v>25</v>
      </c>
      <c r="J3" s="3" t="s">
        <v>3</v>
      </c>
      <c r="K3" s="3">
        <v>1</v>
      </c>
      <c r="L3" s="3">
        <v>8105003896</v>
      </c>
      <c r="M3" s="3">
        <v>19000</v>
      </c>
      <c r="N3" s="3">
        <v>1000</v>
      </c>
      <c r="O3" s="3">
        <v>4000</v>
      </c>
      <c r="P3" s="3">
        <f>M3+N3+O3</f>
        <v>24000</v>
      </c>
      <c r="Q3" s="3">
        <f>P3*8%</f>
        <v>1920</v>
      </c>
      <c r="R3" s="3">
        <f>P3-Q3</f>
        <v>22080</v>
      </c>
      <c r="S3" s="3"/>
      <c r="T3" s="3"/>
      <c r="U3" s="3">
        <f>R3+S3+T3</f>
        <v>22080</v>
      </c>
      <c r="V3" s="3"/>
      <c r="W3" s="3">
        <f>U3-V3</f>
        <v>22080</v>
      </c>
      <c r="X3" s="3">
        <f>P3*12%</f>
        <v>2880</v>
      </c>
      <c r="Y3" s="3">
        <f>P3*3%</f>
        <v>720</v>
      </c>
    </row>
    <row r="4" spans="1:25">
      <c r="A4" s="3">
        <v>7002</v>
      </c>
      <c r="B4" s="3" t="s">
        <v>27</v>
      </c>
      <c r="C4" s="3" t="s">
        <v>28</v>
      </c>
      <c r="D4" s="3" t="s">
        <v>29</v>
      </c>
      <c r="E4" s="3"/>
      <c r="F4" s="3" t="s">
        <v>30</v>
      </c>
      <c r="G4" s="3"/>
      <c r="H4" s="4">
        <v>41285</v>
      </c>
      <c r="I4" s="6" t="s">
        <v>66</v>
      </c>
      <c r="J4" s="6" t="s">
        <v>53</v>
      </c>
      <c r="K4" s="7">
        <v>41</v>
      </c>
      <c r="L4" s="8">
        <v>41020197792</v>
      </c>
      <c r="M4" s="3">
        <v>19000</v>
      </c>
      <c r="N4" s="3">
        <v>1000</v>
      </c>
      <c r="O4" s="3">
        <v>4000</v>
      </c>
      <c r="P4" s="3">
        <f t="shared" ref="P4:P13" si="0">M4+N4+O4</f>
        <v>24000</v>
      </c>
      <c r="Q4" s="3">
        <f t="shared" ref="Q4:Q13" si="1">P4*8%</f>
        <v>1920</v>
      </c>
      <c r="R4" s="3">
        <f t="shared" ref="R4:R13" si="2">P4-Q4</f>
        <v>22080</v>
      </c>
      <c r="S4" s="3"/>
      <c r="T4" s="3"/>
      <c r="U4" s="3">
        <f t="shared" ref="U4:U12" si="3">R4+S4+T4</f>
        <v>22080</v>
      </c>
      <c r="V4" s="3"/>
      <c r="W4" s="3">
        <f t="shared" ref="W4:W12" si="4">U4-V4</f>
        <v>22080</v>
      </c>
      <c r="X4" s="3">
        <f t="shared" ref="X4:X12" si="5">P4*12%</f>
        <v>2880</v>
      </c>
      <c r="Y4" s="3">
        <f t="shared" ref="Y4:Y12" si="6">P4*3%</f>
        <v>720</v>
      </c>
    </row>
    <row r="5" spans="1:25">
      <c r="A5" s="3">
        <v>7003</v>
      </c>
      <c r="B5" s="3" t="s">
        <v>31</v>
      </c>
      <c r="C5" s="3" t="s">
        <v>32</v>
      </c>
      <c r="D5" s="3" t="s">
        <v>33</v>
      </c>
      <c r="E5" s="3"/>
      <c r="F5" s="3" t="s">
        <v>34</v>
      </c>
      <c r="G5" s="3"/>
      <c r="H5" s="4">
        <v>41285</v>
      </c>
      <c r="I5" s="9" t="s">
        <v>25</v>
      </c>
      <c r="J5" s="9" t="s">
        <v>78</v>
      </c>
      <c r="K5" s="8">
        <v>128</v>
      </c>
      <c r="L5" s="8">
        <v>8128000626</v>
      </c>
      <c r="M5" s="3">
        <v>19000</v>
      </c>
      <c r="N5" s="3">
        <v>1000</v>
      </c>
      <c r="O5" s="3">
        <v>4000</v>
      </c>
      <c r="P5" s="3">
        <f t="shared" si="0"/>
        <v>24000</v>
      </c>
      <c r="Q5" s="3">
        <f t="shared" si="1"/>
        <v>1920</v>
      </c>
      <c r="R5" s="3">
        <f t="shared" si="2"/>
        <v>22080</v>
      </c>
      <c r="S5" s="3"/>
      <c r="T5" s="3"/>
      <c r="U5" s="3">
        <f t="shared" si="3"/>
        <v>22080</v>
      </c>
      <c r="V5" s="3"/>
      <c r="W5" s="3">
        <f t="shared" si="4"/>
        <v>22080</v>
      </c>
      <c r="X5" s="3">
        <f t="shared" si="5"/>
        <v>2880</v>
      </c>
      <c r="Y5" s="3">
        <f t="shared" si="6"/>
        <v>720</v>
      </c>
    </row>
    <row r="6" spans="1:25">
      <c r="A6" s="3">
        <v>7004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/>
      <c r="H6" s="4">
        <v>41285</v>
      </c>
      <c r="I6" s="9" t="s">
        <v>66</v>
      </c>
      <c r="J6" s="9" t="s">
        <v>39</v>
      </c>
      <c r="K6" s="10" t="s">
        <v>67</v>
      </c>
      <c r="L6" s="10" t="s">
        <v>68</v>
      </c>
      <c r="M6" s="3">
        <v>19000</v>
      </c>
      <c r="N6" s="3">
        <v>1000</v>
      </c>
      <c r="O6" s="3">
        <v>4000</v>
      </c>
      <c r="P6" s="3">
        <f t="shared" si="0"/>
        <v>24000</v>
      </c>
      <c r="Q6" s="3">
        <f t="shared" si="1"/>
        <v>1920</v>
      </c>
      <c r="R6" s="3">
        <f t="shared" si="2"/>
        <v>22080</v>
      </c>
      <c r="S6" s="3"/>
      <c r="T6" s="3"/>
      <c r="U6" s="3">
        <f t="shared" si="3"/>
        <v>22080</v>
      </c>
      <c r="V6" s="3"/>
      <c r="W6" s="3">
        <f t="shared" si="4"/>
        <v>22080</v>
      </c>
      <c r="X6" s="3">
        <f t="shared" si="5"/>
        <v>2880</v>
      </c>
      <c r="Y6" s="3">
        <f t="shared" si="6"/>
        <v>720</v>
      </c>
    </row>
    <row r="7" spans="1:25">
      <c r="A7" s="3">
        <v>7005</v>
      </c>
      <c r="B7" s="3" t="s">
        <v>40</v>
      </c>
      <c r="C7" s="3" t="s">
        <v>41</v>
      </c>
      <c r="D7" s="3" t="s">
        <v>42</v>
      </c>
      <c r="E7" s="3"/>
      <c r="F7" s="3" t="s">
        <v>43</v>
      </c>
      <c r="G7" s="3"/>
      <c r="H7" s="4">
        <v>41285</v>
      </c>
      <c r="I7" s="6" t="s">
        <v>69</v>
      </c>
      <c r="J7" s="6" t="s">
        <v>79</v>
      </c>
      <c r="K7" s="11" t="s">
        <v>70</v>
      </c>
      <c r="L7" s="8" t="s">
        <v>71</v>
      </c>
      <c r="M7" s="3">
        <v>19000</v>
      </c>
      <c r="N7" s="3">
        <v>1000</v>
      </c>
      <c r="O7" s="3">
        <v>4000</v>
      </c>
      <c r="P7" s="3">
        <f t="shared" si="0"/>
        <v>24000</v>
      </c>
      <c r="Q7" s="3">
        <f t="shared" si="1"/>
        <v>1920</v>
      </c>
      <c r="R7" s="3">
        <f t="shared" si="2"/>
        <v>22080</v>
      </c>
      <c r="S7" s="3"/>
      <c r="T7" s="3"/>
      <c r="U7" s="3">
        <f t="shared" si="3"/>
        <v>22080</v>
      </c>
      <c r="V7" s="3"/>
      <c r="W7" s="3">
        <f t="shared" si="4"/>
        <v>22080</v>
      </c>
      <c r="X7" s="3">
        <f t="shared" si="5"/>
        <v>2880</v>
      </c>
      <c r="Y7" s="3">
        <f t="shared" si="6"/>
        <v>720</v>
      </c>
    </row>
    <row r="8" spans="1:25">
      <c r="A8" s="3">
        <v>7006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/>
      <c r="H8" s="4">
        <v>41285</v>
      </c>
      <c r="I8" s="6" t="s">
        <v>72</v>
      </c>
      <c r="J8" s="6" t="s">
        <v>80</v>
      </c>
      <c r="K8" s="8">
        <v>43</v>
      </c>
      <c r="L8" s="11" t="s">
        <v>73</v>
      </c>
      <c r="M8" s="3">
        <v>19000</v>
      </c>
      <c r="N8" s="3">
        <v>1000</v>
      </c>
      <c r="O8" s="3">
        <v>4000</v>
      </c>
      <c r="P8" s="3">
        <f t="shared" si="0"/>
        <v>24000</v>
      </c>
      <c r="Q8" s="3">
        <f t="shared" si="1"/>
        <v>1920</v>
      </c>
      <c r="R8" s="3">
        <f t="shared" si="2"/>
        <v>22080</v>
      </c>
      <c r="S8" s="3"/>
      <c r="T8" s="3"/>
      <c r="U8" s="3">
        <f t="shared" si="3"/>
        <v>22080</v>
      </c>
      <c r="V8" s="3"/>
      <c r="W8" s="3">
        <f t="shared" si="4"/>
        <v>22080</v>
      </c>
      <c r="X8" s="3">
        <f t="shared" si="5"/>
        <v>2880</v>
      </c>
      <c r="Y8" s="3">
        <f t="shared" si="6"/>
        <v>720</v>
      </c>
    </row>
    <row r="9" spans="1:25">
      <c r="A9" s="3">
        <v>7007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/>
      <c r="H9" s="4">
        <v>41285</v>
      </c>
      <c r="I9" s="3" t="s">
        <v>25</v>
      </c>
      <c r="J9" s="3" t="s">
        <v>53</v>
      </c>
      <c r="K9" s="8" t="s">
        <v>74</v>
      </c>
      <c r="L9" s="8">
        <v>8210028296</v>
      </c>
      <c r="M9" s="3">
        <v>16500</v>
      </c>
      <c r="N9" s="3">
        <v>1000</v>
      </c>
      <c r="O9" s="3">
        <v>4000</v>
      </c>
      <c r="P9" s="3">
        <f t="shared" si="0"/>
        <v>21500</v>
      </c>
      <c r="Q9" s="3">
        <f t="shared" si="1"/>
        <v>1720</v>
      </c>
      <c r="R9" s="3">
        <f t="shared" si="2"/>
        <v>19780</v>
      </c>
      <c r="S9" s="3"/>
      <c r="T9" s="3"/>
      <c r="U9" s="3">
        <f t="shared" si="3"/>
        <v>19780</v>
      </c>
      <c r="V9" s="3"/>
      <c r="W9" s="3">
        <f t="shared" si="4"/>
        <v>19780</v>
      </c>
      <c r="X9" s="3">
        <f t="shared" si="5"/>
        <v>2580</v>
      </c>
      <c r="Y9" s="3">
        <f t="shared" si="6"/>
        <v>645</v>
      </c>
    </row>
    <row r="10" spans="1:25">
      <c r="A10" s="3">
        <v>7008</v>
      </c>
      <c r="B10" s="3" t="s">
        <v>54</v>
      </c>
      <c r="C10" s="3" t="s">
        <v>55</v>
      </c>
      <c r="D10" s="3" t="s">
        <v>56</v>
      </c>
      <c r="E10" s="3"/>
      <c r="F10" s="3" t="s">
        <v>57</v>
      </c>
      <c r="G10" s="3"/>
      <c r="H10" s="4">
        <v>41285</v>
      </c>
      <c r="I10" s="6" t="s">
        <v>75</v>
      </c>
      <c r="J10" s="6" t="s">
        <v>57</v>
      </c>
      <c r="K10" s="8">
        <v>522</v>
      </c>
      <c r="L10" s="8">
        <v>10096104</v>
      </c>
      <c r="M10" s="3">
        <v>19000</v>
      </c>
      <c r="N10" s="3">
        <v>1000</v>
      </c>
      <c r="O10" s="3">
        <v>4000</v>
      </c>
      <c r="P10" s="3">
        <f t="shared" si="0"/>
        <v>24000</v>
      </c>
      <c r="Q10" s="3">
        <f t="shared" si="1"/>
        <v>1920</v>
      </c>
      <c r="R10" s="3">
        <f t="shared" si="2"/>
        <v>22080</v>
      </c>
      <c r="S10" s="3"/>
      <c r="T10" s="3"/>
      <c r="U10" s="3">
        <f t="shared" si="3"/>
        <v>22080</v>
      </c>
      <c r="V10" s="3"/>
      <c r="W10" s="3">
        <f t="shared" si="4"/>
        <v>22080</v>
      </c>
      <c r="X10" s="3">
        <f t="shared" si="5"/>
        <v>2880</v>
      </c>
      <c r="Y10" s="3">
        <f t="shared" si="6"/>
        <v>720</v>
      </c>
    </row>
    <row r="11" spans="1:25">
      <c r="A11" s="3">
        <v>7009</v>
      </c>
      <c r="B11" s="3" t="s">
        <v>58</v>
      </c>
      <c r="C11" s="3" t="s">
        <v>59</v>
      </c>
      <c r="D11" s="3" t="s">
        <v>60</v>
      </c>
      <c r="E11" s="3"/>
      <c r="F11" s="3" t="s">
        <v>61</v>
      </c>
      <c r="G11" s="3"/>
      <c r="H11" s="4">
        <v>41285</v>
      </c>
      <c r="I11" s="6" t="s">
        <v>25</v>
      </c>
      <c r="J11" s="6" t="s">
        <v>81</v>
      </c>
      <c r="K11" s="8">
        <v>147</v>
      </c>
      <c r="L11" s="8">
        <v>8147002917</v>
      </c>
      <c r="M11" s="3">
        <v>19000</v>
      </c>
      <c r="N11" s="3">
        <v>1000</v>
      </c>
      <c r="O11" s="3">
        <v>4000</v>
      </c>
      <c r="P11" s="3">
        <f t="shared" si="0"/>
        <v>24000</v>
      </c>
      <c r="Q11" s="3">
        <f t="shared" si="1"/>
        <v>1920</v>
      </c>
      <c r="R11" s="3">
        <f t="shared" si="2"/>
        <v>22080</v>
      </c>
      <c r="S11" s="3"/>
      <c r="T11" s="3"/>
      <c r="U11" s="3">
        <f t="shared" si="3"/>
        <v>22080</v>
      </c>
      <c r="V11" s="3"/>
      <c r="W11" s="3">
        <f t="shared" si="4"/>
        <v>22080</v>
      </c>
      <c r="X11" s="3">
        <f t="shared" si="5"/>
        <v>2880</v>
      </c>
      <c r="Y11" s="3">
        <f t="shared" si="6"/>
        <v>720</v>
      </c>
    </row>
    <row r="12" spans="1:25">
      <c r="A12" s="3">
        <v>7010</v>
      </c>
      <c r="B12" s="3" t="s">
        <v>62</v>
      </c>
      <c r="C12" s="3" t="s">
        <v>63</v>
      </c>
      <c r="D12" s="3" t="s">
        <v>64</v>
      </c>
      <c r="E12" s="3"/>
      <c r="F12" s="3" t="s">
        <v>65</v>
      </c>
      <c r="G12" s="3"/>
      <c r="H12" s="4">
        <v>41285</v>
      </c>
      <c r="I12" s="12" t="s">
        <v>76</v>
      </c>
      <c r="J12" s="13" t="s">
        <v>82</v>
      </c>
      <c r="K12" s="14">
        <v>3</v>
      </c>
      <c r="L12" s="3">
        <v>3212058211</v>
      </c>
      <c r="M12" s="3">
        <v>24000</v>
      </c>
      <c r="N12" s="3">
        <v>1000</v>
      </c>
      <c r="O12" s="3">
        <v>4000</v>
      </c>
      <c r="P12" s="3">
        <f t="shared" si="0"/>
        <v>29000</v>
      </c>
      <c r="Q12" s="3">
        <f t="shared" si="1"/>
        <v>2320</v>
      </c>
      <c r="R12" s="3">
        <f t="shared" si="2"/>
        <v>26680</v>
      </c>
      <c r="S12" s="3"/>
      <c r="T12" s="3"/>
      <c r="U12" s="3">
        <f t="shared" si="3"/>
        <v>26680</v>
      </c>
      <c r="V12" s="3"/>
      <c r="W12" s="3">
        <f t="shared" si="4"/>
        <v>26680</v>
      </c>
      <c r="X12" s="3">
        <f t="shared" si="5"/>
        <v>3480</v>
      </c>
      <c r="Y12" s="3">
        <f t="shared" si="6"/>
        <v>870</v>
      </c>
    </row>
    <row r="13" spans="1:25" ht="15.75" thickBot="1">
      <c r="M13" s="15">
        <f>SUM(M3:M12)</f>
        <v>192500</v>
      </c>
      <c r="N13" s="16">
        <f>SUM(N3:N12)</f>
        <v>10000</v>
      </c>
      <c r="O13" s="16">
        <f>SUM(O3:O12)</f>
        <v>40000</v>
      </c>
      <c r="P13" s="16">
        <f t="shared" ref="P13:R13" si="7">SUM(P3:P12)</f>
        <v>242500</v>
      </c>
      <c r="Q13" s="16">
        <f t="shared" si="7"/>
        <v>19400</v>
      </c>
      <c r="R13" s="16">
        <f t="shared" si="7"/>
        <v>223100</v>
      </c>
      <c r="S13" s="16">
        <f t="shared" ref="S13" si="8">SUM(S3:S12)</f>
        <v>0</v>
      </c>
      <c r="T13" s="16">
        <f t="shared" ref="T13" si="9">SUM(T3:T12)</f>
        <v>0</v>
      </c>
      <c r="U13" s="16">
        <f t="shared" ref="U13" si="10">SUM(U3:U12)</f>
        <v>223100</v>
      </c>
      <c r="V13" s="16">
        <f t="shared" ref="V13" si="11">SUM(V3:V12)</f>
        <v>0</v>
      </c>
      <c r="W13" s="16">
        <f t="shared" ref="W13" si="12">SUM(W3:W12)</f>
        <v>223100</v>
      </c>
      <c r="X13" s="16">
        <f t="shared" ref="X13" si="13">SUM(X3:X12)</f>
        <v>29100</v>
      </c>
      <c r="Y13" s="16">
        <f t="shared" ref="Y13" si="14">SUM(Y3:Y12)</f>
        <v>7275</v>
      </c>
    </row>
    <row r="14" spans="1:25" ht="15.75" thickTop="1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2013-12-06T09:36:18Z</dcterms:created>
  <dcterms:modified xsi:type="dcterms:W3CDTF">2014-01-30T08:32:20Z</dcterms:modified>
</cp:coreProperties>
</file>