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ith compliannce" sheetId="1" state="visible" r:id="rId2"/>
    <sheet name="Sheet2" sheetId="2" state="visible" r:id="rId3"/>
    <sheet name="Correct compliance" sheetId="3" state="visible" r:id="rId4"/>
    <sheet name="Sheet1" sheetId="4" state="visible" r:id="rId5"/>
    <sheet name="Sheet3" sheetId="5" state="visible" r:id="rId6"/>
  </sheets>
  <definedNames>
    <definedName function="false" hidden="false" localSheetId="2" name="_xlnm.Print_Titles" vbProcedure="false">'Correct compliance'!$2:$2</definedName>
    <definedName function="false" hidden="false" localSheetId="0" name="_xlnm.Print_Titles" vbProcedure="false">'with compliannce'!$1:$2</definedName>
    <definedName function="false" hidden="false" localSheetId="0" name="_xlnm.Print_Titles" vbProcedure="false">'with compliannce'!$1:$2</definedName>
    <definedName function="false" hidden="false" localSheetId="0" name="_xlnm._FilterDatabase" vbProcedure="false">'with compliannce'!$A$1:$V$1</definedName>
    <definedName function="false" hidden="false" localSheetId="2" name="_xlnm.Print_Titles" vbProcedure="false">'Correct compliance'!$2:$2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<sst xmlns="http://schemas.openxmlformats.org/spreadsheetml/2006/main" count="716" uniqueCount="170">
  <si>
    <t>Audit party -2</t>
  </si>
  <si>
    <t>Circle-I</t>
  </si>
  <si>
    <t>Smt Deepali Sial . Smt Safiya Arkati</t>
  </si>
  <si>
    <t>AP 2 Party </t>
  </si>
  <si>
    <t>CIRCLE -I</t>
  </si>
  <si>
    <t>Units alloted</t>
  </si>
  <si>
    <t>Sl no.</t>
  </si>
  <si>
    <t>Month</t>
  </si>
  <si>
    <t>Name of the assessee</t>
  </si>
  <si>
    <t>ST Registration No.</t>
  </si>
  <si>
    <t>Category</t>
  </si>
  <si>
    <t>Audit Plan No.</t>
  </si>
  <si>
    <t>Ar no</t>
  </si>
  <si>
    <t>AR Date</t>
  </si>
  <si>
    <t>No. of Paras</t>
  </si>
  <si>
    <t>No of Paras Closed</t>
  </si>
  <si>
    <t>Balance Paras</t>
  </si>
  <si>
    <t>Detection</t>
  </si>
  <si>
    <t>Spot recovery</t>
  </si>
  <si>
    <t>Compliance Recovery</t>
  </si>
  <si>
    <t>Total Recovery</t>
  </si>
  <si>
    <t>Balance</t>
  </si>
  <si>
    <t>To be recovered </t>
  </si>
  <si>
    <t>SCN issued or to be issued</t>
  </si>
  <si>
    <t>Kohinoor Associates</t>
  </si>
  <si>
    <t>AAHFK9213ESD001</t>
  </si>
  <si>
    <t>C</t>
  </si>
  <si>
    <t>26.6.2014</t>
  </si>
  <si>
    <t>Hariprakash Singh</t>
  </si>
  <si>
    <t>AYSPS9894ESD002</t>
  </si>
  <si>
    <t>Behr India</t>
  </si>
  <si>
    <t>AABCB2186LSD006</t>
  </si>
  <si>
    <t>B</t>
  </si>
  <si>
    <t>SCN issued by the DC (STC), Pune-I</t>
  </si>
  <si>
    <t>Sunil Laxman Salvi</t>
  </si>
  <si>
    <t>ADLPS5774MSD001</t>
  </si>
  <si>
    <t>Namrata Developers</t>
  </si>
  <si>
    <t>AAACN5455HSD001</t>
  </si>
  <si>
    <t>Cheverlet Sales</t>
  </si>
  <si>
    <t>AADCG2067MST003</t>
  </si>
  <si>
    <t>Frontline Tehnoligies</t>
  </si>
  <si>
    <t>AIFPC2310LST001</t>
  </si>
  <si>
    <t>D</t>
  </si>
  <si>
    <t>Suuyash Developers</t>
  </si>
  <si>
    <t>AACAS3741HSD001</t>
  </si>
  <si>
    <t>SCN issued by ADC , Pune-I</t>
  </si>
  <si>
    <t>NIL</t>
  </si>
  <si>
    <t>Q-2 18</t>
  </si>
  <si>
    <t>Mangalmurty Ganesham</t>
  </si>
  <si>
    <t>AAAAM8761BSD001</t>
  </si>
  <si>
    <t>1.9.2014</t>
  </si>
  <si>
    <t>SCB issued by DC(STC) ,Pune-I</t>
  </si>
  <si>
    <t>Sainath Developers</t>
  </si>
  <si>
    <t>ABSFS8383DSD001</t>
  </si>
  <si>
    <t>Indra Associates</t>
  </si>
  <si>
    <t>AADFI5748LSD001</t>
  </si>
  <si>
    <t>Essen Realtors</t>
  </si>
  <si>
    <t>ABZFS5965QSD001</t>
  </si>
  <si>
    <t>Websym Technoogies</t>
  </si>
  <si>
    <t>AAACW2636HST001</t>
  </si>
  <si>
    <t>Tejas constructions</t>
  </si>
  <si>
    <t>AACCP6889PST001</t>
  </si>
  <si>
    <t>14.10.2014</t>
  </si>
  <si>
    <t>Harshita Constructions</t>
  </si>
  <si>
    <t>AAGFH4987FSD002</t>
  </si>
  <si>
    <t>SCN in progress by D.C. (STC) , Pune-I</t>
  </si>
  <si>
    <t>Bunty Properties</t>
  </si>
  <si>
    <t>AAKFP1343HSD001</t>
  </si>
  <si>
    <t>NamrataMark Ventures</t>
  </si>
  <si>
    <t>AABAN6069QSD001</t>
  </si>
  <si>
    <t>S P Associates</t>
  </si>
  <si>
    <t>ABUFS7158NSD001</t>
  </si>
  <si>
    <t>Milind Pokharakar</t>
  </si>
  <si>
    <t>AHEPP1137GST001</t>
  </si>
  <si>
    <t>5.11.2014</t>
  </si>
  <si>
    <t>Shrushti Associates</t>
  </si>
  <si>
    <t>AVNFS0853PST001</t>
  </si>
  <si>
    <t>Pride purple Properties</t>
  </si>
  <si>
    <t>AAIFP0363MSD002</t>
  </si>
  <si>
    <t>A</t>
  </si>
  <si>
    <t>28.10.2014</t>
  </si>
  <si>
    <t>Ideal Wood </t>
  </si>
  <si>
    <t>AAACI3752NST001</t>
  </si>
  <si>
    <t>Q-3 68</t>
  </si>
  <si>
    <t>Godsent Engineering</t>
  </si>
  <si>
    <t>AACCG8077EST001</t>
  </si>
  <si>
    <t>2.12.2014</t>
  </si>
  <si>
    <t>Sah Brothers</t>
  </si>
  <si>
    <t>ABPFS4096NST001</t>
  </si>
  <si>
    <t>15.12.2014</t>
  </si>
  <si>
    <t>SCN by ADC (Audit-I),Pune</t>
  </si>
  <si>
    <t>Shree Ganesh constructions</t>
  </si>
  <si>
    <t>AARFS9007NSD001</t>
  </si>
  <si>
    <t>31.12.2014</t>
  </si>
  <si>
    <t>Gurukripa Industries</t>
  </si>
  <si>
    <t>AEHPG9169BSD001</t>
  </si>
  <si>
    <t>Chrysallis Marketing</t>
  </si>
  <si>
    <t>AAFCC2780DSD002</t>
  </si>
  <si>
    <t>Hindustan coatings</t>
  </si>
  <si>
    <t>AJNPK0094JST001</t>
  </si>
  <si>
    <t>Sai Venkata Nirmiti</t>
  </si>
  <si>
    <t>AAQCS5876BSD001</t>
  </si>
  <si>
    <t>18.5.2015</t>
  </si>
  <si>
    <t>Empire Associates</t>
  </si>
  <si>
    <t>AACFE9503ESD001</t>
  </si>
  <si>
    <t>Sanghvi Movers</t>
  </si>
  <si>
    <t>AACCS3775KST001</t>
  </si>
  <si>
    <t>18.2.2014</t>
  </si>
  <si>
    <t>Rachana Realities</t>
  </si>
  <si>
    <t>AFQPP1685KSD001</t>
  </si>
  <si>
    <t>12.3.2015</t>
  </si>
  <si>
    <t>Q-4 114</t>
  </si>
  <si>
    <t>Jan 15</t>
  </si>
  <si>
    <t>Pranita Developers</t>
  </si>
  <si>
    <t>AAMFP2094DSD001</t>
  </si>
  <si>
    <t>Gawade Construction co</t>
  </si>
  <si>
    <t>AABFG4087ASD001</t>
  </si>
  <si>
    <t>Galaxy Ventures</t>
  </si>
  <si>
    <t>AAKFG9908KSD001</t>
  </si>
  <si>
    <t>Swaroop Construction</t>
  </si>
  <si>
    <t>ACEFS4065KSD001</t>
  </si>
  <si>
    <t>Quing Amby Vally City Developers</t>
  </si>
  <si>
    <t>AAJCA2307CSD001</t>
  </si>
  <si>
    <t>Far to be issued</t>
  </si>
  <si>
    <t>Tax paid , Interest and penalty Recovery/SCN by Audit </t>
  </si>
  <si>
    <t>Growell Resturant Pvt.Ltd.</t>
  </si>
  <si>
    <t>AADCG0646ASD002</t>
  </si>
  <si>
    <t>JRMFacility ServicesP.Ltd.</t>
  </si>
  <si>
    <t>AACCJ6283FSD001</t>
  </si>
  <si>
    <t>Vikas Construction &amp;Developers</t>
  </si>
  <si>
    <t>AAGFV5277LST001</t>
  </si>
  <si>
    <t>March 15</t>
  </si>
  <si>
    <t>Vedant Construction</t>
  </si>
  <si>
    <t>AAJFV1335LSD001</t>
  </si>
  <si>
    <t>Chrishh Holdings</t>
  </si>
  <si>
    <t>AAGFC5177QSD001</t>
  </si>
  <si>
    <t>United 21 Glamour Hosptality</t>
  </si>
  <si>
    <t>AADCG6286ESD001</t>
  </si>
  <si>
    <t>Aditya Associates</t>
  </si>
  <si>
    <t>AAXFA2162JSD001</t>
  </si>
  <si>
    <t>Tirumala  Associates</t>
  </si>
  <si>
    <t>AAHFT0967GSD001</t>
  </si>
  <si>
    <t>Total (FROM APRIL 2014 to March 15)</t>
  </si>
  <si>
    <t>10+1</t>
  </si>
  <si>
    <t>Commissionerate</t>
  </si>
  <si>
    <t>Recovery</t>
  </si>
  <si>
    <t>Decision in EMC</t>
  </si>
  <si>
    <t>Amount for SCN</t>
  </si>
  <si>
    <t>Last Date of Issue of SCN</t>
  </si>
  <si>
    <t>Cash</t>
  </si>
  <si>
    <t>Cenvat</t>
  </si>
  <si>
    <t>Total</t>
  </si>
  <si>
    <t>Pune-I</t>
  </si>
  <si>
    <t>SCN  to be issued by Jurisdictional AC/DC STC</t>
  </si>
  <si>
    <t>Pune-II</t>
  </si>
  <si>
    <t>SCN to be issued by ADC (Audit-I), Pune f</t>
  </si>
  <si>
    <t>25.4.2015</t>
  </si>
  <si>
    <t>SCN to be issued by ADC (Audit-I), Pune</t>
  </si>
  <si>
    <t>Party agreed to pay   in March 2015</t>
  </si>
  <si>
    <t>In 3 paras party paid the amount and in  1 para agreed to pay in March 15</t>
  </si>
  <si>
    <t>Total (FROM APRIL 2014 to Feb.15)</t>
  </si>
  <si>
    <t>SCN issued </t>
  </si>
  <si>
    <t>Balance to be recovered</t>
  </si>
  <si>
    <t>To be resubmitted in next MCM</t>
  </si>
  <si>
    <t>Para 1 is to be resubmitted in Next MCM</t>
  </si>
  <si>
    <t>Accepted , Minutes  awaited</t>
  </si>
  <si>
    <t>To be discussed in MCM in April 15</t>
  </si>
  <si>
    <t>Agreed to pay by 6.4.15,  The audit objections  yet to be discussed</t>
  </si>
  <si>
    <t>Recovery as per MCM</t>
  </si>
  <si>
    <t>difference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</si>
</sst>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YY"/>
    <numFmt numFmtId="166" formatCode="#,##0"/>
    <numFmt numFmtId="167" formatCode="DD/MMM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0" activeCellId="0" sqref="O40"/>
    </sheetView>
  </sheetViews>
  <sheetFormatPr defaultRowHeight="15"/>
  <cols>
    <col collapsed="false" hidden="false" max="1" min="1" style="0" width="4.42914979757085"/>
    <col collapsed="false" hidden="false" max="3" min="3" style="0" width="25.8502024291498"/>
    <col collapsed="false" hidden="false" max="4" min="4" style="0" width="18.7085020242915"/>
    <col collapsed="false" hidden="false" max="5" min="5" style="0" width="5.2834008097166"/>
    <col collapsed="false" hidden="true" max="6" min="6" style="0" width="0"/>
    <col collapsed="false" hidden="false" max="7" min="7" style="0" width="5.71255060728745"/>
    <col collapsed="false" hidden="false" max="8" min="8" style="0" width="11.2834008097166"/>
    <col collapsed="false" hidden="false" max="9" min="9" style="0" width="5"/>
    <col collapsed="false" hidden="false" max="10" min="10" style="0" width="6.1417004048583"/>
    <col collapsed="false" hidden="false" max="11" min="11" style="0" width="5.71255060728745"/>
    <col collapsed="false" hidden="false" max="12" min="12" style="0" width="10.7125506072875"/>
    <col collapsed="false" hidden="true" max="14" min="13" style="0" width="0"/>
    <col collapsed="false" hidden="false" max="17" min="15" style="0" width="11.7125506072874"/>
    <col collapsed="false" hidden="false" max="19" min="18" style="0" width="9.85425101214575"/>
    <col collapsed="false" hidden="false" max="20" min="20" style="0" width="19.004048582996"/>
    <col collapsed="false" hidden="true" max="21" min="21" style="0" width="0"/>
    <col collapsed="false" hidden="false" max="1025" min="22" style="0" width="8.5748987854251"/>
  </cols>
  <sheetData>
    <row r="1" customFormat="false" ht="22.5" hidden="false" customHeight="tru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I1" s="1"/>
      <c r="O1" s="2" t="s">
        <v>3</v>
      </c>
      <c r="P1" s="2" t="s">
        <v>4</v>
      </c>
      <c r="Q1" s="2"/>
      <c r="U1" s="3" t="s">
        <v>5</v>
      </c>
      <c r="V1" s="4"/>
    </row>
    <row r="2" customFormat="false" ht="51" hidden="false" customHeight="false" outlineLevel="0" collapsed="false">
      <c r="A2" s="5" t="s">
        <v>6</v>
      </c>
      <c r="B2" s="5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/>
      <c r="N2" s="6"/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7"/>
    </row>
    <row r="3" customFormat="false" ht="15" hidden="false" customHeight="false" outlineLevel="0" collapsed="false">
      <c r="A3" s="7" t="n">
        <v>1</v>
      </c>
      <c r="B3" s="8" t="n">
        <v>41730</v>
      </c>
      <c r="C3" s="7" t="s">
        <v>24</v>
      </c>
      <c r="D3" s="7" t="s">
        <v>25</v>
      </c>
      <c r="E3" s="9" t="s">
        <v>26</v>
      </c>
      <c r="F3" s="9"/>
      <c r="G3" s="10" t="n">
        <v>33</v>
      </c>
      <c r="H3" s="10" t="s">
        <v>27</v>
      </c>
      <c r="I3" s="7" t="n">
        <v>4</v>
      </c>
      <c r="J3" s="7" t="n">
        <v>4</v>
      </c>
      <c r="K3" s="7" t="n">
        <f aca="false">I3-J3</f>
        <v>0</v>
      </c>
      <c r="L3" s="7" t="n">
        <v>173000</v>
      </c>
      <c r="M3" s="7" t="n">
        <v>173000</v>
      </c>
      <c r="N3" s="7" t="n">
        <v>0</v>
      </c>
      <c r="O3" s="7" t="n">
        <f aca="false">M3+N3</f>
        <v>173000</v>
      </c>
      <c r="P3" s="7" t="n">
        <v>0</v>
      </c>
      <c r="Q3" s="7" t="n">
        <f aca="false">O3+P3</f>
        <v>173000</v>
      </c>
      <c r="R3" s="7" t="n">
        <f aca="false">L3-Q3</f>
        <v>0</v>
      </c>
      <c r="S3" s="7" t="n">
        <v>0</v>
      </c>
      <c r="T3" s="10"/>
      <c r="U3" s="7"/>
    </row>
    <row r="4" customFormat="false" ht="15" hidden="false" customHeight="false" outlineLevel="0" collapsed="false">
      <c r="A4" s="7" t="n">
        <v>2</v>
      </c>
      <c r="B4" s="8"/>
      <c r="C4" s="7" t="s">
        <v>28</v>
      </c>
      <c r="D4" s="7" t="s">
        <v>29</v>
      </c>
      <c r="E4" s="9" t="s">
        <v>26</v>
      </c>
      <c r="F4" s="9"/>
      <c r="G4" s="10" t="n">
        <v>30</v>
      </c>
      <c r="H4" s="10" t="s">
        <v>27</v>
      </c>
      <c r="I4" s="7" t="n">
        <v>2</v>
      </c>
      <c r="J4" s="7" t="n">
        <v>2</v>
      </c>
      <c r="K4" s="7" t="n">
        <f aca="false">I4-J4</f>
        <v>0</v>
      </c>
      <c r="L4" s="11" t="n">
        <v>38928</v>
      </c>
      <c r="M4" s="11" t="n">
        <v>38928</v>
      </c>
      <c r="N4" s="12" t="n">
        <v>0</v>
      </c>
      <c r="O4" s="7" t="n">
        <f aca="false">M4+N4</f>
        <v>38928</v>
      </c>
      <c r="P4" s="7" t="n">
        <v>0</v>
      </c>
      <c r="Q4" s="7" t="n">
        <f aca="false">O4+P4</f>
        <v>38928</v>
      </c>
      <c r="R4" s="7" t="n">
        <f aca="false">L4-Q4</f>
        <v>0</v>
      </c>
      <c r="S4" s="7" t="n">
        <v>0</v>
      </c>
      <c r="T4" s="10"/>
      <c r="U4" s="7"/>
    </row>
    <row r="5" customFormat="false" ht="30" hidden="false" customHeight="false" outlineLevel="0" collapsed="false">
      <c r="A5" s="7" t="n">
        <v>3</v>
      </c>
      <c r="B5" s="8"/>
      <c r="C5" s="13" t="s">
        <v>30</v>
      </c>
      <c r="D5" s="13" t="s">
        <v>31</v>
      </c>
      <c r="E5" s="14" t="s">
        <v>32</v>
      </c>
      <c r="F5" s="14"/>
      <c r="G5" s="15" t="n">
        <v>32</v>
      </c>
      <c r="H5" s="15" t="s">
        <v>27</v>
      </c>
      <c r="I5" s="13" t="n">
        <v>6</v>
      </c>
      <c r="J5" s="13" t="n">
        <v>6</v>
      </c>
      <c r="K5" s="13" t="n">
        <f aca="false">I5-J5</f>
        <v>0</v>
      </c>
      <c r="L5" s="16" t="n">
        <v>4968875</v>
      </c>
      <c r="M5" s="16" t="n">
        <v>1141829</v>
      </c>
      <c r="N5" s="17" t="n">
        <v>0</v>
      </c>
      <c r="O5" s="13" t="n">
        <f aca="false">M5+N5</f>
        <v>1141829</v>
      </c>
      <c r="P5" s="13" t="n">
        <v>0</v>
      </c>
      <c r="Q5" s="7" t="n">
        <f aca="false">O5+P5</f>
        <v>1141829</v>
      </c>
      <c r="R5" s="7" t="n">
        <f aca="false">L5-Q5</f>
        <v>3827046</v>
      </c>
      <c r="S5" s="13" t="n">
        <v>0</v>
      </c>
      <c r="T5" s="15" t="s">
        <v>33</v>
      </c>
      <c r="U5" s="7"/>
    </row>
    <row r="6" customFormat="false" ht="15" hidden="false" customHeight="false" outlineLevel="0" collapsed="false">
      <c r="A6" s="7" t="n">
        <v>4</v>
      </c>
      <c r="B6" s="8"/>
      <c r="C6" s="7" t="s">
        <v>34</v>
      </c>
      <c r="D6" s="7" t="s">
        <v>35</v>
      </c>
      <c r="E6" s="9" t="s">
        <v>26</v>
      </c>
      <c r="F6" s="9"/>
      <c r="G6" s="10" t="n">
        <v>31</v>
      </c>
      <c r="H6" s="10" t="s">
        <v>27</v>
      </c>
      <c r="I6" s="7" t="n">
        <v>2</v>
      </c>
      <c r="J6" s="7" t="n">
        <v>2</v>
      </c>
      <c r="K6" s="7" t="n">
        <f aca="false">I6-J6</f>
        <v>0</v>
      </c>
      <c r="L6" s="12" t="n">
        <v>150561</v>
      </c>
      <c r="M6" s="12" t="n">
        <v>150561</v>
      </c>
      <c r="N6" s="7" t="n">
        <v>0</v>
      </c>
      <c r="O6" s="7" t="n">
        <f aca="false">M6+N6</f>
        <v>150561</v>
      </c>
      <c r="P6" s="7" t="n">
        <v>0</v>
      </c>
      <c r="Q6" s="7" t="n">
        <f aca="false">O6+P6</f>
        <v>150561</v>
      </c>
      <c r="R6" s="7" t="n">
        <f aca="false">L6-Q6</f>
        <v>0</v>
      </c>
      <c r="S6" s="7" t="n">
        <v>0</v>
      </c>
      <c r="T6" s="10"/>
      <c r="U6" s="7"/>
    </row>
    <row r="7" customFormat="false" ht="15" hidden="false" customHeight="false" outlineLevel="0" collapsed="false">
      <c r="A7" s="7" t="n">
        <v>5</v>
      </c>
      <c r="B7" s="8" t="n">
        <v>41760</v>
      </c>
      <c r="C7" s="7" t="s">
        <v>36</v>
      </c>
      <c r="D7" s="7" t="s">
        <v>37</v>
      </c>
      <c r="E7" s="9" t="s">
        <v>26</v>
      </c>
      <c r="F7" s="9"/>
      <c r="G7" s="10" t="n">
        <v>72</v>
      </c>
      <c r="H7" s="10" t="s">
        <v>27</v>
      </c>
      <c r="I7" s="7" t="n">
        <v>3</v>
      </c>
      <c r="J7" s="7" t="n">
        <v>3</v>
      </c>
      <c r="K7" s="7" t="n">
        <f aca="false">I7-J7</f>
        <v>0</v>
      </c>
      <c r="L7" s="7" t="n">
        <v>274062</v>
      </c>
      <c r="M7" s="7" t="n">
        <v>274062</v>
      </c>
      <c r="N7" s="7" t="n">
        <v>0</v>
      </c>
      <c r="O7" s="7" t="n">
        <f aca="false">M7+N7</f>
        <v>274062</v>
      </c>
      <c r="P7" s="7" t="n">
        <v>0</v>
      </c>
      <c r="Q7" s="7" t="n">
        <f aca="false">O7+P7</f>
        <v>274062</v>
      </c>
      <c r="R7" s="7" t="n">
        <f aca="false">L7-Q7</f>
        <v>0</v>
      </c>
      <c r="S7" s="7" t="n">
        <v>0</v>
      </c>
      <c r="T7" s="10"/>
      <c r="U7" s="7"/>
    </row>
    <row r="8" customFormat="false" ht="15" hidden="false" customHeight="false" outlineLevel="0" collapsed="false">
      <c r="A8" s="7" t="n">
        <v>6</v>
      </c>
      <c r="B8" s="8"/>
      <c r="C8" s="7" t="s">
        <v>38</v>
      </c>
      <c r="D8" s="7" t="s">
        <v>39</v>
      </c>
      <c r="E8" s="9" t="s">
        <v>32</v>
      </c>
      <c r="F8" s="9"/>
      <c r="G8" s="10" t="n">
        <v>73</v>
      </c>
      <c r="H8" s="10" t="s">
        <v>27</v>
      </c>
      <c r="I8" s="7" t="n">
        <v>3</v>
      </c>
      <c r="J8" s="7" t="n">
        <v>3</v>
      </c>
      <c r="K8" s="7" t="n">
        <f aca="false">I8-J8</f>
        <v>0</v>
      </c>
      <c r="L8" s="12" t="n">
        <v>180301</v>
      </c>
      <c r="M8" s="12" t="n">
        <v>14510</v>
      </c>
      <c r="N8" s="12" t="n">
        <v>165791</v>
      </c>
      <c r="O8" s="7" t="n">
        <f aca="false">M8+N8</f>
        <v>180301</v>
      </c>
      <c r="Q8" s="7" t="n">
        <f aca="false">O8+P8</f>
        <v>180301</v>
      </c>
      <c r="R8" s="7" t="n">
        <f aca="false">L8-Q8</f>
        <v>0</v>
      </c>
      <c r="S8" s="7" t="n">
        <v>0</v>
      </c>
      <c r="T8" s="10"/>
      <c r="U8" s="7"/>
    </row>
    <row r="9" customFormat="false" ht="15" hidden="false" customHeight="false" outlineLevel="0" collapsed="false">
      <c r="A9" s="7" t="n">
        <v>7</v>
      </c>
      <c r="B9" s="8"/>
      <c r="C9" s="7" t="s">
        <v>40</v>
      </c>
      <c r="D9" s="7" t="s">
        <v>41</v>
      </c>
      <c r="E9" s="18" t="s">
        <v>42</v>
      </c>
      <c r="F9" s="19"/>
      <c r="G9" s="10" t="n">
        <v>70</v>
      </c>
      <c r="H9" s="10" t="s">
        <v>27</v>
      </c>
      <c r="I9" s="7" t="n">
        <v>2</v>
      </c>
      <c r="J9" s="7" t="n">
        <v>2</v>
      </c>
      <c r="K9" s="7" t="n">
        <f aca="false">I9-J9</f>
        <v>0</v>
      </c>
      <c r="L9" s="7" t="n">
        <v>1004304</v>
      </c>
      <c r="M9" s="7" t="n">
        <v>1004304</v>
      </c>
      <c r="N9" s="7" t="n">
        <v>0</v>
      </c>
      <c r="O9" s="7" t="n">
        <f aca="false">M9+N9</f>
        <v>1004304</v>
      </c>
      <c r="P9" s="7" t="n">
        <v>0</v>
      </c>
      <c r="Q9" s="7" t="n">
        <f aca="false">O9+P9</f>
        <v>1004304</v>
      </c>
      <c r="R9" s="7" t="n">
        <f aca="false">L9-Q9</f>
        <v>0</v>
      </c>
      <c r="S9" s="7" t="n">
        <v>0</v>
      </c>
      <c r="T9" s="10"/>
      <c r="U9" s="7"/>
    </row>
    <row r="10" customFormat="false" ht="30" hidden="false" customHeight="false" outlineLevel="0" collapsed="false">
      <c r="A10" s="7" t="n">
        <v>8</v>
      </c>
      <c r="B10" s="8"/>
      <c r="C10" s="7" t="s">
        <v>43</v>
      </c>
      <c r="D10" s="7" t="s">
        <v>44</v>
      </c>
      <c r="E10" s="9" t="s">
        <v>32</v>
      </c>
      <c r="F10" s="9"/>
      <c r="G10" s="10" t="n">
        <v>71</v>
      </c>
      <c r="H10" s="10" t="s">
        <v>27</v>
      </c>
      <c r="I10" s="7" t="n">
        <v>4</v>
      </c>
      <c r="J10" s="7" t="n">
        <v>4</v>
      </c>
      <c r="K10" s="7" t="n">
        <f aca="false">I10-J10</f>
        <v>0</v>
      </c>
      <c r="L10" s="7" t="n">
        <v>1917739</v>
      </c>
      <c r="M10" s="7" t="n">
        <v>1917739</v>
      </c>
      <c r="N10" s="7" t="n">
        <v>0</v>
      </c>
      <c r="O10" s="7" t="n">
        <v>295316</v>
      </c>
      <c r="P10" s="7"/>
      <c r="Q10" s="7" t="n">
        <f aca="false">O10+P10</f>
        <v>295316</v>
      </c>
      <c r="R10" s="7" t="n">
        <f aca="false">L10-Q10</f>
        <v>1622423</v>
      </c>
      <c r="S10" s="7" t="n">
        <v>0</v>
      </c>
      <c r="T10" s="10" t="s">
        <v>45</v>
      </c>
      <c r="U10" s="7"/>
    </row>
    <row r="11" customFormat="false" ht="15.75" hidden="false" customHeight="false" outlineLevel="0" collapsed="false">
      <c r="A11" s="7"/>
      <c r="B11" s="8" t="n">
        <v>41791</v>
      </c>
      <c r="C11" s="20" t="s">
        <v>46</v>
      </c>
      <c r="D11" s="20"/>
      <c r="E11" s="9"/>
      <c r="F11" s="9"/>
      <c r="G11" s="7"/>
      <c r="H11" s="7"/>
      <c r="I11" s="7"/>
      <c r="J11" s="7"/>
      <c r="K11" s="7" t="n">
        <f aca="false">I11-J11</f>
        <v>0</v>
      </c>
      <c r="L11" s="7" t="n">
        <v>0</v>
      </c>
      <c r="M11" s="7" t="n">
        <v>0</v>
      </c>
      <c r="N11" s="7" t="n">
        <v>0</v>
      </c>
      <c r="O11" s="7" t="n">
        <f aca="false">M11+N11</f>
        <v>0</v>
      </c>
      <c r="P11" s="7"/>
      <c r="Q11" s="7" t="n">
        <f aca="false">O11+P11</f>
        <v>0</v>
      </c>
      <c r="R11" s="7" t="n">
        <f aca="false">L11-Q11</f>
        <v>0</v>
      </c>
      <c r="S11" s="7" t="n">
        <v>0</v>
      </c>
      <c r="T11" s="10"/>
      <c r="U11" s="7" t="s">
        <v>47</v>
      </c>
    </row>
    <row r="12" customFormat="false" ht="30.75" hidden="false" customHeight="false" outlineLevel="0" collapsed="false">
      <c r="A12" s="7" t="n">
        <v>9</v>
      </c>
      <c r="B12" s="8" t="n">
        <v>41821</v>
      </c>
      <c r="C12" s="13" t="s">
        <v>48</v>
      </c>
      <c r="D12" s="13" t="s">
        <v>49</v>
      </c>
      <c r="E12" s="14" t="s">
        <v>26</v>
      </c>
      <c r="F12" s="14"/>
      <c r="G12" s="15" t="n">
        <v>181</v>
      </c>
      <c r="H12" s="15" t="s">
        <v>50</v>
      </c>
      <c r="I12" s="13" t="n">
        <v>4</v>
      </c>
      <c r="J12" s="13" t="n">
        <v>4</v>
      </c>
      <c r="K12" s="13" t="n">
        <f aca="false">I12-J12</f>
        <v>0</v>
      </c>
      <c r="L12" s="21" t="n">
        <v>236086</v>
      </c>
      <c r="M12" s="21" t="n">
        <v>111841</v>
      </c>
      <c r="N12" s="13" t="n">
        <v>96834</v>
      </c>
      <c r="O12" s="13" t="n">
        <f aca="false">M12+N12</f>
        <v>208675</v>
      </c>
      <c r="P12" s="13" t="n">
        <v>0</v>
      </c>
      <c r="Q12" s="7" t="n">
        <f aca="false">O12+P12</f>
        <v>208675</v>
      </c>
      <c r="R12" s="7" t="n">
        <f aca="false">L12-Q12</f>
        <v>27411</v>
      </c>
      <c r="S12" s="13" t="n">
        <v>0</v>
      </c>
      <c r="T12" s="15" t="s">
        <v>51</v>
      </c>
      <c r="U12" s="7"/>
    </row>
    <row r="13" customFormat="false" ht="16.5" hidden="false" customHeight="false" outlineLevel="0" collapsed="false">
      <c r="A13" s="7" t="n">
        <v>10</v>
      </c>
      <c r="B13" s="7"/>
      <c r="C13" s="7" t="s">
        <v>52</v>
      </c>
      <c r="D13" s="7" t="s">
        <v>53</v>
      </c>
      <c r="E13" s="9" t="s">
        <v>26</v>
      </c>
      <c r="F13" s="9"/>
      <c r="G13" s="10" t="n">
        <v>185</v>
      </c>
      <c r="H13" s="10" t="s">
        <v>50</v>
      </c>
      <c r="I13" s="7" t="n">
        <v>5</v>
      </c>
      <c r="J13" s="7" t="n">
        <v>5</v>
      </c>
      <c r="K13" s="7" t="n">
        <f aca="false">I13-J13</f>
        <v>0</v>
      </c>
      <c r="L13" s="22" t="n">
        <v>83827</v>
      </c>
      <c r="M13" s="22" t="n">
        <v>83827</v>
      </c>
      <c r="N13" s="7" t="n">
        <v>0</v>
      </c>
      <c r="O13" s="7" t="n">
        <f aca="false">M13+N13</f>
        <v>83827</v>
      </c>
      <c r="P13" s="7" t="n">
        <v>0</v>
      </c>
      <c r="Q13" s="7" t="n">
        <f aca="false">O13+P13</f>
        <v>83827</v>
      </c>
      <c r="R13" s="7" t="n">
        <f aca="false">L13-Q13</f>
        <v>0</v>
      </c>
      <c r="S13" s="7" t="n">
        <v>0</v>
      </c>
      <c r="T13" s="10"/>
      <c r="U13" s="7"/>
      <c r="V13" s="23"/>
    </row>
    <row r="14" customFormat="false" ht="15.75" hidden="false" customHeight="false" outlineLevel="0" collapsed="false">
      <c r="A14" s="7" t="n">
        <v>11</v>
      </c>
      <c r="B14" s="7"/>
      <c r="C14" s="7" t="s">
        <v>54</v>
      </c>
      <c r="D14" s="7" t="s">
        <v>55</v>
      </c>
      <c r="E14" s="9" t="s">
        <v>26</v>
      </c>
      <c r="F14" s="9"/>
      <c r="G14" s="10" t="n">
        <v>184</v>
      </c>
      <c r="H14" s="10" t="s">
        <v>50</v>
      </c>
      <c r="I14" s="7" t="n">
        <v>2</v>
      </c>
      <c r="J14" s="7" t="n">
        <v>2</v>
      </c>
      <c r="K14" s="7" t="n">
        <f aca="false">I14-J14</f>
        <v>0</v>
      </c>
      <c r="L14" s="22" t="n">
        <v>2656272</v>
      </c>
      <c r="M14" s="22" t="n">
        <v>2656272</v>
      </c>
      <c r="N14" s="7" t="n">
        <v>0</v>
      </c>
      <c r="O14" s="7" t="n">
        <f aca="false">M14+N14</f>
        <v>2656272</v>
      </c>
      <c r="P14" s="7" t="n">
        <v>0</v>
      </c>
      <c r="Q14" s="7" t="n">
        <f aca="false">O14+P14</f>
        <v>2656272</v>
      </c>
      <c r="R14" s="7" t="n">
        <f aca="false">L14-Q14</f>
        <v>0</v>
      </c>
      <c r="S14" s="7" t="n">
        <v>0</v>
      </c>
      <c r="T14" s="10"/>
      <c r="U14" s="7"/>
      <c r="V14" s="24"/>
    </row>
    <row r="15" customFormat="false" ht="15.75" hidden="false" customHeight="false" outlineLevel="0" collapsed="false">
      <c r="A15" s="7" t="n">
        <v>12</v>
      </c>
      <c r="B15" s="7"/>
      <c r="C15" s="7" t="s">
        <v>56</v>
      </c>
      <c r="D15" s="12" t="s">
        <v>57</v>
      </c>
      <c r="E15" s="25" t="s">
        <v>26</v>
      </c>
      <c r="F15" s="25"/>
      <c r="G15" s="10" t="n">
        <v>183</v>
      </c>
      <c r="H15" s="10" t="s">
        <v>50</v>
      </c>
      <c r="I15" s="7" t="n">
        <v>2</v>
      </c>
      <c r="J15" s="7" t="n">
        <v>2</v>
      </c>
      <c r="K15" s="7" t="n">
        <f aca="false">I15-J15</f>
        <v>0</v>
      </c>
      <c r="L15" s="22" t="n">
        <v>104198</v>
      </c>
      <c r="M15" s="22" t="n">
        <v>104198</v>
      </c>
      <c r="N15" s="7" t="n">
        <v>0</v>
      </c>
      <c r="O15" s="7" t="n">
        <f aca="false">M15+N15</f>
        <v>104198</v>
      </c>
      <c r="P15" s="7" t="n">
        <v>0</v>
      </c>
      <c r="Q15" s="7" t="n">
        <f aca="false">O15+P15</f>
        <v>104198</v>
      </c>
      <c r="R15" s="7" t="n">
        <f aca="false">L15-Q15</f>
        <v>0</v>
      </c>
      <c r="S15" s="7" t="n">
        <v>0</v>
      </c>
      <c r="T15" s="10"/>
      <c r="U15" s="7"/>
      <c r="V15" s="26"/>
    </row>
    <row r="16" customFormat="false" ht="15.75" hidden="false" customHeight="false" outlineLevel="0" collapsed="false">
      <c r="A16" s="7" t="n">
        <v>13</v>
      </c>
      <c r="B16" s="7"/>
      <c r="C16" s="7" t="s">
        <v>58</v>
      </c>
      <c r="D16" s="7" t="s">
        <v>59</v>
      </c>
      <c r="E16" s="9" t="s">
        <v>42</v>
      </c>
      <c r="F16" s="9"/>
      <c r="G16" s="10" t="n">
        <v>182</v>
      </c>
      <c r="H16" s="10" t="s">
        <v>50</v>
      </c>
      <c r="I16" s="7" t="n">
        <v>3</v>
      </c>
      <c r="J16" s="7" t="n">
        <v>3</v>
      </c>
      <c r="K16" s="7" t="n">
        <f aca="false">I16-J16</f>
        <v>0</v>
      </c>
      <c r="L16" s="22" t="n">
        <v>529588</v>
      </c>
      <c r="M16" s="22" t="n">
        <v>529588</v>
      </c>
      <c r="N16" s="7" t="n">
        <v>0</v>
      </c>
      <c r="O16" s="7" t="n">
        <f aca="false">M16+N16</f>
        <v>529588</v>
      </c>
      <c r="P16" s="7" t="n">
        <v>0</v>
      </c>
      <c r="Q16" s="7" t="n">
        <f aca="false">O16+P16</f>
        <v>529588</v>
      </c>
      <c r="R16" s="7" t="n">
        <f aca="false">L16-Q16</f>
        <v>0</v>
      </c>
      <c r="S16" s="7" t="n">
        <v>0</v>
      </c>
      <c r="T16" s="10"/>
      <c r="U16" s="7"/>
    </row>
    <row r="17" customFormat="false" ht="16.5" hidden="false" customHeight="false" outlineLevel="0" collapsed="false">
      <c r="A17" s="7" t="n">
        <v>14</v>
      </c>
      <c r="B17" s="8" t="n">
        <v>41852</v>
      </c>
      <c r="C17" s="7" t="s">
        <v>60</v>
      </c>
      <c r="D17" s="7" t="s">
        <v>61</v>
      </c>
      <c r="E17" s="9" t="s">
        <v>32</v>
      </c>
      <c r="F17" s="9"/>
      <c r="G17" s="10" t="n">
        <v>227</v>
      </c>
      <c r="H17" s="10" t="s">
        <v>62</v>
      </c>
      <c r="I17" s="7" t="n">
        <v>4</v>
      </c>
      <c r="J17" s="7" t="n">
        <v>4</v>
      </c>
      <c r="K17" s="7" t="n">
        <f aca="false">I17-J17</f>
        <v>0</v>
      </c>
      <c r="L17" s="22" t="n">
        <v>10060430</v>
      </c>
      <c r="M17" s="22" t="n">
        <v>10060430</v>
      </c>
      <c r="N17" s="7" t="n">
        <v>0</v>
      </c>
      <c r="O17" s="7" t="n">
        <f aca="false">M17+N17</f>
        <v>10060430</v>
      </c>
      <c r="P17" s="7" t="n">
        <v>0</v>
      </c>
      <c r="Q17" s="7" t="n">
        <f aca="false">O17+P17</f>
        <v>10060430</v>
      </c>
      <c r="R17" s="7" t="n">
        <f aca="false">L17-Q17</f>
        <v>0</v>
      </c>
      <c r="S17" s="7" t="n">
        <v>0</v>
      </c>
      <c r="T17" s="10"/>
      <c r="U17" s="7"/>
    </row>
    <row r="18" customFormat="false" ht="30.75" hidden="false" customHeight="false" outlineLevel="0" collapsed="false">
      <c r="A18" s="7" t="n">
        <v>15</v>
      </c>
      <c r="B18" s="7"/>
      <c r="C18" s="7" t="s">
        <v>63</v>
      </c>
      <c r="D18" s="7" t="s">
        <v>64</v>
      </c>
      <c r="E18" s="9" t="s">
        <v>26</v>
      </c>
      <c r="F18" s="9"/>
      <c r="G18" s="15" t="n">
        <v>228</v>
      </c>
      <c r="H18" s="15" t="s">
        <v>62</v>
      </c>
      <c r="I18" s="13" t="n">
        <v>2</v>
      </c>
      <c r="J18" s="13" t="n">
        <v>1</v>
      </c>
      <c r="K18" s="13" t="n">
        <f aca="false">I18-J18</f>
        <v>1</v>
      </c>
      <c r="L18" s="21" t="n">
        <v>5249766</v>
      </c>
      <c r="M18" s="21" t="n">
        <v>566454</v>
      </c>
      <c r="N18" s="13" t="n">
        <v>0</v>
      </c>
      <c r="O18" s="13" t="n">
        <f aca="false">M18+N18</f>
        <v>566454</v>
      </c>
      <c r="P18" s="13" t="n">
        <v>0</v>
      </c>
      <c r="Q18" s="7" t="n">
        <f aca="false">O18+P18</f>
        <v>566454</v>
      </c>
      <c r="R18" s="7" t="n">
        <f aca="false">L18-Q18</f>
        <v>4683312</v>
      </c>
      <c r="S18" s="13" t="n">
        <v>0</v>
      </c>
      <c r="T18" s="15" t="s">
        <v>65</v>
      </c>
      <c r="U18" s="7"/>
    </row>
    <row r="19" customFormat="false" ht="15" hidden="false" customHeight="false" outlineLevel="0" collapsed="false">
      <c r="A19" s="7" t="n">
        <v>16</v>
      </c>
      <c r="B19" s="7"/>
      <c r="C19" s="7" t="s">
        <v>66</v>
      </c>
      <c r="D19" s="7" t="s">
        <v>67</v>
      </c>
      <c r="E19" s="9" t="s">
        <v>26</v>
      </c>
      <c r="F19" s="9"/>
      <c r="G19" s="10" t="n">
        <v>225</v>
      </c>
      <c r="H19" s="10" t="s">
        <v>62</v>
      </c>
      <c r="I19" s="7" t="n">
        <v>3</v>
      </c>
      <c r="J19" s="7" t="n">
        <v>3</v>
      </c>
      <c r="K19" s="7" t="n">
        <f aca="false">I19-J19</f>
        <v>0</v>
      </c>
      <c r="L19" s="7" t="n">
        <v>111495</v>
      </c>
      <c r="M19" s="7" t="n">
        <v>111495</v>
      </c>
      <c r="N19" s="7" t="n">
        <v>0</v>
      </c>
      <c r="O19" s="7" t="n">
        <f aca="false">M19+N19</f>
        <v>111495</v>
      </c>
      <c r="P19" s="7" t="n">
        <v>0</v>
      </c>
      <c r="Q19" s="7" t="n">
        <f aca="false">O19+P19</f>
        <v>111495</v>
      </c>
      <c r="R19" s="7" t="n">
        <f aca="false">L19-Q19</f>
        <v>0</v>
      </c>
      <c r="S19" s="7" t="n">
        <v>0</v>
      </c>
      <c r="T19" s="10"/>
      <c r="U19" s="7"/>
    </row>
    <row r="20" customFormat="false" ht="15" hidden="false" customHeight="false" outlineLevel="0" collapsed="false">
      <c r="A20" s="7" t="n">
        <v>17</v>
      </c>
      <c r="B20" s="7"/>
      <c r="C20" s="7" t="s">
        <v>68</v>
      </c>
      <c r="D20" s="7" t="s">
        <v>69</v>
      </c>
      <c r="E20" s="9" t="s">
        <v>26</v>
      </c>
      <c r="F20" s="9"/>
      <c r="G20" s="10" t="n">
        <v>226</v>
      </c>
      <c r="H20" s="10" t="s">
        <v>62</v>
      </c>
      <c r="I20" s="7" t="n">
        <v>2</v>
      </c>
      <c r="J20" s="7" t="n">
        <v>2</v>
      </c>
      <c r="K20" s="7" t="n">
        <f aca="false">I20-J20</f>
        <v>0</v>
      </c>
      <c r="L20" s="7" t="n">
        <v>49470</v>
      </c>
      <c r="M20" s="7" t="n">
        <v>49470</v>
      </c>
      <c r="N20" s="7" t="n">
        <v>0</v>
      </c>
      <c r="O20" s="7" t="n">
        <f aca="false">M20+N20</f>
        <v>49470</v>
      </c>
      <c r="P20" s="7" t="n">
        <v>0</v>
      </c>
      <c r="Q20" s="7" t="n">
        <f aca="false">O20+P20</f>
        <v>49470</v>
      </c>
      <c r="R20" s="7" t="n">
        <f aca="false">L20-Q20</f>
        <v>0</v>
      </c>
      <c r="S20" s="7" t="n">
        <v>0</v>
      </c>
      <c r="T20" s="10"/>
      <c r="U20" s="7"/>
    </row>
    <row r="21" customFormat="false" ht="15" hidden="false" customHeight="false" outlineLevel="0" collapsed="false">
      <c r="A21" s="7" t="n">
        <v>18</v>
      </c>
      <c r="B21" s="7"/>
      <c r="C21" s="7" t="s">
        <v>70</v>
      </c>
      <c r="D21" s="7" t="s">
        <v>71</v>
      </c>
      <c r="E21" s="9" t="s">
        <v>42</v>
      </c>
      <c r="F21" s="9"/>
      <c r="G21" s="10" t="n">
        <v>224</v>
      </c>
      <c r="H21" s="10" t="s">
        <v>62</v>
      </c>
      <c r="I21" s="7" t="n">
        <v>4</v>
      </c>
      <c r="J21" s="7" t="n">
        <v>4</v>
      </c>
      <c r="K21" s="7" t="n">
        <f aca="false">I21-J21</f>
        <v>0</v>
      </c>
      <c r="L21" s="7" t="n">
        <v>899095</v>
      </c>
      <c r="M21" s="7" t="n">
        <v>899095</v>
      </c>
      <c r="N21" s="7" t="n">
        <v>0</v>
      </c>
      <c r="O21" s="7" t="n">
        <f aca="false">M21+N21</f>
        <v>899095</v>
      </c>
      <c r="P21" s="7" t="n">
        <v>0</v>
      </c>
      <c r="Q21" s="7" t="n">
        <f aca="false">O21+P21</f>
        <v>899095</v>
      </c>
      <c r="R21" s="7" t="n">
        <f aca="false">L21-Q21</f>
        <v>0</v>
      </c>
      <c r="S21" s="7" t="n">
        <v>0</v>
      </c>
      <c r="T21" s="10"/>
      <c r="U21" s="7"/>
    </row>
    <row r="22" customFormat="false" ht="15" hidden="false" customHeight="false" outlineLevel="0" collapsed="false">
      <c r="A22" s="7" t="n">
        <v>19</v>
      </c>
      <c r="B22" s="8" t="n">
        <v>41883</v>
      </c>
      <c r="C22" s="7" t="s">
        <v>72</v>
      </c>
      <c r="D22" s="7" t="s">
        <v>73</v>
      </c>
      <c r="E22" s="9" t="s">
        <v>26</v>
      </c>
      <c r="F22" s="9"/>
      <c r="G22" s="10" t="n">
        <v>312</v>
      </c>
      <c r="H22" s="10" t="s">
        <v>74</v>
      </c>
      <c r="I22" s="7" t="n">
        <v>2</v>
      </c>
      <c r="J22" s="7" t="n">
        <v>2</v>
      </c>
      <c r="K22" s="7" t="n">
        <f aca="false">I22-J22</f>
        <v>0</v>
      </c>
      <c r="L22" s="7" t="n">
        <v>237628</v>
      </c>
      <c r="M22" s="7" t="n">
        <v>237628</v>
      </c>
      <c r="N22" s="7" t="n">
        <v>0</v>
      </c>
      <c r="O22" s="7" t="n">
        <v>105628</v>
      </c>
      <c r="P22" s="7" t="n">
        <v>132000</v>
      </c>
      <c r="Q22" s="7" t="n">
        <f aca="false">O22+P22</f>
        <v>237628</v>
      </c>
      <c r="R22" s="7" t="n">
        <f aca="false">L22-Q22</f>
        <v>0</v>
      </c>
      <c r="S22" s="7" t="n">
        <v>0</v>
      </c>
      <c r="T22" s="10"/>
      <c r="U22" s="7"/>
    </row>
    <row r="23" customFormat="false" ht="15" hidden="false" customHeight="false" outlineLevel="0" collapsed="false">
      <c r="A23" s="7" t="n">
        <v>20</v>
      </c>
      <c r="B23" s="7"/>
      <c r="C23" s="7" t="s">
        <v>75</v>
      </c>
      <c r="D23" s="7" t="s">
        <v>76</v>
      </c>
      <c r="E23" s="9" t="s">
        <v>26</v>
      </c>
      <c r="F23" s="9"/>
      <c r="G23" s="10" t="n">
        <v>313</v>
      </c>
      <c r="H23" s="10" t="s">
        <v>74</v>
      </c>
      <c r="I23" s="7" t="n">
        <v>3</v>
      </c>
      <c r="J23" s="7" t="n">
        <v>3</v>
      </c>
      <c r="K23" s="7" t="n">
        <f aca="false">I23-J23</f>
        <v>0</v>
      </c>
      <c r="L23" s="7" t="n">
        <v>2931437</v>
      </c>
      <c r="M23" s="7" t="n">
        <v>2931437</v>
      </c>
      <c r="N23" s="7" t="n">
        <v>0</v>
      </c>
      <c r="O23" s="7" t="n">
        <v>824437</v>
      </c>
      <c r="P23" s="7" t="n">
        <v>2107000</v>
      </c>
      <c r="Q23" s="7" t="n">
        <f aca="false">O23+P23</f>
        <v>2931437</v>
      </c>
      <c r="R23" s="7" t="n">
        <f aca="false">L23-Q23</f>
        <v>0</v>
      </c>
      <c r="S23" s="7" t="n">
        <v>0</v>
      </c>
      <c r="T23" s="10"/>
      <c r="U23" s="7"/>
    </row>
    <row r="24" customFormat="false" ht="15" hidden="false" customHeight="false" outlineLevel="0" collapsed="false">
      <c r="A24" s="7" t="n">
        <v>21</v>
      </c>
      <c r="B24" s="7"/>
      <c r="C24" s="7" t="s">
        <v>77</v>
      </c>
      <c r="D24" s="7" t="s">
        <v>78</v>
      </c>
      <c r="E24" s="9" t="s">
        <v>79</v>
      </c>
      <c r="F24" s="9"/>
      <c r="G24" s="10" t="n">
        <v>298</v>
      </c>
      <c r="H24" s="10" t="s">
        <v>80</v>
      </c>
      <c r="I24" s="7" t="n">
        <v>3</v>
      </c>
      <c r="J24" s="7" t="n">
        <v>3</v>
      </c>
      <c r="K24" s="7" t="n">
        <f aca="false">I24-J24</f>
        <v>0</v>
      </c>
      <c r="L24" s="7" t="n">
        <v>1143740</v>
      </c>
      <c r="M24" s="7" t="n">
        <v>1143740</v>
      </c>
      <c r="N24" s="7" t="n">
        <v>0</v>
      </c>
      <c r="O24" s="7" t="n">
        <f aca="false">M24+N24</f>
        <v>1143740</v>
      </c>
      <c r="P24" s="7" t="n">
        <v>0</v>
      </c>
      <c r="Q24" s="7" t="n">
        <f aca="false">O24+P24</f>
        <v>1143740</v>
      </c>
      <c r="R24" s="7" t="n">
        <f aca="false">L24-Q24</f>
        <v>0</v>
      </c>
      <c r="S24" s="7" t="n">
        <v>0</v>
      </c>
      <c r="T24" s="10"/>
      <c r="U24" s="7"/>
    </row>
    <row r="25" customFormat="false" ht="15" hidden="false" customHeight="false" outlineLevel="0" collapsed="false">
      <c r="A25" s="7" t="n">
        <v>22</v>
      </c>
      <c r="B25" s="7"/>
      <c r="C25" s="7" t="s">
        <v>81</v>
      </c>
      <c r="D25" s="7" t="s">
        <v>82</v>
      </c>
      <c r="E25" s="27" t="s">
        <v>26</v>
      </c>
      <c r="F25" s="27"/>
      <c r="G25" s="10" t="n">
        <v>297</v>
      </c>
      <c r="H25" s="10" t="s">
        <v>80</v>
      </c>
      <c r="I25" s="7" t="n">
        <v>1</v>
      </c>
      <c r="J25" s="7" t="n">
        <v>1</v>
      </c>
      <c r="K25" s="7" t="n">
        <f aca="false">I25-J25</f>
        <v>0</v>
      </c>
      <c r="L25" s="7" t="n">
        <v>5000</v>
      </c>
      <c r="M25" s="7" t="n">
        <v>5000</v>
      </c>
      <c r="N25" s="7" t="n">
        <v>0</v>
      </c>
      <c r="O25" s="7" t="n">
        <f aca="false">M25+N25</f>
        <v>5000</v>
      </c>
      <c r="P25" s="7" t="n">
        <v>0</v>
      </c>
      <c r="Q25" s="7" t="n">
        <f aca="false">O25+P25</f>
        <v>5000</v>
      </c>
      <c r="R25" s="7" t="n">
        <f aca="false">L25-Q25</f>
        <v>0</v>
      </c>
      <c r="S25" s="7" t="n">
        <v>0</v>
      </c>
      <c r="T25" s="10"/>
      <c r="U25" s="7" t="s">
        <v>83</v>
      </c>
    </row>
    <row r="26" customFormat="false" ht="20.25" hidden="false" customHeight="true" outlineLevel="0" collapsed="false">
      <c r="A26" s="7" t="n">
        <v>23</v>
      </c>
      <c r="B26" s="8" t="n">
        <v>41913</v>
      </c>
      <c r="C26" s="7" t="s">
        <v>84</v>
      </c>
      <c r="D26" s="7" t="s">
        <v>85</v>
      </c>
      <c r="E26" s="9" t="s">
        <v>26</v>
      </c>
      <c r="F26" s="9"/>
      <c r="G26" s="10" t="n">
        <v>350</v>
      </c>
      <c r="H26" s="10" t="s">
        <v>86</v>
      </c>
      <c r="I26" s="7" t="n">
        <v>3</v>
      </c>
      <c r="J26" s="7" t="n">
        <v>3</v>
      </c>
      <c r="K26" s="7" t="n">
        <f aca="false">I26-J26</f>
        <v>0</v>
      </c>
      <c r="L26" s="7" t="n">
        <v>1719974</v>
      </c>
      <c r="M26" s="7" t="n">
        <v>1719974</v>
      </c>
      <c r="N26" s="7" t="n">
        <v>0</v>
      </c>
      <c r="O26" s="7" t="n">
        <f aca="false">M26+N26</f>
        <v>1719974</v>
      </c>
      <c r="P26" s="7" t="n">
        <v>0</v>
      </c>
      <c r="Q26" s="7" t="n">
        <f aca="false">O26+P26</f>
        <v>1719974</v>
      </c>
      <c r="R26" s="7" t="n">
        <f aca="false">L26-Q26</f>
        <v>0</v>
      </c>
      <c r="S26" s="7" t="n">
        <v>0</v>
      </c>
      <c r="T26" s="10"/>
      <c r="U26" s="12"/>
      <c r="V26" s="28"/>
    </row>
    <row r="27" customFormat="false" ht="30" hidden="false" customHeight="false" outlineLevel="0" collapsed="false">
      <c r="A27" s="12" t="n">
        <v>24</v>
      </c>
      <c r="B27" s="12"/>
      <c r="C27" s="12" t="s">
        <v>87</v>
      </c>
      <c r="D27" s="12" t="s">
        <v>88</v>
      </c>
      <c r="E27" s="25" t="s">
        <v>26</v>
      </c>
      <c r="F27" s="25"/>
      <c r="G27" s="15" t="n">
        <v>373</v>
      </c>
      <c r="H27" s="15" t="s">
        <v>89</v>
      </c>
      <c r="I27" s="12" t="n">
        <v>4</v>
      </c>
      <c r="J27" s="12" t="n">
        <v>2</v>
      </c>
      <c r="K27" s="7" t="n">
        <f aca="false">I27-J27</f>
        <v>2</v>
      </c>
      <c r="L27" s="12" t="n">
        <v>5456208</v>
      </c>
      <c r="M27" s="12" t="n">
        <v>3007916</v>
      </c>
      <c r="N27" s="12" t="n">
        <v>0</v>
      </c>
      <c r="O27" s="12" t="n">
        <v>0</v>
      </c>
      <c r="P27" s="12" t="n">
        <f aca="false">760000+1000000+1274000+200000</f>
        <v>3234000</v>
      </c>
      <c r="Q27" s="7" t="n">
        <f aca="false">O27+P27</f>
        <v>3234000</v>
      </c>
      <c r="R27" s="7" t="n">
        <f aca="false">L27-Q27</f>
        <v>2222208</v>
      </c>
      <c r="S27" s="7" t="n">
        <f aca="false">R27</f>
        <v>2222208</v>
      </c>
      <c r="T27" s="10" t="s">
        <v>90</v>
      </c>
      <c r="U27" s="7"/>
    </row>
    <row r="28" customFormat="false" ht="30" hidden="false" customHeight="false" outlineLevel="0" collapsed="false">
      <c r="A28" s="7" t="n">
        <v>25</v>
      </c>
      <c r="B28" s="8" t="n">
        <v>41944</v>
      </c>
      <c r="C28" s="29" t="s">
        <v>91</v>
      </c>
      <c r="D28" s="30" t="s">
        <v>92</v>
      </c>
      <c r="E28" s="9" t="s">
        <v>42</v>
      </c>
      <c r="F28" s="9"/>
      <c r="G28" s="31" t="n">
        <v>377</v>
      </c>
      <c r="H28" s="31" t="s">
        <v>93</v>
      </c>
      <c r="I28" s="30" t="n">
        <v>4</v>
      </c>
      <c r="J28" s="30" t="n">
        <v>2</v>
      </c>
      <c r="K28" s="30" t="n">
        <f aca="false">I28-J28</f>
        <v>2</v>
      </c>
      <c r="L28" s="30" t="n">
        <v>1542809</v>
      </c>
      <c r="M28" s="30" t="n">
        <v>1392309</v>
      </c>
      <c r="N28" s="30" t="n">
        <v>0</v>
      </c>
      <c r="O28" s="32" t="n">
        <v>323161</v>
      </c>
      <c r="P28" s="32" t="n">
        <v>1069548</v>
      </c>
      <c r="Q28" s="30" t="n">
        <f aca="false">O28+P28</f>
        <v>1392709</v>
      </c>
      <c r="R28" s="30" t="n">
        <f aca="false">L28-Q28</f>
        <v>150100</v>
      </c>
      <c r="S28" s="30" t="n">
        <f aca="false">R28</f>
        <v>150100</v>
      </c>
      <c r="T28" s="10" t="s">
        <v>90</v>
      </c>
      <c r="U28" s="7"/>
    </row>
    <row r="29" customFormat="false" ht="15" hidden="false" customHeight="false" outlineLevel="0" collapsed="false">
      <c r="A29" s="7" t="n">
        <v>26</v>
      </c>
      <c r="B29" s="7"/>
      <c r="C29" s="7" t="s">
        <v>94</v>
      </c>
      <c r="D29" s="7" t="s">
        <v>95</v>
      </c>
      <c r="E29" s="9" t="s">
        <v>26</v>
      </c>
      <c r="F29" s="9"/>
      <c r="G29" s="15" t="n">
        <v>376</v>
      </c>
      <c r="H29" s="15" t="s">
        <v>93</v>
      </c>
      <c r="I29" s="7" t="n">
        <v>2</v>
      </c>
      <c r="J29" s="7" t="n">
        <v>2</v>
      </c>
      <c r="K29" s="7" t="n">
        <f aca="false">I29-J29</f>
        <v>0</v>
      </c>
      <c r="L29" s="7" t="n">
        <v>80969</v>
      </c>
      <c r="M29" s="7" t="n">
        <v>80969</v>
      </c>
      <c r="N29" s="7" t="n">
        <v>0</v>
      </c>
      <c r="O29" s="7" t="n">
        <f aca="false">M29+N29</f>
        <v>80969</v>
      </c>
      <c r="P29" s="7" t="n">
        <v>0</v>
      </c>
      <c r="Q29" s="7" t="n">
        <f aca="false">O29+P29</f>
        <v>80969</v>
      </c>
      <c r="R29" s="7" t="n">
        <f aca="false">L29-Q29</f>
        <v>0</v>
      </c>
      <c r="S29" s="7" t="n">
        <v>0</v>
      </c>
      <c r="T29" s="10"/>
      <c r="U29" s="7"/>
    </row>
    <row r="30" customFormat="false" ht="15" hidden="false" customHeight="false" outlineLevel="0" collapsed="false">
      <c r="A30" s="7" t="n">
        <v>27</v>
      </c>
      <c r="B30" s="7"/>
      <c r="C30" s="7" t="s">
        <v>96</v>
      </c>
      <c r="D30" s="7" t="s">
        <v>97</v>
      </c>
      <c r="E30" s="9" t="s">
        <v>42</v>
      </c>
      <c r="F30" s="9"/>
      <c r="G30" s="15" t="n">
        <v>374</v>
      </c>
      <c r="H30" s="15" t="s">
        <v>93</v>
      </c>
      <c r="I30" s="7" t="n">
        <v>1</v>
      </c>
      <c r="J30" s="7" t="n">
        <v>1</v>
      </c>
      <c r="K30" s="7" t="n">
        <f aca="false">I30-J30</f>
        <v>0</v>
      </c>
      <c r="L30" s="7" t="n">
        <v>9135</v>
      </c>
      <c r="M30" s="7" t="n">
        <v>9135</v>
      </c>
      <c r="N30" s="7" t="n">
        <v>0</v>
      </c>
      <c r="O30" s="7" t="n">
        <f aca="false">M30+N30</f>
        <v>9135</v>
      </c>
      <c r="P30" s="7" t="n">
        <v>0</v>
      </c>
      <c r="Q30" s="7" t="n">
        <f aca="false">O30+P30</f>
        <v>9135</v>
      </c>
      <c r="R30" s="7" t="n">
        <f aca="false">L30-Q30</f>
        <v>0</v>
      </c>
      <c r="S30" s="7" t="n">
        <v>0</v>
      </c>
      <c r="T30" s="10"/>
      <c r="U30" s="7"/>
    </row>
    <row r="31" customFormat="false" ht="16.5" hidden="false" customHeight="true" outlineLevel="0" collapsed="false">
      <c r="A31" s="7" t="n">
        <v>28</v>
      </c>
      <c r="B31" s="7"/>
      <c r="C31" s="7" t="s">
        <v>98</v>
      </c>
      <c r="D31" s="7" t="s">
        <v>99</v>
      </c>
      <c r="E31" s="9" t="s">
        <v>26</v>
      </c>
      <c r="F31" s="9"/>
      <c r="G31" s="15" t="n">
        <v>375</v>
      </c>
      <c r="H31" s="15" t="s">
        <v>93</v>
      </c>
      <c r="I31" s="7"/>
      <c r="J31" s="7"/>
      <c r="K31" s="7" t="n">
        <f aca="false">I31-J31</f>
        <v>0</v>
      </c>
      <c r="L31" s="7" t="n">
        <v>355656</v>
      </c>
      <c r="M31" s="7" t="n">
        <v>355656</v>
      </c>
      <c r="N31" s="7" t="n">
        <v>0</v>
      </c>
      <c r="O31" s="7" t="n">
        <f aca="false">M31+N31</f>
        <v>355656</v>
      </c>
      <c r="P31" s="7" t="n">
        <v>0</v>
      </c>
      <c r="Q31" s="7" t="n">
        <f aca="false">O31+P31</f>
        <v>355656</v>
      </c>
      <c r="R31" s="7" t="n">
        <f aca="false">L31-Q31</f>
        <v>0</v>
      </c>
      <c r="S31" s="7" t="n">
        <v>0</v>
      </c>
      <c r="T31" s="10"/>
      <c r="U31" s="7"/>
    </row>
    <row r="32" customFormat="false" ht="48" hidden="false" customHeight="true" outlineLevel="0" collapsed="false">
      <c r="A32" s="7" t="n">
        <v>29</v>
      </c>
      <c r="B32" s="8" t="n">
        <v>41974</v>
      </c>
      <c r="C32" s="13" t="s">
        <v>100</v>
      </c>
      <c r="D32" s="13" t="s">
        <v>101</v>
      </c>
      <c r="E32" s="14" t="s">
        <v>26</v>
      </c>
      <c r="F32" s="14"/>
      <c r="G32" s="13" t="n">
        <v>483</v>
      </c>
      <c r="H32" s="33" t="s">
        <v>102</v>
      </c>
      <c r="I32" s="13" t="n">
        <v>2</v>
      </c>
      <c r="J32" s="13" t="n">
        <v>2</v>
      </c>
      <c r="K32" s="13" t="n">
        <f aca="false">I32-J32</f>
        <v>0</v>
      </c>
      <c r="L32" s="13" t="n">
        <f aca="false">3123427+399458+254333</f>
        <v>3777218</v>
      </c>
      <c r="M32" s="13" t="n">
        <f aca="false">3123427+399458+254333</f>
        <v>3777218</v>
      </c>
      <c r="N32" s="13" t="n">
        <v>0</v>
      </c>
      <c r="O32" s="13" t="n">
        <v>147218</v>
      </c>
      <c r="P32" s="13" t="n">
        <v>3630000</v>
      </c>
      <c r="Q32" s="7" t="n">
        <f aca="false">O32+P32</f>
        <v>3777218</v>
      </c>
      <c r="R32" s="7" t="n">
        <f aca="false">L32-Q32</f>
        <v>0</v>
      </c>
      <c r="S32" s="13" t="n">
        <v>0</v>
      </c>
      <c r="T32" s="10"/>
      <c r="U32" s="7"/>
    </row>
    <row r="33" customFormat="false" ht="30" hidden="false" customHeight="false" outlineLevel="0" collapsed="false">
      <c r="A33" s="7" t="n">
        <v>30</v>
      </c>
      <c r="B33" s="13"/>
      <c r="C33" s="13" t="s">
        <v>103</v>
      </c>
      <c r="D33" s="13" t="s">
        <v>104</v>
      </c>
      <c r="E33" s="14" t="s">
        <v>26</v>
      </c>
      <c r="F33" s="14"/>
      <c r="G33" s="13" t="n">
        <v>482</v>
      </c>
      <c r="H33" s="34" t="s">
        <v>102</v>
      </c>
      <c r="I33" s="13" t="n">
        <v>4</v>
      </c>
      <c r="J33" s="13" t="n">
        <v>3</v>
      </c>
      <c r="K33" s="13" t="n">
        <f aca="false">I33-J33</f>
        <v>1</v>
      </c>
      <c r="L33" s="13" t="n">
        <v>3708513</v>
      </c>
      <c r="M33" s="13" t="n">
        <v>775551</v>
      </c>
      <c r="N33" s="13" t="n">
        <v>0</v>
      </c>
      <c r="O33" s="16" t="n">
        <v>0</v>
      </c>
      <c r="P33" s="16" t="n">
        <v>775551</v>
      </c>
      <c r="Q33" s="13" t="n">
        <f aca="false">O33+P33</f>
        <v>775551</v>
      </c>
      <c r="R33" s="13" t="n">
        <f aca="false">L33-Q33</f>
        <v>2932962</v>
      </c>
      <c r="S33" s="13" t="n">
        <f aca="false">R33</f>
        <v>2932962</v>
      </c>
      <c r="T33" s="15" t="s">
        <v>90</v>
      </c>
      <c r="U33" s="7"/>
    </row>
    <row r="34" customFormat="false" ht="15" hidden="false" customHeight="false" outlineLevel="0" collapsed="false">
      <c r="A34" s="7" t="n">
        <v>31</v>
      </c>
      <c r="B34" s="7"/>
      <c r="C34" s="7" t="s">
        <v>105</v>
      </c>
      <c r="D34" s="7" t="s">
        <v>106</v>
      </c>
      <c r="E34" s="9" t="s">
        <v>79</v>
      </c>
      <c r="F34" s="9"/>
      <c r="G34" s="15" t="n">
        <v>459</v>
      </c>
      <c r="H34" s="15" t="s">
        <v>107</v>
      </c>
      <c r="I34" s="7" t="n">
        <v>2</v>
      </c>
      <c r="J34" s="7" t="n">
        <v>2</v>
      </c>
      <c r="K34" s="7" t="n">
        <f aca="false">I34-J34</f>
        <v>0</v>
      </c>
      <c r="L34" s="7" t="n">
        <v>236073</v>
      </c>
      <c r="M34" s="7" t="n">
        <v>236073</v>
      </c>
      <c r="N34" s="7" t="n">
        <v>0</v>
      </c>
      <c r="O34" s="7" t="n">
        <f aca="false">M34+N34</f>
        <v>236073</v>
      </c>
      <c r="P34" s="7" t="n">
        <v>0</v>
      </c>
      <c r="Q34" s="7" t="n">
        <f aca="false">O34+P34</f>
        <v>236073</v>
      </c>
      <c r="R34" s="7" t="n">
        <f aca="false">L34-Q34</f>
        <v>0</v>
      </c>
      <c r="S34" s="7" t="n">
        <v>0</v>
      </c>
      <c r="T34" s="10"/>
      <c r="U34" s="7"/>
    </row>
    <row r="35" customFormat="false" ht="15" hidden="false" customHeight="false" outlineLevel="0" collapsed="false">
      <c r="A35" s="7" t="n">
        <v>32</v>
      </c>
      <c r="B35" s="7"/>
      <c r="C35" s="7" t="s">
        <v>108</v>
      </c>
      <c r="D35" s="7" t="s">
        <v>109</v>
      </c>
      <c r="E35" s="9" t="s">
        <v>26</v>
      </c>
      <c r="F35" s="9"/>
      <c r="G35" s="7" t="n">
        <v>484</v>
      </c>
      <c r="H35" s="7" t="s">
        <v>110</v>
      </c>
      <c r="I35" s="7" t="n">
        <v>1</v>
      </c>
      <c r="J35" s="7" t="n">
        <v>1</v>
      </c>
      <c r="K35" s="7" t="n">
        <f aca="false">I35-J35</f>
        <v>0</v>
      </c>
      <c r="L35" s="7" t="n">
        <v>157988</v>
      </c>
      <c r="M35" s="7" t="n">
        <v>157988</v>
      </c>
      <c r="N35" s="7" t="n">
        <v>0</v>
      </c>
      <c r="O35" s="7" t="n">
        <v>0</v>
      </c>
      <c r="P35" s="7" t="n">
        <v>157988</v>
      </c>
      <c r="Q35" s="7" t="n">
        <f aca="false">O35+P35</f>
        <v>157988</v>
      </c>
      <c r="R35" s="7" t="n">
        <f aca="false">L35-Q35</f>
        <v>0</v>
      </c>
      <c r="S35" s="7" t="n">
        <v>0</v>
      </c>
      <c r="T35" s="10"/>
      <c r="U35" s="7" t="s">
        <v>111</v>
      </c>
    </row>
    <row r="36" customFormat="false" ht="15" hidden="false" customHeight="false" outlineLevel="0" collapsed="false">
      <c r="A36" s="7" t="n">
        <v>33</v>
      </c>
      <c r="B36" s="7" t="s">
        <v>112</v>
      </c>
      <c r="C36" s="7" t="s">
        <v>113</v>
      </c>
      <c r="D36" s="7" t="s">
        <v>114</v>
      </c>
      <c r="E36" s="9" t="s">
        <v>42</v>
      </c>
      <c r="F36" s="9" t="n">
        <v>491</v>
      </c>
      <c r="G36" s="7" t="n">
        <v>485</v>
      </c>
      <c r="H36" s="7" t="s">
        <v>110</v>
      </c>
      <c r="I36" s="7" t="n">
        <v>3</v>
      </c>
      <c r="J36" s="7" t="n">
        <v>3</v>
      </c>
      <c r="K36" s="7" t="n">
        <f aca="false">I36-J36</f>
        <v>0</v>
      </c>
      <c r="L36" s="7" t="n">
        <v>115157</v>
      </c>
      <c r="M36" s="7" t="n">
        <v>115157</v>
      </c>
      <c r="N36" s="7" t="n">
        <v>0</v>
      </c>
      <c r="O36" s="7" t="n">
        <f aca="false">M36+N36</f>
        <v>115157</v>
      </c>
      <c r="P36" s="7" t="n">
        <v>0</v>
      </c>
      <c r="Q36" s="7" t="n">
        <f aca="false">O36+P36</f>
        <v>115157</v>
      </c>
      <c r="R36" s="7" t="n">
        <f aca="false">L36-Q36</f>
        <v>0</v>
      </c>
      <c r="S36" s="7" t="n">
        <v>0</v>
      </c>
      <c r="T36" s="10"/>
      <c r="U36" s="7"/>
    </row>
    <row r="37" customFormat="false" ht="15" hidden="false" customHeight="false" outlineLevel="0" collapsed="false">
      <c r="A37" s="7" t="n">
        <v>34</v>
      </c>
      <c r="B37" s="7"/>
      <c r="C37" s="7" t="s">
        <v>115</v>
      </c>
      <c r="D37" s="7" t="s">
        <v>116</v>
      </c>
      <c r="E37" s="9" t="s">
        <v>42</v>
      </c>
      <c r="F37" s="9" t="n">
        <v>492</v>
      </c>
      <c r="G37" s="7" t="n">
        <v>486</v>
      </c>
      <c r="H37" s="7" t="s">
        <v>110</v>
      </c>
      <c r="I37" s="7" t="n">
        <v>6</v>
      </c>
      <c r="J37" s="7" t="n">
        <v>6</v>
      </c>
      <c r="K37" s="7" t="n">
        <f aca="false">I37-J37</f>
        <v>0</v>
      </c>
      <c r="L37" s="7" t="n">
        <v>210194</v>
      </c>
      <c r="M37" s="7" t="n">
        <v>210194</v>
      </c>
      <c r="N37" s="7" t="n">
        <v>0</v>
      </c>
      <c r="O37" s="7" t="n">
        <v>125194</v>
      </c>
      <c r="P37" s="7" t="n">
        <v>85000</v>
      </c>
      <c r="Q37" s="7" t="n">
        <f aca="false">O37+P37</f>
        <v>210194</v>
      </c>
      <c r="R37" s="7" t="n">
        <f aca="false">L37-Q37</f>
        <v>0</v>
      </c>
      <c r="S37" s="7" t="n">
        <v>0</v>
      </c>
      <c r="T37" s="10"/>
      <c r="U37" s="7"/>
    </row>
    <row r="38" customFormat="false" ht="15" hidden="false" customHeight="false" outlineLevel="0" collapsed="false">
      <c r="A38" s="7" t="n">
        <v>35</v>
      </c>
      <c r="B38" s="7"/>
      <c r="C38" s="7" t="s">
        <v>117</v>
      </c>
      <c r="D38" s="7" t="s">
        <v>118</v>
      </c>
      <c r="E38" s="9" t="s">
        <v>42</v>
      </c>
      <c r="F38" s="9" t="n">
        <v>493</v>
      </c>
      <c r="G38" s="7" t="n">
        <v>498</v>
      </c>
      <c r="H38" s="7" t="s">
        <v>110</v>
      </c>
      <c r="I38" s="7" t="n">
        <v>5</v>
      </c>
      <c r="J38" s="7" t="n">
        <v>5</v>
      </c>
      <c r="K38" s="7" t="n">
        <f aca="false">I38-J38</f>
        <v>0</v>
      </c>
      <c r="L38" s="7" t="n">
        <v>831294</v>
      </c>
      <c r="M38" s="7" t="n">
        <v>831294</v>
      </c>
      <c r="N38" s="7" t="n">
        <v>0</v>
      </c>
      <c r="O38" s="7" t="n">
        <v>125294</v>
      </c>
      <c r="P38" s="7" t="n">
        <v>706000</v>
      </c>
      <c r="Q38" s="7" t="n">
        <f aca="false">O38+P38</f>
        <v>831294</v>
      </c>
      <c r="R38" s="7" t="n">
        <f aca="false">L38-Q38</f>
        <v>0</v>
      </c>
      <c r="S38" s="7" t="n">
        <v>0</v>
      </c>
      <c r="T38" s="10"/>
      <c r="U38" s="7"/>
    </row>
    <row r="39" customFormat="false" ht="15" hidden="false" customHeight="false" outlineLevel="0" collapsed="false">
      <c r="A39" s="7" t="n">
        <v>36</v>
      </c>
      <c r="B39" s="7"/>
      <c r="C39" s="7" t="s">
        <v>119</v>
      </c>
      <c r="D39" s="7" t="s">
        <v>120</v>
      </c>
      <c r="E39" s="9" t="s">
        <v>42</v>
      </c>
      <c r="F39" s="9" t="n">
        <v>494</v>
      </c>
      <c r="G39" s="7" t="n">
        <v>494</v>
      </c>
      <c r="H39" s="7" t="s">
        <v>110</v>
      </c>
      <c r="I39" s="7" t="n">
        <v>4</v>
      </c>
      <c r="J39" s="7" t="n">
        <v>4</v>
      </c>
      <c r="K39" s="7" t="n">
        <f aca="false">I39-J39</f>
        <v>0</v>
      </c>
      <c r="L39" s="7" t="n">
        <v>175964</v>
      </c>
      <c r="M39" s="7" t="n">
        <v>175964</v>
      </c>
      <c r="N39" s="7" t="n">
        <v>0</v>
      </c>
      <c r="O39" s="7" t="n">
        <v>49964</v>
      </c>
      <c r="P39" s="7" t="n">
        <v>126000</v>
      </c>
      <c r="Q39" s="7" t="n">
        <f aca="false">O39+P39</f>
        <v>175964</v>
      </c>
      <c r="R39" s="7" t="n">
        <f aca="false">L39-Q39</f>
        <v>0</v>
      </c>
      <c r="S39" s="7" t="n">
        <v>0</v>
      </c>
      <c r="T39" s="10"/>
      <c r="U39" s="7"/>
    </row>
    <row r="40" customFormat="false" ht="45" hidden="false" customHeight="true" outlineLevel="0" collapsed="false">
      <c r="A40" s="7" t="n">
        <v>37</v>
      </c>
      <c r="B40" s="35" t="n">
        <v>42050</v>
      </c>
      <c r="C40" s="10" t="s">
        <v>121</v>
      </c>
      <c r="D40" s="7" t="s">
        <v>122</v>
      </c>
      <c r="E40" s="9" t="s">
        <v>79</v>
      </c>
      <c r="F40" s="7"/>
      <c r="G40" s="7" t="n">
        <v>535</v>
      </c>
      <c r="H40" s="36" t="s">
        <v>123</v>
      </c>
      <c r="I40" s="13" t="n">
        <v>5</v>
      </c>
      <c r="J40" s="13" t="n">
        <v>0</v>
      </c>
      <c r="K40" s="13" t="n">
        <v>5</v>
      </c>
      <c r="L40" s="13" t="n">
        <v>28205031</v>
      </c>
      <c r="M40" s="13" t="n">
        <v>0</v>
      </c>
      <c r="N40" s="13" t="n">
        <v>16000000</v>
      </c>
      <c r="O40" s="16" t="n">
        <v>16000000</v>
      </c>
      <c r="P40" s="16" t="n">
        <v>5705121</v>
      </c>
      <c r="Q40" s="7" t="n">
        <f aca="false">O40+P40</f>
        <v>21705121</v>
      </c>
      <c r="R40" s="7" t="n">
        <f aca="false">L40-Q40</f>
        <v>6499910</v>
      </c>
      <c r="S40" s="13" t="n">
        <f aca="false">R40</f>
        <v>6499910</v>
      </c>
      <c r="T40" s="33" t="s">
        <v>124</v>
      </c>
      <c r="U40" s="7"/>
    </row>
    <row r="41" customFormat="false" ht="17.25" hidden="false" customHeight="true" outlineLevel="0" collapsed="false">
      <c r="A41" s="7" t="n">
        <v>38</v>
      </c>
      <c r="B41" s="35"/>
      <c r="C41" s="10" t="s">
        <v>125</v>
      </c>
      <c r="D41" s="7" t="s">
        <v>126</v>
      </c>
      <c r="E41" s="7" t="s">
        <v>26</v>
      </c>
      <c r="F41" s="7"/>
      <c r="G41" s="7" t="n">
        <v>499</v>
      </c>
      <c r="H41" s="37" t="s">
        <v>102</v>
      </c>
      <c r="I41" s="7" t="n">
        <v>3</v>
      </c>
      <c r="J41" s="7" t="n">
        <v>3</v>
      </c>
      <c r="K41" s="7" t="n">
        <f aca="false">I41-J41</f>
        <v>0</v>
      </c>
      <c r="L41" s="7" t="n">
        <v>1757612</v>
      </c>
      <c r="M41" s="7" t="n">
        <v>1757612</v>
      </c>
      <c r="N41" s="7" t="n">
        <v>0</v>
      </c>
      <c r="O41" s="7" t="n">
        <f aca="false">M41+N41</f>
        <v>1757612</v>
      </c>
      <c r="P41" s="7" t="n">
        <v>0</v>
      </c>
      <c r="Q41" s="7" t="n">
        <f aca="false">O41+P41</f>
        <v>1757612</v>
      </c>
      <c r="R41" s="7" t="n">
        <f aca="false">L41-Q41</f>
        <v>0</v>
      </c>
      <c r="S41" s="7" t="n">
        <v>0</v>
      </c>
      <c r="T41" s="33"/>
      <c r="U41" s="7"/>
    </row>
    <row r="42" customFormat="false" ht="15.75" hidden="false" customHeight="true" outlineLevel="0" collapsed="false">
      <c r="A42" s="7" t="n">
        <v>39</v>
      </c>
      <c r="B42" s="35"/>
      <c r="C42" s="10" t="s">
        <v>127</v>
      </c>
      <c r="D42" s="7" t="s">
        <v>128</v>
      </c>
      <c r="E42" s="7" t="s">
        <v>42</v>
      </c>
      <c r="F42" s="7" t="n">
        <v>530</v>
      </c>
      <c r="G42" s="7" t="n">
        <v>500</v>
      </c>
      <c r="H42" s="37" t="s">
        <v>102</v>
      </c>
      <c r="I42" s="7" t="n">
        <v>2</v>
      </c>
      <c r="J42" s="7" t="n">
        <v>2</v>
      </c>
      <c r="K42" s="7" t="n">
        <f aca="false">I42-J42</f>
        <v>0</v>
      </c>
      <c r="L42" s="7" t="n">
        <v>57925</v>
      </c>
      <c r="M42" s="7" t="n">
        <v>57925</v>
      </c>
      <c r="N42" s="7" t="n">
        <v>0</v>
      </c>
      <c r="O42" s="7" t="n">
        <f aca="false">M42+N42</f>
        <v>57925</v>
      </c>
      <c r="P42" s="7" t="n">
        <v>0</v>
      </c>
      <c r="Q42" s="7" t="n">
        <f aca="false">O42+P42</f>
        <v>57925</v>
      </c>
      <c r="R42" s="7" t="n">
        <f aca="false">L42-Q42</f>
        <v>0</v>
      </c>
      <c r="S42" s="7" t="n">
        <v>0</v>
      </c>
      <c r="T42" s="33"/>
      <c r="U42" s="7"/>
    </row>
    <row r="43" customFormat="false" ht="18" hidden="false" customHeight="true" outlineLevel="0" collapsed="false">
      <c r="A43" s="7" t="n">
        <v>40</v>
      </c>
      <c r="B43" s="35"/>
      <c r="C43" s="38" t="s">
        <v>129</v>
      </c>
      <c r="D43" s="7" t="s">
        <v>130</v>
      </c>
      <c r="E43" s="7" t="s">
        <v>42</v>
      </c>
      <c r="F43" s="7" t="n">
        <v>532</v>
      </c>
      <c r="G43" s="7" t="n">
        <v>507</v>
      </c>
      <c r="H43" s="37" t="s">
        <v>102</v>
      </c>
      <c r="I43" s="7" t="n">
        <v>2</v>
      </c>
      <c r="J43" s="7" t="n">
        <v>2</v>
      </c>
      <c r="K43" s="7" t="n">
        <f aca="false">I43-J43</f>
        <v>0</v>
      </c>
      <c r="L43" s="39" t="n">
        <v>506595</v>
      </c>
      <c r="M43" s="39" t="n">
        <v>506595</v>
      </c>
      <c r="N43" s="7" t="n">
        <v>0</v>
      </c>
      <c r="O43" s="7" t="n">
        <f aca="false">M43+N43</f>
        <v>506595</v>
      </c>
      <c r="P43" s="7" t="n">
        <v>0</v>
      </c>
      <c r="Q43" s="7" t="n">
        <f aca="false">O43+P43</f>
        <v>506595</v>
      </c>
      <c r="R43" s="7" t="n">
        <f aca="false">L43-Q43</f>
        <v>0</v>
      </c>
      <c r="S43" s="7" t="n">
        <v>0</v>
      </c>
      <c r="T43" s="33"/>
      <c r="U43" s="7"/>
    </row>
    <row r="44" customFormat="false" ht="18" hidden="false" customHeight="true" outlineLevel="0" collapsed="false">
      <c r="A44" s="7" t="n">
        <v>41</v>
      </c>
      <c r="B44" s="35" t="s">
        <v>131</v>
      </c>
      <c r="C44" s="40" t="s">
        <v>132</v>
      </c>
      <c r="D44" s="12" t="s">
        <v>133</v>
      </c>
      <c r="E44" s="12" t="s">
        <v>42</v>
      </c>
      <c r="F44" s="12"/>
      <c r="G44" s="12" t="n">
        <v>530</v>
      </c>
      <c r="H44" s="37" t="s">
        <v>102</v>
      </c>
      <c r="I44" s="12" t="n">
        <v>4</v>
      </c>
      <c r="J44" s="12" t="n">
        <v>4</v>
      </c>
      <c r="K44" s="12" t="n">
        <f aca="false">I44-J44</f>
        <v>0</v>
      </c>
      <c r="L44" s="11" t="n">
        <v>253877</v>
      </c>
      <c r="M44" s="11"/>
      <c r="N44" s="12"/>
      <c r="O44" s="12" t="n">
        <v>253877</v>
      </c>
      <c r="P44" s="12" t="n">
        <v>0</v>
      </c>
      <c r="Q44" s="7" t="n">
        <f aca="false">O44+P44</f>
        <v>253877</v>
      </c>
      <c r="R44" s="7" t="n">
        <f aca="false">L44-Q44</f>
        <v>0</v>
      </c>
      <c r="S44" s="41" t="n">
        <v>0</v>
      </c>
      <c r="T44" s="42"/>
      <c r="U44" s="43"/>
    </row>
    <row r="45" customFormat="false" ht="18" hidden="false" customHeight="true" outlineLevel="0" collapsed="false">
      <c r="A45" s="7" t="n">
        <v>42</v>
      </c>
      <c r="B45" s="35"/>
      <c r="C45" s="40" t="s">
        <v>134</v>
      </c>
      <c r="D45" s="12" t="s">
        <v>135</v>
      </c>
      <c r="E45" s="12" t="s">
        <v>26</v>
      </c>
      <c r="F45" s="12"/>
      <c r="G45" s="12" t="n">
        <v>716</v>
      </c>
      <c r="H45" s="37" t="s">
        <v>102</v>
      </c>
      <c r="I45" s="12" t="n">
        <v>4</v>
      </c>
      <c r="J45" s="12" t="n">
        <v>4</v>
      </c>
      <c r="K45" s="12" t="n">
        <f aca="false">I45-J45</f>
        <v>0</v>
      </c>
      <c r="L45" s="11" t="n">
        <v>1742983</v>
      </c>
      <c r="M45" s="11"/>
      <c r="N45" s="12"/>
      <c r="O45" s="12" t="n">
        <v>1288630</v>
      </c>
      <c r="P45" s="12" t="n">
        <v>0</v>
      </c>
      <c r="Q45" s="7" t="n">
        <f aca="false">O45+P45</f>
        <v>1288630</v>
      </c>
      <c r="R45" s="7" t="n">
        <f aca="false">L45-Q45</f>
        <v>454353</v>
      </c>
      <c r="S45" s="41" t="n">
        <f aca="false">R45</f>
        <v>454353</v>
      </c>
      <c r="T45" s="44"/>
      <c r="U45" s="43"/>
    </row>
    <row r="46" customFormat="false" ht="29.25" hidden="false" customHeight="true" outlineLevel="0" collapsed="false">
      <c r="A46" s="7" t="n">
        <v>43</v>
      </c>
      <c r="B46" s="35"/>
      <c r="C46" s="40" t="s">
        <v>136</v>
      </c>
      <c r="D46" s="12" t="s">
        <v>137</v>
      </c>
      <c r="E46" s="12" t="s">
        <v>26</v>
      </c>
      <c r="F46" s="12"/>
      <c r="G46" s="12" t="n">
        <v>717</v>
      </c>
      <c r="H46" s="37" t="s">
        <v>102</v>
      </c>
      <c r="I46" s="12" t="n">
        <v>1</v>
      </c>
      <c r="J46" s="12" t="n">
        <v>1</v>
      </c>
      <c r="K46" s="12" t="n">
        <f aca="false">I46-J46</f>
        <v>0</v>
      </c>
      <c r="L46" s="11" t="n">
        <v>137822</v>
      </c>
      <c r="M46" s="11"/>
      <c r="N46" s="12"/>
      <c r="O46" s="12" t="n">
        <v>137822</v>
      </c>
      <c r="P46" s="12" t="n">
        <v>0</v>
      </c>
      <c r="Q46" s="7" t="n">
        <f aca="false">O46+P46</f>
        <v>137822</v>
      </c>
      <c r="R46" s="7" t="n">
        <f aca="false">L46-Q46</f>
        <v>0</v>
      </c>
      <c r="S46" s="41" t="n">
        <f aca="false">R46</f>
        <v>0</v>
      </c>
      <c r="T46" s="44"/>
      <c r="U46" s="43"/>
    </row>
    <row r="47" customFormat="false" ht="27" hidden="false" customHeight="true" outlineLevel="0" collapsed="false">
      <c r="A47" s="7" t="n">
        <v>44</v>
      </c>
      <c r="B47" s="35"/>
      <c r="C47" s="45" t="s">
        <v>138</v>
      </c>
      <c r="D47" s="12" t="s">
        <v>139</v>
      </c>
      <c r="E47" s="12" t="s">
        <v>42</v>
      </c>
      <c r="F47" s="12"/>
      <c r="G47" s="12" t="n">
        <v>718</v>
      </c>
      <c r="H47" s="37" t="s">
        <v>102</v>
      </c>
      <c r="I47" s="12" t="n">
        <v>5</v>
      </c>
      <c r="J47" s="12" t="n">
        <v>5</v>
      </c>
      <c r="K47" s="12" t="n">
        <f aca="false">I47-J47</f>
        <v>0</v>
      </c>
      <c r="L47" s="11" t="n">
        <v>84262</v>
      </c>
      <c r="M47" s="11"/>
      <c r="N47" s="12"/>
      <c r="O47" s="12" t="n">
        <v>84262</v>
      </c>
      <c r="P47" s="12" t="n">
        <v>0</v>
      </c>
      <c r="Q47" s="7" t="n">
        <f aca="false">O47+P47</f>
        <v>84262</v>
      </c>
      <c r="R47" s="7" t="n">
        <f aca="false">L47-Q47</f>
        <v>0</v>
      </c>
      <c r="S47" s="41" t="n">
        <f aca="false">R47</f>
        <v>0</v>
      </c>
      <c r="T47" s="44"/>
      <c r="U47" s="43"/>
    </row>
    <row r="48" customFormat="false" ht="22.5" hidden="false" customHeight="true" outlineLevel="0" collapsed="false">
      <c r="A48" s="7" t="n">
        <v>45</v>
      </c>
      <c r="B48" s="35"/>
      <c r="C48" s="45" t="s">
        <v>140</v>
      </c>
      <c r="D48" s="12" t="s">
        <v>141</v>
      </c>
      <c r="E48" s="12" t="s">
        <v>42</v>
      </c>
      <c r="F48" s="12"/>
      <c r="G48" s="12" t="n">
        <v>719</v>
      </c>
      <c r="H48" s="37" t="s">
        <v>102</v>
      </c>
      <c r="I48" s="12" t="n">
        <v>2</v>
      </c>
      <c r="J48" s="12" t="n">
        <v>2</v>
      </c>
      <c r="K48" s="12" t="n">
        <f aca="false">I48-J48</f>
        <v>0</v>
      </c>
      <c r="L48" s="11" t="n">
        <v>137890</v>
      </c>
      <c r="M48" s="11"/>
      <c r="N48" s="12"/>
      <c r="O48" s="12" t="n">
        <v>137890</v>
      </c>
      <c r="P48" s="12" t="n">
        <v>0</v>
      </c>
      <c r="Q48" s="7" t="n">
        <f aca="false">O48+P48</f>
        <v>137890</v>
      </c>
      <c r="R48" s="7" t="n">
        <f aca="false">L48-Q48</f>
        <v>0</v>
      </c>
      <c r="S48" s="41" t="n">
        <f aca="false">R48</f>
        <v>0</v>
      </c>
      <c r="T48" s="44"/>
      <c r="U48" s="43"/>
    </row>
    <row r="49" customFormat="false" ht="31.5" hidden="false" customHeight="true" outlineLevel="0" collapsed="false">
      <c r="A49" s="7"/>
      <c r="B49" s="7"/>
      <c r="C49" s="46" t="s">
        <v>142</v>
      </c>
      <c r="D49" s="20"/>
      <c r="E49" s="20"/>
      <c r="F49" s="20"/>
      <c r="G49" s="20"/>
      <c r="H49" s="47"/>
      <c r="I49" s="47" t="n">
        <f aca="false">SUM(I3:I48)</f>
        <v>135</v>
      </c>
      <c r="J49" s="47" t="n">
        <f aca="false">SUM(J3:J48)</f>
        <v>124</v>
      </c>
      <c r="K49" s="47" t="n">
        <v>11</v>
      </c>
      <c r="L49" s="47" t="n">
        <f aca="false">SUM(L3:L48)</f>
        <v>84266951</v>
      </c>
      <c r="M49" s="47" t="n">
        <f aca="false">SUM(M3:M43)</f>
        <v>39372938</v>
      </c>
      <c r="N49" s="47" t="n">
        <f aca="false">SUM(N3:N43)</f>
        <v>16262625</v>
      </c>
      <c r="O49" s="47" t="n">
        <f aca="false">SUM(O3:O48)</f>
        <v>44119018</v>
      </c>
      <c r="P49" s="47" t="n">
        <f aca="false">SUM(P3:P48)</f>
        <v>17728208</v>
      </c>
      <c r="Q49" s="47" t="n">
        <f aca="false">O49+P49</f>
        <v>61847226</v>
      </c>
      <c r="R49" s="47" t="n">
        <f aca="false">L49-Q49</f>
        <v>22419725</v>
      </c>
      <c r="S49" s="47" t="n">
        <f aca="false">SUM(S3:S48)</f>
        <v>12259533</v>
      </c>
      <c r="T49" s="10"/>
    </row>
    <row r="50" customFormat="false" ht="15" hidden="false" customHeight="false" outlineLevel="0" collapsed="false">
      <c r="K50" s="0" t="s">
        <v>143</v>
      </c>
    </row>
    <row r="51" customFormat="false" ht="15" hidden="false" customHeight="false" outlineLevel="0" collapsed="false">
      <c r="N51" s="0" t="n">
        <f aca="false">M49+N49</f>
        <v>55635563</v>
      </c>
    </row>
  </sheetData>
  <mergeCells count="1">
    <mergeCell ref="T45:T4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0" activeCellId="0" sqref="T10"/>
    </sheetView>
  </sheetViews>
  <sheetFormatPr defaultRowHeight="15"/>
  <cols>
    <col collapsed="false" hidden="false" max="1" min="1" style="0" width="4.42914979757085"/>
    <col collapsed="false" hidden="true" max="2" min="2" style="0" width="0"/>
    <col collapsed="false" hidden="false" max="3" min="3" style="0" width="22.1457489878542"/>
    <col collapsed="false" hidden="false" max="4" min="4" style="0" width="18.7085020242915"/>
    <col collapsed="false" hidden="false" max="5" min="5" style="0" width="11.7125506072874"/>
    <col collapsed="false" hidden="false" max="6" min="6" style="0" width="5.2834008097166"/>
    <col collapsed="false" hidden="true" max="7" min="7" style="0" width="0"/>
    <col collapsed="false" hidden="false" max="8" min="8" style="0" width="4.42914979757085"/>
    <col collapsed="false" hidden="false" max="9" min="9" style="0" width="10.8542510121457"/>
    <col collapsed="false" hidden="false" max="10" min="10" style="0" width="6.57085020242915"/>
    <col collapsed="false" hidden="false" max="11" min="11" style="0" width="7.1417004048583"/>
    <col collapsed="false" hidden="false" max="13" min="13" style="0" width="10.7125506072875"/>
    <col collapsed="false" hidden="true" max="15" min="14" style="0" width="0"/>
    <col collapsed="false" hidden="false" max="16" min="16" style="0" width="11.7125506072874"/>
    <col collapsed="false" hidden="false" max="17" min="17" style="0" width="9.85425101214575"/>
    <col collapsed="false" hidden="false" max="18" min="18" style="0" width="20.5748987854251"/>
    <col collapsed="false" hidden="true" max="19" min="19" style="0" width="0"/>
    <col collapsed="false" hidden="false" max="20" min="20" style="0" width="11.1417004048583"/>
    <col collapsed="false" hidden="false" max="21" min="21" style="0" width="11.9959514170041"/>
    <col collapsed="false" hidden="false" max="1025" min="22" style="0" width="8.5748987854251"/>
  </cols>
  <sheetData>
    <row r="1" customFormat="false" ht="38.25" hidden="false" customHeight="true" outlineLevel="0" collapsed="false">
      <c r="D1" s="1" t="s">
        <v>0</v>
      </c>
      <c r="E1" s="1" t="s">
        <v>1</v>
      </c>
      <c r="F1" s="1"/>
      <c r="G1" s="1"/>
      <c r="H1" s="1" t="s">
        <v>2</v>
      </c>
      <c r="I1" s="1"/>
      <c r="L1" s="1"/>
      <c r="M1" s="1"/>
    </row>
    <row r="2" customFormat="false" ht="63" hidden="false" customHeight="false" outlineLevel="0" collapsed="false">
      <c r="A2" s="5" t="s">
        <v>6</v>
      </c>
      <c r="B2" s="5" t="s">
        <v>7</v>
      </c>
      <c r="C2" s="5" t="s">
        <v>8</v>
      </c>
      <c r="D2" s="5" t="s">
        <v>9</v>
      </c>
      <c r="E2" s="5" t="s">
        <v>144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5"/>
      <c r="O2" s="5"/>
      <c r="P2" s="5" t="s">
        <v>145</v>
      </c>
      <c r="Q2" s="5" t="s">
        <v>21</v>
      </c>
      <c r="R2" s="5" t="s">
        <v>146</v>
      </c>
      <c r="S2" s="3" t="s">
        <v>5</v>
      </c>
      <c r="T2" s="3" t="s">
        <v>147</v>
      </c>
      <c r="U2" s="48" t="s">
        <v>148</v>
      </c>
    </row>
    <row r="3" customFormat="false" ht="18.75" hidden="false" customHeight="false" outlineLevel="0" collapsed="false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 t="s">
        <v>149</v>
      </c>
      <c r="O3" s="49" t="s">
        <v>150</v>
      </c>
      <c r="P3" s="49" t="s">
        <v>151</v>
      </c>
      <c r="Q3" s="49"/>
      <c r="R3" s="10"/>
      <c r="S3" s="7"/>
      <c r="T3" s="7"/>
      <c r="U3" s="7"/>
    </row>
    <row r="4" customFormat="false" ht="15.75" hidden="false" customHeight="true" outlineLevel="0" collapsed="false">
      <c r="A4" s="7" t="n">
        <v>1</v>
      </c>
      <c r="B4" s="8"/>
      <c r="C4" s="7" t="s">
        <v>30</v>
      </c>
      <c r="D4" s="7" t="s">
        <v>31</v>
      </c>
      <c r="E4" s="20" t="s">
        <v>152</v>
      </c>
      <c r="F4" s="9" t="s">
        <v>32</v>
      </c>
      <c r="G4" s="9"/>
      <c r="H4" s="10" t="n">
        <v>32</v>
      </c>
      <c r="I4" s="10" t="s">
        <v>27</v>
      </c>
      <c r="J4" s="7" t="n">
        <v>6</v>
      </c>
      <c r="K4" s="7" t="n">
        <v>4</v>
      </c>
      <c r="L4" s="7" t="n">
        <f aca="false">J4-K4</f>
        <v>2</v>
      </c>
      <c r="M4" s="12" t="n">
        <v>4968875</v>
      </c>
      <c r="N4" s="12" t="n">
        <v>1141829</v>
      </c>
      <c r="O4" s="39" t="n">
        <v>0</v>
      </c>
      <c r="P4" s="7" t="n">
        <f aca="false">N4+O4</f>
        <v>1141829</v>
      </c>
      <c r="Q4" s="7" t="n">
        <f aca="false">M4-P4</f>
        <v>3827046</v>
      </c>
      <c r="R4" s="50" t="s">
        <v>153</v>
      </c>
      <c r="S4" s="7"/>
      <c r="T4" s="7" t="n">
        <v>3827046</v>
      </c>
      <c r="U4" s="7"/>
    </row>
    <row r="5" customFormat="false" ht="16.5" hidden="false" customHeight="false" outlineLevel="0" collapsed="false">
      <c r="A5" s="7" t="n">
        <v>2</v>
      </c>
      <c r="B5" s="8" t="n">
        <v>41821</v>
      </c>
      <c r="C5" s="7" t="s">
        <v>48</v>
      </c>
      <c r="D5" s="7" t="s">
        <v>49</v>
      </c>
      <c r="E5" s="20" t="s">
        <v>152</v>
      </c>
      <c r="F5" s="9" t="s">
        <v>26</v>
      </c>
      <c r="G5" s="9"/>
      <c r="H5" s="10" t="n">
        <v>181</v>
      </c>
      <c r="I5" s="10" t="s">
        <v>50</v>
      </c>
      <c r="J5" s="7" t="n">
        <v>4</v>
      </c>
      <c r="K5" s="7" t="n">
        <v>3</v>
      </c>
      <c r="L5" s="7" t="n">
        <f aca="false">J5-K5</f>
        <v>1</v>
      </c>
      <c r="M5" s="51" t="n">
        <v>236086</v>
      </c>
      <c r="N5" s="52" t="n">
        <v>111841</v>
      </c>
      <c r="O5" s="7" t="n">
        <v>96834</v>
      </c>
      <c r="P5" s="7" t="n">
        <f aca="false">N5+O5</f>
        <v>208675</v>
      </c>
      <c r="Q5" s="7" t="n">
        <f aca="false">M5-P5</f>
        <v>27411</v>
      </c>
      <c r="R5" s="50"/>
      <c r="S5" s="7" t="s">
        <v>47</v>
      </c>
      <c r="T5" s="7" t="n">
        <v>27411</v>
      </c>
      <c r="U5" s="7"/>
    </row>
    <row r="6" customFormat="false" ht="16.5" hidden="false" customHeight="false" outlineLevel="0" collapsed="false">
      <c r="A6" s="7" t="n">
        <v>3</v>
      </c>
      <c r="B6" s="7"/>
      <c r="C6" s="7" t="s">
        <v>63</v>
      </c>
      <c r="D6" s="7" t="s">
        <v>64</v>
      </c>
      <c r="E6" s="20" t="s">
        <v>152</v>
      </c>
      <c r="F6" s="9" t="s">
        <v>26</v>
      </c>
      <c r="G6" s="9"/>
      <c r="H6" s="10" t="n">
        <v>228</v>
      </c>
      <c r="I6" s="10" t="s">
        <v>62</v>
      </c>
      <c r="J6" s="7" t="n">
        <v>2</v>
      </c>
      <c r="K6" s="7" t="n">
        <v>1</v>
      </c>
      <c r="L6" s="7" t="n">
        <f aca="false">J6-K6</f>
        <v>1</v>
      </c>
      <c r="M6" s="51" t="n">
        <v>5249766</v>
      </c>
      <c r="N6" s="52" t="n">
        <v>566454</v>
      </c>
      <c r="O6" s="7" t="n">
        <v>0</v>
      </c>
      <c r="P6" s="7" t="n">
        <f aca="false">N6+O6</f>
        <v>566454</v>
      </c>
      <c r="Q6" s="7" t="n">
        <f aca="false">M6-P6</f>
        <v>4683312</v>
      </c>
      <c r="R6" s="50"/>
      <c r="S6" s="7"/>
      <c r="T6" s="7" t="n">
        <v>4683312</v>
      </c>
      <c r="U6" s="7"/>
    </row>
    <row r="7" customFormat="false" ht="42.75" hidden="false" customHeight="true" outlineLevel="0" collapsed="false">
      <c r="A7" s="16" t="n">
        <v>4</v>
      </c>
      <c r="B7" s="16"/>
      <c r="C7" s="16" t="s">
        <v>87</v>
      </c>
      <c r="D7" s="16" t="s">
        <v>88</v>
      </c>
      <c r="E7" s="53" t="s">
        <v>154</v>
      </c>
      <c r="F7" s="54" t="s">
        <v>26</v>
      </c>
      <c r="G7" s="54"/>
      <c r="H7" s="15" t="n">
        <v>373</v>
      </c>
      <c r="I7" s="15" t="s">
        <v>89</v>
      </c>
      <c r="J7" s="16" t="n">
        <v>4</v>
      </c>
      <c r="K7" s="16" t="n">
        <v>2</v>
      </c>
      <c r="L7" s="13" t="n">
        <f aca="false">J7-K7</f>
        <v>2</v>
      </c>
      <c r="M7" s="16" t="n">
        <v>3251777</v>
      </c>
      <c r="N7" s="16" t="n">
        <v>3007916</v>
      </c>
      <c r="O7" s="16" t="n">
        <v>0</v>
      </c>
      <c r="P7" s="13" t="n">
        <f aca="false">N7+O7</f>
        <v>3007916</v>
      </c>
      <c r="Q7" s="13" t="n">
        <f aca="false">M7-P7</f>
        <v>243861</v>
      </c>
      <c r="R7" s="15" t="s">
        <v>155</v>
      </c>
      <c r="S7" s="12"/>
      <c r="T7" s="16" t="n">
        <v>2950000</v>
      </c>
      <c r="U7" s="16" t="s">
        <v>156</v>
      </c>
    </row>
    <row r="8" customFormat="false" ht="60" hidden="false" customHeight="false" outlineLevel="0" collapsed="false">
      <c r="A8" s="13" t="n">
        <v>5</v>
      </c>
      <c r="B8" s="55" t="n">
        <v>41944</v>
      </c>
      <c r="C8" s="15" t="s">
        <v>91</v>
      </c>
      <c r="D8" s="13" t="s">
        <v>92</v>
      </c>
      <c r="E8" s="47" t="s">
        <v>154</v>
      </c>
      <c r="F8" s="14" t="s">
        <v>42</v>
      </c>
      <c r="G8" s="14"/>
      <c r="H8" s="15" t="n">
        <v>377</v>
      </c>
      <c r="I8" s="15" t="s">
        <v>93</v>
      </c>
      <c r="J8" s="13" t="n">
        <v>4</v>
      </c>
      <c r="K8" s="13" t="n">
        <v>2</v>
      </c>
      <c r="L8" s="13" t="n">
        <f aca="false">J8-K8</f>
        <v>2</v>
      </c>
      <c r="M8" s="13" t="n">
        <v>1542809</v>
      </c>
      <c r="N8" s="13" t="n">
        <v>1392309</v>
      </c>
      <c r="O8" s="13" t="n">
        <v>0</v>
      </c>
      <c r="P8" s="13" t="n">
        <f aca="false">N8+O8</f>
        <v>1392309</v>
      </c>
      <c r="Q8" s="13" t="n">
        <f aca="false">M8-P8</f>
        <v>150500</v>
      </c>
      <c r="R8" s="15" t="s">
        <v>157</v>
      </c>
      <c r="S8" s="7"/>
      <c r="T8" s="13" t="n">
        <v>965000</v>
      </c>
      <c r="U8" s="15" t="s">
        <v>158</v>
      </c>
    </row>
    <row r="9" customFormat="false" ht="105" hidden="false" customHeight="false" outlineLevel="0" collapsed="false">
      <c r="A9" s="13" t="n">
        <v>6</v>
      </c>
      <c r="B9" s="13"/>
      <c r="C9" s="13" t="s">
        <v>103</v>
      </c>
      <c r="D9" s="13" t="s">
        <v>104</v>
      </c>
      <c r="E9" s="47" t="s">
        <v>152</v>
      </c>
      <c r="F9" s="14" t="s">
        <v>26</v>
      </c>
      <c r="G9" s="14"/>
      <c r="H9" s="13" t="n">
        <v>482</v>
      </c>
      <c r="I9" s="13"/>
      <c r="J9" s="13" t="n">
        <v>4</v>
      </c>
      <c r="K9" s="13" t="n">
        <v>0</v>
      </c>
      <c r="L9" s="13" t="n">
        <f aca="false">J9-K9</f>
        <v>4</v>
      </c>
      <c r="M9" s="13" t="n">
        <v>3708513</v>
      </c>
      <c r="N9" s="13" t="n">
        <v>775551</v>
      </c>
      <c r="O9" s="13" t="n">
        <v>0</v>
      </c>
      <c r="P9" s="13" t="n">
        <f aca="false">N9+O9</f>
        <v>775551</v>
      </c>
      <c r="Q9" s="13" t="n">
        <f aca="false">M9-P9</f>
        <v>2932962</v>
      </c>
      <c r="R9" s="15" t="s">
        <v>157</v>
      </c>
      <c r="S9" s="7"/>
      <c r="T9" s="13" t="n">
        <v>3144880</v>
      </c>
      <c r="U9" s="15" t="s">
        <v>159</v>
      </c>
    </row>
    <row r="10" customFormat="false" ht="30" hidden="false" customHeight="false" outlineLevel="0" collapsed="false">
      <c r="A10" s="7"/>
      <c r="B10" s="7"/>
      <c r="C10" s="46" t="s">
        <v>160</v>
      </c>
      <c r="D10" s="20"/>
      <c r="E10" s="20"/>
      <c r="F10" s="20"/>
      <c r="G10" s="20"/>
      <c r="H10" s="20"/>
      <c r="I10" s="20"/>
      <c r="J10" s="20" t="n">
        <f aca="false">SUM(J4:J9)</f>
        <v>24</v>
      </c>
      <c r="K10" s="20" t="n">
        <f aca="false">SUM(K4:K9)</f>
        <v>12</v>
      </c>
      <c r="L10" s="20" t="n">
        <f aca="false">SUM(L4:L9)</f>
        <v>12</v>
      </c>
      <c r="M10" s="20" t="n">
        <f aca="false">SUM(M4:M9)</f>
        <v>18957826</v>
      </c>
      <c r="N10" s="20" t="n">
        <f aca="false">SUM(N4:N9)</f>
        <v>6995900</v>
      </c>
      <c r="O10" s="20" t="n">
        <f aca="false">SUM(O4:O9)</f>
        <v>96834</v>
      </c>
      <c r="P10" s="20" t="n">
        <f aca="false">SUM(P4:P9)</f>
        <v>7092734</v>
      </c>
      <c r="Q10" s="20" t="n">
        <f aca="false">SUM(Q4:Q9)</f>
        <v>11865092</v>
      </c>
      <c r="R10" s="10"/>
      <c r="S10" s="7"/>
      <c r="T10" s="20" t="n">
        <f aca="false">SUM(T4:T9)</f>
        <v>15597649</v>
      </c>
      <c r="U10" s="7"/>
    </row>
    <row r="12" customFormat="false" ht="15" hidden="false" customHeight="false" outlineLevel="0" collapsed="false">
      <c r="O12" s="0" t="n">
        <f aca="false">N10+O10</f>
        <v>7092734</v>
      </c>
    </row>
  </sheetData>
  <mergeCells count="1">
    <mergeCell ref="R4:R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K15" activePane="bottomRight" state="frozen"/>
      <selection pane="topLeft" activeCell="A1" activeCellId="0" sqref="A1"/>
      <selection pane="topRight" activeCell="K1" activeCellId="0" sqref="K1"/>
      <selection pane="bottomLeft" activeCell="A15" activeCellId="0" sqref="A15"/>
      <selection pane="bottomRight" activeCell="Q49" activeCellId="0" sqref="Q49"/>
    </sheetView>
  </sheetViews>
  <sheetFormatPr defaultRowHeight="15"/>
  <cols>
    <col collapsed="false" hidden="false" max="1" min="1" style="0" width="4.42914979757085"/>
    <col collapsed="false" hidden="false" max="3" min="3" style="0" width="25.8502024291498"/>
    <col collapsed="false" hidden="false" max="4" min="4" style="0" width="18.7085020242915"/>
    <col collapsed="false" hidden="false" max="5" min="5" style="0" width="5.2834008097166"/>
    <col collapsed="false" hidden="true" max="6" min="6" style="0" width="0"/>
    <col collapsed="false" hidden="false" max="7" min="7" style="0" width="4.1417004048583"/>
    <col collapsed="false" hidden="false" max="8" min="8" style="0" width="12.7125506072875"/>
    <col collapsed="false" hidden="false" max="9" min="9" style="0" width="5"/>
    <col collapsed="false" hidden="false" max="11" min="10" style="0" width="9.1417004048583"/>
    <col collapsed="false" hidden="false" max="12" min="12" style="0" width="10.7125506072875"/>
    <col collapsed="false" hidden="true" max="14" min="13" style="0" width="0"/>
    <col collapsed="false" hidden="false" max="18" min="15" style="0" width="11.7125506072874"/>
    <col collapsed="false" hidden="false" max="19" min="19" style="0" width="9.85425101214575"/>
    <col collapsed="false" hidden="false" max="20" min="20" style="0" width="19.004048582996"/>
    <col collapsed="false" hidden="true" max="21" min="21" style="0" width="0"/>
    <col collapsed="false" hidden="false" max="1025" min="22" style="0" width="8.5748987854251"/>
  </cols>
  <sheetData>
    <row r="1" customFormat="false" ht="22.5" hidden="false" customHeight="tru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I1" s="1"/>
      <c r="O1" s="2" t="s">
        <v>3</v>
      </c>
      <c r="P1" s="2" t="s">
        <v>4</v>
      </c>
      <c r="Q1" s="2"/>
      <c r="R1" s="2"/>
      <c r="U1" s="3" t="s">
        <v>5</v>
      </c>
      <c r="V1" s="4"/>
    </row>
    <row r="2" customFormat="false" ht="51" hidden="false" customHeight="false" outlineLevel="0" collapsed="false">
      <c r="A2" s="5" t="s">
        <v>6</v>
      </c>
      <c r="B2" s="5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/>
      <c r="N2" s="6"/>
      <c r="O2" s="6" t="s">
        <v>18</v>
      </c>
      <c r="P2" s="6" t="s">
        <v>19</v>
      </c>
      <c r="Q2" s="6" t="s">
        <v>161</v>
      </c>
      <c r="R2" s="6" t="s">
        <v>20</v>
      </c>
      <c r="S2" s="6" t="s">
        <v>162</v>
      </c>
      <c r="T2" s="6" t="s">
        <v>23</v>
      </c>
      <c r="U2" s="7"/>
    </row>
    <row r="3" customFormat="false" ht="15" hidden="false" customHeight="false" outlineLevel="0" collapsed="false">
      <c r="A3" s="39" t="n">
        <v>1</v>
      </c>
      <c r="B3" s="56" t="n">
        <v>41730</v>
      </c>
      <c r="C3" s="39" t="s">
        <v>24</v>
      </c>
      <c r="D3" s="39" t="s">
        <v>25</v>
      </c>
      <c r="E3" s="57" t="s">
        <v>26</v>
      </c>
      <c r="F3" s="57"/>
      <c r="G3" s="58" t="n">
        <v>33</v>
      </c>
      <c r="H3" s="58" t="s">
        <v>27</v>
      </c>
      <c r="I3" s="39" t="n">
        <v>4</v>
      </c>
      <c r="J3" s="39" t="n">
        <v>4</v>
      </c>
      <c r="K3" s="39" t="n">
        <f aca="false">I3-J3</f>
        <v>0</v>
      </c>
      <c r="L3" s="39" t="n">
        <v>173000</v>
      </c>
      <c r="M3" s="39" t="n">
        <v>173000</v>
      </c>
      <c r="N3" s="39" t="n">
        <v>0</v>
      </c>
      <c r="O3" s="39" t="n">
        <f aca="false">M3+N3</f>
        <v>173000</v>
      </c>
      <c r="P3" s="39" t="n">
        <v>0</v>
      </c>
      <c r="Q3" s="39" t="n">
        <v>0</v>
      </c>
      <c r="R3" s="39" t="n">
        <f aca="false">O3+P3+Q3</f>
        <v>173000</v>
      </c>
      <c r="S3" s="39" t="n">
        <f aca="false">L3-R3</f>
        <v>0</v>
      </c>
      <c r="T3" s="58"/>
      <c r="U3" s="7"/>
    </row>
    <row r="4" customFormat="false" ht="15" hidden="false" customHeight="false" outlineLevel="0" collapsed="false">
      <c r="A4" s="39" t="n">
        <v>2</v>
      </c>
      <c r="B4" s="56"/>
      <c r="C4" s="39" t="s">
        <v>28</v>
      </c>
      <c r="D4" s="39" t="s">
        <v>29</v>
      </c>
      <c r="E4" s="57" t="s">
        <v>26</v>
      </c>
      <c r="F4" s="57"/>
      <c r="G4" s="58" t="n">
        <v>30</v>
      </c>
      <c r="H4" s="58" t="s">
        <v>27</v>
      </c>
      <c r="I4" s="39" t="n">
        <v>2</v>
      </c>
      <c r="J4" s="39" t="n">
        <v>2</v>
      </c>
      <c r="K4" s="39" t="n">
        <f aca="false">I4-J4</f>
        <v>0</v>
      </c>
      <c r="L4" s="11" t="n">
        <v>38928</v>
      </c>
      <c r="M4" s="11" t="n">
        <v>38928</v>
      </c>
      <c r="N4" s="11" t="n">
        <v>0</v>
      </c>
      <c r="O4" s="39" t="n">
        <f aca="false">M4+N4</f>
        <v>38928</v>
      </c>
      <c r="P4" s="39" t="n">
        <v>0</v>
      </c>
      <c r="Q4" s="39" t="n">
        <v>0</v>
      </c>
      <c r="R4" s="39" t="n">
        <f aca="false">O4+P4+Q4</f>
        <v>38928</v>
      </c>
      <c r="S4" s="39" t="n">
        <f aca="false">L4-R4</f>
        <v>0</v>
      </c>
      <c r="T4" s="58"/>
      <c r="U4" s="7"/>
    </row>
    <row r="5" customFormat="false" ht="30" hidden="false" customHeight="false" outlineLevel="0" collapsed="false">
      <c r="A5" s="39" t="n">
        <v>3</v>
      </c>
      <c r="B5" s="56"/>
      <c r="C5" s="17" t="s">
        <v>30</v>
      </c>
      <c r="D5" s="17" t="s">
        <v>31</v>
      </c>
      <c r="E5" s="59" t="s">
        <v>32</v>
      </c>
      <c r="F5" s="59"/>
      <c r="G5" s="60" t="n">
        <v>32</v>
      </c>
      <c r="H5" s="60" t="s">
        <v>27</v>
      </c>
      <c r="I5" s="17" t="n">
        <v>6</v>
      </c>
      <c r="J5" s="17" t="n">
        <v>6</v>
      </c>
      <c r="K5" s="17" t="n">
        <f aca="false">I5-J5</f>
        <v>0</v>
      </c>
      <c r="L5" s="61" t="n">
        <v>4968875</v>
      </c>
      <c r="M5" s="61" t="n">
        <v>1141829</v>
      </c>
      <c r="N5" s="17" t="n">
        <v>0</v>
      </c>
      <c r="O5" s="17" t="n">
        <f aca="false">M5+N5</f>
        <v>1141829</v>
      </c>
      <c r="P5" s="17" t="n">
        <v>0</v>
      </c>
      <c r="Q5" s="39" t="n">
        <v>3827046</v>
      </c>
      <c r="R5" s="39" t="n">
        <f aca="false">O5+P5+Q5</f>
        <v>4968875</v>
      </c>
      <c r="S5" s="39" t="n">
        <f aca="false">L5-R5</f>
        <v>0</v>
      </c>
      <c r="T5" s="60" t="s">
        <v>33</v>
      </c>
      <c r="U5" s="7"/>
    </row>
    <row r="6" customFormat="false" ht="15" hidden="false" customHeight="false" outlineLevel="0" collapsed="false">
      <c r="A6" s="39" t="n">
        <v>4</v>
      </c>
      <c r="B6" s="56"/>
      <c r="C6" s="39" t="s">
        <v>34</v>
      </c>
      <c r="D6" s="39" t="s">
        <v>35</v>
      </c>
      <c r="E6" s="57" t="s">
        <v>26</v>
      </c>
      <c r="F6" s="57"/>
      <c r="G6" s="58" t="n">
        <v>31</v>
      </c>
      <c r="H6" s="58" t="s">
        <v>27</v>
      </c>
      <c r="I6" s="39" t="n">
        <v>2</v>
      </c>
      <c r="J6" s="39" t="n">
        <v>2</v>
      </c>
      <c r="K6" s="39" t="n">
        <f aca="false">I6-J6</f>
        <v>0</v>
      </c>
      <c r="L6" s="11" t="n">
        <v>150561</v>
      </c>
      <c r="M6" s="11" t="n">
        <v>150561</v>
      </c>
      <c r="N6" s="39" t="n">
        <v>0</v>
      </c>
      <c r="O6" s="39" t="n">
        <f aca="false">M6+N6</f>
        <v>150561</v>
      </c>
      <c r="P6" s="39" t="n">
        <v>0</v>
      </c>
      <c r="Q6" s="39" t="n">
        <v>0</v>
      </c>
      <c r="R6" s="39" t="n">
        <f aca="false">O6+P6+Q6</f>
        <v>150561</v>
      </c>
      <c r="S6" s="39" t="n">
        <f aca="false">L6-R6</f>
        <v>0</v>
      </c>
      <c r="T6" s="58"/>
      <c r="U6" s="7"/>
    </row>
    <row r="7" customFormat="false" ht="15" hidden="false" customHeight="false" outlineLevel="0" collapsed="false">
      <c r="A7" s="39" t="n">
        <v>5</v>
      </c>
      <c r="B7" s="56" t="n">
        <v>41760</v>
      </c>
      <c r="C7" s="39" t="s">
        <v>36</v>
      </c>
      <c r="D7" s="39" t="s">
        <v>37</v>
      </c>
      <c r="E7" s="57" t="s">
        <v>26</v>
      </c>
      <c r="F7" s="57"/>
      <c r="G7" s="58" t="n">
        <v>72</v>
      </c>
      <c r="H7" s="58" t="s">
        <v>27</v>
      </c>
      <c r="I7" s="39" t="n">
        <v>3</v>
      </c>
      <c r="J7" s="39" t="n">
        <v>3</v>
      </c>
      <c r="K7" s="39" t="n">
        <f aca="false">I7-J7</f>
        <v>0</v>
      </c>
      <c r="L7" s="39" t="n">
        <v>274062</v>
      </c>
      <c r="M7" s="39" t="n">
        <v>274062</v>
      </c>
      <c r="N7" s="39" t="n">
        <v>0</v>
      </c>
      <c r="O7" s="39" t="n">
        <f aca="false">M7+N7</f>
        <v>274062</v>
      </c>
      <c r="P7" s="39" t="n">
        <v>0</v>
      </c>
      <c r="Q7" s="39" t="n">
        <v>0</v>
      </c>
      <c r="R7" s="39" t="n">
        <f aca="false">O7+P7+Q7</f>
        <v>274062</v>
      </c>
      <c r="S7" s="39" t="n">
        <f aca="false">L7-R7</f>
        <v>0</v>
      </c>
      <c r="T7" s="58"/>
      <c r="U7" s="7"/>
    </row>
    <row r="8" customFormat="false" ht="15" hidden="false" customHeight="false" outlineLevel="0" collapsed="false">
      <c r="A8" s="39" t="n">
        <v>6</v>
      </c>
      <c r="B8" s="56"/>
      <c r="C8" s="39" t="s">
        <v>38</v>
      </c>
      <c r="D8" s="39" t="s">
        <v>39</v>
      </c>
      <c r="E8" s="57" t="s">
        <v>32</v>
      </c>
      <c r="F8" s="57"/>
      <c r="G8" s="58" t="n">
        <v>73</v>
      </c>
      <c r="H8" s="58" t="s">
        <v>27</v>
      </c>
      <c r="I8" s="39" t="n">
        <v>3</v>
      </c>
      <c r="J8" s="39" t="n">
        <v>3</v>
      </c>
      <c r="K8" s="39" t="n">
        <f aca="false">I8-J8</f>
        <v>0</v>
      </c>
      <c r="L8" s="11" t="n">
        <v>180301</v>
      </c>
      <c r="M8" s="11" t="n">
        <v>14510</v>
      </c>
      <c r="N8" s="11" t="n">
        <v>165791</v>
      </c>
      <c r="O8" s="39" t="n">
        <f aca="false">M8+N8</f>
        <v>180301</v>
      </c>
      <c r="P8" s="62"/>
      <c r="Q8" s="39" t="n">
        <v>0</v>
      </c>
      <c r="R8" s="39" t="n">
        <f aca="false">O8+P8+Q8</f>
        <v>180301</v>
      </c>
      <c r="S8" s="39" t="n">
        <f aca="false">L8-R8</f>
        <v>0</v>
      </c>
      <c r="T8" s="58"/>
      <c r="U8" s="7"/>
    </row>
    <row r="9" customFormat="false" ht="15" hidden="false" customHeight="false" outlineLevel="0" collapsed="false">
      <c r="A9" s="39" t="n">
        <v>7</v>
      </c>
      <c r="B9" s="56"/>
      <c r="C9" s="39" t="s">
        <v>40</v>
      </c>
      <c r="D9" s="39" t="s">
        <v>41</v>
      </c>
      <c r="E9" s="18" t="s">
        <v>42</v>
      </c>
      <c r="F9" s="18"/>
      <c r="G9" s="58" t="n">
        <v>70</v>
      </c>
      <c r="H9" s="58" t="s">
        <v>27</v>
      </c>
      <c r="I9" s="39" t="n">
        <v>2</v>
      </c>
      <c r="J9" s="39" t="n">
        <v>2</v>
      </c>
      <c r="K9" s="39" t="n">
        <f aca="false">I9-J9</f>
        <v>0</v>
      </c>
      <c r="L9" s="39" t="n">
        <v>1004304</v>
      </c>
      <c r="M9" s="39" t="n">
        <v>1004304</v>
      </c>
      <c r="N9" s="39" t="n">
        <v>0</v>
      </c>
      <c r="O9" s="39" t="n">
        <f aca="false">M9+N9</f>
        <v>1004304</v>
      </c>
      <c r="P9" s="39" t="n">
        <v>0</v>
      </c>
      <c r="Q9" s="39" t="n">
        <v>0</v>
      </c>
      <c r="R9" s="39" t="n">
        <f aca="false">O9+P9+Q9</f>
        <v>1004304</v>
      </c>
      <c r="S9" s="39" t="n">
        <f aca="false">L9-R9</f>
        <v>0</v>
      </c>
      <c r="T9" s="58"/>
      <c r="U9" s="7"/>
    </row>
    <row r="10" customFormat="false" ht="15" hidden="false" customHeight="false" outlineLevel="0" collapsed="false">
      <c r="A10" s="39" t="n">
        <v>8</v>
      </c>
      <c r="B10" s="56"/>
      <c r="C10" s="39" t="s">
        <v>43</v>
      </c>
      <c r="D10" s="39" t="s">
        <v>44</v>
      </c>
      <c r="E10" s="57" t="s">
        <v>32</v>
      </c>
      <c r="F10" s="57"/>
      <c r="G10" s="58" t="n">
        <v>71</v>
      </c>
      <c r="H10" s="58" t="s">
        <v>27</v>
      </c>
      <c r="I10" s="39" t="n">
        <v>4</v>
      </c>
      <c r="J10" s="39" t="n">
        <v>4</v>
      </c>
      <c r="K10" s="39" t="n">
        <f aca="false">I10-J10</f>
        <v>0</v>
      </c>
      <c r="L10" s="39" t="n">
        <v>1917719</v>
      </c>
      <c r="M10" s="39" t="n">
        <v>1917739</v>
      </c>
      <c r="N10" s="39" t="n">
        <v>0</v>
      </c>
      <c r="O10" s="39" t="n">
        <v>295316</v>
      </c>
      <c r="P10" s="39"/>
      <c r="Q10" s="39" t="n">
        <v>1622423</v>
      </c>
      <c r="R10" s="39" t="n">
        <f aca="false">O10+P10+Q10</f>
        <v>1917739</v>
      </c>
      <c r="S10" s="39" t="n">
        <f aca="false">L10-R10</f>
        <v>-20</v>
      </c>
      <c r="T10" s="58"/>
      <c r="U10" s="7"/>
    </row>
    <row r="11" customFormat="false" ht="15.75" hidden="false" customHeight="false" outlineLevel="0" collapsed="false">
      <c r="A11" s="39"/>
      <c r="B11" s="56" t="n">
        <v>41791</v>
      </c>
      <c r="C11" s="63" t="s">
        <v>46</v>
      </c>
      <c r="D11" s="63"/>
      <c r="E11" s="57"/>
      <c r="F11" s="57"/>
      <c r="G11" s="39"/>
      <c r="H11" s="39"/>
      <c r="I11" s="39"/>
      <c r="J11" s="39"/>
      <c r="K11" s="39" t="n">
        <f aca="false">I11-J11</f>
        <v>0</v>
      </c>
      <c r="L11" s="39" t="n">
        <v>0</v>
      </c>
      <c r="M11" s="39" t="n">
        <v>0</v>
      </c>
      <c r="N11" s="39" t="n">
        <v>0</v>
      </c>
      <c r="O11" s="39" t="n">
        <f aca="false">M11+N11</f>
        <v>0</v>
      </c>
      <c r="P11" s="39"/>
      <c r="Q11" s="39" t="n">
        <v>0</v>
      </c>
      <c r="R11" s="39" t="n">
        <f aca="false">O11+P11+Q11</f>
        <v>0</v>
      </c>
      <c r="S11" s="39" t="n">
        <f aca="false">L11-R11</f>
        <v>0</v>
      </c>
      <c r="T11" s="58"/>
      <c r="U11" s="7" t="s">
        <v>47</v>
      </c>
    </row>
    <row r="12" customFormat="false" ht="30.75" hidden="false" customHeight="false" outlineLevel="0" collapsed="false">
      <c r="A12" s="39" t="n">
        <v>9</v>
      </c>
      <c r="B12" s="56" t="n">
        <v>41821</v>
      </c>
      <c r="C12" s="17" t="s">
        <v>48</v>
      </c>
      <c r="D12" s="17" t="s">
        <v>49</v>
      </c>
      <c r="E12" s="59" t="s">
        <v>26</v>
      </c>
      <c r="F12" s="59"/>
      <c r="G12" s="60" t="n">
        <v>181</v>
      </c>
      <c r="H12" s="60" t="s">
        <v>50</v>
      </c>
      <c r="I12" s="17" t="n">
        <v>4</v>
      </c>
      <c r="J12" s="17" t="n">
        <v>4</v>
      </c>
      <c r="K12" s="17" t="n">
        <f aca="false">I12-J12</f>
        <v>0</v>
      </c>
      <c r="L12" s="64" t="n">
        <v>236086</v>
      </c>
      <c r="M12" s="64" t="n">
        <v>111841</v>
      </c>
      <c r="N12" s="17" t="n">
        <v>96834</v>
      </c>
      <c r="O12" s="17" t="n">
        <f aca="false">M12+N12</f>
        <v>208675</v>
      </c>
      <c r="P12" s="17" t="n">
        <v>0</v>
      </c>
      <c r="Q12" s="39" t="n">
        <v>27411</v>
      </c>
      <c r="R12" s="39" t="n">
        <f aca="false">O12+P12+Q12</f>
        <v>236086</v>
      </c>
      <c r="S12" s="39" t="n">
        <f aca="false">L12-R12</f>
        <v>0</v>
      </c>
      <c r="T12" s="60" t="s">
        <v>51</v>
      </c>
      <c r="U12" s="7"/>
    </row>
    <row r="13" customFormat="false" ht="16.5" hidden="false" customHeight="false" outlineLevel="0" collapsed="false">
      <c r="A13" s="39" t="n">
        <v>10</v>
      </c>
      <c r="B13" s="39"/>
      <c r="C13" s="39" t="s">
        <v>52</v>
      </c>
      <c r="D13" s="39" t="s">
        <v>53</v>
      </c>
      <c r="E13" s="57" t="s">
        <v>26</v>
      </c>
      <c r="F13" s="57"/>
      <c r="G13" s="58" t="n">
        <v>185</v>
      </c>
      <c r="H13" s="58" t="s">
        <v>50</v>
      </c>
      <c r="I13" s="39" t="n">
        <v>5</v>
      </c>
      <c r="J13" s="39" t="n">
        <v>5</v>
      </c>
      <c r="K13" s="39" t="n">
        <f aca="false">I13-J13</f>
        <v>0</v>
      </c>
      <c r="L13" s="65" t="n">
        <v>83827</v>
      </c>
      <c r="M13" s="65" t="n">
        <v>83827</v>
      </c>
      <c r="N13" s="39" t="n">
        <v>0</v>
      </c>
      <c r="O13" s="39" t="n">
        <f aca="false">M13+N13</f>
        <v>83827</v>
      </c>
      <c r="P13" s="39" t="n">
        <v>0</v>
      </c>
      <c r="Q13" s="39" t="n">
        <v>0</v>
      </c>
      <c r="R13" s="39" t="n">
        <f aca="false">O13+P13+Q13</f>
        <v>83827</v>
      </c>
      <c r="S13" s="39" t="n">
        <f aca="false">L13-R13</f>
        <v>0</v>
      </c>
      <c r="T13" s="58"/>
      <c r="U13" s="7"/>
      <c r="V13" s="23"/>
    </row>
    <row r="14" customFormat="false" ht="15.75" hidden="false" customHeight="false" outlineLevel="0" collapsed="false">
      <c r="A14" s="39" t="n">
        <v>11</v>
      </c>
      <c r="B14" s="39"/>
      <c r="C14" s="39" t="s">
        <v>54</v>
      </c>
      <c r="D14" s="39" t="s">
        <v>55</v>
      </c>
      <c r="E14" s="57" t="s">
        <v>26</v>
      </c>
      <c r="F14" s="57"/>
      <c r="G14" s="58" t="n">
        <v>184</v>
      </c>
      <c r="H14" s="58" t="s">
        <v>50</v>
      </c>
      <c r="I14" s="39" t="n">
        <v>2</v>
      </c>
      <c r="J14" s="39" t="n">
        <v>2</v>
      </c>
      <c r="K14" s="39" t="n">
        <f aca="false">I14-J14</f>
        <v>0</v>
      </c>
      <c r="L14" s="65" t="n">
        <v>2656272</v>
      </c>
      <c r="M14" s="65" t="n">
        <v>2656272</v>
      </c>
      <c r="N14" s="39" t="n">
        <v>0</v>
      </c>
      <c r="O14" s="39" t="n">
        <f aca="false">M14+N14</f>
        <v>2656272</v>
      </c>
      <c r="P14" s="39" t="n">
        <v>0</v>
      </c>
      <c r="Q14" s="39" t="n">
        <v>0</v>
      </c>
      <c r="R14" s="39" t="n">
        <f aca="false">O14+P14+Q14</f>
        <v>2656272</v>
      </c>
      <c r="S14" s="39" t="n">
        <f aca="false">L14-R14</f>
        <v>0</v>
      </c>
      <c r="T14" s="58"/>
      <c r="U14" s="7"/>
      <c r="V14" s="24"/>
    </row>
    <row r="15" customFormat="false" ht="15.75" hidden="false" customHeight="false" outlineLevel="0" collapsed="false">
      <c r="A15" s="39" t="n">
        <v>12</v>
      </c>
      <c r="B15" s="39"/>
      <c r="C15" s="39" t="s">
        <v>56</v>
      </c>
      <c r="D15" s="11" t="s">
        <v>57</v>
      </c>
      <c r="E15" s="18" t="s">
        <v>26</v>
      </c>
      <c r="F15" s="18"/>
      <c r="G15" s="58" t="n">
        <v>183</v>
      </c>
      <c r="H15" s="58" t="s">
        <v>50</v>
      </c>
      <c r="I15" s="39" t="n">
        <v>2</v>
      </c>
      <c r="J15" s="39" t="n">
        <v>2</v>
      </c>
      <c r="K15" s="39" t="n">
        <f aca="false">I15-J15</f>
        <v>0</v>
      </c>
      <c r="L15" s="65" t="n">
        <v>104198</v>
      </c>
      <c r="M15" s="65" t="n">
        <v>104198</v>
      </c>
      <c r="N15" s="39" t="n">
        <v>0</v>
      </c>
      <c r="O15" s="39" t="n">
        <f aca="false">M15+N15</f>
        <v>104198</v>
      </c>
      <c r="P15" s="39" t="n">
        <v>0</v>
      </c>
      <c r="Q15" s="39" t="n">
        <v>0</v>
      </c>
      <c r="R15" s="39" t="n">
        <f aca="false">O15+P15+Q15</f>
        <v>104198</v>
      </c>
      <c r="S15" s="39" t="n">
        <f aca="false">L15-R15</f>
        <v>0</v>
      </c>
      <c r="T15" s="58"/>
      <c r="U15" s="7"/>
      <c r="V15" s="26"/>
    </row>
    <row r="16" customFormat="false" ht="15.75" hidden="false" customHeight="false" outlineLevel="0" collapsed="false">
      <c r="A16" s="39" t="n">
        <v>13</v>
      </c>
      <c r="B16" s="39"/>
      <c r="C16" s="39" t="s">
        <v>58</v>
      </c>
      <c r="D16" s="39" t="s">
        <v>59</v>
      </c>
      <c r="E16" s="57" t="s">
        <v>42</v>
      </c>
      <c r="F16" s="57"/>
      <c r="G16" s="58" t="n">
        <v>182</v>
      </c>
      <c r="H16" s="58" t="s">
        <v>50</v>
      </c>
      <c r="I16" s="39" t="n">
        <v>3</v>
      </c>
      <c r="J16" s="39" t="n">
        <v>3</v>
      </c>
      <c r="K16" s="39" t="n">
        <f aca="false">I16-J16</f>
        <v>0</v>
      </c>
      <c r="L16" s="65" t="n">
        <v>529588</v>
      </c>
      <c r="M16" s="65" t="n">
        <v>529588</v>
      </c>
      <c r="N16" s="39" t="n">
        <v>0</v>
      </c>
      <c r="O16" s="39" t="n">
        <f aca="false">M16+N16</f>
        <v>529588</v>
      </c>
      <c r="P16" s="39" t="n">
        <v>0</v>
      </c>
      <c r="Q16" s="39" t="n">
        <v>0</v>
      </c>
      <c r="R16" s="39" t="n">
        <f aca="false">O16+P16+Q16</f>
        <v>529588</v>
      </c>
      <c r="S16" s="39" t="n">
        <f aca="false">L16-R16</f>
        <v>0</v>
      </c>
      <c r="T16" s="58"/>
      <c r="U16" s="7"/>
    </row>
    <row r="17" customFormat="false" ht="16.5" hidden="false" customHeight="false" outlineLevel="0" collapsed="false">
      <c r="A17" s="39" t="n">
        <v>14</v>
      </c>
      <c r="B17" s="56" t="n">
        <v>41852</v>
      </c>
      <c r="C17" s="39" t="s">
        <v>60</v>
      </c>
      <c r="D17" s="39" t="s">
        <v>61</v>
      </c>
      <c r="E17" s="57" t="s">
        <v>32</v>
      </c>
      <c r="F17" s="57"/>
      <c r="G17" s="58" t="n">
        <v>227</v>
      </c>
      <c r="H17" s="58" t="s">
        <v>62</v>
      </c>
      <c r="I17" s="39" t="n">
        <v>4</v>
      </c>
      <c r="J17" s="39" t="n">
        <v>4</v>
      </c>
      <c r="K17" s="39" t="n">
        <f aca="false">I17-J17</f>
        <v>0</v>
      </c>
      <c r="L17" s="65" t="n">
        <v>10060430</v>
      </c>
      <c r="M17" s="65" t="n">
        <v>10060430</v>
      </c>
      <c r="N17" s="39" t="n">
        <v>0</v>
      </c>
      <c r="O17" s="39" t="n">
        <f aca="false">M17+N17</f>
        <v>10060430</v>
      </c>
      <c r="P17" s="39" t="n">
        <v>0</v>
      </c>
      <c r="Q17" s="39" t="n">
        <v>0</v>
      </c>
      <c r="R17" s="39" t="n">
        <f aca="false">O17+P17+Q17</f>
        <v>10060430</v>
      </c>
      <c r="S17" s="39" t="n">
        <f aca="false">L17-R17</f>
        <v>0</v>
      </c>
      <c r="T17" s="58"/>
      <c r="U17" s="7"/>
    </row>
    <row r="18" customFormat="false" ht="30.75" hidden="false" customHeight="false" outlineLevel="0" collapsed="false">
      <c r="A18" s="39" t="n">
        <v>15</v>
      </c>
      <c r="B18" s="39"/>
      <c r="C18" s="39" t="s">
        <v>63</v>
      </c>
      <c r="D18" s="39" t="s">
        <v>64</v>
      </c>
      <c r="E18" s="57" t="s">
        <v>26</v>
      </c>
      <c r="F18" s="57"/>
      <c r="G18" s="60" t="n">
        <v>228</v>
      </c>
      <c r="H18" s="60" t="s">
        <v>62</v>
      </c>
      <c r="I18" s="17" t="n">
        <v>2</v>
      </c>
      <c r="J18" s="17" t="n">
        <v>1</v>
      </c>
      <c r="K18" s="17" t="n">
        <f aca="false">I18-J18</f>
        <v>1</v>
      </c>
      <c r="L18" s="64" t="n">
        <v>5249766</v>
      </c>
      <c r="M18" s="64" t="n">
        <v>566454</v>
      </c>
      <c r="N18" s="17" t="n">
        <v>0</v>
      </c>
      <c r="O18" s="17" t="n">
        <f aca="false">M18+N18</f>
        <v>566454</v>
      </c>
      <c r="P18" s="17" t="n">
        <v>0</v>
      </c>
      <c r="Q18" s="39" t="n">
        <v>0</v>
      </c>
      <c r="R18" s="39" t="n">
        <f aca="false">O18+P18+Q18</f>
        <v>566454</v>
      </c>
      <c r="S18" s="39" t="n">
        <f aca="false">L18-R18</f>
        <v>4683312</v>
      </c>
      <c r="T18" s="60" t="s">
        <v>65</v>
      </c>
      <c r="U18" s="7"/>
    </row>
    <row r="19" customFormat="false" ht="15" hidden="false" customHeight="false" outlineLevel="0" collapsed="false">
      <c r="A19" s="39" t="n">
        <v>16</v>
      </c>
      <c r="B19" s="39"/>
      <c r="C19" s="39" t="s">
        <v>66</v>
      </c>
      <c r="D19" s="39" t="s">
        <v>67</v>
      </c>
      <c r="E19" s="57" t="s">
        <v>26</v>
      </c>
      <c r="F19" s="57"/>
      <c r="G19" s="58" t="n">
        <v>225</v>
      </c>
      <c r="H19" s="58" t="s">
        <v>62</v>
      </c>
      <c r="I19" s="39" t="n">
        <v>3</v>
      </c>
      <c r="J19" s="39" t="n">
        <v>3</v>
      </c>
      <c r="K19" s="39" t="n">
        <f aca="false">I19-J19</f>
        <v>0</v>
      </c>
      <c r="L19" s="39" t="n">
        <v>111495</v>
      </c>
      <c r="M19" s="39" t="n">
        <v>111495</v>
      </c>
      <c r="N19" s="39" t="n">
        <v>0</v>
      </c>
      <c r="O19" s="39" t="n">
        <f aca="false">M19+N19</f>
        <v>111495</v>
      </c>
      <c r="P19" s="39" t="n">
        <v>0</v>
      </c>
      <c r="Q19" s="39" t="n">
        <v>0</v>
      </c>
      <c r="R19" s="39" t="n">
        <f aca="false">O19+P19+Q19</f>
        <v>111495</v>
      </c>
      <c r="S19" s="39" t="n">
        <f aca="false">L19-R19</f>
        <v>0</v>
      </c>
      <c r="T19" s="58"/>
      <c r="U19" s="7"/>
    </row>
    <row r="20" customFormat="false" ht="15" hidden="false" customHeight="false" outlineLevel="0" collapsed="false">
      <c r="A20" s="39" t="n">
        <v>17</v>
      </c>
      <c r="B20" s="39"/>
      <c r="C20" s="39" t="s">
        <v>68</v>
      </c>
      <c r="D20" s="39" t="s">
        <v>69</v>
      </c>
      <c r="E20" s="57" t="s">
        <v>26</v>
      </c>
      <c r="F20" s="57"/>
      <c r="G20" s="58" t="n">
        <v>226</v>
      </c>
      <c r="H20" s="58" t="s">
        <v>62</v>
      </c>
      <c r="I20" s="39" t="n">
        <v>2</v>
      </c>
      <c r="J20" s="39" t="n">
        <v>2</v>
      </c>
      <c r="K20" s="39" t="n">
        <f aca="false">I20-J20</f>
        <v>0</v>
      </c>
      <c r="L20" s="39" t="n">
        <v>49470</v>
      </c>
      <c r="M20" s="39" t="n">
        <v>49470</v>
      </c>
      <c r="N20" s="39" t="n">
        <v>0</v>
      </c>
      <c r="O20" s="39" t="n">
        <f aca="false">M20+N20</f>
        <v>49470</v>
      </c>
      <c r="P20" s="39" t="n">
        <v>0</v>
      </c>
      <c r="Q20" s="39" t="n">
        <v>0</v>
      </c>
      <c r="R20" s="39" t="n">
        <f aca="false">O20+P20+Q20</f>
        <v>49470</v>
      </c>
      <c r="S20" s="39" t="n">
        <f aca="false">L20-R20</f>
        <v>0</v>
      </c>
      <c r="T20" s="58"/>
      <c r="U20" s="7"/>
    </row>
    <row r="21" customFormat="false" ht="15" hidden="false" customHeight="false" outlineLevel="0" collapsed="false">
      <c r="A21" s="39" t="n">
        <v>18</v>
      </c>
      <c r="B21" s="39"/>
      <c r="C21" s="39" t="s">
        <v>70</v>
      </c>
      <c r="D21" s="39" t="s">
        <v>71</v>
      </c>
      <c r="E21" s="57" t="s">
        <v>42</v>
      </c>
      <c r="F21" s="57"/>
      <c r="G21" s="58" t="n">
        <v>224</v>
      </c>
      <c r="H21" s="58" t="s">
        <v>62</v>
      </c>
      <c r="I21" s="39" t="n">
        <v>4</v>
      </c>
      <c r="J21" s="39" t="n">
        <v>4</v>
      </c>
      <c r="K21" s="39" t="n">
        <f aca="false">I21-J21</f>
        <v>0</v>
      </c>
      <c r="L21" s="39" t="n">
        <v>899095</v>
      </c>
      <c r="M21" s="39" t="n">
        <v>899095</v>
      </c>
      <c r="N21" s="39" t="n">
        <v>0</v>
      </c>
      <c r="O21" s="39" t="n">
        <f aca="false">M21+N21</f>
        <v>899095</v>
      </c>
      <c r="P21" s="39" t="n">
        <v>0</v>
      </c>
      <c r="Q21" s="39" t="n">
        <v>0</v>
      </c>
      <c r="R21" s="39" t="n">
        <f aca="false">O21+P21+Q21</f>
        <v>899095</v>
      </c>
      <c r="S21" s="39" t="n">
        <f aca="false">L21-R21</f>
        <v>0</v>
      </c>
      <c r="T21" s="58"/>
      <c r="U21" s="7"/>
    </row>
    <row r="22" customFormat="false" ht="15" hidden="false" customHeight="false" outlineLevel="0" collapsed="false">
      <c r="A22" s="39" t="n">
        <v>19</v>
      </c>
      <c r="B22" s="56" t="n">
        <v>41883</v>
      </c>
      <c r="C22" s="39" t="s">
        <v>72</v>
      </c>
      <c r="D22" s="39" t="s">
        <v>73</v>
      </c>
      <c r="E22" s="57" t="s">
        <v>26</v>
      </c>
      <c r="F22" s="57"/>
      <c r="G22" s="58" t="n">
        <v>312</v>
      </c>
      <c r="H22" s="58" t="s">
        <v>74</v>
      </c>
      <c r="I22" s="39" t="n">
        <v>2</v>
      </c>
      <c r="J22" s="39" t="n">
        <v>2</v>
      </c>
      <c r="K22" s="39" t="n">
        <f aca="false">I22-J22</f>
        <v>0</v>
      </c>
      <c r="L22" s="39" t="n">
        <v>237628</v>
      </c>
      <c r="M22" s="39" t="n">
        <v>237628</v>
      </c>
      <c r="N22" s="39" t="n">
        <v>0</v>
      </c>
      <c r="O22" s="39" t="n">
        <v>237628</v>
      </c>
      <c r="P22" s="39" t="n">
        <v>0</v>
      </c>
      <c r="Q22" s="39" t="n">
        <v>0</v>
      </c>
      <c r="R22" s="39" t="n">
        <f aca="false">O22+P22+Q22</f>
        <v>237628</v>
      </c>
      <c r="S22" s="39" t="n">
        <f aca="false">L22-R22</f>
        <v>0</v>
      </c>
      <c r="T22" s="58"/>
      <c r="U22" s="7"/>
    </row>
    <row r="23" customFormat="false" ht="15" hidden="false" customHeight="false" outlineLevel="0" collapsed="false">
      <c r="A23" s="39" t="n">
        <v>20</v>
      </c>
      <c r="B23" s="39"/>
      <c r="C23" s="39" t="s">
        <v>75</v>
      </c>
      <c r="D23" s="39" t="s">
        <v>76</v>
      </c>
      <c r="E23" s="57" t="s">
        <v>26</v>
      </c>
      <c r="F23" s="57"/>
      <c r="G23" s="58" t="n">
        <v>313</v>
      </c>
      <c r="H23" s="58" t="s">
        <v>74</v>
      </c>
      <c r="I23" s="39" t="n">
        <v>3</v>
      </c>
      <c r="J23" s="39" t="n">
        <v>3</v>
      </c>
      <c r="K23" s="39" t="n">
        <f aca="false">I23-J23</f>
        <v>0</v>
      </c>
      <c r="L23" s="39" t="n">
        <v>2931437</v>
      </c>
      <c r="M23" s="39" t="n">
        <v>2931437</v>
      </c>
      <c r="N23" s="39" t="n">
        <v>0</v>
      </c>
      <c r="O23" s="39" t="n">
        <v>2931437</v>
      </c>
      <c r="P23" s="39" t="n">
        <v>0</v>
      </c>
      <c r="Q23" s="39" t="n">
        <v>0</v>
      </c>
      <c r="R23" s="39" t="n">
        <f aca="false">O23+P23+Q23</f>
        <v>2931437</v>
      </c>
      <c r="S23" s="39" t="n">
        <f aca="false">L23-R23</f>
        <v>0</v>
      </c>
      <c r="T23" s="58"/>
      <c r="U23" s="7"/>
    </row>
    <row r="24" customFormat="false" ht="15" hidden="false" customHeight="false" outlineLevel="0" collapsed="false">
      <c r="A24" s="39" t="n">
        <v>21</v>
      </c>
      <c r="B24" s="39"/>
      <c r="C24" s="39" t="s">
        <v>77</v>
      </c>
      <c r="D24" s="39" t="s">
        <v>78</v>
      </c>
      <c r="E24" s="57" t="s">
        <v>79</v>
      </c>
      <c r="F24" s="57"/>
      <c r="G24" s="58" t="n">
        <v>298</v>
      </c>
      <c r="H24" s="58" t="s">
        <v>80</v>
      </c>
      <c r="I24" s="39" t="n">
        <v>3</v>
      </c>
      <c r="J24" s="39" t="n">
        <v>3</v>
      </c>
      <c r="K24" s="39" t="n">
        <f aca="false">I24-J24</f>
        <v>0</v>
      </c>
      <c r="L24" s="39" t="n">
        <v>1143740</v>
      </c>
      <c r="M24" s="39" t="n">
        <v>1143740</v>
      </c>
      <c r="N24" s="39" t="n">
        <v>0</v>
      </c>
      <c r="O24" s="39" t="n">
        <f aca="false">M24+N24</f>
        <v>1143740</v>
      </c>
      <c r="P24" s="39" t="n">
        <v>0</v>
      </c>
      <c r="Q24" s="39" t="n">
        <v>0</v>
      </c>
      <c r="R24" s="39" t="n">
        <f aca="false">O24+P24+Q24</f>
        <v>1143740</v>
      </c>
      <c r="S24" s="39" t="n">
        <f aca="false">L24-R24</f>
        <v>0</v>
      </c>
      <c r="T24" s="58"/>
      <c r="U24" s="7"/>
    </row>
    <row r="25" customFormat="false" ht="15" hidden="false" customHeight="false" outlineLevel="0" collapsed="false">
      <c r="A25" s="39" t="n">
        <v>22</v>
      </c>
      <c r="B25" s="39"/>
      <c r="C25" s="39" t="s">
        <v>81</v>
      </c>
      <c r="D25" s="39" t="s">
        <v>82</v>
      </c>
      <c r="E25" s="57" t="s">
        <v>26</v>
      </c>
      <c r="F25" s="57"/>
      <c r="G25" s="58" t="n">
        <v>297</v>
      </c>
      <c r="H25" s="58" t="s">
        <v>80</v>
      </c>
      <c r="I25" s="39" t="n">
        <v>1</v>
      </c>
      <c r="J25" s="39" t="n">
        <v>1</v>
      </c>
      <c r="K25" s="39" t="n">
        <f aca="false">I25-J25</f>
        <v>0</v>
      </c>
      <c r="L25" s="39" t="n">
        <v>5000</v>
      </c>
      <c r="M25" s="39" t="n">
        <v>5000</v>
      </c>
      <c r="N25" s="39" t="n">
        <v>0</v>
      </c>
      <c r="O25" s="39" t="n">
        <f aca="false">M25+N25</f>
        <v>5000</v>
      </c>
      <c r="P25" s="39" t="n">
        <v>0</v>
      </c>
      <c r="Q25" s="39" t="n">
        <v>0</v>
      </c>
      <c r="R25" s="39" t="n">
        <f aca="false">O25+P25+Q25</f>
        <v>5000</v>
      </c>
      <c r="S25" s="39" t="n">
        <f aca="false">L25-R25</f>
        <v>0</v>
      </c>
      <c r="T25" s="58"/>
      <c r="U25" s="7" t="s">
        <v>83</v>
      </c>
    </row>
    <row r="26" customFormat="false" ht="20.25" hidden="false" customHeight="true" outlineLevel="0" collapsed="false">
      <c r="A26" s="39" t="n">
        <v>23</v>
      </c>
      <c r="B26" s="56" t="n">
        <v>41913</v>
      </c>
      <c r="C26" s="39" t="s">
        <v>84</v>
      </c>
      <c r="D26" s="39" t="s">
        <v>85</v>
      </c>
      <c r="E26" s="57" t="s">
        <v>26</v>
      </c>
      <c r="F26" s="57"/>
      <c r="G26" s="58" t="n">
        <v>350</v>
      </c>
      <c r="H26" s="58" t="s">
        <v>86</v>
      </c>
      <c r="I26" s="39" t="n">
        <v>3</v>
      </c>
      <c r="J26" s="39" t="n">
        <v>3</v>
      </c>
      <c r="K26" s="39" t="n">
        <f aca="false">I26-J26</f>
        <v>0</v>
      </c>
      <c r="L26" s="39" t="n">
        <v>1719974</v>
      </c>
      <c r="M26" s="39" t="n">
        <v>1719974</v>
      </c>
      <c r="N26" s="39" t="n">
        <v>0</v>
      </c>
      <c r="O26" s="39" t="n">
        <f aca="false">M26+N26</f>
        <v>1719974</v>
      </c>
      <c r="P26" s="39" t="n">
        <v>0</v>
      </c>
      <c r="Q26" s="39" t="n">
        <v>0</v>
      </c>
      <c r="R26" s="39" t="n">
        <f aca="false">O26+P26+Q26</f>
        <v>1719974</v>
      </c>
      <c r="S26" s="39" t="n">
        <f aca="false">L26-R26</f>
        <v>0</v>
      </c>
      <c r="T26" s="58"/>
      <c r="U26" s="12"/>
      <c r="V26" s="28"/>
    </row>
    <row r="27" customFormat="false" ht="30" hidden="false" customHeight="false" outlineLevel="0" collapsed="false">
      <c r="A27" s="11" t="n">
        <v>24</v>
      </c>
      <c r="B27" s="11"/>
      <c r="C27" s="11" t="s">
        <v>87</v>
      </c>
      <c r="D27" s="11" t="s">
        <v>88</v>
      </c>
      <c r="E27" s="18" t="s">
        <v>26</v>
      </c>
      <c r="F27" s="18"/>
      <c r="G27" s="60" t="n">
        <v>373</v>
      </c>
      <c r="H27" s="60" t="s">
        <v>89</v>
      </c>
      <c r="I27" s="11" t="n">
        <v>4</v>
      </c>
      <c r="J27" s="11" t="n">
        <v>2</v>
      </c>
      <c r="K27" s="39" t="n">
        <f aca="false">I27-J27</f>
        <v>2</v>
      </c>
      <c r="L27" s="11" t="n">
        <v>5456208</v>
      </c>
      <c r="M27" s="11" t="n">
        <v>3007916</v>
      </c>
      <c r="N27" s="11" t="n">
        <v>0</v>
      </c>
      <c r="O27" s="11" t="n">
        <v>760000</v>
      </c>
      <c r="P27" s="11" t="n">
        <v>2489120</v>
      </c>
      <c r="Q27" s="39" t="n">
        <v>0</v>
      </c>
      <c r="R27" s="39" t="n">
        <f aca="false">O27+P27+Q27</f>
        <v>3249120</v>
      </c>
      <c r="S27" s="11" t="n">
        <f aca="false">L27-R27</f>
        <v>2207088</v>
      </c>
      <c r="T27" s="66" t="s">
        <v>90</v>
      </c>
      <c r="U27" s="7"/>
    </row>
    <row r="28" customFormat="false" ht="30" hidden="false" customHeight="false" outlineLevel="0" collapsed="false">
      <c r="A28" s="39" t="n">
        <v>25</v>
      </c>
      <c r="B28" s="56" t="n">
        <v>41944</v>
      </c>
      <c r="C28" s="58" t="s">
        <v>91</v>
      </c>
      <c r="D28" s="39" t="s">
        <v>92</v>
      </c>
      <c r="E28" s="57" t="s">
        <v>42</v>
      </c>
      <c r="F28" s="57"/>
      <c r="G28" s="60" t="n">
        <v>377</v>
      </c>
      <c r="H28" s="60" t="s">
        <v>93</v>
      </c>
      <c r="I28" s="39" t="n">
        <v>4</v>
      </c>
      <c r="J28" s="39" t="n">
        <v>2</v>
      </c>
      <c r="K28" s="39" t="n">
        <f aca="false">I28-J28</f>
        <v>2</v>
      </c>
      <c r="L28" s="39" t="n">
        <f aca="false">1542809+400866</f>
        <v>1943675</v>
      </c>
      <c r="M28" s="39" t="n">
        <v>1392309</v>
      </c>
      <c r="N28" s="39" t="n">
        <v>0</v>
      </c>
      <c r="O28" s="11" t="n">
        <v>903942</v>
      </c>
      <c r="P28" s="11" t="n">
        <v>488367</v>
      </c>
      <c r="Q28" s="39" t="n">
        <v>0</v>
      </c>
      <c r="R28" s="39" t="n">
        <f aca="false">O28+P28+Q28</f>
        <v>1392309</v>
      </c>
      <c r="S28" s="11" t="n">
        <f aca="false">L28-R28</f>
        <v>551366</v>
      </c>
      <c r="T28" s="66" t="s">
        <v>90</v>
      </c>
      <c r="U28" s="7"/>
    </row>
    <row r="29" customFormat="false" ht="15" hidden="false" customHeight="false" outlineLevel="0" collapsed="false">
      <c r="A29" s="39" t="n">
        <v>26</v>
      </c>
      <c r="B29" s="39"/>
      <c r="C29" s="39" t="s">
        <v>94</v>
      </c>
      <c r="D29" s="39" t="s">
        <v>95</v>
      </c>
      <c r="E29" s="57" t="s">
        <v>26</v>
      </c>
      <c r="F29" s="57"/>
      <c r="G29" s="60" t="n">
        <v>376</v>
      </c>
      <c r="H29" s="60" t="s">
        <v>93</v>
      </c>
      <c r="I29" s="39" t="n">
        <v>2</v>
      </c>
      <c r="J29" s="39" t="n">
        <v>2</v>
      </c>
      <c r="K29" s="39" t="n">
        <f aca="false">I29-J29</f>
        <v>0</v>
      </c>
      <c r="L29" s="39" t="n">
        <v>80969</v>
      </c>
      <c r="M29" s="39" t="n">
        <v>80969</v>
      </c>
      <c r="N29" s="39" t="n">
        <v>0</v>
      </c>
      <c r="O29" s="39" t="n">
        <f aca="false">M29+N29</f>
        <v>80969</v>
      </c>
      <c r="P29" s="39" t="n">
        <v>0</v>
      </c>
      <c r="Q29" s="39" t="n">
        <v>0</v>
      </c>
      <c r="R29" s="39" t="n">
        <f aca="false">O29+P29+Q29</f>
        <v>80969</v>
      </c>
      <c r="S29" s="11" t="n">
        <f aca="false">L29-R29</f>
        <v>0</v>
      </c>
      <c r="T29" s="66"/>
      <c r="U29" s="7"/>
    </row>
    <row r="30" customFormat="false" ht="15" hidden="false" customHeight="false" outlineLevel="0" collapsed="false">
      <c r="A30" s="39" t="n">
        <v>27</v>
      </c>
      <c r="B30" s="39"/>
      <c r="C30" s="39" t="s">
        <v>96</v>
      </c>
      <c r="D30" s="39" t="s">
        <v>97</v>
      </c>
      <c r="E30" s="57" t="s">
        <v>42</v>
      </c>
      <c r="F30" s="57"/>
      <c r="G30" s="60" t="n">
        <v>374</v>
      </c>
      <c r="H30" s="60" t="s">
        <v>93</v>
      </c>
      <c r="I30" s="39" t="n">
        <v>1</v>
      </c>
      <c r="J30" s="39" t="n">
        <v>1</v>
      </c>
      <c r="K30" s="39" t="n">
        <f aca="false">I30-J30</f>
        <v>0</v>
      </c>
      <c r="L30" s="39" t="n">
        <v>9135</v>
      </c>
      <c r="M30" s="39" t="n">
        <v>9135</v>
      </c>
      <c r="N30" s="39" t="n">
        <v>0</v>
      </c>
      <c r="O30" s="39" t="n">
        <f aca="false">M30+N30</f>
        <v>9135</v>
      </c>
      <c r="P30" s="39" t="n">
        <v>0</v>
      </c>
      <c r="Q30" s="39" t="n">
        <v>0</v>
      </c>
      <c r="R30" s="39" t="n">
        <f aca="false">O30+P30+Q30</f>
        <v>9135</v>
      </c>
      <c r="S30" s="11" t="n">
        <f aca="false">L30-R30</f>
        <v>0</v>
      </c>
      <c r="T30" s="66"/>
      <c r="U30" s="7"/>
    </row>
    <row r="31" customFormat="false" ht="16.5" hidden="false" customHeight="true" outlineLevel="0" collapsed="false">
      <c r="A31" s="39" t="n">
        <v>28</v>
      </c>
      <c r="B31" s="39"/>
      <c r="C31" s="39" t="s">
        <v>98</v>
      </c>
      <c r="D31" s="39" t="s">
        <v>99</v>
      </c>
      <c r="E31" s="57" t="s">
        <v>26</v>
      </c>
      <c r="F31" s="57"/>
      <c r="G31" s="60" t="n">
        <v>375</v>
      </c>
      <c r="H31" s="60" t="s">
        <v>93</v>
      </c>
      <c r="I31" s="39"/>
      <c r="J31" s="39"/>
      <c r="K31" s="39" t="n">
        <f aca="false">I31-J31</f>
        <v>0</v>
      </c>
      <c r="L31" s="39" t="n">
        <v>355656</v>
      </c>
      <c r="M31" s="39" t="n">
        <v>355656</v>
      </c>
      <c r="N31" s="39" t="n">
        <v>0</v>
      </c>
      <c r="O31" s="39" t="n">
        <f aca="false">M31+N31</f>
        <v>355656</v>
      </c>
      <c r="P31" s="39" t="n">
        <v>0</v>
      </c>
      <c r="Q31" s="39" t="n">
        <v>0</v>
      </c>
      <c r="R31" s="39" t="n">
        <f aca="false">O31+P31+Q31</f>
        <v>355656</v>
      </c>
      <c r="S31" s="11" t="n">
        <f aca="false">L31-R31</f>
        <v>0</v>
      </c>
      <c r="T31" s="66"/>
      <c r="U31" s="7"/>
    </row>
    <row r="32" customFormat="false" ht="48" hidden="false" customHeight="true" outlineLevel="0" collapsed="false">
      <c r="A32" s="39" t="n">
        <v>29</v>
      </c>
      <c r="B32" s="56" t="n">
        <v>41974</v>
      </c>
      <c r="C32" s="17" t="s">
        <v>100</v>
      </c>
      <c r="D32" s="17" t="s">
        <v>101</v>
      </c>
      <c r="E32" s="59" t="s">
        <v>26</v>
      </c>
      <c r="F32" s="59"/>
      <c r="G32" s="17" t="n">
        <v>483</v>
      </c>
      <c r="H32" s="67" t="s">
        <v>163</v>
      </c>
      <c r="I32" s="17" t="n">
        <v>2</v>
      </c>
      <c r="J32" s="17" t="n">
        <v>1</v>
      </c>
      <c r="K32" s="17" t="n">
        <f aca="false">I32-J32</f>
        <v>1</v>
      </c>
      <c r="L32" s="17" t="n">
        <f aca="false">3123427+399458+254333</f>
        <v>3777218</v>
      </c>
      <c r="M32" s="17" t="n">
        <f aca="false">3123427+399458+254333</f>
        <v>3777218</v>
      </c>
      <c r="N32" s="17" t="n">
        <v>0</v>
      </c>
      <c r="O32" s="17" t="n">
        <v>3777218</v>
      </c>
      <c r="P32" s="17" t="n">
        <v>0</v>
      </c>
      <c r="Q32" s="39" t="n">
        <v>0</v>
      </c>
      <c r="R32" s="39" t="n">
        <f aca="false">O32+P32+Q32</f>
        <v>3777218</v>
      </c>
      <c r="S32" s="11" t="n">
        <f aca="false">L32-R32</f>
        <v>0</v>
      </c>
      <c r="T32" s="66" t="s">
        <v>164</v>
      </c>
      <c r="U32" s="7"/>
    </row>
    <row r="33" customFormat="false" ht="45" hidden="false" customHeight="false" outlineLevel="0" collapsed="false">
      <c r="A33" s="39" t="n">
        <v>30</v>
      </c>
      <c r="B33" s="17"/>
      <c r="C33" s="17" t="s">
        <v>103</v>
      </c>
      <c r="D33" s="17" t="s">
        <v>104</v>
      </c>
      <c r="E33" s="59" t="s">
        <v>26</v>
      </c>
      <c r="F33" s="59"/>
      <c r="G33" s="17" t="n">
        <v>482</v>
      </c>
      <c r="H33" s="68" t="s">
        <v>165</v>
      </c>
      <c r="I33" s="17" t="n">
        <v>4</v>
      </c>
      <c r="J33" s="17" t="n">
        <v>3</v>
      </c>
      <c r="K33" s="17" t="n">
        <f aca="false">I33-J33</f>
        <v>1</v>
      </c>
      <c r="L33" s="17" t="n">
        <f aca="false">3485677+136701+64156+15580+4999</f>
        <v>3707113</v>
      </c>
      <c r="M33" s="17" t="n">
        <v>775551</v>
      </c>
      <c r="N33" s="17" t="n">
        <v>0</v>
      </c>
      <c r="O33" s="61" t="n">
        <v>0</v>
      </c>
      <c r="P33" s="61" t="n">
        <v>775551</v>
      </c>
      <c r="Q33" s="17" t="n">
        <v>0</v>
      </c>
      <c r="R33" s="39" t="n">
        <f aca="false">O33+P33+Q33</f>
        <v>775551</v>
      </c>
      <c r="S33" s="61" t="n">
        <f aca="false">L33-R33</f>
        <v>2931562</v>
      </c>
      <c r="T33" s="69" t="s">
        <v>90</v>
      </c>
      <c r="U33" s="7"/>
    </row>
    <row r="34" customFormat="false" ht="15" hidden="false" customHeight="false" outlineLevel="0" collapsed="false">
      <c r="A34" s="39" t="n">
        <v>31</v>
      </c>
      <c r="B34" s="39"/>
      <c r="C34" s="39" t="s">
        <v>105</v>
      </c>
      <c r="D34" s="39" t="s">
        <v>106</v>
      </c>
      <c r="E34" s="57" t="s">
        <v>79</v>
      </c>
      <c r="F34" s="57"/>
      <c r="G34" s="60" t="n">
        <v>459</v>
      </c>
      <c r="H34" s="60" t="s">
        <v>107</v>
      </c>
      <c r="I34" s="39" t="n">
        <v>2</v>
      </c>
      <c r="J34" s="39" t="n">
        <v>2</v>
      </c>
      <c r="K34" s="39" t="n">
        <f aca="false">I34-J34</f>
        <v>0</v>
      </c>
      <c r="L34" s="39" t="n">
        <v>236073</v>
      </c>
      <c r="M34" s="39" t="n">
        <v>236073</v>
      </c>
      <c r="N34" s="39" t="n">
        <v>0</v>
      </c>
      <c r="O34" s="39" t="n">
        <f aca="false">M34+N34</f>
        <v>236073</v>
      </c>
      <c r="P34" s="39" t="n">
        <v>0</v>
      </c>
      <c r="Q34" s="39" t="n">
        <v>0</v>
      </c>
      <c r="R34" s="39" t="n">
        <f aca="false">O34+P34+Q34</f>
        <v>236073</v>
      </c>
      <c r="S34" s="39" t="n">
        <f aca="false">L34-R34</f>
        <v>0</v>
      </c>
      <c r="T34" s="58"/>
      <c r="U34" s="7"/>
    </row>
    <row r="35" customFormat="false" ht="15" hidden="false" customHeight="false" outlineLevel="0" collapsed="false">
      <c r="A35" s="39" t="n">
        <v>32</v>
      </c>
      <c r="B35" s="39"/>
      <c r="C35" s="39" t="s">
        <v>108</v>
      </c>
      <c r="D35" s="39" t="s">
        <v>109</v>
      </c>
      <c r="E35" s="57" t="s">
        <v>26</v>
      </c>
      <c r="F35" s="57"/>
      <c r="G35" s="39" t="n">
        <v>484</v>
      </c>
      <c r="H35" s="39" t="s">
        <v>110</v>
      </c>
      <c r="I35" s="39" t="n">
        <v>1</v>
      </c>
      <c r="J35" s="39" t="n">
        <v>1</v>
      </c>
      <c r="K35" s="39" t="n">
        <f aca="false">I35-J35</f>
        <v>0</v>
      </c>
      <c r="L35" s="39" t="n">
        <v>157988</v>
      </c>
      <c r="M35" s="39" t="n">
        <v>157988</v>
      </c>
      <c r="N35" s="39" t="n">
        <v>0</v>
      </c>
      <c r="O35" s="39" t="n">
        <v>157988</v>
      </c>
      <c r="P35" s="39" t="n">
        <v>0</v>
      </c>
      <c r="Q35" s="39" t="n">
        <v>0</v>
      </c>
      <c r="R35" s="39" t="n">
        <f aca="false">O35+P35+Q35</f>
        <v>157988</v>
      </c>
      <c r="S35" s="39" t="n">
        <f aca="false">L35-R35</f>
        <v>0</v>
      </c>
      <c r="T35" s="58"/>
      <c r="U35" s="7" t="s">
        <v>111</v>
      </c>
    </row>
    <row r="36" customFormat="false" ht="15" hidden="false" customHeight="false" outlineLevel="0" collapsed="false">
      <c r="A36" s="39" t="n">
        <v>33</v>
      </c>
      <c r="B36" s="39" t="s">
        <v>112</v>
      </c>
      <c r="C36" s="39" t="s">
        <v>113</v>
      </c>
      <c r="D36" s="39" t="s">
        <v>114</v>
      </c>
      <c r="E36" s="57" t="s">
        <v>42</v>
      </c>
      <c r="F36" s="57" t="n">
        <v>491</v>
      </c>
      <c r="G36" s="39" t="n">
        <v>485</v>
      </c>
      <c r="H36" s="39" t="s">
        <v>110</v>
      </c>
      <c r="I36" s="39" t="n">
        <v>3</v>
      </c>
      <c r="J36" s="39" t="n">
        <v>3</v>
      </c>
      <c r="K36" s="39" t="n">
        <f aca="false">I36-J36</f>
        <v>0</v>
      </c>
      <c r="L36" s="39" t="n">
        <v>115157</v>
      </c>
      <c r="M36" s="39" t="n">
        <v>115157</v>
      </c>
      <c r="N36" s="39" t="n">
        <v>0</v>
      </c>
      <c r="O36" s="39" t="n">
        <f aca="false">M36+N36</f>
        <v>115157</v>
      </c>
      <c r="P36" s="39" t="n">
        <v>0</v>
      </c>
      <c r="Q36" s="39" t="n">
        <v>0</v>
      </c>
      <c r="R36" s="39" t="n">
        <f aca="false">O36+P36+Q36</f>
        <v>115157</v>
      </c>
      <c r="S36" s="39" t="n">
        <f aca="false">L36-R36</f>
        <v>0</v>
      </c>
      <c r="T36" s="58"/>
      <c r="U36" s="7"/>
    </row>
    <row r="37" customFormat="false" ht="15" hidden="false" customHeight="false" outlineLevel="0" collapsed="false">
      <c r="A37" s="39" t="n">
        <v>34</v>
      </c>
      <c r="B37" s="39"/>
      <c r="C37" s="39" t="s">
        <v>115</v>
      </c>
      <c r="D37" s="39" t="s">
        <v>116</v>
      </c>
      <c r="E37" s="57" t="s">
        <v>42</v>
      </c>
      <c r="F37" s="57" t="n">
        <v>492</v>
      </c>
      <c r="G37" s="39" t="n">
        <v>486</v>
      </c>
      <c r="H37" s="39" t="s">
        <v>110</v>
      </c>
      <c r="I37" s="39" t="n">
        <v>6</v>
      </c>
      <c r="J37" s="39" t="n">
        <v>6</v>
      </c>
      <c r="K37" s="39" t="n">
        <f aca="false">I37-J37</f>
        <v>0</v>
      </c>
      <c r="L37" s="39" t="n">
        <v>210194</v>
      </c>
      <c r="M37" s="39" t="n">
        <v>210194</v>
      </c>
      <c r="N37" s="39" t="n">
        <v>0</v>
      </c>
      <c r="O37" s="39" t="n">
        <v>210194</v>
      </c>
      <c r="P37" s="39" t="n">
        <v>0</v>
      </c>
      <c r="Q37" s="39" t="n">
        <v>0</v>
      </c>
      <c r="R37" s="39" t="n">
        <f aca="false">O37+P37+Q37</f>
        <v>210194</v>
      </c>
      <c r="S37" s="39" t="n">
        <f aca="false">L37-R37</f>
        <v>0</v>
      </c>
      <c r="T37" s="58"/>
      <c r="U37" s="7"/>
    </row>
    <row r="38" customFormat="false" ht="15" hidden="false" customHeight="false" outlineLevel="0" collapsed="false">
      <c r="A38" s="39" t="n">
        <v>35</v>
      </c>
      <c r="B38" s="39"/>
      <c r="C38" s="39" t="s">
        <v>117</v>
      </c>
      <c r="D38" s="39" t="s">
        <v>118</v>
      </c>
      <c r="E38" s="57" t="s">
        <v>42</v>
      </c>
      <c r="F38" s="57" t="n">
        <v>493</v>
      </c>
      <c r="G38" s="39" t="n">
        <v>498</v>
      </c>
      <c r="H38" s="39" t="s">
        <v>110</v>
      </c>
      <c r="I38" s="39" t="n">
        <v>5</v>
      </c>
      <c r="J38" s="39" t="n">
        <v>5</v>
      </c>
      <c r="K38" s="39" t="n">
        <f aca="false">I38-J38</f>
        <v>0</v>
      </c>
      <c r="L38" s="39" t="n">
        <v>831294</v>
      </c>
      <c r="M38" s="39" t="n">
        <v>831294</v>
      </c>
      <c r="N38" s="39" t="n">
        <v>0</v>
      </c>
      <c r="O38" s="39" t="n">
        <v>831294</v>
      </c>
      <c r="P38" s="39" t="n">
        <v>0</v>
      </c>
      <c r="Q38" s="39" t="n">
        <v>0</v>
      </c>
      <c r="R38" s="39" t="n">
        <f aca="false">O38+P38+Q38</f>
        <v>831294</v>
      </c>
      <c r="S38" s="39" t="n">
        <f aca="false">L38-R38</f>
        <v>0</v>
      </c>
      <c r="T38" s="58"/>
      <c r="U38" s="7"/>
    </row>
    <row r="39" customFormat="false" ht="15" hidden="false" customHeight="false" outlineLevel="0" collapsed="false">
      <c r="A39" s="39" t="n">
        <v>36</v>
      </c>
      <c r="B39" s="39"/>
      <c r="C39" s="39" t="s">
        <v>119</v>
      </c>
      <c r="D39" s="39" t="s">
        <v>120</v>
      </c>
      <c r="E39" s="57" t="s">
        <v>42</v>
      </c>
      <c r="F39" s="57" t="n">
        <v>494</v>
      </c>
      <c r="G39" s="39" t="n">
        <v>494</v>
      </c>
      <c r="H39" s="39" t="s">
        <v>110</v>
      </c>
      <c r="I39" s="39" t="n">
        <v>4</v>
      </c>
      <c r="J39" s="39" t="n">
        <v>4</v>
      </c>
      <c r="K39" s="39" t="n">
        <f aca="false">I39-J39</f>
        <v>0</v>
      </c>
      <c r="L39" s="39" t="n">
        <v>175964</v>
      </c>
      <c r="M39" s="39" t="n">
        <v>175964</v>
      </c>
      <c r="N39" s="39" t="n">
        <v>0</v>
      </c>
      <c r="O39" s="39" t="n">
        <v>175964</v>
      </c>
      <c r="P39" s="39" t="n">
        <v>0</v>
      </c>
      <c r="Q39" s="39" t="n">
        <v>0</v>
      </c>
      <c r="R39" s="39" t="n">
        <f aca="false">O39+P39+Q39</f>
        <v>175964</v>
      </c>
      <c r="S39" s="39" t="n">
        <f aca="false">L39-R39</f>
        <v>0</v>
      </c>
      <c r="T39" s="58"/>
      <c r="U39" s="7"/>
    </row>
    <row r="40" customFormat="false" ht="60" hidden="false" customHeight="false" outlineLevel="0" collapsed="false">
      <c r="A40" s="39" t="n">
        <v>37</v>
      </c>
      <c r="B40" s="70" t="n">
        <v>42050</v>
      </c>
      <c r="C40" s="58" t="s">
        <v>121</v>
      </c>
      <c r="D40" s="39" t="s">
        <v>122</v>
      </c>
      <c r="E40" s="57" t="s">
        <v>79</v>
      </c>
      <c r="F40" s="39"/>
      <c r="G40" s="39" t="n">
        <v>535</v>
      </c>
      <c r="H40" s="71" t="s">
        <v>163</v>
      </c>
      <c r="I40" s="17" t="n">
        <v>5</v>
      </c>
      <c r="J40" s="17" t="n">
        <v>1</v>
      </c>
      <c r="K40" s="17" t="n">
        <f aca="false">I40-J40</f>
        <v>4</v>
      </c>
      <c r="L40" s="17" t="n">
        <v>28205031</v>
      </c>
      <c r="M40" s="17" t="n">
        <v>0</v>
      </c>
      <c r="N40" s="17" t="n">
        <v>16000000</v>
      </c>
      <c r="O40" s="61" t="n">
        <v>16000000</v>
      </c>
      <c r="P40" s="61" t="n">
        <v>5705121</v>
      </c>
      <c r="Q40" s="39" t="n">
        <v>0</v>
      </c>
      <c r="R40" s="39" t="n">
        <f aca="false">O40+P40+Q40</f>
        <v>21705121</v>
      </c>
      <c r="S40" s="39" t="n">
        <f aca="false">L40-R40</f>
        <v>6499910</v>
      </c>
      <c r="T40" s="67" t="s">
        <v>124</v>
      </c>
      <c r="U40" s="7"/>
    </row>
    <row r="41" customFormat="false" ht="15" hidden="false" customHeight="true" outlineLevel="0" collapsed="false">
      <c r="A41" s="39" t="n">
        <v>38</v>
      </c>
      <c r="B41" s="70"/>
      <c r="C41" s="58" t="s">
        <v>125</v>
      </c>
      <c r="D41" s="39" t="s">
        <v>126</v>
      </c>
      <c r="E41" s="39" t="s">
        <v>26</v>
      </c>
      <c r="F41" s="39"/>
      <c r="G41" s="39" t="n">
        <v>499</v>
      </c>
      <c r="H41" s="68" t="s">
        <v>165</v>
      </c>
      <c r="I41" s="39" t="n">
        <v>3</v>
      </c>
      <c r="J41" s="39" t="n">
        <v>3</v>
      </c>
      <c r="K41" s="39" t="n">
        <f aca="false">I41-J41</f>
        <v>0</v>
      </c>
      <c r="L41" s="39" t="n">
        <v>1757612</v>
      </c>
      <c r="M41" s="39" t="n">
        <v>1757612</v>
      </c>
      <c r="N41" s="39" t="n">
        <v>0</v>
      </c>
      <c r="O41" s="39" t="n">
        <f aca="false">M41+N41</f>
        <v>1757612</v>
      </c>
      <c r="P41" s="39" t="n">
        <v>0</v>
      </c>
      <c r="Q41" s="39" t="n">
        <v>0</v>
      </c>
      <c r="R41" s="39" t="n">
        <f aca="false">O41+P41+Q41</f>
        <v>1757612</v>
      </c>
      <c r="S41" s="39" t="n">
        <f aca="false">L41-R41</f>
        <v>0</v>
      </c>
      <c r="T41" s="67"/>
      <c r="U41" s="7"/>
    </row>
    <row r="42" customFormat="false" ht="15" hidden="false" customHeight="false" outlineLevel="0" collapsed="false">
      <c r="A42" s="39" t="n">
        <v>39</v>
      </c>
      <c r="B42" s="70"/>
      <c r="C42" s="58" t="s">
        <v>127</v>
      </c>
      <c r="D42" s="39" t="s">
        <v>128</v>
      </c>
      <c r="E42" s="39" t="s">
        <v>42</v>
      </c>
      <c r="F42" s="39" t="n">
        <v>530</v>
      </c>
      <c r="G42" s="39" t="n">
        <v>500</v>
      </c>
      <c r="H42" s="68"/>
      <c r="I42" s="39" t="n">
        <v>2</v>
      </c>
      <c r="J42" s="39" t="n">
        <v>2</v>
      </c>
      <c r="K42" s="39" t="n">
        <f aca="false">I42-J42</f>
        <v>0</v>
      </c>
      <c r="L42" s="39" t="n">
        <v>57925</v>
      </c>
      <c r="M42" s="39" t="n">
        <v>57925</v>
      </c>
      <c r="N42" s="39" t="n">
        <v>0</v>
      </c>
      <c r="O42" s="39" t="n">
        <f aca="false">M42+N42</f>
        <v>57925</v>
      </c>
      <c r="P42" s="39" t="n">
        <v>0</v>
      </c>
      <c r="Q42" s="39" t="n">
        <v>0</v>
      </c>
      <c r="R42" s="39" t="n">
        <f aca="false">O42+P42+Q42</f>
        <v>57925</v>
      </c>
      <c r="S42" s="39" t="n">
        <f aca="false">L42-R42</f>
        <v>0</v>
      </c>
      <c r="T42" s="67"/>
      <c r="U42" s="7"/>
    </row>
    <row r="43" customFormat="false" ht="30" hidden="false" customHeight="false" outlineLevel="0" collapsed="false">
      <c r="A43" s="39" t="n">
        <v>40</v>
      </c>
      <c r="B43" s="70"/>
      <c r="C43" s="58" t="s">
        <v>129</v>
      </c>
      <c r="D43" s="39" t="s">
        <v>130</v>
      </c>
      <c r="E43" s="39" t="s">
        <v>42</v>
      </c>
      <c r="F43" s="39" t="n">
        <v>532</v>
      </c>
      <c r="G43" s="39" t="n">
        <v>507</v>
      </c>
      <c r="H43" s="68"/>
      <c r="I43" s="39" t="n">
        <v>2</v>
      </c>
      <c r="J43" s="39" t="n">
        <v>2</v>
      </c>
      <c r="K43" s="39" t="n">
        <f aca="false">I43-J43</f>
        <v>0</v>
      </c>
      <c r="L43" s="39" t="n">
        <v>507138</v>
      </c>
      <c r="M43" s="39" t="n">
        <v>506595</v>
      </c>
      <c r="N43" s="39" t="n">
        <v>0</v>
      </c>
      <c r="O43" s="39" t="n">
        <v>507138</v>
      </c>
      <c r="P43" s="39" t="n">
        <v>0</v>
      </c>
      <c r="Q43" s="39" t="n">
        <v>0</v>
      </c>
      <c r="R43" s="39" t="n">
        <f aca="false">O43+P43+Q43</f>
        <v>507138</v>
      </c>
      <c r="S43" s="39" t="n">
        <f aca="false">L43-R43</f>
        <v>0</v>
      </c>
      <c r="T43" s="67"/>
      <c r="U43" s="7"/>
    </row>
    <row r="44" customFormat="false" ht="15" hidden="false" customHeight="true" outlineLevel="0" collapsed="false">
      <c r="A44" s="39" t="n">
        <v>41</v>
      </c>
      <c r="B44" s="70" t="s">
        <v>131</v>
      </c>
      <c r="C44" s="66" t="s">
        <v>132</v>
      </c>
      <c r="D44" s="11" t="s">
        <v>133</v>
      </c>
      <c r="E44" s="11" t="s">
        <v>42</v>
      </c>
      <c r="F44" s="11"/>
      <c r="G44" s="11" t="n">
        <v>530</v>
      </c>
      <c r="H44" s="72" t="s">
        <v>166</v>
      </c>
      <c r="I44" s="11" t="n">
        <v>4</v>
      </c>
      <c r="J44" s="11" t="n">
        <v>4</v>
      </c>
      <c r="K44" s="11" t="n">
        <f aca="false">I44-J44</f>
        <v>0</v>
      </c>
      <c r="L44" s="11" t="n">
        <v>253877</v>
      </c>
      <c r="M44" s="11"/>
      <c r="N44" s="11"/>
      <c r="O44" s="11" t="n">
        <v>253877</v>
      </c>
      <c r="P44" s="11" t="n">
        <v>0</v>
      </c>
      <c r="Q44" s="39" t="n">
        <v>0</v>
      </c>
      <c r="R44" s="39" t="n">
        <f aca="false">O44+P44+Q44</f>
        <v>253877</v>
      </c>
      <c r="S44" s="39" t="n">
        <f aca="false">L44-R44</f>
        <v>0</v>
      </c>
      <c r="T44" s="73"/>
      <c r="U44" s="43"/>
    </row>
    <row r="45" customFormat="false" ht="15" hidden="false" customHeight="true" outlineLevel="0" collapsed="false">
      <c r="A45" s="39" t="n">
        <v>42</v>
      </c>
      <c r="B45" s="70"/>
      <c r="C45" s="66" t="s">
        <v>134</v>
      </c>
      <c r="D45" s="11" t="s">
        <v>135</v>
      </c>
      <c r="E45" s="11" t="s">
        <v>26</v>
      </c>
      <c r="F45" s="11"/>
      <c r="G45" s="11" t="n">
        <v>716</v>
      </c>
      <c r="H45" s="72"/>
      <c r="I45" s="11" t="n">
        <v>4</v>
      </c>
      <c r="J45" s="11" t="n">
        <v>0</v>
      </c>
      <c r="K45" s="11" t="n">
        <f aca="false">I45-J45</f>
        <v>4</v>
      </c>
      <c r="L45" s="11" t="n">
        <v>1742983</v>
      </c>
      <c r="M45" s="11"/>
      <c r="N45" s="11"/>
      <c r="O45" s="11" t="n">
        <v>1288630</v>
      </c>
      <c r="P45" s="11" t="n">
        <v>0</v>
      </c>
      <c r="Q45" s="39" t="n">
        <v>0</v>
      </c>
      <c r="R45" s="39" t="n">
        <f aca="false">O45+P45+Q45</f>
        <v>1288630</v>
      </c>
      <c r="S45" s="39" t="n">
        <f aca="false">L45-R45</f>
        <v>454353</v>
      </c>
      <c r="T45" s="74" t="s">
        <v>167</v>
      </c>
      <c r="U45" s="43"/>
    </row>
    <row r="46" customFormat="false" ht="30" hidden="false" customHeight="false" outlineLevel="0" collapsed="false">
      <c r="A46" s="39" t="n">
        <v>43</v>
      </c>
      <c r="B46" s="70"/>
      <c r="C46" s="66" t="s">
        <v>136</v>
      </c>
      <c r="D46" s="11" t="s">
        <v>137</v>
      </c>
      <c r="E46" s="11" t="s">
        <v>26</v>
      </c>
      <c r="F46" s="11"/>
      <c r="G46" s="11" t="n">
        <v>717</v>
      </c>
      <c r="H46" s="72"/>
      <c r="I46" s="11" t="n">
        <v>1</v>
      </c>
      <c r="J46" s="11" t="n">
        <v>0</v>
      </c>
      <c r="K46" s="11" t="n">
        <f aca="false">I46-J46</f>
        <v>1</v>
      </c>
      <c r="L46" s="11" t="n">
        <v>106486</v>
      </c>
      <c r="M46" s="11"/>
      <c r="N46" s="11"/>
      <c r="O46" s="11" t="n">
        <v>0</v>
      </c>
      <c r="P46" s="11" t="n">
        <v>0</v>
      </c>
      <c r="Q46" s="39" t="n">
        <v>0</v>
      </c>
      <c r="R46" s="39" t="n">
        <f aca="false">O46+P46+Q46</f>
        <v>0</v>
      </c>
      <c r="S46" s="39" t="n">
        <f aca="false">L46-R46</f>
        <v>106486</v>
      </c>
      <c r="T46" s="74"/>
      <c r="U46" s="43"/>
    </row>
    <row r="47" customFormat="false" ht="15" hidden="false" customHeight="false" outlineLevel="0" collapsed="false">
      <c r="A47" s="39" t="n">
        <v>44</v>
      </c>
      <c r="B47" s="70"/>
      <c r="C47" s="69" t="s">
        <v>138</v>
      </c>
      <c r="D47" s="11" t="s">
        <v>139</v>
      </c>
      <c r="E47" s="11" t="s">
        <v>42</v>
      </c>
      <c r="F47" s="11"/>
      <c r="G47" s="11" t="n">
        <v>718</v>
      </c>
      <c r="H47" s="72"/>
      <c r="I47" s="11" t="n">
        <v>5</v>
      </c>
      <c r="J47" s="11" t="n">
        <v>5</v>
      </c>
      <c r="K47" s="11" t="n">
        <f aca="false">I47-J47</f>
        <v>0</v>
      </c>
      <c r="L47" s="11" t="n">
        <v>84262</v>
      </c>
      <c r="M47" s="11"/>
      <c r="N47" s="11"/>
      <c r="O47" s="11" t="n">
        <v>84262</v>
      </c>
      <c r="P47" s="11" t="n">
        <v>0</v>
      </c>
      <c r="Q47" s="39" t="n">
        <v>0</v>
      </c>
      <c r="R47" s="39" t="n">
        <f aca="false">O47+P47+Q47</f>
        <v>84262</v>
      </c>
      <c r="S47" s="39" t="n">
        <f aca="false">L47-R47</f>
        <v>0</v>
      </c>
      <c r="T47" s="74"/>
      <c r="U47" s="43"/>
    </row>
    <row r="48" customFormat="false" ht="15" hidden="false" customHeight="false" outlineLevel="0" collapsed="false">
      <c r="A48" s="39" t="n">
        <v>45</v>
      </c>
      <c r="B48" s="70"/>
      <c r="C48" s="69" t="s">
        <v>140</v>
      </c>
      <c r="D48" s="11" t="s">
        <v>141</v>
      </c>
      <c r="E48" s="11" t="s">
        <v>42</v>
      </c>
      <c r="F48" s="11"/>
      <c r="G48" s="11" t="n">
        <v>719</v>
      </c>
      <c r="H48" s="72"/>
      <c r="I48" s="11" t="n">
        <v>2</v>
      </c>
      <c r="J48" s="11" t="n">
        <v>0</v>
      </c>
      <c r="K48" s="11" t="n">
        <f aca="false">I48-J48</f>
        <v>2</v>
      </c>
      <c r="L48" s="11" t="n">
        <v>137890</v>
      </c>
      <c r="M48" s="11"/>
      <c r="N48" s="11"/>
      <c r="O48" s="11" t="n">
        <v>0</v>
      </c>
      <c r="P48" s="11" t="n">
        <v>0</v>
      </c>
      <c r="Q48" s="39" t="n">
        <v>0</v>
      </c>
      <c r="R48" s="39" t="n">
        <f aca="false">O48+P48+Q48</f>
        <v>0</v>
      </c>
      <c r="S48" s="39" t="n">
        <f aca="false">L48-R48</f>
        <v>137890</v>
      </c>
      <c r="T48" s="74"/>
      <c r="U48" s="43"/>
    </row>
    <row r="49" customFormat="false" ht="30" hidden="false" customHeight="false" outlineLevel="0" collapsed="false">
      <c r="A49" s="39"/>
      <c r="B49" s="39"/>
      <c r="C49" s="75" t="s">
        <v>142</v>
      </c>
      <c r="D49" s="63"/>
      <c r="E49" s="63"/>
      <c r="F49" s="63"/>
      <c r="G49" s="63"/>
      <c r="H49" s="76"/>
      <c r="I49" s="76" t="n">
        <f aca="false">SUM(I3:I48)</f>
        <v>135</v>
      </c>
      <c r="J49" s="76" t="n">
        <f aca="false">SUM(J3:J48)</f>
        <v>117</v>
      </c>
      <c r="K49" s="76" t="n">
        <f aca="false">SUM(K3:K48)</f>
        <v>18</v>
      </c>
      <c r="L49" s="76" t="n">
        <f aca="false">SUM(L3:L48)</f>
        <v>84635604</v>
      </c>
      <c r="M49" s="76" t="n">
        <f aca="false">SUM(M3:M43)</f>
        <v>39372938</v>
      </c>
      <c r="N49" s="76" t="n">
        <f aca="false">SUM(N3:N43)</f>
        <v>16262625</v>
      </c>
      <c r="O49" s="76" t="n">
        <f aca="false">SUM(O3:O48)</f>
        <v>52128618</v>
      </c>
      <c r="P49" s="76" t="n">
        <f aca="false">SUM(P3:P48)</f>
        <v>9458159</v>
      </c>
      <c r="Q49" s="76" t="n">
        <f aca="false">SUM(Q3:Q48)</f>
        <v>5476880</v>
      </c>
      <c r="R49" s="76" t="n">
        <f aca="false">O49+P49+Q49</f>
        <v>67063657</v>
      </c>
      <c r="S49" s="76" t="n">
        <f aca="false">L49-R49</f>
        <v>17571947</v>
      </c>
      <c r="T49" s="58"/>
    </row>
    <row r="51" customFormat="false" ht="15" hidden="false" customHeight="false" outlineLevel="0" collapsed="false">
      <c r="N51" s="0" t="n">
        <f aca="false">M49+N49</f>
        <v>55635563</v>
      </c>
    </row>
  </sheetData>
  <mergeCells count="3">
    <mergeCell ref="H41:H43"/>
    <mergeCell ref="H44:H48"/>
    <mergeCell ref="T45:T4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8" activeCellId="0" sqref="X38"/>
    </sheetView>
  </sheetViews>
  <sheetFormatPr defaultRowHeight="15"/>
  <cols>
    <col collapsed="false" hidden="false" max="1" min="1" style="0" width="4.42914979757085"/>
    <col collapsed="false" hidden="false" max="3" min="3" style="0" width="25.8502024291498"/>
    <col collapsed="false" hidden="true" max="11" min="4" style="0" width="0"/>
    <col collapsed="false" hidden="false" max="12" min="12" style="0" width="10.7125506072875"/>
    <col collapsed="false" hidden="true" max="14" min="13" style="0" width="0"/>
    <col collapsed="false" hidden="false" max="17" min="15" style="0" width="11.7125506072874"/>
    <col collapsed="false" hidden="false" max="19" min="18" style="0" width="9.85425101214575"/>
    <col collapsed="false" hidden="false" max="20" min="20" style="0" width="19.004048582996"/>
    <col collapsed="false" hidden="true" max="21" min="21" style="0" width="0"/>
    <col collapsed="false" hidden="false" max="22" min="22" style="0" width="5.85425101214575"/>
    <col collapsed="false" hidden="false" max="23" min="23" style="0" width="10.4251012145749"/>
    <col collapsed="false" hidden="false" max="1025" min="24" style="0" width="8.5748987854251"/>
  </cols>
  <sheetData>
    <row r="1" customFormat="false" ht="22.5" hidden="false" customHeight="tru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I1" s="1"/>
      <c r="O1" s="2" t="s">
        <v>3</v>
      </c>
      <c r="P1" s="2" t="s">
        <v>4</v>
      </c>
      <c r="Q1" s="2"/>
      <c r="U1" s="3" t="s">
        <v>5</v>
      </c>
      <c r="V1" s="77"/>
      <c r="W1" s="77"/>
      <c r="X1" s="4"/>
    </row>
    <row r="2" customFormat="false" ht="51" hidden="false" customHeight="false" outlineLevel="0" collapsed="false">
      <c r="A2" s="5" t="s">
        <v>6</v>
      </c>
      <c r="B2" s="5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6"/>
      <c r="N2" s="6"/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7"/>
      <c r="V2" s="43"/>
      <c r="W2" s="78" t="s">
        <v>17</v>
      </c>
      <c r="X2" s="78" t="s">
        <v>168</v>
      </c>
      <c r="Y2" s="78" t="s">
        <v>169</v>
      </c>
    </row>
    <row r="3" customFormat="false" ht="15" hidden="true" customHeight="false" outlineLevel="0" collapsed="false">
      <c r="A3" s="7" t="n">
        <v>1</v>
      </c>
      <c r="B3" s="8" t="n">
        <v>41730</v>
      </c>
      <c r="C3" s="7" t="s">
        <v>24</v>
      </c>
      <c r="D3" s="7" t="s">
        <v>25</v>
      </c>
      <c r="E3" s="9" t="s">
        <v>26</v>
      </c>
      <c r="F3" s="9"/>
      <c r="G3" s="10" t="n">
        <v>33</v>
      </c>
      <c r="H3" s="10" t="s">
        <v>27</v>
      </c>
      <c r="I3" s="7" t="n">
        <v>4</v>
      </c>
      <c r="J3" s="7" t="n">
        <v>4</v>
      </c>
      <c r="K3" s="7" t="n">
        <f aca="false">I3-J3</f>
        <v>0</v>
      </c>
      <c r="L3" s="7" t="n">
        <v>173000</v>
      </c>
      <c r="M3" s="7" t="n">
        <v>173000</v>
      </c>
      <c r="N3" s="7" t="n">
        <v>0</v>
      </c>
      <c r="O3" s="7" t="n">
        <f aca="false">M3+N3</f>
        <v>173000</v>
      </c>
      <c r="P3" s="7" t="n">
        <v>0</v>
      </c>
      <c r="Q3" s="7" t="n">
        <f aca="false">O3+P3</f>
        <v>173000</v>
      </c>
      <c r="R3" s="7" t="n">
        <f aca="false">L3-Q3</f>
        <v>0</v>
      </c>
      <c r="S3" s="7" t="n">
        <v>0</v>
      </c>
      <c r="T3" s="10"/>
      <c r="U3" s="7"/>
      <c r="V3" s="43"/>
      <c r="W3" s="7"/>
      <c r="X3" s="7"/>
      <c r="Y3" s="7"/>
    </row>
    <row r="4" customFormat="false" ht="15" hidden="true" customHeight="false" outlineLevel="0" collapsed="false">
      <c r="A4" s="7" t="n">
        <v>2</v>
      </c>
      <c r="B4" s="8"/>
      <c r="C4" s="7" t="s">
        <v>28</v>
      </c>
      <c r="D4" s="7" t="s">
        <v>29</v>
      </c>
      <c r="E4" s="9" t="s">
        <v>26</v>
      </c>
      <c r="F4" s="9"/>
      <c r="G4" s="10" t="n">
        <v>30</v>
      </c>
      <c r="H4" s="10" t="s">
        <v>27</v>
      </c>
      <c r="I4" s="7" t="n">
        <v>2</v>
      </c>
      <c r="J4" s="7" t="n">
        <v>2</v>
      </c>
      <c r="K4" s="7" t="n">
        <f aca="false">I4-J4</f>
        <v>0</v>
      </c>
      <c r="L4" s="11" t="n">
        <v>38928</v>
      </c>
      <c r="M4" s="11" t="n">
        <v>38928</v>
      </c>
      <c r="N4" s="12" t="n">
        <v>0</v>
      </c>
      <c r="O4" s="7" t="n">
        <f aca="false">M4+N4</f>
        <v>38928</v>
      </c>
      <c r="P4" s="7" t="n">
        <v>0</v>
      </c>
      <c r="Q4" s="7" t="n">
        <f aca="false">O4+P4</f>
        <v>38928</v>
      </c>
      <c r="R4" s="7" t="n">
        <f aca="false">L4-Q4</f>
        <v>0</v>
      </c>
      <c r="S4" s="7" t="n">
        <v>0</v>
      </c>
      <c r="T4" s="10"/>
      <c r="U4" s="7"/>
      <c r="V4" s="43"/>
      <c r="W4" s="7"/>
      <c r="X4" s="7"/>
      <c r="Y4" s="7"/>
    </row>
    <row r="5" customFormat="false" ht="30" hidden="true" customHeight="false" outlineLevel="0" collapsed="false">
      <c r="A5" s="7" t="n">
        <v>3</v>
      </c>
      <c r="B5" s="8"/>
      <c r="C5" s="13" t="s">
        <v>30</v>
      </c>
      <c r="D5" s="13" t="s">
        <v>31</v>
      </c>
      <c r="E5" s="14" t="s">
        <v>32</v>
      </c>
      <c r="F5" s="14"/>
      <c r="G5" s="15" t="n">
        <v>32</v>
      </c>
      <c r="H5" s="15" t="s">
        <v>27</v>
      </c>
      <c r="I5" s="13" t="n">
        <v>6</v>
      </c>
      <c r="J5" s="13" t="n">
        <v>6</v>
      </c>
      <c r="K5" s="13" t="n">
        <f aca="false">I5-J5</f>
        <v>0</v>
      </c>
      <c r="L5" s="16" t="n">
        <v>4968875</v>
      </c>
      <c r="M5" s="16" t="n">
        <v>1141829</v>
      </c>
      <c r="N5" s="17" t="n">
        <v>0</v>
      </c>
      <c r="O5" s="13" t="n">
        <f aca="false">M5+N5</f>
        <v>1141829</v>
      </c>
      <c r="P5" s="13" t="n">
        <v>0</v>
      </c>
      <c r="Q5" s="7" t="n">
        <f aca="false">O5+P5</f>
        <v>1141829</v>
      </c>
      <c r="R5" s="7" t="n">
        <f aca="false">L5-Q5</f>
        <v>3827046</v>
      </c>
      <c r="S5" s="13" t="n">
        <v>0</v>
      </c>
      <c r="T5" s="15" t="s">
        <v>33</v>
      </c>
      <c r="U5" s="7"/>
      <c r="V5" s="43"/>
      <c r="W5" s="7"/>
      <c r="X5" s="7"/>
      <c r="Y5" s="7"/>
    </row>
    <row r="6" customFormat="false" ht="15" hidden="true" customHeight="false" outlineLevel="0" collapsed="false">
      <c r="A6" s="7" t="n">
        <v>4</v>
      </c>
      <c r="B6" s="8"/>
      <c r="C6" s="7" t="s">
        <v>34</v>
      </c>
      <c r="D6" s="7" t="s">
        <v>35</v>
      </c>
      <c r="E6" s="9" t="s">
        <v>26</v>
      </c>
      <c r="F6" s="9"/>
      <c r="G6" s="10" t="n">
        <v>31</v>
      </c>
      <c r="H6" s="10" t="s">
        <v>27</v>
      </c>
      <c r="I6" s="7" t="n">
        <v>2</v>
      </c>
      <c r="J6" s="7" t="n">
        <v>2</v>
      </c>
      <c r="K6" s="7" t="n">
        <f aca="false">I6-J6</f>
        <v>0</v>
      </c>
      <c r="L6" s="12" t="n">
        <v>150561</v>
      </c>
      <c r="M6" s="12" t="n">
        <v>150561</v>
      </c>
      <c r="N6" s="7" t="n">
        <v>0</v>
      </c>
      <c r="O6" s="7" t="n">
        <f aca="false">M6+N6</f>
        <v>150561</v>
      </c>
      <c r="P6" s="7" t="n">
        <v>0</v>
      </c>
      <c r="Q6" s="7" t="n">
        <f aca="false">O6+P6</f>
        <v>150561</v>
      </c>
      <c r="R6" s="7" t="n">
        <f aca="false">L6-Q6</f>
        <v>0</v>
      </c>
      <c r="S6" s="7" t="n">
        <v>0</v>
      </c>
      <c r="T6" s="10"/>
      <c r="U6" s="7"/>
      <c r="V6" s="43"/>
      <c r="W6" s="7"/>
      <c r="X6" s="7"/>
      <c r="Y6" s="7"/>
    </row>
    <row r="7" customFormat="false" ht="15.75" hidden="false" customHeight="false" outlineLevel="0" collapsed="false">
      <c r="A7" s="7"/>
      <c r="B7" s="8" t="n">
        <v>41730</v>
      </c>
      <c r="C7" s="7"/>
      <c r="D7" s="7"/>
      <c r="E7" s="9"/>
      <c r="F7" s="9"/>
      <c r="G7" s="10"/>
      <c r="H7" s="10"/>
      <c r="I7" s="7"/>
      <c r="J7" s="7"/>
      <c r="K7" s="7"/>
      <c r="L7" s="12"/>
      <c r="M7" s="12"/>
      <c r="N7" s="7"/>
      <c r="O7" s="79" t="n">
        <f aca="false">SUM(O3:O6)</f>
        <v>1504318</v>
      </c>
      <c r="P7" s="79"/>
      <c r="Q7" s="79" t="n">
        <f aca="false">SUM(Q3:Q6)</f>
        <v>1504318</v>
      </c>
      <c r="R7" s="7"/>
      <c r="S7" s="7"/>
      <c r="T7" s="10"/>
      <c r="U7" s="7"/>
      <c r="V7" s="43"/>
      <c r="W7" s="7" t="n">
        <v>5326711</v>
      </c>
      <c r="X7" s="7" t="n">
        <f aca="false">1589569</f>
        <v>1589569</v>
      </c>
      <c r="Y7" s="7" t="n">
        <f aca="false">Q7-X7</f>
        <v>-85251</v>
      </c>
    </row>
    <row r="8" customFormat="false" ht="15" hidden="true" customHeight="false" outlineLevel="0" collapsed="false">
      <c r="A8" s="7" t="n">
        <v>5</v>
      </c>
      <c r="B8" s="8" t="n">
        <v>41760</v>
      </c>
      <c r="C8" s="7" t="s">
        <v>36</v>
      </c>
      <c r="D8" s="7" t="s">
        <v>37</v>
      </c>
      <c r="E8" s="9" t="s">
        <v>26</v>
      </c>
      <c r="F8" s="9"/>
      <c r="G8" s="10" t="n">
        <v>72</v>
      </c>
      <c r="H8" s="10" t="s">
        <v>27</v>
      </c>
      <c r="I8" s="7" t="n">
        <v>3</v>
      </c>
      <c r="J8" s="7" t="n">
        <v>3</v>
      </c>
      <c r="K8" s="7" t="n">
        <f aca="false">I8-J8</f>
        <v>0</v>
      </c>
      <c r="L8" s="7" t="n">
        <v>274062</v>
      </c>
      <c r="M8" s="7" t="n">
        <v>274062</v>
      </c>
      <c r="N8" s="7" t="n">
        <v>0</v>
      </c>
      <c r="O8" s="7" t="n">
        <f aca="false">M8+N8</f>
        <v>274062</v>
      </c>
      <c r="P8" s="7" t="n">
        <v>0</v>
      </c>
      <c r="Q8" s="7" t="n">
        <f aca="false">O8+P8</f>
        <v>274062</v>
      </c>
      <c r="R8" s="7" t="n">
        <f aca="false">L8-Q8</f>
        <v>0</v>
      </c>
      <c r="S8" s="7" t="n">
        <v>0</v>
      </c>
      <c r="T8" s="10"/>
      <c r="U8" s="7"/>
      <c r="V8" s="43"/>
      <c r="W8" s="7"/>
      <c r="X8" s="7"/>
      <c r="Y8" s="7"/>
    </row>
    <row r="9" customFormat="false" ht="15" hidden="true" customHeight="false" outlineLevel="0" collapsed="false">
      <c r="A9" s="7" t="n">
        <v>6</v>
      </c>
      <c r="B9" s="8"/>
      <c r="C9" s="7" t="s">
        <v>38</v>
      </c>
      <c r="D9" s="7" t="s">
        <v>39</v>
      </c>
      <c r="E9" s="9" t="s">
        <v>32</v>
      </c>
      <c r="F9" s="9"/>
      <c r="G9" s="10" t="n">
        <v>73</v>
      </c>
      <c r="H9" s="10" t="s">
        <v>27</v>
      </c>
      <c r="I9" s="7" t="n">
        <v>3</v>
      </c>
      <c r="J9" s="7" t="n">
        <v>3</v>
      </c>
      <c r="K9" s="7" t="n">
        <f aca="false">I9-J9</f>
        <v>0</v>
      </c>
      <c r="L9" s="12" t="n">
        <v>180301</v>
      </c>
      <c r="M9" s="12" t="n">
        <v>14510</v>
      </c>
      <c r="N9" s="12" t="n">
        <v>165791</v>
      </c>
      <c r="O9" s="7" t="n">
        <f aca="false">M9+N9</f>
        <v>180301</v>
      </c>
      <c r="Q9" s="7" t="n">
        <f aca="false">O9+P9</f>
        <v>180301</v>
      </c>
      <c r="R9" s="7" t="n">
        <f aca="false">L9-Q9</f>
        <v>0</v>
      </c>
      <c r="S9" s="7" t="n">
        <v>0</v>
      </c>
      <c r="T9" s="10"/>
      <c r="U9" s="7"/>
      <c r="V9" s="43"/>
      <c r="W9" s="7"/>
      <c r="X9" s="7"/>
      <c r="Y9" s="7"/>
    </row>
    <row r="10" customFormat="false" ht="15" hidden="true" customHeight="false" outlineLevel="0" collapsed="false">
      <c r="A10" s="7" t="n">
        <v>7</v>
      </c>
      <c r="B10" s="8"/>
      <c r="C10" s="7" t="s">
        <v>40</v>
      </c>
      <c r="D10" s="7" t="s">
        <v>41</v>
      </c>
      <c r="E10" s="18" t="s">
        <v>42</v>
      </c>
      <c r="F10" s="19"/>
      <c r="G10" s="10" t="n">
        <v>70</v>
      </c>
      <c r="H10" s="10" t="s">
        <v>27</v>
      </c>
      <c r="I10" s="7" t="n">
        <v>2</v>
      </c>
      <c r="J10" s="7" t="n">
        <v>2</v>
      </c>
      <c r="K10" s="7" t="n">
        <f aca="false">I10-J10</f>
        <v>0</v>
      </c>
      <c r="L10" s="7" t="n">
        <v>1004304</v>
      </c>
      <c r="M10" s="7" t="n">
        <v>1004304</v>
      </c>
      <c r="N10" s="7" t="n">
        <v>0</v>
      </c>
      <c r="O10" s="7" t="n">
        <f aca="false">M10+N10</f>
        <v>1004304</v>
      </c>
      <c r="P10" s="7" t="n">
        <v>0</v>
      </c>
      <c r="Q10" s="7" t="n">
        <f aca="false">O10+P10</f>
        <v>1004304</v>
      </c>
      <c r="R10" s="7" t="n">
        <f aca="false">L10-Q10</f>
        <v>0</v>
      </c>
      <c r="S10" s="7" t="n">
        <v>0</v>
      </c>
      <c r="T10" s="10"/>
      <c r="U10" s="7"/>
      <c r="V10" s="43"/>
      <c r="W10" s="7"/>
      <c r="X10" s="7"/>
      <c r="Y10" s="7"/>
    </row>
    <row r="11" customFormat="false" ht="30" hidden="true" customHeight="false" outlineLevel="0" collapsed="false">
      <c r="A11" s="7" t="n">
        <v>8</v>
      </c>
      <c r="B11" s="8"/>
      <c r="C11" s="7" t="s">
        <v>43</v>
      </c>
      <c r="D11" s="7" t="s">
        <v>44</v>
      </c>
      <c r="E11" s="9" t="s">
        <v>32</v>
      </c>
      <c r="F11" s="9"/>
      <c r="G11" s="10" t="n">
        <v>71</v>
      </c>
      <c r="H11" s="10" t="s">
        <v>27</v>
      </c>
      <c r="I11" s="7" t="n">
        <v>4</v>
      </c>
      <c r="J11" s="7" t="n">
        <v>4</v>
      </c>
      <c r="K11" s="7" t="n">
        <f aca="false">I11-J11</f>
        <v>0</v>
      </c>
      <c r="L11" s="7" t="n">
        <v>1917739</v>
      </c>
      <c r="M11" s="7" t="n">
        <v>1917739</v>
      </c>
      <c r="N11" s="7" t="n">
        <v>0</v>
      </c>
      <c r="O11" s="7" t="n">
        <v>295316</v>
      </c>
      <c r="P11" s="7"/>
      <c r="Q11" s="7" t="n">
        <f aca="false">O11+P11</f>
        <v>295316</v>
      </c>
      <c r="R11" s="7" t="n">
        <f aca="false">L11-Q11</f>
        <v>1622423</v>
      </c>
      <c r="S11" s="7" t="n">
        <v>0</v>
      </c>
      <c r="T11" s="10" t="s">
        <v>45</v>
      </c>
      <c r="U11" s="7"/>
      <c r="V11" s="43"/>
      <c r="W11" s="7"/>
      <c r="X11" s="7"/>
      <c r="Y11" s="7"/>
    </row>
    <row r="12" customFormat="false" ht="15" hidden="false" customHeight="false" outlineLevel="0" collapsed="false">
      <c r="A12" s="7"/>
      <c r="B12" s="8" t="n">
        <v>41760</v>
      </c>
      <c r="C12" s="7"/>
      <c r="D12" s="7"/>
      <c r="E12" s="9"/>
      <c r="F12" s="9"/>
      <c r="G12" s="10"/>
      <c r="H12" s="10"/>
      <c r="I12" s="7"/>
      <c r="J12" s="7"/>
      <c r="K12" s="7"/>
      <c r="L12" s="7"/>
      <c r="M12" s="7"/>
      <c r="N12" s="7"/>
      <c r="O12" s="7" t="n">
        <f aca="false">SUM(O8:O11)</f>
        <v>1753983</v>
      </c>
      <c r="P12" s="7"/>
      <c r="Q12" s="7" t="n">
        <f aca="false">SUM(Q8:Q11)</f>
        <v>1753983</v>
      </c>
      <c r="R12" s="7" t="n">
        <f aca="false">SUM(R8:R11)</f>
        <v>1622423</v>
      </c>
      <c r="S12" s="7"/>
      <c r="T12" s="10"/>
      <c r="U12" s="7"/>
      <c r="V12" s="43"/>
      <c r="W12" s="7" t="n">
        <v>3431440</v>
      </c>
      <c r="X12" s="7" t="n">
        <v>1582990</v>
      </c>
      <c r="Y12" s="7" t="n">
        <f aca="false">Q12-X12</f>
        <v>170993</v>
      </c>
    </row>
    <row r="13" customFormat="false" ht="15" hidden="false" customHeight="false" outlineLevel="0" collapsed="false">
      <c r="A13" s="7"/>
      <c r="B13" s="8" t="n">
        <v>41791</v>
      </c>
      <c r="C13" s="20" t="s">
        <v>46</v>
      </c>
      <c r="D13" s="20"/>
      <c r="E13" s="9"/>
      <c r="F13" s="9"/>
      <c r="G13" s="7"/>
      <c r="H13" s="7"/>
      <c r="I13" s="7"/>
      <c r="J13" s="7"/>
      <c r="K13" s="7" t="n">
        <f aca="false">I13-J13</f>
        <v>0</v>
      </c>
      <c r="L13" s="7" t="n">
        <v>0</v>
      </c>
      <c r="M13" s="7" t="n">
        <v>0</v>
      </c>
      <c r="N13" s="7" t="n">
        <v>0</v>
      </c>
      <c r="O13" s="7" t="n">
        <f aca="false">M13+N13</f>
        <v>0</v>
      </c>
      <c r="P13" s="7"/>
      <c r="Q13" s="7" t="n">
        <f aca="false">O13+P13</f>
        <v>0</v>
      </c>
      <c r="R13" s="7" t="n">
        <f aca="false">L13-Q13</f>
        <v>0</v>
      </c>
      <c r="S13" s="7" t="n">
        <v>0</v>
      </c>
      <c r="T13" s="10"/>
      <c r="U13" s="7" t="s">
        <v>47</v>
      </c>
      <c r="V13" s="43"/>
      <c r="W13" s="7" t="n">
        <v>0</v>
      </c>
      <c r="X13" s="7" t="n">
        <v>0</v>
      </c>
      <c r="Y13" s="7" t="n">
        <f aca="false">Q13-X13</f>
        <v>0</v>
      </c>
    </row>
    <row r="14" customFormat="false" ht="30.75" hidden="true" customHeight="false" outlineLevel="0" collapsed="false">
      <c r="A14" s="7" t="n">
        <v>9</v>
      </c>
      <c r="B14" s="8" t="n">
        <v>41821</v>
      </c>
      <c r="C14" s="13" t="s">
        <v>48</v>
      </c>
      <c r="D14" s="13" t="s">
        <v>49</v>
      </c>
      <c r="E14" s="14" t="s">
        <v>26</v>
      </c>
      <c r="F14" s="14"/>
      <c r="G14" s="15" t="n">
        <v>181</v>
      </c>
      <c r="H14" s="15" t="s">
        <v>50</v>
      </c>
      <c r="I14" s="13" t="n">
        <v>4</v>
      </c>
      <c r="J14" s="13" t="n">
        <v>4</v>
      </c>
      <c r="K14" s="13" t="n">
        <f aca="false">I14-J14</f>
        <v>0</v>
      </c>
      <c r="L14" s="21" t="n">
        <v>236086</v>
      </c>
      <c r="M14" s="21" t="n">
        <v>111841</v>
      </c>
      <c r="N14" s="13" t="n">
        <v>96834</v>
      </c>
      <c r="O14" s="13" t="n">
        <f aca="false">M14+N14</f>
        <v>208675</v>
      </c>
      <c r="P14" s="13" t="n">
        <v>0</v>
      </c>
      <c r="Q14" s="7" t="n">
        <f aca="false">O14+P14</f>
        <v>208675</v>
      </c>
      <c r="R14" s="7" t="n">
        <f aca="false">L14-Q14</f>
        <v>27411</v>
      </c>
      <c r="S14" s="13" t="n">
        <v>0</v>
      </c>
      <c r="T14" s="15" t="s">
        <v>51</v>
      </c>
      <c r="U14" s="7"/>
      <c r="V14" s="43"/>
      <c r="W14" s="7"/>
      <c r="X14" s="7"/>
      <c r="Y14" s="7" t="n">
        <f aca="false">Q14-X14</f>
        <v>208675</v>
      </c>
    </row>
    <row r="15" customFormat="false" ht="15.75" hidden="true" customHeight="false" outlineLevel="0" collapsed="false">
      <c r="A15" s="7" t="n">
        <v>10</v>
      </c>
      <c r="B15" s="7"/>
      <c r="C15" s="7" t="s">
        <v>52</v>
      </c>
      <c r="D15" s="7" t="s">
        <v>53</v>
      </c>
      <c r="E15" s="9" t="s">
        <v>26</v>
      </c>
      <c r="F15" s="9"/>
      <c r="G15" s="10" t="n">
        <v>185</v>
      </c>
      <c r="H15" s="10" t="s">
        <v>50</v>
      </c>
      <c r="I15" s="7" t="n">
        <v>5</v>
      </c>
      <c r="J15" s="7" t="n">
        <v>5</v>
      </c>
      <c r="K15" s="7" t="n">
        <f aca="false">I15-J15</f>
        <v>0</v>
      </c>
      <c r="L15" s="22" t="n">
        <v>83827</v>
      </c>
      <c r="M15" s="22" t="n">
        <v>83827</v>
      </c>
      <c r="N15" s="7" t="n">
        <v>0</v>
      </c>
      <c r="O15" s="7" t="n">
        <f aca="false">M15+N15</f>
        <v>83827</v>
      </c>
      <c r="P15" s="7" t="n">
        <v>0</v>
      </c>
      <c r="Q15" s="7" t="n">
        <f aca="false">O15+P15</f>
        <v>83827</v>
      </c>
      <c r="R15" s="7" t="n">
        <f aca="false">L15-Q15</f>
        <v>0</v>
      </c>
      <c r="S15" s="7" t="n">
        <v>0</v>
      </c>
      <c r="T15" s="10"/>
      <c r="U15" s="7"/>
      <c r="V15" s="43"/>
      <c r="W15" s="7"/>
      <c r="X15" s="7"/>
      <c r="Y15" s="7" t="n">
        <f aca="false">Q15-X15</f>
        <v>83827</v>
      </c>
    </row>
    <row r="16" customFormat="false" ht="15.75" hidden="true" customHeight="false" outlineLevel="0" collapsed="false">
      <c r="A16" s="7" t="n">
        <v>11</v>
      </c>
      <c r="B16" s="7"/>
      <c r="C16" s="7" t="s">
        <v>54</v>
      </c>
      <c r="D16" s="7" t="s">
        <v>55</v>
      </c>
      <c r="E16" s="9" t="s">
        <v>26</v>
      </c>
      <c r="F16" s="9"/>
      <c r="G16" s="10" t="n">
        <v>184</v>
      </c>
      <c r="H16" s="10" t="s">
        <v>50</v>
      </c>
      <c r="I16" s="7" t="n">
        <v>2</v>
      </c>
      <c r="J16" s="7" t="n">
        <v>2</v>
      </c>
      <c r="K16" s="7" t="n">
        <f aca="false">I16-J16</f>
        <v>0</v>
      </c>
      <c r="L16" s="22" t="n">
        <v>2656272</v>
      </c>
      <c r="M16" s="22" t="n">
        <v>2656272</v>
      </c>
      <c r="N16" s="7" t="n">
        <v>0</v>
      </c>
      <c r="O16" s="7" t="n">
        <f aca="false">M16+N16</f>
        <v>2656272</v>
      </c>
      <c r="P16" s="7" t="n">
        <v>0</v>
      </c>
      <c r="Q16" s="7" t="n">
        <f aca="false">O16+P16</f>
        <v>2656272</v>
      </c>
      <c r="R16" s="7" t="n">
        <f aca="false">L16-Q16</f>
        <v>0</v>
      </c>
      <c r="S16" s="7" t="n">
        <v>0</v>
      </c>
      <c r="T16" s="10"/>
      <c r="U16" s="7"/>
      <c r="V16" s="43"/>
      <c r="W16" s="7"/>
      <c r="X16" s="7"/>
      <c r="Y16" s="7" t="n">
        <f aca="false">Q16-X16</f>
        <v>2656272</v>
      </c>
    </row>
    <row r="17" customFormat="false" ht="15.75" hidden="true" customHeight="false" outlineLevel="0" collapsed="false">
      <c r="A17" s="7" t="n">
        <v>12</v>
      </c>
      <c r="B17" s="7"/>
      <c r="C17" s="7" t="s">
        <v>56</v>
      </c>
      <c r="D17" s="12" t="s">
        <v>57</v>
      </c>
      <c r="E17" s="25" t="s">
        <v>26</v>
      </c>
      <c r="F17" s="25"/>
      <c r="G17" s="10" t="n">
        <v>183</v>
      </c>
      <c r="H17" s="10" t="s">
        <v>50</v>
      </c>
      <c r="I17" s="7" t="n">
        <v>2</v>
      </c>
      <c r="J17" s="7" t="n">
        <v>2</v>
      </c>
      <c r="K17" s="7" t="n">
        <f aca="false">I17-J17</f>
        <v>0</v>
      </c>
      <c r="L17" s="22" t="n">
        <v>104198</v>
      </c>
      <c r="M17" s="22" t="n">
        <v>104198</v>
      </c>
      <c r="N17" s="7" t="n">
        <v>0</v>
      </c>
      <c r="O17" s="7" t="n">
        <f aca="false">M17+N17</f>
        <v>104198</v>
      </c>
      <c r="P17" s="7" t="n">
        <v>0</v>
      </c>
      <c r="Q17" s="7" t="n">
        <f aca="false">O17+P17</f>
        <v>104198</v>
      </c>
      <c r="R17" s="7" t="n">
        <f aca="false">L17-Q17</f>
        <v>0</v>
      </c>
      <c r="S17" s="7" t="n">
        <v>0</v>
      </c>
      <c r="T17" s="10"/>
      <c r="U17" s="7"/>
      <c r="V17" s="43"/>
      <c r="W17" s="7"/>
      <c r="X17" s="7"/>
      <c r="Y17" s="7" t="n">
        <f aca="false">Q17-X17</f>
        <v>104198</v>
      </c>
    </row>
    <row r="18" customFormat="false" ht="15.75" hidden="true" customHeight="false" outlineLevel="0" collapsed="false">
      <c r="A18" s="7" t="n">
        <v>13</v>
      </c>
      <c r="B18" s="7"/>
      <c r="C18" s="7" t="s">
        <v>58</v>
      </c>
      <c r="D18" s="7" t="s">
        <v>59</v>
      </c>
      <c r="E18" s="9" t="s">
        <v>42</v>
      </c>
      <c r="F18" s="9"/>
      <c r="G18" s="10" t="n">
        <v>182</v>
      </c>
      <c r="H18" s="10" t="s">
        <v>50</v>
      </c>
      <c r="I18" s="7" t="n">
        <v>3</v>
      </c>
      <c r="J18" s="7" t="n">
        <v>3</v>
      </c>
      <c r="K18" s="7" t="n">
        <f aca="false">I18-J18</f>
        <v>0</v>
      </c>
      <c r="L18" s="22" t="n">
        <v>529588</v>
      </c>
      <c r="M18" s="22" t="n">
        <v>529588</v>
      </c>
      <c r="N18" s="7" t="n">
        <v>0</v>
      </c>
      <c r="O18" s="7" t="n">
        <f aca="false">M18+N18</f>
        <v>529588</v>
      </c>
      <c r="P18" s="7" t="n">
        <v>0</v>
      </c>
      <c r="Q18" s="7" t="n">
        <f aca="false">O18+P18</f>
        <v>529588</v>
      </c>
      <c r="R18" s="7" t="n">
        <f aca="false">L18-Q18</f>
        <v>0</v>
      </c>
      <c r="S18" s="7" t="n">
        <v>0</v>
      </c>
      <c r="T18" s="10"/>
      <c r="U18" s="7"/>
      <c r="V18" s="43"/>
      <c r="W18" s="7"/>
      <c r="X18" s="7"/>
      <c r="Y18" s="7" t="n">
        <f aca="false">Q18-X18</f>
        <v>529588</v>
      </c>
    </row>
    <row r="19" customFormat="false" ht="15.75" hidden="false" customHeight="false" outlineLevel="0" collapsed="false">
      <c r="A19" s="7"/>
      <c r="B19" s="8" t="n">
        <v>41821</v>
      </c>
      <c r="C19" s="7"/>
      <c r="D19" s="7"/>
      <c r="E19" s="9"/>
      <c r="F19" s="9"/>
      <c r="G19" s="10"/>
      <c r="H19" s="10"/>
      <c r="I19" s="7"/>
      <c r="J19" s="7"/>
      <c r="K19" s="7"/>
      <c r="L19" s="22"/>
      <c r="M19" s="22"/>
      <c r="N19" s="7"/>
      <c r="O19" s="7" t="n">
        <f aca="false">SUM(O14:O18)</f>
        <v>3582560</v>
      </c>
      <c r="P19" s="7" t="n">
        <f aca="false">SUM(P14:P18)</f>
        <v>0</v>
      </c>
      <c r="Q19" s="7" t="n">
        <f aca="false">SUM(Q14:Q18)</f>
        <v>3582560</v>
      </c>
      <c r="R19" s="7"/>
      <c r="S19" s="7"/>
      <c r="T19" s="10"/>
      <c r="U19" s="7"/>
      <c r="V19" s="43"/>
      <c r="W19" s="7" t="n">
        <v>3591471</v>
      </c>
      <c r="X19" s="7" t="n">
        <v>3564059</v>
      </c>
      <c r="Y19" s="7" t="n">
        <f aca="false">Q19-X19</f>
        <v>18501</v>
      </c>
    </row>
    <row r="20" customFormat="false" ht="16.5" hidden="true" customHeight="false" outlineLevel="0" collapsed="false">
      <c r="A20" s="7" t="n">
        <v>14</v>
      </c>
      <c r="B20" s="8" t="n">
        <v>41852</v>
      </c>
      <c r="C20" s="7" t="s">
        <v>60</v>
      </c>
      <c r="D20" s="7" t="s">
        <v>61</v>
      </c>
      <c r="E20" s="9" t="s">
        <v>32</v>
      </c>
      <c r="F20" s="9"/>
      <c r="G20" s="10" t="n">
        <v>227</v>
      </c>
      <c r="H20" s="10" t="s">
        <v>62</v>
      </c>
      <c r="I20" s="7" t="n">
        <v>4</v>
      </c>
      <c r="J20" s="7" t="n">
        <v>4</v>
      </c>
      <c r="K20" s="7" t="n">
        <f aca="false">I20-J20</f>
        <v>0</v>
      </c>
      <c r="L20" s="22" t="n">
        <v>10060430</v>
      </c>
      <c r="M20" s="22" t="n">
        <v>10060430</v>
      </c>
      <c r="N20" s="7" t="n">
        <v>0</v>
      </c>
      <c r="O20" s="7" t="n">
        <f aca="false">M20+N20</f>
        <v>10060430</v>
      </c>
      <c r="P20" s="7" t="n">
        <v>0</v>
      </c>
      <c r="Q20" s="7" t="n">
        <f aca="false">O20+P20</f>
        <v>10060430</v>
      </c>
      <c r="R20" s="7" t="n">
        <f aca="false">L20-Q20</f>
        <v>0</v>
      </c>
      <c r="S20" s="7" t="n">
        <v>0</v>
      </c>
      <c r="T20" s="10"/>
      <c r="U20" s="7"/>
      <c r="V20" s="43"/>
      <c r="W20" s="7"/>
      <c r="X20" s="7"/>
      <c r="Y20" s="7" t="n">
        <f aca="false">Q20-X20</f>
        <v>10060430</v>
      </c>
    </row>
    <row r="21" customFormat="false" ht="30.75" hidden="true" customHeight="false" outlineLevel="0" collapsed="false">
      <c r="A21" s="7" t="n">
        <v>15</v>
      </c>
      <c r="B21" s="7"/>
      <c r="C21" s="7" t="s">
        <v>63</v>
      </c>
      <c r="D21" s="7" t="s">
        <v>64</v>
      </c>
      <c r="E21" s="9" t="s">
        <v>26</v>
      </c>
      <c r="F21" s="9"/>
      <c r="G21" s="15" t="n">
        <v>228</v>
      </c>
      <c r="H21" s="15" t="s">
        <v>62</v>
      </c>
      <c r="I21" s="13" t="n">
        <v>2</v>
      </c>
      <c r="J21" s="13" t="n">
        <v>1</v>
      </c>
      <c r="K21" s="13" t="n">
        <f aca="false">I21-J21</f>
        <v>1</v>
      </c>
      <c r="L21" s="21" t="n">
        <v>5249766</v>
      </c>
      <c r="M21" s="21" t="n">
        <v>566454</v>
      </c>
      <c r="N21" s="13" t="n">
        <v>0</v>
      </c>
      <c r="O21" s="13" t="n">
        <f aca="false">M21+N21</f>
        <v>566454</v>
      </c>
      <c r="P21" s="13" t="n">
        <v>0</v>
      </c>
      <c r="Q21" s="7" t="n">
        <f aca="false">O21+P21</f>
        <v>566454</v>
      </c>
      <c r="R21" s="7" t="n">
        <f aca="false">L21-Q21</f>
        <v>4683312</v>
      </c>
      <c r="S21" s="13" t="n">
        <v>0</v>
      </c>
      <c r="T21" s="15" t="s">
        <v>65</v>
      </c>
      <c r="U21" s="7"/>
      <c r="V21" s="43"/>
      <c r="W21" s="7"/>
      <c r="X21" s="7"/>
      <c r="Y21" s="7" t="n">
        <f aca="false">Q21-X21</f>
        <v>566454</v>
      </c>
    </row>
    <row r="22" customFormat="false" ht="15" hidden="true" customHeight="false" outlineLevel="0" collapsed="false">
      <c r="A22" s="7" t="n">
        <v>16</v>
      </c>
      <c r="B22" s="7"/>
      <c r="C22" s="7" t="s">
        <v>66</v>
      </c>
      <c r="D22" s="7" t="s">
        <v>67</v>
      </c>
      <c r="E22" s="9" t="s">
        <v>26</v>
      </c>
      <c r="F22" s="9"/>
      <c r="G22" s="10" t="n">
        <v>225</v>
      </c>
      <c r="H22" s="10" t="s">
        <v>62</v>
      </c>
      <c r="I22" s="7" t="n">
        <v>3</v>
      </c>
      <c r="J22" s="7" t="n">
        <v>3</v>
      </c>
      <c r="K22" s="7" t="n">
        <f aca="false">I22-J22</f>
        <v>0</v>
      </c>
      <c r="L22" s="7" t="n">
        <v>111495</v>
      </c>
      <c r="M22" s="7" t="n">
        <v>111495</v>
      </c>
      <c r="N22" s="7" t="n">
        <v>0</v>
      </c>
      <c r="O22" s="7" t="n">
        <f aca="false">M22+N22</f>
        <v>111495</v>
      </c>
      <c r="P22" s="7" t="n">
        <v>0</v>
      </c>
      <c r="Q22" s="7" t="n">
        <f aca="false">O22+P22</f>
        <v>111495</v>
      </c>
      <c r="R22" s="7" t="n">
        <f aca="false">L22-Q22</f>
        <v>0</v>
      </c>
      <c r="S22" s="7" t="n">
        <v>0</v>
      </c>
      <c r="T22" s="10"/>
      <c r="U22" s="7"/>
      <c r="V22" s="43"/>
      <c r="W22" s="7"/>
      <c r="X22" s="7"/>
      <c r="Y22" s="7" t="n">
        <f aca="false">Q22-X22</f>
        <v>111495</v>
      </c>
    </row>
    <row r="23" customFormat="false" ht="15" hidden="true" customHeight="false" outlineLevel="0" collapsed="false">
      <c r="A23" s="7" t="n">
        <v>17</v>
      </c>
      <c r="B23" s="7"/>
      <c r="C23" s="7" t="s">
        <v>68</v>
      </c>
      <c r="D23" s="7" t="s">
        <v>69</v>
      </c>
      <c r="E23" s="9" t="s">
        <v>26</v>
      </c>
      <c r="F23" s="9"/>
      <c r="G23" s="10" t="n">
        <v>226</v>
      </c>
      <c r="H23" s="10" t="s">
        <v>62</v>
      </c>
      <c r="I23" s="7" t="n">
        <v>2</v>
      </c>
      <c r="J23" s="7" t="n">
        <v>2</v>
      </c>
      <c r="K23" s="7" t="n">
        <f aca="false">I23-J23</f>
        <v>0</v>
      </c>
      <c r="L23" s="7" t="n">
        <v>49470</v>
      </c>
      <c r="M23" s="7" t="n">
        <v>49470</v>
      </c>
      <c r="N23" s="7" t="n">
        <v>0</v>
      </c>
      <c r="O23" s="7" t="n">
        <f aca="false">M23+N23</f>
        <v>49470</v>
      </c>
      <c r="P23" s="7" t="n">
        <v>0</v>
      </c>
      <c r="Q23" s="7" t="n">
        <f aca="false">O23+P23</f>
        <v>49470</v>
      </c>
      <c r="R23" s="7" t="n">
        <f aca="false">L23-Q23</f>
        <v>0</v>
      </c>
      <c r="S23" s="7" t="n">
        <v>0</v>
      </c>
      <c r="T23" s="10"/>
      <c r="U23" s="7"/>
      <c r="V23" s="43"/>
      <c r="W23" s="7"/>
      <c r="X23" s="7"/>
      <c r="Y23" s="7" t="n">
        <f aca="false">Q23-X23</f>
        <v>49470</v>
      </c>
    </row>
    <row r="24" customFormat="false" ht="15" hidden="true" customHeight="false" outlineLevel="0" collapsed="false">
      <c r="A24" s="7" t="n">
        <v>18</v>
      </c>
      <c r="B24" s="7"/>
      <c r="C24" s="7" t="s">
        <v>70</v>
      </c>
      <c r="D24" s="7" t="s">
        <v>71</v>
      </c>
      <c r="E24" s="9" t="s">
        <v>42</v>
      </c>
      <c r="F24" s="9"/>
      <c r="G24" s="10" t="n">
        <v>224</v>
      </c>
      <c r="H24" s="10" t="s">
        <v>62</v>
      </c>
      <c r="I24" s="7" t="n">
        <v>4</v>
      </c>
      <c r="J24" s="7" t="n">
        <v>4</v>
      </c>
      <c r="K24" s="7" t="n">
        <f aca="false">I24-J24</f>
        <v>0</v>
      </c>
      <c r="L24" s="7" t="n">
        <v>899095</v>
      </c>
      <c r="M24" s="7" t="n">
        <v>899095</v>
      </c>
      <c r="N24" s="7" t="n">
        <v>0</v>
      </c>
      <c r="O24" s="7" t="n">
        <f aca="false">M24+N24</f>
        <v>899095</v>
      </c>
      <c r="P24" s="7" t="n">
        <v>0</v>
      </c>
      <c r="Q24" s="7" t="n">
        <f aca="false">O24+P24</f>
        <v>899095</v>
      </c>
      <c r="R24" s="7" t="n">
        <f aca="false">L24-Q24</f>
        <v>0</v>
      </c>
      <c r="S24" s="7" t="n">
        <v>0</v>
      </c>
      <c r="T24" s="10"/>
      <c r="U24" s="7"/>
      <c r="V24" s="43"/>
      <c r="W24" s="7"/>
      <c r="X24" s="7"/>
      <c r="Y24" s="7" t="n">
        <f aca="false">Q24-X24</f>
        <v>899095</v>
      </c>
    </row>
    <row r="25" customFormat="false" ht="15" hidden="false" customHeight="false" outlineLevel="0" collapsed="false">
      <c r="A25" s="7"/>
      <c r="B25" s="8" t="n">
        <v>41852</v>
      </c>
      <c r="C25" s="7"/>
      <c r="D25" s="7"/>
      <c r="E25" s="9"/>
      <c r="F25" s="9"/>
      <c r="G25" s="10"/>
      <c r="H25" s="10"/>
      <c r="I25" s="7"/>
      <c r="J25" s="7"/>
      <c r="K25" s="7"/>
      <c r="L25" s="7"/>
      <c r="M25" s="7"/>
      <c r="N25" s="7"/>
      <c r="O25" s="7" t="n">
        <f aca="false">SUM(O20:O24)</f>
        <v>11686944</v>
      </c>
      <c r="P25" s="7" t="n">
        <f aca="false">SUM(P20:P24)</f>
        <v>0</v>
      </c>
      <c r="Q25" s="7" t="n">
        <f aca="false">SUM(Q20:Q24)</f>
        <v>11686944</v>
      </c>
      <c r="R25" s="7"/>
      <c r="S25" s="7"/>
      <c r="T25" s="10"/>
      <c r="U25" s="7"/>
      <c r="V25" s="43"/>
      <c r="W25" s="7" t="n">
        <v>15710227</v>
      </c>
      <c r="X25" s="7" t="n">
        <v>11260492</v>
      </c>
      <c r="Y25" s="7" t="n">
        <f aca="false">Q25-X25</f>
        <v>426452</v>
      </c>
    </row>
    <row r="26" customFormat="false" ht="15" hidden="true" customHeight="false" outlineLevel="0" collapsed="false">
      <c r="A26" s="7" t="n">
        <v>19</v>
      </c>
      <c r="B26" s="8" t="n">
        <v>41883</v>
      </c>
      <c r="C26" s="7" t="s">
        <v>72</v>
      </c>
      <c r="D26" s="7" t="s">
        <v>73</v>
      </c>
      <c r="E26" s="9" t="s">
        <v>26</v>
      </c>
      <c r="F26" s="9"/>
      <c r="G26" s="10" t="n">
        <v>312</v>
      </c>
      <c r="H26" s="10" t="s">
        <v>74</v>
      </c>
      <c r="I26" s="7" t="n">
        <v>2</v>
      </c>
      <c r="J26" s="7" t="n">
        <v>2</v>
      </c>
      <c r="K26" s="7" t="n">
        <f aca="false">I26-J26</f>
        <v>0</v>
      </c>
      <c r="L26" s="7" t="n">
        <v>237628</v>
      </c>
      <c r="M26" s="7" t="n">
        <v>237628</v>
      </c>
      <c r="N26" s="7" t="n">
        <v>0</v>
      </c>
      <c r="O26" s="7" t="n">
        <v>105628</v>
      </c>
      <c r="P26" s="7" t="n">
        <v>132000</v>
      </c>
      <c r="Q26" s="7" t="n">
        <f aca="false">O26+P26</f>
        <v>237628</v>
      </c>
      <c r="R26" s="7" t="n">
        <f aca="false">L26-Q26</f>
        <v>0</v>
      </c>
      <c r="S26" s="7" t="n">
        <v>0</v>
      </c>
      <c r="T26" s="10"/>
      <c r="U26" s="7"/>
      <c r="V26" s="43"/>
      <c r="W26" s="7"/>
      <c r="X26" s="7"/>
      <c r="Y26" s="7" t="n">
        <f aca="false">Q26-X26</f>
        <v>237628</v>
      </c>
    </row>
    <row r="27" customFormat="false" ht="15" hidden="true" customHeight="false" outlineLevel="0" collapsed="false">
      <c r="A27" s="7" t="n">
        <v>20</v>
      </c>
      <c r="B27" s="7"/>
      <c r="C27" s="7" t="s">
        <v>75</v>
      </c>
      <c r="D27" s="7" t="s">
        <v>76</v>
      </c>
      <c r="E27" s="9" t="s">
        <v>26</v>
      </c>
      <c r="F27" s="9"/>
      <c r="G27" s="10" t="n">
        <v>313</v>
      </c>
      <c r="H27" s="10" t="s">
        <v>74</v>
      </c>
      <c r="I27" s="7" t="n">
        <v>3</v>
      </c>
      <c r="J27" s="7" t="n">
        <v>3</v>
      </c>
      <c r="K27" s="7" t="n">
        <f aca="false">I27-J27</f>
        <v>0</v>
      </c>
      <c r="L27" s="7" t="n">
        <v>2931437</v>
      </c>
      <c r="M27" s="7" t="n">
        <v>2931437</v>
      </c>
      <c r="N27" s="7" t="n">
        <v>0</v>
      </c>
      <c r="O27" s="7" t="n">
        <v>824437</v>
      </c>
      <c r="P27" s="7" t="n">
        <v>2107000</v>
      </c>
      <c r="Q27" s="7" t="n">
        <f aca="false">O27+P27</f>
        <v>2931437</v>
      </c>
      <c r="R27" s="7" t="n">
        <f aca="false">L27-Q27</f>
        <v>0</v>
      </c>
      <c r="S27" s="7" t="n">
        <v>0</v>
      </c>
      <c r="T27" s="10"/>
      <c r="U27" s="7"/>
      <c r="V27" s="43"/>
      <c r="W27" s="7"/>
      <c r="X27" s="7"/>
      <c r="Y27" s="7" t="n">
        <f aca="false">Q27-X27</f>
        <v>2931437</v>
      </c>
    </row>
    <row r="28" customFormat="false" ht="15" hidden="true" customHeight="false" outlineLevel="0" collapsed="false">
      <c r="A28" s="7" t="n">
        <v>21</v>
      </c>
      <c r="B28" s="7"/>
      <c r="C28" s="7" t="s">
        <v>77</v>
      </c>
      <c r="D28" s="7" t="s">
        <v>78</v>
      </c>
      <c r="E28" s="9" t="s">
        <v>79</v>
      </c>
      <c r="F28" s="9"/>
      <c r="G28" s="10" t="n">
        <v>298</v>
      </c>
      <c r="H28" s="10" t="s">
        <v>80</v>
      </c>
      <c r="I28" s="7" t="n">
        <v>3</v>
      </c>
      <c r="J28" s="7" t="n">
        <v>3</v>
      </c>
      <c r="K28" s="7" t="n">
        <f aca="false">I28-J28</f>
        <v>0</v>
      </c>
      <c r="L28" s="7" t="n">
        <v>1143740</v>
      </c>
      <c r="M28" s="7" t="n">
        <v>1143740</v>
      </c>
      <c r="N28" s="7" t="n">
        <v>0</v>
      </c>
      <c r="O28" s="7" t="n">
        <f aca="false">M28+N28</f>
        <v>1143740</v>
      </c>
      <c r="P28" s="7" t="n">
        <v>0</v>
      </c>
      <c r="Q28" s="7" t="n">
        <f aca="false">O28+P28</f>
        <v>1143740</v>
      </c>
      <c r="R28" s="7" t="n">
        <f aca="false">L28-Q28</f>
        <v>0</v>
      </c>
      <c r="S28" s="7" t="n">
        <v>0</v>
      </c>
      <c r="T28" s="10"/>
      <c r="U28" s="7"/>
      <c r="V28" s="43"/>
      <c r="W28" s="7"/>
      <c r="X28" s="7"/>
      <c r="Y28" s="7" t="n">
        <f aca="false">Q28-X28</f>
        <v>1143740</v>
      </c>
    </row>
    <row r="29" customFormat="false" ht="15" hidden="true" customHeight="false" outlineLevel="0" collapsed="false">
      <c r="A29" s="7" t="n">
        <v>22</v>
      </c>
      <c r="B29" s="7"/>
      <c r="C29" s="7" t="s">
        <v>81</v>
      </c>
      <c r="D29" s="7" t="s">
        <v>82</v>
      </c>
      <c r="E29" s="27" t="s">
        <v>26</v>
      </c>
      <c r="F29" s="27"/>
      <c r="G29" s="10" t="n">
        <v>297</v>
      </c>
      <c r="H29" s="10" t="s">
        <v>80</v>
      </c>
      <c r="I29" s="7" t="n">
        <v>1</v>
      </c>
      <c r="J29" s="7" t="n">
        <v>1</v>
      </c>
      <c r="K29" s="7" t="n">
        <f aca="false">I29-J29</f>
        <v>0</v>
      </c>
      <c r="L29" s="7" t="n">
        <v>5000</v>
      </c>
      <c r="M29" s="7" t="n">
        <v>5000</v>
      </c>
      <c r="N29" s="7" t="n">
        <v>0</v>
      </c>
      <c r="O29" s="7" t="n">
        <f aca="false">M29+N29</f>
        <v>5000</v>
      </c>
      <c r="P29" s="7" t="n">
        <v>0</v>
      </c>
      <c r="Q29" s="7" t="n">
        <f aca="false">O29+P29</f>
        <v>5000</v>
      </c>
      <c r="R29" s="7" t="n">
        <f aca="false">L29-Q29</f>
        <v>0</v>
      </c>
      <c r="S29" s="7" t="n">
        <v>0</v>
      </c>
      <c r="T29" s="10"/>
      <c r="U29" s="7" t="s">
        <v>83</v>
      </c>
      <c r="V29" s="43"/>
      <c r="W29" s="7"/>
      <c r="X29" s="7"/>
      <c r="Y29" s="7" t="n">
        <f aca="false">Q29-X29</f>
        <v>5000</v>
      </c>
    </row>
    <row r="30" customFormat="false" ht="15" hidden="false" customHeight="false" outlineLevel="0" collapsed="false">
      <c r="A30" s="7"/>
      <c r="B30" s="8" t="n">
        <v>41883</v>
      </c>
      <c r="C30" s="7"/>
      <c r="D30" s="7"/>
      <c r="E30" s="27"/>
      <c r="F30" s="27"/>
      <c r="G30" s="10"/>
      <c r="H30" s="10"/>
      <c r="I30" s="7"/>
      <c r="J30" s="7"/>
      <c r="K30" s="7"/>
      <c r="L30" s="7"/>
      <c r="M30" s="7"/>
      <c r="N30" s="7"/>
      <c r="O30" s="7" t="n">
        <f aca="false">SUM(O26:O29)</f>
        <v>2078805</v>
      </c>
      <c r="P30" s="7" t="n">
        <f aca="false">SUM(P26:P29)</f>
        <v>2239000</v>
      </c>
      <c r="Q30" s="7" t="n">
        <f aca="false">SUM(Q26:Q29)</f>
        <v>4317805</v>
      </c>
      <c r="R30" s="7"/>
      <c r="S30" s="7"/>
      <c r="T30" s="10"/>
      <c r="U30" s="7"/>
      <c r="V30" s="43"/>
      <c r="W30" s="7" t="n">
        <v>3584552</v>
      </c>
      <c r="X30" s="7" t="n">
        <v>2078196</v>
      </c>
      <c r="Y30" s="7" t="n">
        <f aca="false">Q30-X30</f>
        <v>2239609</v>
      </c>
    </row>
    <row r="31" customFormat="false" ht="20.25" hidden="true" customHeight="true" outlineLevel="0" collapsed="false">
      <c r="A31" s="7" t="n">
        <v>23</v>
      </c>
      <c r="B31" s="8" t="n">
        <v>41913</v>
      </c>
      <c r="C31" s="7" t="s">
        <v>84</v>
      </c>
      <c r="D31" s="7" t="s">
        <v>85</v>
      </c>
      <c r="E31" s="9" t="s">
        <v>26</v>
      </c>
      <c r="F31" s="9"/>
      <c r="G31" s="10" t="n">
        <v>350</v>
      </c>
      <c r="H31" s="10" t="s">
        <v>86</v>
      </c>
      <c r="I31" s="7" t="n">
        <v>3</v>
      </c>
      <c r="J31" s="7" t="n">
        <v>3</v>
      </c>
      <c r="K31" s="7" t="n">
        <f aca="false">I31-J31</f>
        <v>0</v>
      </c>
      <c r="L31" s="7" t="n">
        <v>1719974</v>
      </c>
      <c r="M31" s="7" t="n">
        <v>1719974</v>
      </c>
      <c r="N31" s="7" t="n">
        <v>0</v>
      </c>
      <c r="O31" s="7" t="n">
        <f aca="false">M31+N31</f>
        <v>1719974</v>
      </c>
      <c r="P31" s="7" t="n">
        <v>0</v>
      </c>
      <c r="Q31" s="7" t="n">
        <f aca="false">O31+P31</f>
        <v>1719974</v>
      </c>
      <c r="R31" s="7" t="n">
        <f aca="false">L31-Q31</f>
        <v>0</v>
      </c>
      <c r="S31" s="7" t="n">
        <v>0</v>
      </c>
      <c r="T31" s="10"/>
      <c r="U31" s="12"/>
      <c r="V31" s="80"/>
      <c r="W31" s="12"/>
      <c r="X31" s="7"/>
      <c r="Y31" s="7" t="n">
        <f aca="false">Q31-X31</f>
        <v>1719974</v>
      </c>
    </row>
    <row r="32" customFormat="false" ht="30" hidden="true" customHeight="false" outlineLevel="0" collapsed="false">
      <c r="A32" s="12" t="n">
        <v>24</v>
      </c>
      <c r="B32" s="12"/>
      <c r="C32" s="12" t="s">
        <v>87</v>
      </c>
      <c r="D32" s="12" t="s">
        <v>88</v>
      </c>
      <c r="E32" s="25" t="s">
        <v>26</v>
      </c>
      <c r="F32" s="25"/>
      <c r="G32" s="15" t="n">
        <v>373</v>
      </c>
      <c r="H32" s="15" t="s">
        <v>89</v>
      </c>
      <c r="I32" s="12" t="n">
        <v>4</v>
      </c>
      <c r="J32" s="12" t="n">
        <v>2</v>
      </c>
      <c r="K32" s="7" t="n">
        <f aca="false">I32-J32</f>
        <v>2</v>
      </c>
      <c r="L32" s="12" t="n">
        <v>5456208</v>
      </c>
      <c r="M32" s="12" t="n">
        <v>3007916</v>
      </c>
      <c r="N32" s="12" t="n">
        <v>0</v>
      </c>
      <c r="O32" s="12" t="n">
        <v>0</v>
      </c>
      <c r="P32" s="12" t="n">
        <f aca="false">760000+1000000+1274000+200000</f>
        <v>3234000</v>
      </c>
      <c r="Q32" s="7" t="n">
        <f aca="false">O32+P32</f>
        <v>3234000</v>
      </c>
      <c r="R32" s="7" t="n">
        <f aca="false">L32-Q32</f>
        <v>2222208</v>
      </c>
      <c r="S32" s="7" t="n">
        <f aca="false">R32</f>
        <v>2222208</v>
      </c>
      <c r="T32" s="10" t="s">
        <v>90</v>
      </c>
      <c r="U32" s="7"/>
      <c r="V32" s="43"/>
      <c r="W32" s="7"/>
      <c r="X32" s="7"/>
      <c r="Y32" s="7" t="n">
        <f aca="false">Q32-X32</f>
        <v>3234000</v>
      </c>
    </row>
    <row r="33" customFormat="false" ht="15" hidden="false" customHeight="false" outlineLevel="0" collapsed="false">
      <c r="A33" s="12"/>
      <c r="B33" s="8" t="n">
        <v>41913</v>
      </c>
      <c r="C33" s="12"/>
      <c r="D33" s="12"/>
      <c r="E33" s="25"/>
      <c r="F33" s="25"/>
      <c r="G33" s="15"/>
      <c r="H33" s="15"/>
      <c r="I33" s="12"/>
      <c r="J33" s="12"/>
      <c r="K33" s="7"/>
      <c r="L33" s="12"/>
      <c r="M33" s="12"/>
      <c r="N33" s="12"/>
      <c r="O33" s="12" t="n">
        <f aca="false">SUM(O31:O32)</f>
        <v>1719974</v>
      </c>
      <c r="P33" s="12" t="n">
        <f aca="false">SUM(P31:P32)</f>
        <v>3234000</v>
      </c>
      <c r="Q33" s="7" t="n">
        <f aca="false">SUM(Q31:Q32)</f>
        <v>4953974</v>
      </c>
      <c r="R33" s="7" t="n">
        <f aca="false">SUM(R31:R32)</f>
        <v>2222208</v>
      </c>
      <c r="S33" s="7"/>
      <c r="T33" s="10"/>
      <c r="U33" s="7"/>
      <c r="V33" s="43"/>
      <c r="W33" s="7" t="n">
        <v>4971751</v>
      </c>
      <c r="X33" s="7" t="n">
        <v>1719974</v>
      </c>
      <c r="Y33" s="7" t="n">
        <f aca="false">Q33-X33</f>
        <v>3234000</v>
      </c>
    </row>
    <row r="34" customFormat="false" ht="27.75" hidden="true" customHeight="true" outlineLevel="0" collapsed="false">
      <c r="A34" s="7" t="n">
        <v>25</v>
      </c>
      <c r="B34" s="8" t="n">
        <v>41944</v>
      </c>
      <c r="C34" s="10" t="s">
        <v>91</v>
      </c>
      <c r="D34" s="7" t="s">
        <v>92</v>
      </c>
      <c r="E34" s="9" t="s">
        <v>42</v>
      </c>
      <c r="F34" s="9"/>
      <c r="G34" s="15" t="n">
        <v>377</v>
      </c>
      <c r="H34" s="15" t="s">
        <v>93</v>
      </c>
      <c r="I34" s="7" t="n">
        <v>4</v>
      </c>
      <c r="J34" s="7" t="n">
        <v>2</v>
      </c>
      <c r="K34" s="7" t="n">
        <f aca="false">I34-J34</f>
        <v>2</v>
      </c>
      <c r="L34" s="7" t="n">
        <v>1542809</v>
      </c>
      <c r="M34" s="7" t="n">
        <v>1392309</v>
      </c>
      <c r="N34" s="7" t="n">
        <v>0</v>
      </c>
      <c r="O34" s="12" t="n">
        <v>323161</v>
      </c>
      <c r="P34" s="12" t="n">
        <v>815244</v>
      </c>
      <c r="Q34" s="7" t="n">
        <f aca="false">O34+P34</f>
        <v>1138405</v>
      </c>
      <c r="R34" s="7" t="n">
        <f aca="false">L34-Q34</f>
        <v>404404</v>
      </c>
      <c r="S34" s="7" t="n">
        <f aca="false">R34</f>
        <v>404404</v>
      </c>
      <c r="T34" s="10" t="s">
        <v>90</v>
      </c>
      <c r="U34" s="7"/>
      <c r="V34" s="43"/>
      <c r="W34" s="7"/>
      <c r="X34" s="7"/>
      <c r="Y34" s="7" t="n">
        <f aca="false">Q34-X34</f>
        <v>1138405</v>
      </c>
    </row>
    <row r="35" customFormat="false" ht="15" hidden="true" customHeight="false" outlineLevel="0" collapsed="false">
      <c r="A35" s="7" t="n">
        <v>26</v>
      </c>
      <c r="B35" s="7"/>
      <c r="C35" s="7" t="s">
        <v>94</v>
      </c>
      <c r="D35" s="7" t="s">
        <v>95</v>
      </c>
      <c r="E35" s="9" t="s">
        <v>26</v>
      </c>
      <c r="F35" s="9"/>
      <c r="G35" s="15" t="n">
        <v>376</v>
      </c>
      <c r="H35" s="15" t="s">
        <v>93</v>
      </c>
      <c r="I35" s="7" t="n">
        <v>2</v>
      </c>
      <c r="J35" s="7" t="n">
        <v>2</v>
      </c>
      <c r="K35" s="7" t="n">
        <f aca="false">I35-J35</f>
        <v>0</v>
      </c>
      <c r="L35" s="7" t="n">
        <v>80969</v>
      </c>
      <c r="M35" s="7" t="n">
        <v>80969</v>
      </c>
      <c r="N35" s="7" t="n">
        <v>0</v>
      </c>
      <c r="O35" s="7" t="n">
        <f aca="false">M35+N35</f>
        <v>80969</v>
      </c>
      <c r="P35" s="7" t="n">
        <v>0</v>
      </c>
      <c r="Q35" s="7" t="n">
        <f aca="false">O35+P35</f>
        <v>80969</v>
      </c>
      <c r="R35" s="7" t="n">
        <f aca="false">L35-Q35</f>
        <v>0</v>
      </c>
      <c r="S35" s="7" t="n">
        <v>0</v>
      </c>
      <c r="T35" s="10"/>
      <c r="U35" s="7"/>
      <c r="V35" s="43"/>
      <c r="W35" s="7"/>
      <c r="X35" s="7"/>
      <c r="Y35" s="7" t="n">
        <f aca="false">Q35-X35</f>
        <v>80969</v>
      </c>
    </row>
    <row r="36" customFormat="false" ht="15" hidden="true" customHeight="false" outlineLevel="0" collapsed="false">
      <c r="A36" s="7" t="n">
        <v>27</v>
      </c>
      <c r="B36" s="7"/>
      <c r="C36" s="7" t="s">
        <v>96</v>
      </c>
      <c r="D36" s="7" t="s">
        <v>97</v>
      </c>
      <c r="E36" s="9" t="s">
        <v>42</v>
      </c>
      <c r="F36" s="9"/>
      <c r="G36" s="15" t="n">
        <v>374</v>
      </c>
      <c r="H36" s="15" t="s">
        <v>93</v>
      </c>
      <c r="I36" s="7" t="n">
        <v>1</v>
      </c>
      <c r="J36" s="7" t="n">
        <v>1</v>
      </c>
      <c r="K36" s="7" t="n">
        <f aca="false">I36-J36</f>
        <v>0</v>
      </c>
      <c r="L36" s="7" t="n">
        <v>9135</v>
      </c>
      <c r="M36" s="7" t="n">
        <v>9135</v>
      </c>
      <c r="N36" s="7" t="n">
        <v>0</v>
      </c>
      <c r="O36" s="7" t="n">
        <f aca="false">M36+N36</f>
        <v>9135</v>
      </c>
      <c r="P36" s="7" t="n">
        <v>0</v>
      </c>
      <c r="Q36" s="7" t="n">
        <f aca="false">O36+P36</f>
        <v>9135</v>
      </c>
      <c r="R36" s="7" t="n">
        <f aca="false">L36-Q36</f>
        <v>0</v>
      </c>
      <c r="S36" s="7" t="n">
        <v>0</v>
      </c>
      <c r="T36" s="10"/>
      <c r="U36" s="7"/>
      <c r="V36" s="43"/>
      <c r="W36" s="7"/>
      <c r="X36" s="7"/>
      <c r="Y36" s="7" t="n">
        <f aca="false">Q36-X36</f>
        <v>9135</v>
      </c>
    </row>
    <row r="37" customFormat="false" ht="16.5" hidden="true" customHeight="true" outlineLevel="0" collapsed="false">
      <c r="A37" s="7" t="n">
        <v>28</v>
      </c>
      <c r="B37" s="7"/>
      <c r="C37" s="7" t="s">
        <v>98</v>
      </c>
      <c r="D37" s="7" t="s">
        <v>99</v>
      </c>
      <c r="E37" s="9" t="s">
        <v>26</v>
      </c>
      <c r="F37" s="9"/>
      <c r="G37" s="15" t="n">
        <v>375</v>
      </c>
      <c r="H37" s="15" t="s">
        <v>93</v>
      </c>
      <c r="I37" s="7"/>
      <c r="J37" s="7"/>
      <c r="K37" s="7" t="n">
        <f aca="false">I37-J37</f>
        <v>0</v>
      </c>
      <c r="L37" s="7" t="n">
        <v>355656</v>
      </c>
      <c r="M37" s="7" t="n">
        <v>355656</v>
      </c>
      <c r="N37" s="7" t="n">
        <v>0</v>
      </c>
      <c r="O37" s="7" t="n">
        <f aca="false">M37+N37</f>
        <v>355656</v>
      </c>
      <c r="P37" s="7" t="n">
        <v>0</v>
      </c>
      <c r="Q37" s="7" t="n">
        <f aca="false">O37+P37</f>
        <v>355656</v>
      </c>
      <c r="R37" s="7" t="n">
        <f aca="false">L37-Q37</f>
        <v>0</v>
      </c>
      <c r="S37" s="7" t="n">
        <v>0</v>
      </c>
      <c r="T37" s="10"/>
      <c r="U37" s="7"/>
      <c r="V37" s="43"/>
      <c r="W37" s="7"/>
      <c r="X37" s="7"/>
      <c r="Y37" s="7" t="n">
        <f aca="false">Q37-X37</f>
        <v>355656</v>
      </c>
    </row>
    <row r="38" customFormat="false" ht="16.5" hidden="false" customHeight="true" outlineLevel="0" collapsed="false">
      <c r="A38" s="7"/>
      <c r="B38" s="8" t="n">
        <v>41944</v>
      </c>
      <c r="C38" s="7"/>
      <c r="D38" s="7"/>
      <c r="E38" s="9"/>
      <c r="F38" s="9"/>
      <c r="G38" s="15"/>
      <c r="H38" s="15"/>
      <c r="I38" s="7"/>
      <c r="J38" s="7"/>
      <c r="K38" s="7"/>
      <c r="L38" s="7"/>
      <c r="M38" s="7"/>
      <c r="N38" s="7"/>
      <c r="O38" s="7" t="n">
        <f aca="false">SUM(O34:O37)</f>
        <v>768921</v>
      </c>
      <c r="P38" s="7" t="n">
        <f aca="false">SUM(P34:P37)</f>
        <v>815244</v>
      </c>
      <c r="Q38" s="7" t="n">
        <f aca="false">SUM(Q34:Q37)</f>
        <v>1584165</v>
      </c>
      <c r="R38" s="7" t="n">
        <f aca="false">SUM(R34:R37)</f>
        <v>404404</v>
      </c>
      <c r="S38" s="7"/>
      <c r="T38" s="10"/>
      <c r="U38" s="7"/>
      <c r="V38" s="43"/>
      <c r="W38" s="7" t="n">
        <v>1739665</v>
      </c>
      <c r="X38" s="7" t="n">
        <v>1349702</v>
      </c>
      <c r="Y38" s="7" t="n">
        <f aca="false">Q38-X38</f>
        <v>234463</v>
      </c>
    </row>
    <row r="39" customFormat="false" ht="48" hidden="true" customHeight="true" outlineLevel="0" collapsed="false">
      <c r="A39" s="7" t="n">
        <v>29</v>
      </c>
      <c r="B39" s="8" t="n">
        <v>41974</v>
      </c>
      <c r="C39" s="13" t="s">
        <v>100</v>
      </c>
      <c r="D39" s="13" t="s">
        <v>101</v>
      </c>
      <c r="E39" s="14" t="s">
        <v>26</v>
      </c>
      <c r="F39" s="14"/>
      <c r="G39" s="13" t="n">
        <v>483</v>
      </c>
      <c r="H39" s="33" t="s">
        <v>163</v>
      </c>
      <c r="I39" s="13" t="n">
        <v>2</v>
      </c>
      <c r="J39" s="13" t="n">
        <v>1</v>
      </c>
      <c r="K39" s="13" t="n">
        <f aca="false">I39-J39</f>
        <v>1</v>
      </c>
      <c r="L39" s="13" t="n">
        <f aca="false">3123427+399458+254333</f>
        <v>3777218</v>
      </c>
      <c r="M39" s="13" t="n">
        <f aca="false">3123427+399458+254333</f>
        <v>3777218</v>
      </c>
      <c r="N39" s="13" t="n">
        <v>0</v>
      </c>
      <c r="O39" s="13" t="n">
        <v>147218</v>
      </c>
      <c r="P39" s="13" t="n">
        <v>3630000</v>
      </c>
      <c r="Q39" s="7" t="n">
        <f aca="false">O39+P39</f>
        <v>3777218</v>
      </c>
      <c r="R39" s="7" t="n">
        <f aca="false">L39-Q39</f>
        <v>0</v>
      </c>
      <c r="S39" s="13" t="n">
        <v>0</v>
      </c>
      <c r="T39" s="10" t="s">
        <v>164</v>
      </c>
      <c r="U39" s="7"/>
      <c r="V39" s="43"/>
      <c r="W39" s="7"/>
      <c r="X39" s="7"/>
      <c r="Y39" s="7" t="n">
        <f aca="false">Q39-X39</f>
        <v>3777218</v>
      </c>
    </row>
    <row r="40" customFormat="false" ht="45" hidden="true" customHeight="false" outlineLevel="0" collapsed="false">
      <c r="A40" s="7" t="n">
        <v>30</v>
      </c>
      <c r="B40" s="13"/>
      <c r="C40" s="13" t="s">
        <v>103</v>
      </c>
      <c r="D40" s="13" t="s">
        <v>104</v>
      </c>
      <c r="E40" s="14" t="s">
        <v>26</v>
      </c>
      <c r="F40" s="14"/>
      <c r="G40" s="13" t="n">
        <v>482</v>
      </c>
      <c r="H40" s="34" t="s">
        <v>165</v>
      </c>
      <c r="I40" s="13" t="n">
        <v>4</v>
      </c>
      <c r="J40" s="13" t="n">
        <v>3</v>
      </c>
      <c r="K40" s="13" t="n">
        <f aca="false">I40-J40</f>
        <v>1</v>
      </c>
      <c r="L40" s="13" t="n">
        <v>3708513</v>
      </c>
      <c r="M40" s="13" t="n">
        <v>775551</v>
      </c>
      <c r="N40" s="13" t="n">
        <v>0</v>
      </c>
      <c r="O40" s="16" t="n">
        <v>0</v>
      </c>
      <c r="P40" s="16" t="n">
        <v>775551</v>
      </c>
      <c r="Q40" s="13" t="n">
        <f aca="false">O40+P40</f>
        <v>775551</v>
      </c>
      <c r="R40" s="13" t="n">
        <f aca="false">L40-Q40</f>
        <v>2932962</v>
      </c>
      <c r="S40" s="13" t="n">
        <f aca="false">R40</f>
        <v>2932962</v>
      </c>
      <c r="T40" s="15" t="s">
        <v>90</v>
      </c>
      <c r="U40" s="7"/>
      <c r="V40" s="43"/>
      <c r="W40" s="7"/>
      <c r="X40" s="7"/>
      <c r="Y40" s="7" t="n">
        <f aca="false">Q40-X40</f>
        <v>775551</v>
      </c>
    </row>
    <row r="41" customFormat="false" ht="15" hidden="true" customHeight="false" outlineLevel="0" collapsed="false">
      <c r="A41" s="7" t="n">
        <v>31</v>
      </c>
      <c r="B41" s="7"/>
      <c r="C41" s="7" t="s">
        <v>105</v>
      </c>
      <c r="D41" s="7" t="s">
        <v>106</v>
      </c>
      <c r="E41" s="9" t="s">
        <v>79</v>
      </c>
      <c r="F41" s="9"/>
      <c r="G41" s="15" t="n">
        <v>459</v>
      </c>
      <c r="H41" s="15" t="s">
        <v>107</v>
      </c>
      <c r="I41" s="7" t="n">
        <v>2</v>
      </c>
      <c r="J41" s="7" t="n">
        <v>2</v>
      </c>
      <c r="K41" s="7" t="n">
        <f aca="false">I41-J41</f>
        <v>0</v>
      </c>
      <c r="L41" s="7" t="n">
        <v>236073</v>
      </c>
      <c r="M41" s="7" t="n">
        <v>236073</v>
      </c>
      <c r="N41" s="7" t="n">
        <v>0</v>
      </c>
      <c r="O41" s="7" t="n">
        <f aca="false">M41+N41</f>
        <v>236073</v>
      </c>
      <c r="P41" s="7" t="n">
        <v>0</v>
      </c>
      <c r="Q41" s="7" t="n">
        <f aca="false">O41+P41</f>
        <v>236073</v>
      </c>
      <c r="R41" s="7" t="n">
        <f aca="false">L41-Q41</f>
        <v>0</v>
      </c>
      <c r="S41" s="7" t="n">
        <v>0</v>
      </c>
      <c r="T41" s="10"/>
      <c r="U41" s="7"/>
      <c r="V41" s="43"/>
      <c r="W41" s="7"/>
      <c r="X41" s="7"/>
      <c r="Y41" s="7" t="n">
        <f aca="false">Q41-X41</f>
        <v>236073</v>
      </c>
    </row>
    <row r="42" customFormat="false" ht="15" hidden="true" customHeight="false" outlineLevel="0" collapsed="false">
      <c r="A42" s="7" t="n">
        <v>32</v>
      </c>
      <c r="B42" s="7"/>
      <c r="C42" s="7" t="s">
        <v>108</v>
      </c>
      <c r="D42" s="7" t="s">
        <v>109</v>
      </c>
      <c r="E42" s="9" t="s">
        <v>26</v>
      </c>
      <c r="F42" s="9"/>
      <c r="G42" s="7" t="n">
        <v>484</v>
      </c>
      <c r="H42" s="7" t="s">
        <v>110</v>
      </c>
      <c r="I42" s="7" t="n">
        <v>1</v>
      </c>
      <c r="J42" s="7" t="n">
        <v>1</v>
      </c>
      <c r="K42" s="7" t="n">
        <f aca="false">I42-J42</f>
        <v>0</v>
      </c>
      <c r="L42" s="7" t="n">
        <v>157988</v>
      </c>
      <c r="M42" s="7" t="n">
        <v>157988</v>
      </c>
      <c r="N42" s="7" t="n">
        <v>0</v>
      </c>
      <c r="O42" s="7" t="n">
        <v>0</v>
      </c>
      <c r="P42" s="7" t="n">
        <v>157988</v>
      </c>
      <c r="Q42" s="7" t="n">
        <f aca="false">O42+P42</f>
        <v>157988</v>
      </c>
      <c r="R42" s="7" t="n">
        <f aca="false">L42-Q42</f>
        <v>0</v>
      </c>
      <c r="S42" s="7" t="n">
        <v>0</v>
      </c>
      <c r="T42" s="10"/>
      <c r="U42" s="7" t="s">
        <v>111</v>
      </c>
      <c r="V42" s="43"/>
      <c r="W42" s="7"/>
      <c r="X42" s="7"/>
      <c r="Y42" s="7" t="n">
        <f aca="false">Q42-X42</f>
        <v>157988</v>
      </c>
    </row>
    <row r="43" customFormat="false" ht="15" hidden="false" customHeight="false" outlineLevel="0" collapsed="false">
      <c r="A43" s="7"/>
      <c r="B43" s="8" t="n">
        <v>41974</v>
      </c>
      <c r="C43" s="7"/>
      <c r="D43" s="7"/>
      <c r="E43" s="9"/>
      <c r="F43" s="9"/>
      <c r="G43" s="7"/>
      <c r="H43" s="7"/>
      <c r="I43" s="7"/>
      <c r="J43" s="7"/>
      <c r="K43" s="7"/>
      <c r="L43" s="7"/>
      <c r="M43" s="7"/>
      <c r="N43" s="7"/>
      <c r="O43" s="7" t="n">
        <f aca="false">SUM(O39:O42)</f>
        <v>383291</v>
      </c>
      <c r="P43" s="7" t="n">
        <f aca="false">SUM(P39:P42)</f>
        <v>4563539</v>
      </c>
      <c r="Q43" s="7" t="n">
        <f aca="false">SUM(Q39:Q42)</f>
        <v>4946830</v>
      </c>
      <c r="R43" s="7" t="n">
        <f aca="false">SUM(R39:R42)</f>
        <v>2932962</v>
      </c>
      <c r="S43" s="7"/>
      <c r="T43" s="10"/>
      <c r="U43" s="7"/>
      <c r="V43" s="43"/>
      <c r="W43" s="7" t="n">
        <v>6950042</v>
      </c>
      <c r="X43" s="7" t="n">
        <v>383675</v>
      </c>
      <c r="Y43" s="7" t="n">
        <f aca="false">Q43-X43</f>
        <v>4563155</v>
      </c>
    </row>
    <row r="44" customFormat="false" ht="15" hidden="true" customHeight="false" outlineLevel="0" collapsed="false">
      <c r="A44" s="7" t="n">
        <v>33</v>
      </c>
      <c r="B44" s="7" t="s">
        <v>112</v>
      </c>
      <c r="C44" s="7" t="s">
        <v>113</v>
      </c>
      <c r="D44" s="7" t="s">
        <v>114</v>
      </c>
      <c r="E44" s="9" t="s">
        <v>42</v>
      </c>
      <c r="F44" s="9" t="n">
        <v>491</v>
      </c>
      <c r="G44" s="7" t="n">
        <v>485</v>
      </c>
      <c r="H44" s="7" t="s">
        <v>110</v>
      </c>
      <c r="I44" s="7" t="n">
        <v>3</v>
      </c>
      <c r="J44" s="7" t="n">
        <v>3</v>
      </c>
      <c r="K44" s="7" t="n">
        <f aca="false">I44-J44</f>
        <v>0</v>
      </c>
      <c r="L44" s="7" t="n">
        <v>115157</v>
      </c>
      <c r="M44" s="7" t="n">
        <v>115157</v>
      </c>
      <c r="N44" s="7" t="n">
        <v>0</v>
      </c>
      <c r="O44" s="7" t="n">
        <f aca="false">M44+N44</f>
        <v>115157</v>
      </c>
      <c r="P44" s="7" t="n">
        <v>0</v>
      </c>
      <c r="Q44" s="7" t="n">
        <f aca="false">O44+P44</f>
        <v>115157</v>
      </c>
      <c r="R44" s="7" t="n">
        <f aca="false">L44-Q44</f>
        <v>0</v>
      </c>
      <c r="S44" s="7" t="n">
        <v>0</v>
      </c>
      <c r="T44" s="10"/>
      <c r="U44" s="7"/>
      <c r="V44" s="43"/>
      <c r="W44" s="7"/>
      <c r="X44" s="7"/>
      <c r="Y44" s="7" t="n">
        <f aca="false">Q44-X44</f>
        <v>115157</v>
      </c>
    </row>
    <row r="45" customFormat="false" ht="15" hidden="true" customHeight="false" outlineLevel="0" collapsed="false">
      <c r="A45" s="7" t="n">
        <v>34</v>
      </c>
      <c r="B45" s="7"/>
      <c r="C45" s="7" t="s">
        <v>115</v>
      </c>
      <c r="D45" s="7" t="s">
        <v>116</v>
      </c>
      <c r="E45" s="9" t="s">
        <v>42</v>
      </c>
      <c r="F45" s="9" t="n">
        <v>492</v>
      </c>
      <c r="G45" s="7" t="n">
        <v>486</v>
      </c>
      <c r="H45" s="7" t="s">
        <v>110</v>
      </c>
      <c r="I45" s="7" t="n">
        <v>6</v>
      </c>
      <c r="J45" s="7" t="n">
        <v>6</v>
      </c>
      <c r="K45" s="7" t="n">
        <f aca="false">I45-J45</f>
        <v>0</v>
      </c>
      <c r="L45" s="7" t="n">
        <v>210194</v>
      </c>
      <c r="M45" s="7" t="n">
        <v>210194</v>
      </c>
      <c r="N45" s="7" t="n">
        <v>0</v>
      </c>
      <c r="O45" s="7" t="n">
        <v>125194</v>
      </c>
      <c r="P45" s="7" t="n">
        <v>85000</v>
      </c>
      <c r="Q45" s="7" t="n">
        <f aca="false">O45+P45</f>
        <v>210194</v>
      </c>
      <c r="R45" s="7" t="n">
        <f aca="false">L45-Q45</f>
        <v>0</v>
      </c>
      <c r="S45" s="7" t="n">
        <v>0</v>
      </c>
      <c r="T45" s="10"/>
      <c r="U45" s="7"/>
      <c r="V45" s="43"/>
      <c r="W45" s="7"/>
      <c r="X45" s="7"/>
      <c r="Y45" s="7" t="n">
        <f aca="false">Q45-X45</f>
        <v>210194</v>
      </c>
    </row>
    <row r="46" customFormat="false" ht="15" hidden="true" customHeight="false" outlineLevel="0" collapsed="false">
      <c r="A46" s="7" t="n">
        <v>35</v>
      </c>
      <c r="B46" s="7"/>
      <c r="C46" s="7" t="s">
        <v>117</v>
      </c>
      <c r="D46" s="7" t="s">
        <v>118</v>
      </c>
      <c r="E46" s="9" t="s">
        <v>42</v>
      </c>
      <c r="F46" s="9" t="n">
        <v>493</v>
      </c>
      <c r="G46" s="7" t="n">
        <v>498</v>
      </c>
      <c r="H46" s="7" t="s">
        <v>110</v>
      </c>
      <c r="I46" s="7" t="n">
        <v>5</v>
      </c>
      <c r="J46" s="7" t="n">
        <v>5</v>
      </c>
      <c r="K46" s="7" t="n">
        <f aca="false">I46-J46</f>
        <v>0</v>
      </c>
      <c r="L46" s="7" t="n">
        <v>831294</v>
      </c>
      <c r="M46" s="7" t="n">
        <v>831294</v>
      </c>
      <c r="N46" s="7" t="n">
        <v>0</v>
      </c>
      <c r="O46" s="7" t="n">
        <v>125294</v>
      </c>
      <c r="P46" s="7" t="n">
        <v>706000</v>
      </c>
      <c r="Q46" s="7" t="n">
        <f aca="false">O46+P46</f>
        <v>831294</v>
      </c>
      <c r="R46" s="7" t="n">
        <f aca="false">L46-Q46</f>
        <v>0</v>
      </c>
      <c r="S46" s="7" t="n">
        <v>0</v>
      </c>
      <c r="T46" s="10"/>
      <c r="U46" s="7"/>
      <c r="V46" s="43"/>
      <c r="W46" s="7"/>
      <c r="X46" s="7"/>
      <c r="Y46" s="7" t="n">
        <f aca="false">Q46-X46</f>
        <v>831294</v>
      </c>
    </row>
    <row r="47" customFormat="false" ht="15" hidden="true" customHeight="false" outlineLevel="0" collapsed="false">
      <c r="A47" s="7" t="n">
        <v>36</v>
      </c>
      <c r="B47" s="7"/>
      <c r="C47" s="7" t="s">
        <v>119</v>
      </c>
      <c r="D47" s="7" t="s">
        <v>120</v>
      </c>
      <c r="E47" s="9" t="s">
        <v>42</v>
      </c>
      <c r="F47" s="9" t="n">
        <v>494</v>
      </c>
      <c r="G47" s="7" t="n">
        <v>494</v>
      </c>
      <c r="H47" s="7" t="s">
        <v>110</v>
      </c>
      <c r="I47" s="7" t="n">
        <v>4</v>
      </c>
      <c r="J47" s="7" t="n">
        <v>4</v>
      </c>
      <c r="K47" s="7" t="n">
        <f aca="false">I47-J47</f>
        <v>0</v>
      </c>
      <c r="L47" s="7" t="n">
        <v>175964</v>
      </c>
      <c r="M47" s="7" t="n">
        <v>175964</v>
      </c>
      <c r="N47" s="7" t="n">
        <v>0</v>
      </c>
      <c r="O47" s="7" t="n">
        <v>49964</v>
      </c>
      <c r="P47" s="7" t="n">
        <v>126000</v>
      </c>
      <c r="Q47" s="7" t="n">
        <f aca="false">O47+P47</f>
        <v>175964</v>
      </c>
      <c r="R47" s="7" t="n">
        <f aca="false">L47-Q47</f>
        <v>0</v>
      </c>
      <c r="S47" s="7" t="n">
        <v>0</v>
      </c>
      <c r="T47" s="10"/>
      <c r="U47" s="7"/>
      <c r="V47" s="43"/>
      <c r="W47" s="7"/>
      <c r="X47" s="7"/>
      <c r="Y47" s="7" t="n">
        <f aca="false">Q47-X47</f>
        <v>175964</v>
      </c>
    </row>
    <row r="48" customFormat="false" ht="15" hidden="false" customHeight="false" outlineLevel="0" collapsed="false">
      <c r="A48" s="7"/>
      <c r="B48" s="7" t="s">
        <v>112</v>
      </c>
      <c r="C48" s="7"/>
      <c r="D48" s="7"/>
      <c r="E48" s="9"/>
      <c r="F48" s="9"/>
      <c r="G48" s="7"/>
      <c r="H48" s="7"/>
      <c r="I48" s="7"/>
      <c r="J48" s="7"/>
      <c r="K48" s="7"/>
      <c r="L48" s="7"/>
      <c r="M48" s="7"/>
      <c r="N48" s="7"/>
      <c r="O48" s="7" t="n">
        <f aca="false">SUM(O44:O47)</f>
        <v>415609</v>
      </c>
      <c r="P48" s="7" t="n">
        <f aca="false">SUM(P44:P47)</f>
        <v>917000</v>
      </c>
      <c r="Q48" s="7" t="n">
        <f aca="false">SUM(Q44:Q47)</f>
        <v>1332609</v>
      </c>
      <c r="R48" s="7" t="n">
        <f aca="false">SUM(R44:R47)</f>
        <v>0</v>
      </c>
      <c r="S48" s="7"/>
      <c r="T48" s="10"/>
      <c r="U48" s="7"/>
      <c r="V48" s="43"/>
      <c r="W48" s="7" t="n">
        <v>1255541</v>
      </c>
      <c r="X48" s="7" t="n">
        <v>1255541</v>
      </c>
      <c r="Y48" s="7" t="n">
        <f aca="false">Q48-X48</f>
        <v>77068</v>
      </c>
    </row>
    <row r="49" customFormat="false" ht="60" hidden="true" customHeight="false" outlineLevel="0" collapsed="false">
      <c r="A49" s="7" t="n">
        <v>37</v>
      </c>
      <c r="B49" s="35" t="n">
        <v>42050</v>
      </c>
      <c r="C49" s="10" t="s">
        <v>121</v>
      </c>
      <c r="D49" s="7" t="s">
        <v>122</v>
      </c>
      <c r="E49" s="9" t="s">
        <v>79</v>
      </c>
      <c r="F49" s="7"/>
      <c r="G49" s="7" t="n">
        <v>535</v>
      </c>
      <c r="H49" s="36" t="s">
        <v>163</v>
      </c>
      <c r="I49" s="13" t="n">
        <v>5</v>
      </c>
      <c r="J49" s="13" t="n">
        <v>1</v>
      </c>
      <c r="K49" s="13" t="n">
        <f aca="false">I49-J49</f>
        <v>4</v>
      </c>
      <c r="L49" s="13" t="n">
        <v>28205031</v>
      </c>
      <c r="M49" s="13" t="n">
        <v>0</v>
      </c>
      <c r="N49" s="13" t="n">
        <v>16000000</v>
      </c>
      <c r="O49" s="16" t="n">
        <v>16000000</v>
      </c>
      <c r="P49" s="16" t="n">
        <v>5705121</v>
      </c>
      <c r="Q49" s="7" t="n">
        <f aca="false">O49+P49</f>
        <v>21705121</v>
      </c>
      <c r="R49" s="7" t="n">
        <f aca="false">L49-Q49</f>
        <v>6499910</v>
      </c>
      <c r="S49" s="13" t="n">
        <f aca="false">R49</f>
        <v>6499910</v>
      </c>
      <c r="T49" s="33" t="s">
        <v>124</v>
      </c>
      <c r="U49" s="7"/>
      <c r="V49" s="43"/>
      <c r="W49" s="7"/>
      <c r="X49" s="7"/>
      <c r="Y49" s="7" t="n">
        <f aca="false">Q49-X49</f>
        <v>21705121</v>
      </c>
    </row>
    <row r="50" customFormat="false" ht="15" hidden="true" customHeight="true" outlineLevel="0" collapsed="false">
      <c r="A50" s="7" t="n">
        <v>38</v>
      </c>
      <c r="B50" s="35"/>
      <c r="C50" s="10" t="s">
        <v>125</v>
      </c>
      <c r="D50" s="7" t="s">
        <v>126</v>
      </c>
      <c r="E50" s="7" t="s">
        <v>26</v>
      </c>
      <c r="F50" s="7"/>
      <c r="G50" s="7" t="n">
        <v>499</v>
      </c>
      <c r="H50" s="34" t="s">
        <v>165</v>
      </c>
      <c r="I50" s="7" t="n">
        <v>3</v>
      </c>
      <c r="J50" s="7" t="n">
        <v>3</v>
      </c>
      <c r="K50" s="7" t="n">
        <f aca="false">I50-J50</f>
        <v>0</v>
      </c>
      <c r="L50" s="7" t="n">
        <v>1757612</v>
      </c>
      <c r="M50" s="7" t="n">
        <v>1757612</v>
      </c>
      <c r="N50" s="7" t="n">
        <v>0</v>
      </c>
      <c r="O50" s="7" t="n">
        <f aca="false">M50+N50</f>
        <v>1757612</v>
      </c>
      <c r="P50" s="7" t="n">
        <v>0</v>
      </c>
      <c r="Q50" s="7" t="n">
        <f aca="false">O50+P50</f>
        <v>1757612</v>
      </c>
      <c r="R50" s="7" t="n">
        <f aca="false">L50-Q50</f>
        <v>0</v>
      </c>
      <c r="S50" s="7" t="n">
        <v>0</v>
      </c>
      <c r="T50" s="33"/>
      <c r="U50" s="7"/>
      <c r="V50" s="43"/>
      <c r="W50" s="7"/>
      <c r="X50" s="7"/>
      <c r="Y50" s="7" t="n">
        <f aca="false">Q50-X50</f>
        <v>1757612</v>
      </c>
    </row>
    <row r="51" customFormat="false" ht="15" hidden="true" customHeight="false" outlineLevel="0" collapsed="false">
      <c r="A51" s="7" t="n">
        <v>39</v>
      </c>
      <c r="B51" s="35"/>
      <c r="C51" s="10" t="s">
        <v>127</v>
      </c>
      <c r="D51" s="7" t="s">
        <v>128</v>
      </c>
      <c r="E51" s="7" t="s">
        <v>42</v>
      </c>
      <c r="F51" s="7" t="n">
        <v>530</v>
      </c>
      <c r="G51" s="7" t="n">
        <v>500</v>
      </c>
      <c r="H51" s="34"/>
      <c r="I51" s="7" t="n">
        <v>2</v>
      </c>
      <c r="J51" s="7" t="n">
        <v>2</v>
      </c>
      <c r="K51" s="7" t="n">
        <f aca="false">I51-J51</f>
        <v>0</v>
      </c>
      <c r="L51" s="7" t="n">
        <v>57925</v>
      </c>
      <c r="M51" s="7" t="n">
        <v>57925</v>
      </c>
      <c r="N51" s="7" t="n">
        <v>0</v>
      </c>
      <c r="O51" s="7" t="n">
        <f aca="false">M51+N51</f>
        <v>57925</v>
      </c>
      <c r="P51" s="7" t="n">
        <v>0</v>
      </c>
      <c r="Q51" s="7" t="n">
        <f aca="false">O51+P51</f>
        <v>57925</v>
      </c>
      <c r="R51" s="7" t="n">
        <f aca="false">L51-Q51</f>
        <v>0</v>
      </c>
      <c r="S51" s="7" t="n">
        <v>0</v>
      </c>
      <c r="T51" s="33"/>
      <c r="U51" s="7"/>
      <c r="V51" s="43"/>
      <c r="W51" s="7"/>
      <c r="X51" s="7"/>
      <c r="Y51" s="7" t="n">
        <f aca="false">Q51-X51</f>
        <v>57925</v>
      </c>
    </row>
    <row r="52" customFormat="false" ht="15" hidden="true" customHeight="false" outlineLevel="0" collapsed="false">
      <c r="A52" s="7" t="n">
        <v>40</v>
      </c>
      <c r="B52" s="35"/>
      <c r="C52" s="38" t="s">
        <v>129</v>
      </c>
      <c r="D52" s="7" t="s">
        <v>130</v>
      </c>
      <c r="E52" s="7" t="s">
        <v>42</v>
      </c>
      <c r="F52" s="7" t="n">
        <v>532</v>
      </c>
      <c r="G52" s="7" t="n">
        <v>507</v>
      </c>
      <c r="H52" s="34"/>
      <c r="I52" s="7" t="n">
        <v>2</v>
      </c>
      <c r="J52" s="7" t="n">
        <v>2</v>
      </c>
      <c r="K52" s="7" t="n">
        <f aca="false">I52-J52</f>
        <v>0</v>
      </c>
      <c r="L52" s="39" t="n">
        <v>506595</v>
      </c>
      <c r="M52" s="39" t="n">
        <v>506595</v>
      </c>
      <c r="N52" s="7" t="n">
        <v>0</v>
      </c>
      <c r="O52" s="7" t="n">
        <f aca="false">M52+N52</f>
        <v>506595</v>
      </c>
      <c r="P52" s="7" t="n">
        <v>0</v>
      </c>
      <c r="Q52" s="7" t="n">
        <f aca="false">O52+P52</f>
        <v>506595</v>
      </c>
      <c r="R52" s="7" t="n">
        <f aca="false">L52-Q52</f>
        <v>0</v>
      </c>
      <c r="S52" s="7" t="n">
        <v>0</v>
      </c>
      <c r="T52" s="33"/>
      <c r="U52" s="7"/>
      <c r="V52" s="43"/>
      <c r="W52" s="7"/>
      <c r="X52" s="7"/>
      <c r="Y52" s="7" t="n">
        <f aca="false">Q52-X52</f>
        <v>506595</v>
      </c>
    </row>
    <row r="53" customFormat="false" ht="15" hidden="false" customHeight="false" outlineLevel="0" collapsed="false">
      <c r="A53" s="7"/>
      <c r="B53" s="35" t="n">
        <v>42050</v>
      </c>
      <c r="C53" s="38"/>
      <c r="D53" s="7"/>
      <c r="E53" s="7"/>
      <c r="F53" s="7"/>
      <c r="G53" s="7"/>
      <c r="H53" s="81"/>
      <c r="I53" s="7"/>
      <c r="J53" s="7"/>
      <c r="K53" s="7"/>
      <c r="L53" s="39"/>
      <c r="M53" s="39"/>
      <c r="N53" s="7"/>
      <c r="O53" s="7" t="n">
        <f aca="false">SUM(O49:O52)</f>
        <v>18322132</v>
      </c>
      <c r="P53" s="7" t="n">
        <f aca="false">SUM(P49:P52)</f>
        <v>5705121</v>
      </c>
      <c r="Q53" s="7" t="n">
        <f aca="false">SUM(Q49:Q52)</f>
        <v>24027253</v>
      </c>
      <c r="R53" s="7" t="n">
        <f aca="false">SUM(R49:R52)</f>
        <v>6499910</v>
      </c>
      <c r="S53" s="82"/>
      <c r="T53" s="83"/>
      <c r="U53" s="43"/>
      <c r="V53" s="43"/>
      <c r="W53" s="7" t="n">
        <v>24027797</v>
      </c>
      <c r="X53" s="7" t="n">
        <v>21030639</v>
      </c>
      <c r="Y53" s="7" t="n">
        <f aca="false">Q53-X53</f>
        <v>2996614</v>
      </c>
    </row>
    <row r="54" s="93" customFormat="true" ht="15.75" hidden="true" customHeight="true" outlineLevel="0" collapsed="false">
      <c r="A54" s="84" t="n">
        <v>41</v>
      </c>
      <c r="B54" s="85" t="s">
        <v>131</v>
      </c>
      <c r="C54" s="86" t="s">
        <v>132</v>
      </c>
      <c r="D54" s="87" t="s">
        <v>133</v>
      </c>
      <c r="E54" s="87" t="s">
        <v>42</v>
      </c>
      <c r="F54" s="87"/>
      <c r="G54" s="87" t="n">
        <v>530</v>
      </c>
      <c r="H54" s="88" t="s">
        <v>166</v>
      </c>
      <c r="I54" s="87" t="n">
        <v>4</v>
      </c>
      <c r="J54" s="87" t="n">
        <v>4</v>
      </c>
      <c r="K54" s="87" t="n">
        <f aca="false">I54-J54</f>
        <v>0</v>
      </c>
      <c r="L54" s="89" t="n">
        <v>253877</v>
      </c>
      <c r="M54" s="89"/>
      <c r="N54" s="87"/>
      <c r="O54" s="87" t="n">
        <v>253877</v>
      </c>
      <c r="P54" s="87" t="n">
        <v>0</v>
      </c>
      <c r="Q54" s="84" t="n">
        <f aca="false">O54+P54</f>
        <v>253877</v>
      </c>
      <c r="R54" s="84" t="n">
        <f aca="false">L54-Q54</f>
        <v>0</v>
      </c>
      <c r="S54" s="90" t="n">
        <v>0</v>
      </c>
      <c r="T54" s="91"/>
      <c r="U54" s="92"/>
      <c r="V54" s="92"/>
      <c r="W54" s="84"/>
      <c r="X54" s="84"/>
      <c r="Y54" s="7" t="n">
        <f aca="false">Q54-X54</f>
        <v>253877</v>
      </c>
    </row>
    <row r="55" customFormat="false" ht="15" hidden="true" customHeight="true" outlineLevel="0" collapsed="false">
      <c r="A55" s="7" t="n">
        <v>42</v>
      </c>
      <c r="B55" s="35"/>
      <c r="C55" s="40" t="s">
        <v>134</v>
      </c>
      <c r="D55" s="12" t="s">
        <v>135</v>
      </c>
      <c r="E55" s="12" t="s">
        <v>26</v>
      </c>
      <c r="F55" s="12"/>
      <c r="G55" s="12" t="n">
        <v>716</v>
      </c>
      <c r="H55" s="88"/>
      <c r="I55" s="12" t="n">
        <v>4</v>
      </c>
      <c r="J55" s="12" t="n">
        <v>0</v>
      </c>
      <c r="K55" s="12" t="n">
        <f aca="false">I55-J55</f>
        <v>4</v>
      </c>
      <c r="L55" s="11" t="n">
        <v>1742983</v>
      </c>
      <c r="M55" s="11"/>
      <c r="N55" s="12"/>
      <c r="O55" s="12" t="n">
        <v>1288630</v>
      </c>
      <c r="P55" s="12" t="n">
        <v>0</v>
      </c>
      <c r="Q55" s="7" t="n">
        <f aca="false">O55+P55</f>
        <v>1288630</v>
      </c>
      <c r="R55" s="7" t="n">
        <f aca="false">L55-Q55</f>
        <v>454353</v>
      </c>
      <c r="S55" s="41" t="n">
        <f aca="false">R55</f>
        <v>454353</v>
      </c>
      <c r="T55" s="44" t="s">
        <v>167</v>
      </c>
      <c r="U55" s="43"/>
      <c r="V55" s="43"/>
      <c r="W55" s="7"/>
      <c r="X55" s="7"/>
      <c r="Y55" s="7" t="n">
        <f aca="false">Q55-X55</f>
        <v>1288630</v>
      </c>
    </row>
    <row r="56" customFormat="false" ht="30" hidden="true" customHeight="false" outlineLevel="0" collapsed="false">
      <c r="A56" s="7" t="n">
        <v>43</v>
      </c>
      <c r="B56" s="35"/>
      <c r="C56" s="40" t="s">
        <v>136</v>
      </c>
      <c r="D56" s="12" t="s">
        <v>137</v>
      </c>
      <c r="E56" s="12" t="s">
        <v>26</v>
      </c>
      <c r="F56" s="12"/>
      <c r="G56" s="12" t="n">
        <v>717</v>
      </c>
      <c r="H56" s="88"/>
      <c r="I56" s="12" t="n">
        <v>1</v>
      </c>
      <c r="J56" s="12" t="n">
        <v>0</v>
      </c>
      <c r="K56" s="12" t="n">
        <f aca="false">I56-J56</f>
        <v>1</v>
      </c>
      <c r="L56" s="11" t="n">
        <v>137822</v>
      </c>
      <c r="M56" s="11"/>
      <c r="N56" s="12"/>
      <c r="O56" s="12" t="n">
        <v>0</v>
      </c>
      <c r="P56" s="12" t="n">
        <v>0</v>
      </c>
      <c r="Q56" s="7" t="n">
        <f aca="false">O56+P56</f>
        <v>0</v>
      </c>
      <c r="R56" s="7" t="n">
        <f aca="false">L56-Q56</f>
        <v>137822</v>
      </c>
      <c r="S56" s="41" t="n">
        <f aca="false">R56</f>
        <v>137822</v>
      </c>
      <c r="T56" s="44"/>
      <c r="U56" s="43"/>
      <c r="V56" s="43"/>
      <c r="W56" s="7"/>
      <c r="X56" s="7"/>
      <c r="Y56" s="7" t="n">
        <f aca="false">Q56-X56</f>
        <v>0</v>
      </c>
    </row>
    <row r="57" customFormat="false" ht="15" hidden="true" customHeight="false" outlineLevel="0" collapsed="false">
      <c r="A57" s="7" t="n">
        <v>44</v>
      </c>
      <c r="B57" s="35"/>
      <c r="C57" s="45" t="s">
        <v>138</v>
      </c>
      <c r="D57" s="12" t="s">
        <v>139</v>
      </c>
      <c r="E57" s="12" t="s">
        <v>42</v>
      </c>
      <c r="F57" s="12"/>
      <c r="G57" s="12" t="n">
        <v>718</v>
      </c>
      <c r="H57" s="88"/>
      <c r="I57" s="12" t="n">
        <v>5</v>
      </c>
      <c r="J57" s="12" t="n">
        <v>5</v>
      </c>
      <c r="K57" s="12" t="n">
        <f aca="false">I57-J57</f>
        <v>0</v>
      </c>
      <c r="L57" s="11" t="n">
        <v>84262</v>
      </c>
      <c r="M57" s="11"/>
      <c r="N57" s="12"/>
      <c r="O57" s="12" t="n">
        <v>84262</v>
      </c>
      <c r="P57" s="12" t="n">
        <v>0</v>
      </c>
      <c r="Q57" s="7" t="n">
        <f aca="false">O57+P57</f>
        <v>84262</v>
      </c>
      <c r="R57" s="7" t="n">
        <f aca="false">L57-Q57</f>
        <v>0</v>
      </c>
      <c r="S57" s="41" t="n">
        <f aca="false">R57</f>
        <v>0</v>
      </c>
      <c r="T57" s="44"/>
      <c r="U57" s="43"/>
      <c r="V57" s="43"/>
      <c r="W57" s="7"/>
      <c r="X57" s="7"/>
      <c r="Y57" s="7" t="n">
        <f aca="false">Q57-X57</f>
        <v>84262</v>
      </c>
    </row>
    <row r="58" customFormat="false" ht="15" hidden="true" customHeight="false" outlineLevel="0" collapsed="false">
      <c r="A58" s="7" t="n">
        <v>45</v>
      </c>
      <c r="B58" s="35"/>
      <c r="C58" s="45" t="s">
        <v>140</v>
      </c>
      <c r="D58" s="12" t="s">
        <v>141</v>
      </c>
      <c r="E58" s="12" t="s">
        <v>42</v>
      </c>
      <c r="F58" s="12"/>
      <c r="G58" s="12" t="n">
        <v>719</v>
      </c>
      <c r="H58" s="88"/>
      <c r="I58" s="12" t="n">
        <v>2</v>
      </c>
      <c r="J58" s="12" t="n">
        <v>0</v>
      </c>
      <c r="K58" s="12" t="n">
        <f aca="false">I58-J58</f>
        <v>2</v>
      </c>
      <c r="L58" s="11" t="n">
        <v>137890</v>
      </c>
      <c r="M58" s="11"/>
      <c r="N58" s="12"/>
      <c r="O58" s="12" t="n">
        <v>0</v>
      </c>
      <c r="P58" s="12" t="n">
        <v>0</v>
      </c>
      <c r="Q58" s="7" t="n">
        <f aca="false">O58+P58</f>
        <v>0</v>
      </c>
      <c r="R58" s="7" t="n">
        <f aca="false">L58-Q58</f>
        <v>137890</v>
      </c>
      <c r="S58" s="41" t="n">
        <f aca="false">R58</f>
        <v>137890</v>
      </c>
      <c r="T58" s="44"/>
      <c r="U58" s="43"/>
      <c r="V58" s="43"/>
      <c r="W58" s="7"/>
      <c r="X58" s="7"/>
      <c r="Y58" s="7" t="n">
        <f aca="false">Q58-X58</f>
        <v>0</v>
      </c>
    </row>
    <row r="59" customFormat="false" ht="15" hidden="false" customHeight="false" outlineLevel="0" collapsed="false">
      <c r="A59" s="7"/>
      <c r="B59" s="85" t="s">
        <v>131</v>
      </c>
      <c r="C59" s="45"/>
      <c r="D59" s="12"/>
      <c r="E59" s="12"/>
      <c r="F59" s="12"/>
      <c r="G59" s="12"/>
      <c r="H59" s="94"/>
      <c r="I59" s="12"/>
      <c r="J59" s="12"/>
      <c r="K59" s="12"/>
      <c r="L59" s="11"/>
      <c r="M59" s="11"/>
      <c r="N59" s="12"/>
      <c r="O59" s="12" t="n">
        <f aca="false">SUM(O54:O58)</f>
        <v>1626769</v>
      </c>
      <c r="P59" s="12" t="n">
        <f aca="false">SUM(P54:P58)</f>
        <v>0</v>
      </c>
      <c r="Q59" s="7" t="n">
        <f aca="false">SUM(Q54:Q58)</f>
        <v>1626769</v>
      </c>
      <c r="R59" s="7" t="n">
        <f aca="false">SUM(R54:R58)</f>
        <v>730065</v>
      </c>
      <c r="S59" s="41" t="n">
        <f aca="false">R59</f>
        <v>730065</v>
      </c>
      <c r="T59" s="95"/>
      <c r="U59" s="43"/>
      <c r="V59" s="43"/>
      <c r="W59" s="7"/>
      <c r="X59" s="7"/>
      <c r="Y59" s="7"/>
    </row>
    <row r="60" customFormat="false" ht="15" hidden="false" customHeight="false" outlineLevel="0" collapsed="false">
      <c r="A60" s="7"/>
      <c r="B60" s="7"/>
      <c r="C60" s="46"/>
      <c r="D60" s="20"/>
      <c r="E60" s="20"/>
      <c r="F60" s="20"/>
      <c r="G60" s="20"/>
      <c r="H60" s="47"/>
      <c r="I60" s="47"/>
      <c r="J60" s="47"/>
      <c r="K60" s="47"/>
      <c r="L60" s="47"/>
      <c r="M60" s="47"/>
      <c r="N60" s="47"/>
      <c r="O60" s="47" t="n">
        <f aca="false">O7+O12+O13+O19+O25+O30+O33+O38+O43+O48+O53+O59</f>
        <v>43843306</v>
      </c>
      <c r="P60" s="47" t="n">
        <f aca="false">P7+P12+P13+P19+P25+P30+P33+P38+P43+P48+P53+P59</f>
        <v>17473904</v>
      </c>
      <c r="Q60" s="47" t="n">
        <f aca="false">Q7+Q12+Q13+Q19+Q25+Q30+Q33+Q38+Q43+Q48+Q53+Q59</f>
        <v>61317210</v>
      </c>
      <c r="R60" s="47" t="n">
        <f aca="false">R7+R12+R13+R19+R25+R30+R33+R38+R43+R48+R53+R59</f>
        <v>14411972</v>
      </c>
      <c r="S60" s="47" t="n">
        <f aca="false">S7+S12+S13+S19+S25+S30+S33+S38+S43+S48+S53+S59</f>
        <v>730065</v>
      </c>
      <c r="T60" s="10"/>
      <c r="W60" s="7" t="n">
        <f aca="false">SUM(W7:W59)</f>
        <v>70589197</v>
      </c>
      <c r="X60" s="7" t="n">
        <f aca="false">SUM(X7:X59)</f>
        <v>45814837</v>
      </c>
      <c r="Y60" s="7" t="n">
        <f aca="false">Q60-X60</f>
        <v>15502373</v>
      </c>
    </row>
    <row r="62" customFormat="false" ht="15" hidden="false" customHeight="false" outlineLevel="0" collapsed="false">
      <c r="N62" s="0" t="n">
        <f aca="false">M60+N60</f>
        <v>0</v>
      </c>
    </row>
    <row r="65" customFormat="false" ht="15" hidden="false" customHeight="false" outlineLevel="0" collapsed="false">
      <c r="W65" s="0" t="n">
        <f aca="false">61317210-45814837-8954672</f>
        <v>6547701</v>
      </c>
    </row>
  </sheetData>
  <mergeCells count="3">
    <mergeCell ref="H50:H52"/>
    <mergeCell ref="H54:H58"/>
    <mergeCell ref="T55:T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290" activeCellId="0" sqref="N3290"/>
    </sheetView>
  </sheetViews>
  <sheetFormatPr defaultRowHeight="15"/>
  <cols>
    <col collapsed="false" hidden="false" max="1" min="1" style="0" width="8.5748987854251"/>
    <col collapsed="false" hidden="false" max="2" min="2" style="0" width="13.8542510121457"/>
    <col collapsed="false" hidden="false" max="3" min="3" style="0" width="15.1376518218623"/>
    <col collapsed="false" hidden="false" max="6" min="4" style="0" width="8.5748987854251"/>
    <col collapsed="false" hidden="false" max="7" min="7" style="0" width="12.2834008097166"/>
    <col collapsed="false" hidden="false" max="8" min="8" style="0" width="14.1417004048583"/>
    <col collapsed="false" hidden="false" max="1025" min="9" style="0" width="8.5748987854251"/>
  </cols>
  <sheetData>
    <row r="2" customFormat="false" ht="15" hidden="false" customHeight="false" outlineLevel="0" collapsed="false">
      <c r="B2" s="0" t="n">
        <v>173000</v>
      </c>
      <c r="C2" s="0" t="n">
        <v>0</v>
      </c>
      <c r="D2" s="0" t="n">
        <f aca="false">SUM(B2:C2)</f>
        <v>173000</v>
      </c>
      <c r="E2" s="0" t="n">
        <f aca="false">G2+H2</f>
        <v>173000</v>
      </c>
      <c r="F2" s="0" t="n">
        <f aca="false">D2-E2</f>
        <v>0</v>
      </c>
      <c r="G2" s="0" t="n">
        <v>173000</v>
      </c>
      <c r="H2" s="0" t="n">
        <v>0</v>
      </c>
    </row>
    <row r="3" customFormat="false" ht="15" hidden="false" customHeight="false" outlineLevel="0" collapsed="false">
      <c r="B3" s="0" t="n">
        <v>38928</v>
      </c>
      <c r="C3" s="0" t="n">
        <v>0</v>
      </c>
      <c r="D3" s="0" t="n">
        <f aca="false">SUM(B3:C3)</f>
        <v>38928</v>
      </c>
      <c r="E3" s="0" t="n">
        <f aca="false">G3+H3</f>
        <v>38928</v>
      </c>
      <c r="F3" s="0" t="n">
        <f aca="false">D3-E3</f>
        <v>0</v>
      </c>
      <c r="G3" s="0" t="n">
        <v>38928</v>
      </c>
      <c r="H3" s="0" t="n">
        <v>0</v>
      </c>
    </row>
    <row r="4" customFormat="false" ht="15" hidden="false" customHeight="false" outlineLevel="0" collapsed="false">
      <c r="B4" s="0" t="n">
        <v>1141829</v>
      </c>
      <c r="C4" s="0" t="n">
        <v>0</v>
      </c>
      <c r="D4" s="0" t="n">
        <f aca="false">SUM(B4:C4)</f>
        <v>1141829</v>
      </c>
      <c r="E4" s="0" t="n">
        <f aca="false">G4+H4</f>
        <v>1141829</v>
      </c>
      <c r="F4" s="0" t="n">
        <f aca="false">D4-E4</f>
        <v>0</v>
      </c>
      <c r="G4" s="0" t="n">
        <v>1141829</v>
      </c>
      <c r="H4" s="0" t="n">
        <v>0</v>
      </c>
    </row>
    <row r="5" customFormat="false" ht="15" hidden="false" customHeight="false" outlineLevel="0" collapsed="false">
      <c r="B5" s="0" t="n">
        <v>150561</v>
      </c>
      <c r="C5" s="0" t="n">
        <v>0</v>
      </c>
      <c r="D5" s="0" t="n">
        <f aca="false">SUM(B5:C5)</f>
        <v>150561</v>
      </c>
      <c r="E5" s="0" t="n">
        <f aca="false">G5+H5</f>
        <v>150561</v>
      </c>
      <c r="F5" s="0" t="n">
        <f aca="false">D5-E5</f>
        <v>0</v>
      </c>
      <c r="G5" s="0" t="n">
        <v>150561</v>
      </c>
      <c r="H5" s="0" t="n">
        <v>0</v>
      </c>
    </row>
    <row r="6" customFormat="false" ht="15" hidden="false" customHeight="false" outlineLevel="0" collapsed="false">
      <c r="B6" s="0" t="n">
        <v>274062</v>
      </c>
      <c r="C6" s="0" t="n">
        <v>0</v>
      </c>
      <c r="D6" s="0" t="n">
        <f aca="false">SUM(B6:C6)</f>
        <v>274062</v>
      </c>
      <c r="E6" s="0" t="n">
        <f aca="false">G6+H6</f>
        <v>274062</v>
      </c>
      <c r="F6" s="0" t="n">
        <f aca="false">D6-E6</f>
        <v>0</v>
      </c>
      <c r="G6" s="0" t="n">
        <v>274062</v>
      </c>
      <c r="H6" s="0" t="n">
        <v>0</v>
      </c>
    </row>
    <row r="7" customFormat="false" ht="15" hidden="false" customHeight="false" outlineLevel="0" collapsed="false">
      <c r="B7" s="0" t="n">
        <v>180301</v>
      </c>
      <c r="D7" s="0" t="n">
        <f aca="false">SUM(B7:C7)</f>
        <v>180301</v>
      </c>
      <c r="E7" s="0" t="n">
        <f aca="false">G7+H7</f>
        <v>180301</v>
      </c>
      <c r="F7" s="0" t="n">
        <f aca="false">D7-E7</f>
        <v>0</v>
      </c>
      <c r="G7" s="0" t="n">
        <v>180301</v>
      </c>
    </row>
    <row r="8" customFormat="false" ht="15" hidden="false" customHeight="false" outlineLevel="0" collapsed="false">
      <c r="B8" s="0" t="n">
        <v>1004304</v>
      </c>
      <c r="C8" s="0" t="n">
        <v>0</v>
      </c>
      <c r="D8" s="0" t="n">
        <f aca="false">SUM(B8:C8)</f>
        <v>1004304</v>
      </c>
      <c r="E8" s="0" t="n">
        <f aca="false">G8+H8</f>
        <v>1004304</v>
      </c>
      <c r="F8" s="0" t="n">
        <f aca="false">D8-E8</f>
        <v>0</v>
      </c>
      <c r="G8" s="0" t="n">
        <v>1004304</v>
      </c>
      <c r="H8" s="0" t="n">
        <v>0</v>
      </c>
    </row>
    <row r="9" customFormat="false" ht="15" hidden="false" customHeight="false" outlineLevel="0" collapsed="false">
      <c r="B9" s="0" t="n">
        <v>295316</v>
      </c>
      <c r="D9" s="0" t="n">
        <f aca="false">SUM(B9:C9)</f>
        <v>295316</v>
      </c>
      <c r="E9" s="0" t="n">
        <f aca="false">G9+H9</f>
        <v>295316</v>
      </c>
      <c r="F9" s="0" t="n">
        <f aca="false">D9-E9</f>
        <v>0</v>
      </c>
      <c r="G9" s="0" t="n">
        <v>295316</v>
      </c>
    </row>
    <row r="10" customFormat="false" ht="15" hidden="false" customHeight="false" outlineLevel="0" collapsed="false">
      <c r="B10" s="0" t="n">
        <v>0</v>
      </c>
      <c r="D10" s="0" t="n">
        <f aca="false">SUM(B10:C10)</f>
        <v>0</v>
      </c>
      <c r="E10" s="0" t="n">
        <f aca="false">G10+H10</f>
        <v>0</v>
      </c>
      <c r="F10" s="0" t="n">
        <f aca="false">D10-E10</f>
        <v>0</v>
      </c>
      <c r="G10" s="0" t="n">
        <v>0</v>
      </c>
    </row>
    <row r="11" customFormat="false" ht="15" hidden="false" customHeight="false" outlineLevel="0" collapsed="false">
      <c r="B11" s="0" t="n">
        <v>208675</v>
      </c>
      <c r="C11" s="0" t="n">
        <v>0</v>
      </c>
      <c r="D11" s="0" t="n">
        <f aca="false">SUM(B11:C11)</f>
        <v>208675</v>
      </c>
      <c r="E11" s="0" t="n">
        <f aca="false">G11+H11</f>
        <v>208675</v>
      </c>
      <c r="F11" s="0" t="n">
        <f aca="false">D11-E11</f>
        <v>0</v>
      </c>
      <c r="G11" s="0" t="n">
        <v>208675</v>
      </c>
      <c r="H11" s="0" t="n">
        <v>0</v>
      </c>
    </row>
    <row r="12" customFormat="false" ht="15" hidden="false" customHeight="false" outlineLevel="0" collapsed="false">
      <c r="B12" s="0" t="n">
        <v>83827</v>
      </c>
      <c r="C12" s="0" t="n">
        <v>0</v>
      </c>
      <c r="D12" s="0" t="n">
        <f aca="false">SUM(B12:C12)</f>
        <v>83827</v>
      </c>
      <c r="E12" s="0" t="n">
        <f aca="false">G12+H12</f>
        <v>83827</v>
      </c>
      <c r="F12" s="0" t="n">
        <f aca="false">D12-E12</f>
        <v>0</v>
      </c>
      <c r="G12" s="0" t="n">
        <v>83827</v>
      </c>
      <c r="H12" s="0" t="n">
        <v>0</v>
      </c>
    </row>
    <row r="13" customFormat="false" ht="15" hidden="false" customHeight="false" outlineLevel="0" collapsed="false">
      <c r="B13" s="0" t="n">
        <v>2656272</v>
      </c>
      <c r="C13" s="0" t="n">
        <v>0</v>
      </c>
      <c r="D13" s="0" t="n">
        <f aca="false">SUM(B13:C13)</f>
        <v>2656272</v>
      </c>
      <c r="E13" s="0" t="n">
        <f aca="false">G13+H13</f>
        <v>2656272</v>
      </c>
      <c r="F13" s="0" t="n">
        <f aca="false">D13-E13</f>
        <v>0</v>
      </c>
      <c r="G13" s="0" t="n">
        <v>2656272</v>
      </c>
      <c r="H13" s="0" t="n">
        <v>0</v>
      </c>
    </row>
    <row r="14" customFormat="false" ht="15" hidden="false" customHeight="false" outlineLevel="0" collapsed="false">
      <c r="B14" s="0" t="n">
        <v>104198</v>
      </c>
      <c r="C14" s="0" t="n">
        <v>0</v>
      </c>
      <c r="D14" s="0" t="n">
        <f aca="false">SUM(B14:C14)</f>
        <v>104198</v>
      </c>
      <c r="E14" s="0" t="n">
        <f aca="false">G14+H14</f>
        <v>104198</v>
      </c>
      <c r="F14" s="0" t="n">
        <f aca="false">D14-E14</f>
        <v>0</v>
      </c>
      <c r="G14" s="0" t="n">
        <v>104198</v>
      </c>
      <c r="H14" s="0" t="n">
        <v>0</v>
      </c>
    </row>
    <row r="15" customFormat="false" ht="15" hidden="false" customHeight="false" outlineLevel="0" collapsed="false">
      <c r="B15" s="0" t="n">
        <v>529588</v>
      </c>
      <c r="C15" s="0" t="n">
        <v>0</v>
      </c>
      <c r="D15" s="0" t="n">
        <f aca="false">SUM(B15:C15)</f>
        <v>529588</v>
      </c>
      <c r="E15" s="0" t="n">
        <f aca="false">G15+H15</f>
        <v>529588</v>
      </c>
      <c r="F15" s="0" t="n">
        <f aca="false">D15-E15</f>
        <v>0</v>
      </c>
      <c r="G15" s="0" t="n">
        <v>529588</v>
      </c>
      <c r="H15" s="0" t="n">
        <v>0</v>
      </c>
    </row>
    <row r="16" customFormat="false" ht="15" hidden="false" customHeight="false" outlineLevel="0" collapsed="false">
      <c r="B16" s="0" t="n">
        <v>10060430</v>
      </c>
      <c r="C16" s="0" t="n">
        <v>0</v>
      </c>
      <c r="D16" s="0" t="n">
        <f aca="false">SUM(B16:C16)</f>
        <v>10060430</v>
      </c>
      <c r="E16" s="0" t="n">
        <f aca="false">G16+H16</f>
        <v>10060430</v>
      </c>
      <c r="F16" s="0" t="n">
        <f aca="false">D16-E16</f>
        <v>0</v>
      </c>
      <c r="G16" s="0" t="n">
        <v>10060430</v>
      </c>
      <c r="H16" s="0" t="n">
        <v>0</v>
      </c>
    </row>
    <row r="17" customFormat="false" ht="15" hidden="false" customHeight="false" outlineLevel="0" collapsed="false">
      <c r="B17" s="0" t="n">
        <v>566454</v>
      </c>
      <c r="C17" s="0" t="n">
        <v>0</v>
      </c>
      <c r="D17" s="0" t="n">
        <f aca="false">SUM(B17:C17)</f>
        <v>566454</v>
      </c>
      <c r="E17" s="0" t="n">
        <f aca="false">G17+H17</f>
        <v>566454</v>
      </c>
      <c r="F17" s="0" t="n">
        <f aca="false">D17-E17</f>
        <v>0</v>
      </c>
      <c r="G17" s="0" t="n">
        <v>566454</v>
      </c>
      <c r="H17" s="0" t="n">
        <v>0</v>
      </c>
    </row>
    <row r="18" customFormat="false" ht="15" hidden="false" customHeight="false" outlineLevel="0" collapsed="false">
      <c r="B18" s="0" t="n">
        <v>111495</v>
      </c>
      <c r="C18" s="0" t="n">
        <v>0</v>
      </c>
      <c r="D18" s="0" t="n">
        <f aca="false">SUM(B18:C18)</f>
        <v>111495</v>
      </c>
      <c r="E18" s="0" t="n">
        <f aca="false">G18+H18</f>
        <v>111495</v>
      </c>
      <c r="F18" s="0" t="n">
        <f aca="false">D18-E18</f>
        <v>0</v>
      </c>
      <c r="G18" s="0" t="n">
        <v>111495</v>
      </c>
      <c r="H18" s="0" t="n">
        <v>0</v>
      </c>
    </row>
    <row r="19" customFormat="false" ht="15" hidden="false" customHeight="false" outlineLevel="0" collapsed="false">
      <c r="B19" s="0" t="n">
        <v>49470</v>
      </c>
      <c r="C19" s="0" t="n">
        <v>0</v>
      </c>
      <c r="D19" s="0" t="n">
        <f aca="false">SUM(B19:C19)</f>
        <v>49470</v>
      </c>
      <c r="E19" s="0" t="n">
        <f aca="false">G19+H19</f>
        <v>49470</v>
      </c>
      <c r="F19" s="0" t="n">
        <f aca="false">D19-E19</f>
        <v>0</v>
      </c>
      <c r="G19" s="0" t="n">
        <v>49470</v>
      </c>
      <c r="H19" s="0" t="n">
        <v>0</v>
      </c>
    </row>
    <row r="20" customFormat="false" ht="15" hidden="false" customHeight="false" outlineLevel="0" collapsed="false">
      <c r="B20" s="0" t="n">
        <v>899095</v>
      </c>
      <c r="C20" s="0" t="n">
        <v>0</v>
      </c>
      <c r="D20" s="0" t="n">
        <f aca="false">SUM(B20:C20)</f>
        <v>899095</v>
      </c>
      <c r="E20" s="0" t="n">
        <f aca="false">G20+H20</f>
        <v>899095</v>
      </c>
      <c r="F20" s="0" t="n">
        <f aca="false">D20-E20</f>
        <v>0</v>
      </c>
      <c r="G20" s="0" t="n">
        <v>899095</v>
      </c>
      <c r="H20" s="0" t="n">
        <v>0</v>
      </c>
    </row>
    <row r="21" customFormat="false" ht="15" hidden="false" customHeight="false" outlineLevel="0" collapsed="false">
      <c r="B21" s="0" t="n">
        <v>237628</v>
      </c>
      <c r="C21" s="0" t="n">
        <v>0</v>
      </c>
      <c r="D21" s="0" t="n">
        <f aca="false">SUM(B21:C21)</f>
        <v>237628</v>
      </c>
      <c r="E21" s="0" t="n">
        <f aca="false">G21+H21</f>
        <v>237628</v>
      </c>
      <c r="F21" s="0" t="n">
        <f aca="false">D21-E21</f>
        <v>0</v>
      </c>
      <c r="G21" s="0" t="n">
        <v>105628</v>
      </c>
      <c r="H21" s="0" t="n">
        <v>132000</v>
      </c>
    </row>
    <row r="22" customFormat="false" ht="15" hidden="false" customHeight="false" outlineLevel="0" collapsed="false">
      <c r="B22" s="0" t="n">
        <v>2931437</v>
      </c>
      <c r="C22" s="0" t="n">
        <v>0</v>
      </c>
      <c r="D22" s="0" t="n">
        <f aca="false">SUM(B22:C22)</f>
        <v>2931437</v>
      </c>
      <c r="E22" s="0" t="n">
        <f aca="false">G22+H22</f>
        <v>2931437</v>
      </c>
      <c r="F22" s="0" t="n">
        <f aca="false">D22-E22</f>
        <v>0</v>
      </c>
      <c r="G22" s="0" t="n">
        <v>824437</v>
      </c>
      <c r="H22" s="0" t="n">
        <v>2107000</v>
      </c>
    </row>
    <row r="23" customFormat="false" ht="15" hidden="false" customHeight="false" outlineLevel="0" collapsed="false">
      <c r="B23" s="0" t="n">
        <v>1143740</v>
      </c>
      <c r="C23" s="0" t="n">
        <v>0</v>
      </c>
      <c r="D23" s="0" t="n">
        <f aca="false">SUM(B23:C23)</f>
        <v>1143740</v>
      </c>
      <c r="E23" s="0" t="n">
        <f aca="false">G23+H23</f>
        <v>1143740</v>
      </c>
      <c r="F23" s="0" t="n">
        <f aca="false">D23-E23</f>
        <v>0</v>
      </c>
      <c r="G23" s="0" t="n">
        <v>1143740</v>
      </c>
      <c r="H23" s="0" t="n">
        <v>0</v>
      </c>
    </row>
    <row r="24" customFormat="false" ht="15" hidden="false" customHeight="false" outlineLevel="0" collapsed="false">
      <c r="B24" s="0" t="n">
        <v>5000</v>
      </c>
      <c r="C24" s="0" t="n">
        <v>0</v>
      </c>
      <c r="D24" s="0" t="n">
        <f aca="false">SUM(B24:C24)</f>
        <v>5000</v>
      </c>
      <c r="E24" s="0" t="n">
        <f aca="false">G24+H24</f>
        <v>5000</v>
      </c>
      <c r="F24" s="0" t="n">
        <f aca="false">D24-E24</f>
        <v>0</v>
      </c>
      <c r="G24" s="0" t="n">
        <v>5000</v>
      </c>
      <c r="H24" s="0" t="n">
        <v>0</v>
      </c>
    </row>
    <row r="25" customFormat="false" ht="15" hidden="false" customHeight="false" outlineLevel="0" collapsed="false">
      <c r="B25" s="0" t="n">
        <v>1719974</v>
      </c>
      <c r="C25" s="0" t="n">
        <v>0</v>
      </c>
      <c r="D25" s="0" t="n">
        <f aca="false">SUM(B25:C25)</f>
        <v>1719974</v>
      </c>
      <c r="E25" s="0" t="n">
        <f aca="false">G25+H25</f>
        <v>1719974</v>
      </c>
      <c r="F25" s="0" t="n">
        <f aca="false">D25-E25</f>
        <v>0</v>
      </c>
      <c r="G25" s="0" t="n">
        <v>1719974</v>
      </c>
      <c r="H25" s="0" t="n">
        <v>0</v>
      </c>
    </row>
    <row r="26" customFormat="false" ht="15" hidden="false" customHeight="false" outlineLevel="0" collapsed="false">
      <c r="B26" s="0" t="n">
        <v>760000</v>
      </c>
      <c r="C26" s="0" t="n">
        <v>2489120</v>
      </c>
      <c r="D26" s="0" t="n">
        <f aca="false">SUM(B26:C26)</f>
        <v>3249120</v>
      </c>
      <c r="E26" s="0" t="n">
        <f aca="false">G26+H26</f>
        <v>3234000</v>
      </c>
      <c r="F26" s="0" t="n">
        <f aca="false">D26-E26</f>
        <v>15120</v>
      </c>
      <c r="G26" s="0" t="n">
        <v>0</v>
      </c>
      <c r="H26" s="0" t="n">
        <v>3234000</v>
      </c>
    </row>
    <row r="27" customFormat="false" ht="15" hidden="false" customHeight="false" outlineLevel="0" collapsed="false">
      <c r="B27" s="0" t="n">
        <v>903942</v>
      </c>
      <c r="C27" s="0" t="n">
        <v>488367</v>
      </c>
      <c r="D27" s="0" t="n">
        <f aca="false">SUM(B27:C27)</f>
        <v>1392309</v>
      </c>
      <c r="E27" s="0" t="n">
        <f aca="false">G27+H27</f>
        <v>1392709</v>
      </c>
      <c r="F27" s="0" t="n">
        <f aca="false">D27-E27</f>
        <v>-400</v>
      </c>
      <c r="G27" s="0" t="n">
        <v>323161</v>
      </c>
      <c r="H27" s="0" t="n">
        <v>1069548</v>
      </c>
    </row>
    <row r="28" customFormat="false" ht="15" hidden="false" customHeight="false" outlineLevel="0" collapsed="false">
      <c r="B28" s="0" t="n">
        <v>80969</v>
      </c>
      <c r="C28" s="0" t="n">
        <v>0</v>
      </c>
      <c r="D28" s="0" t="n">
        <f aca="false">SUM(B28:C28)</f>
        <v>80969</v>
      </c>
      <c r="E28" s="0" t="n">
        <f aca="false">G28+H28</f>
        <v>80969</v>
      </c>
      <c r="F28" s="0" t="n">
        <f aca="false">D28-E28</f>
        <v>0</v>
      </c>
      <c r="G28" s="0" t="n">
        <v>80969</v>
      </c>
      <c r="H28" s="0" t="n">
        <v>0</v>
      </c>
    </row>
    <row r="29" customFormat="false" ht="15" hidden="false" customHeight="false" outlineLevel="0" collapsed="false">
      <c r="B29" s="0" t="n">
        <v>9135</v>
      </c>
      <c r="C29" s="0" t="n">
        <v>0</v>
      </c>
      <c r="D29" s="0" t="n">
        <f aca="false">SUM(B29:C29)</f>
        <v>9135</v>
      </c>
      <c r="E29" s="0" t="n">
        <f aca="false">G29+H29</f>
        <v>9135</v>
      </c>
      <c r="F29" s="0" t="n">
        <f aca="false">D29-E29</f>
        <v>0</v>
      </c>
      <c r="G29" s="0" t="n">
        <v>9135</v>
      </c>
      <c r="H29" s="0" t="n">
        <v>0</v>
      </c>
    </row>
    <row r="30" customFormat="false" ht="15" hidden="false" customHeight="false" outlineLevel="0" collapsed="false">
      <c r="B30" s="0" t="n">
        <v>355656</v>
      </c>
      <c r="C30" s="0" t="n">
        <v>0</v>
      </c>
      <c r="D30" s="0" t="n">
        <f aca="false">SUM(B30:C30)</f>
        <v>355656</v>
      </c>
      <c r="E30" s="0" t="n">
        <f aca="false">G30+H30</f>
        <v>355656</v>
      </c>
      <c r="F30" s="0" t="n">
        <f aca="false">D30-E30</f>
        <v>0</v>
      </c>
      <c r="G30" s="0" t="n">
        <v>355656</v>
      </c>
      <c r="H30" s="0" t="n">
        <v>0</v>
      </c>
    </row>
    <row r="31" customFormat="false" ht="15" hidden="false" customHeight="false" outlineLevel="0" collapsed="false">
      <c r="B31" s="0" t="n">
        <v>3777218</v>
      </c>
      <c r="C31" s="0" t="n">
        <v>0</v>
      </c>
      <c r="D31" s="0" t="n">
        <f aca="false">SUM(B31:C31)</f>
        <v>3777218</v>
      </c>
      <c r="E31" s="0" t="n">
        <f aca="false">G31+H31</f>
        <v>3777218</v>
      </c>
      <c r="F31" s="0" t="n">
        <f aca="false">D31-E31</f>
        <v>0</v>
      </c>
      <c r="G31" s="0" t="n">
        <v>147218</v>
      </c>
      <c r="H31" s="0" t="n">
        <v>3630000</v>
      </c>
    </row>
    <row r="32" customFormat="false" ht="15" hidden="false" customHeight="false" outlineLevel="0" collapsed="false">
      <c r="B32" s="0" t="n">
        <v>0</v>
      </c>
      <c r="C32" s="0" t="n">
        <v>775551</v>
      </c>
      <c r="D32" s="0" t="n">
        <f aca="false">SUM(B32:C32)</f>
        <v>775551</v>
      </c>
      <c r="E32" s="0" t="n">
        <f aca="false">G32+H32</f>
        <v>775551</v>
      </c>
      <c r="F32" s="0" t="n">
        <f aca="false">D32-E32</f>
        <v>0</v>
      </c>
      <c r="G32" s="0" t="n">
        <v>0</v>
      </c>
      <c r="H32" s="0" t="n">
        <v>775551</v>
      </c>
    </row>
    <row r="33" customFormat="false" ht="15" hidden="false" customHeight="false" outlineLevel="0" collapsed="false">
      <c r="B33" s="0" t="n">
        <v>236073</v>
      </c>
      <c r="C33" s="0" t="n">
        <v>0</v>
      </c>
      <c r="D33" s="0" t="n">
        <f aca="false">SUM(B33:C33)</f>
        <v>236073</v>
      </c>
      <c r="E33" s="0" t="n">
        <f aca="false">G33+H33</f>
        <v>236073</v>
      </c>
      <c r="F33" s="0" t="n">
        <f aca="false">D33-E33</f>
        <v>0</v>
      </c>
      <c r="G33" s="0" t="n">
        <v>236073</v>
      </c>
      <c r="H33" s="0" t="n">
        <v>0</v>
      </c>
    </row>
    <row r="34" customFormat="false" ht="15" hidden="false" customHeight="false" outlineLevel="0" collapsed="false">
      <c r="B34" s="0" t="n">
        <v>157988</v>
      </c>
      <c r="C34" s="0" t="n">
        <v>0</v>
      </c>
      <c r="D34" s="0" t="n">
        <f aca="false">SUM(B34:C34)</f>
        <v>157988</v>
      </c>
      <c r="E34" s="0" t="n">
        <f aca="false">G34+H34</f>
        <v>157988</v>
      </c>
      <c r="F34" s="0" t="n">
        <f aca="false">D34-E34</f>
        <v>0</v>
      </c>
      <c r="G34" s="0" t="n">
        <v>0</v>
      </c>
      <c r="H34" s="0" t="n">
        <v>157988</v>
      </c>
    </row>
    <row r="35" customFormat="false" ht="15" hidden="false" customHeight="false" outlineLevel="0" collapsed="false">
      <c r="B35" s="0" t="n">
        <v>115157</v>
      </c>
      <c r="C35" s="0" t="n">
        <v>0</v>
      </c>
      <c r="D35" s="0" t="n">
        <f aca="false">SUM(B35:C35)</f>
        <v>115157</v>
      </c>
      <c r="E35" s="0" t="n">
        <f aca="false">G35+H35</f>
        <v>115157</v>
      </c>
      <c r="F35" s="0" t="n">
        <f aca="false">D35-E35</f>
        <v>0</v>
      </c>
      <c r="G35" s="0" t="n">
        <v>115157</v>
      </c>
      <c r="H35" s="0" t="n">
        <v>0</v>
      </c>
    </row>
    <row r="36" customFormat="false" ht="15" hidden="false" customHeight="false" outlineLevel="0" collapsed="false">
      <c r="B36" s="0" t="n">
        <v>210194</v>
      </c>
      <c r="C36" s="0" t="n">
        <v>0</v>
      </c>
      <c r="D36" s="0" t="n">
        <f aca="false">SUM(B36:C36)</f>
        <v>210194</v>
      </c>
      <c r="E36" s="0" t="n">
        <f aca="false">G36+H36</f>
        <v>210194</v>
      </c>
      <c r="F36" s="0" t="n">
        <f aca="false">D36-E36</f>
        <v>0</v>
      </c>
      <c r="G36" s="0" t="n">
        <v>125194</v>
      </c>
      <c r="H36" s="0" t="n">
        <v>85000</v>
      </c>
    </row>
    <row r="37" customFormat="false" ht="15" hidden="false" customHeight="false" outlineLevel="0" collapsed="false">
      <c r="B37" s="0" t="n">
        <v>831294</v>
      </c>
      <c r="C37" s="0" t="n">
        <v>0</v>
      </c>
      <c r="D37" s="0" t="n">
        <f aca="false">SUM(B37:C37)</f>
        <v>831294</v>
      </c>
      <c r="E37" s="0" t="n">
        <f aca="false">G37+H37</f>
        <v>831294</v>
      </c>
      <c r="F37" s="0" t="n">
        <f aca="false">D37-E37</f>
        <v>0</v>
      </c>
      <c r="G37" s="0" t="n">
        <v>125294</v>
      </c>
      <c r="H37" s="0" t="n">
        <v>706000</v>
      </c>
    </row>
    <row r="38" customFormat="false" ht="15" hidden="false" customHeight="false" outlineLevel="0" collapsed="false">
      <c r="B38" s="0" t="n">
        <v>175964</v>
      </c>
      <c r="C38" s="0" t="n">
        <v>0</v>
      </c>
      <c r="D38" s="0" t="n">
        <f aca="false">SUM(B38:C38)</f>
        <v>175964</v>
      </c>
      <c r="E38" s="0" t="n">
        <f aca="false">G38+H38</f>
        <v>175964</v>
      </c>
      <c r="F38" s="0" t="n">
        <f aca="false">D38-E38</f>
        <v>0</v>
      </c>
      <c r="G38" s="0" t="n">
        <v>49964</v>
      </c>
      <c r="H38" s="0" t="n">
        <v>126000</v>
      </c>
    </row>
    <row r="39" customFormat="false" ht="15" hidden="false" customHeight="false" outlineLevel="0" collapsed="false">
      <c r="B39" s="0" t="n">
        <v>16000000</v>
      </c>
      <c r="C39" s="0" t="n">
        <v>5705121</v>
      </c>
      <c r="D39" s="0" t="n">
        <f aca="false">SUM(B39:C39)</f>
        <v>21705121</v>
      </c>
      <c r="E39" s="0" t="n">
        <f aca="false">G39+H39</f>
        <v>21705121</v>
      </c>
      <c r="F39" s="0" t="n">
        <f aca="false">D39-E39</f>
        <v>0</v>
      </c>
      <c r="G39" s="0" t="n">
        <v>16000000</v>
      </c>
      <c r="H39" s="0" t="n">
        <v>5705121</v>
      </c>
    </row>
    <row r="40" customFormat="false" ht="15" hidden="false" customHeight="false" outlineLevel="0" collapsed="false">
      <c r="B40" s="0" t="n">
        <v>1757612</v>
      </c>
      <c r="C40" s="0" t="n">
        <v>0</v>
      </c>
      <c r="D40" s="0" t="n">
        <f aca="false">SUM(B40:C40)</f>
        <v>1757612</v>
      </c>
      <c r="E40" s="0" t="n">
        <f aca="false">G40+H40</f>
        <v>1757612</v>
      </c>
      <c r="F40" s="0" t="n">
        <f aca="false">D40-E40</f>
        <v>0</v>
      </c>
      <c r="G40" s="0" t="n">
        <v>1757612</v>
      </c>
      <c r="H40" s="0" t="n">
        <v>0</v>
      </c>
      <c r="N40" s="0" t="n">
        <v>7</v>
      </c>
    </row>
    <row r="41" customFormat="false" ht="15" hidden="false" customHeight="false" outlineLevel="0" collapsed="false">
      <c r="B41" s="0" t="n">
        <v>57925</v>
      </c>
      <c r="C41" s="0" t="n">
        <v>0</v>
      </c>
      <c r="D41" s="0" t="n">
        <f aca="false">SUM(B41:C41)</f>
        <v>57925</v>
      </c>
      <c r="E41" s="0" t="n">
        <f aca="false">G41+H41</f>
        <v>57925</v>
      </c>
      <c r="F41" s="0" t="n">
        <f aca="false">D41-E41</f>
        <v>0</v>
      </c>
      <c r="G41" s="0" t="n">
        <v>57925</v>
      </c>
      <c r="H41" s="0" t="n">
        <v>0</v>
      </c>
    </row>
    <row r="42" customFormat="false" ht="15" hidden="false" customHeight="false" outlineLevel="0" collapsed="false">
      <c r="B42" s="0" t="n">
        <v>507138</v>
      </c>
      <c r="C42" s="0" t="n">
        <v>0</v>
      </c>
      <c r="D42" s="0" t="n">
        <f aca="false">SUM(B42:C42)</f>
        <v>507138</v>
      </c>
      <c r="E42" s="0" t="n">
        <f aca="false">G42+H42</f>
        <v>506595</v>
      </c>
      <c r="F42" s="0" t="n">
        <f aca="false">D42-E42</f>
        <v>543</v>
      </c>
      <c r="G42" s="0" t="n">
        <v>506595</v>
      </c>
      <c r="H42" s="0" t="n">
        <v>0</v>
      </c>
    </row>
    <row r="43" customFormat="false" ht="15" hidden="false" customHeight="false" outlineLevel="0" collapsed="false">
      <c r="B43" s="0" t="n">
        <v>253877</v>
      </c>
      <c r="C43" s="0" t="n">
        <v>0</v>
      </c>
      <c r="D43" s="0" t="n">
        <f aca="false">SUM(B43:C43)</f>
        <v>253877</v>
      </c>
      <c r="E43" s="0" t="n">
        <f aca="false">G43+H43</f>
        <v>253877</v>
      </c>
      <c r="F43" s="0" t="n">
        <f aca="false">D43-E43</f>
        <v>0</v>
      </c>
      <c r="G43" s="0" t="n">
        <v>253877</v>
      </c>
      <c r="H43" s="0" t="n">
        <v>0</v>
      </c>
    </row>
    <row r="44" customFormat="false" ht="15" hidden="false" customHeight="false" outlineLevel="0" collapsed="false">
      <c r="B44" s="0" t="n">
        <v>1288630</v>
      </c>
      <c r="C44" s="0" t="n">
        <v>0</v>
      </c>
      <c r="D44" s="0" t="n">
        <f aca="false">SUM(B44:C44)</f>
        <v>1288630</v>
      </c>
      <c r="E44" s="0" t="n">
        <f aca="false">G44+H44</f>
        <v>1288630</v>
      </c>
      <c r="F44" s="0" t="n">
        <f aca="false">D44-E44</f>
        <v>0</v>
      </c>
      <c r="G44" s="0" t="n">
        <v>1288630</v>
      </c>
      <c r="H44" s="0" t="n">
        <v>0</v>
      </c>
    </row>
    <row r="45" customFormat="false" ht="15" hidden="false" customHeight="false" outlineLevel="0" collapsed="false">
      <c r="B45" s="0" t="n">
        <v>0</v>
      </c>
      <c r="C45" s="0" t="n">
        <v>0</v>
      </c>
      <c r="D45" s="0" t="n">
        <f aca="false">SUM(B45:C45)</f>
        <v>0</v>
      </c>
      <c r="E45" s="0" t="n">
        <f aca="false">G45+H45</f>
        <v>0</v>
      </c>
      <c r="F45" s="0" t="n">
        <f aca="false">D45-E45</f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B46" s="0" t="n">
        <v>84262</v>
      </c>
      <c r="C46" s="0" t="n">
        <v>0</v>
      </c>
      <c r="D46" s="0" t="n">
        <f aca="false">SUM(B46:C46)</f>
        <v>84262</v>
      </c>
      <c r="E46" s="0" t="n">
        <f aca="false">G46+H46</f>
        <v>84262</v>
      </c>
      <c r="F46" s="0" t="n">
        <f aca="false">D46-E46</f>
        <v>0</v>
      </c>
      <c r="G46" s="0" t="n">
        <v>84262</v>
      </c>
      <c r="H46" s="0" t="n">
        <v>0</v>
      </c>
    </row>
    <row r="47" customFormat="false" ht="15" hidden="false" customHeight="false" outlineLevel="0" collapsed="false">
      <c r="B47" s="0" t="n">
        <v>0</v>
      </c>
      <c r="C47" s="0" t="n">
        <v>0</v>
      </c>
      <c r="D47" s="0" t="n">
        <f aca="false">SUM(B47:C47)</f>
        <v>0</v>
      </c>
      <c r="E47" s="0" t="n">
        <f aca="false">G47+H47</f>
        <v>0</v>
      </c>
      <c r="F47" s="0" t="n">
        <f aca="false">D47-E47</f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B48" s="0" t="n">
        <v>52128618</v>
      </c>
      <c r="C48" s="0" t="n">
        <v>9458159</v>
      </c>
      <c r="D48" s="0" t="n">
        <f aca="false">SUM(B48:C48)</f>
        <v>61586777</v>
      </c>
      <c r="E48" s="0" t="n">
        <f aca="false">G48+H48</f>
        <v>61571514</v>
      </c>
      <c r="F48" s="0" t="n">
        <f aca="false">D48-E48</f>
        <v>15263</v>
      </c>
      <c r="G48" s="0" t="n">
        <v>43843306</v>
      </c>
      <c r="H48" s="0" t="n">
        <v>17728208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en-IN</dc:language>
  <dcterms:modified xsi:type="dcterms:W3CDTF">2015-05-25T19:54:09Z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