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628"/>
  <workbookPr/>
  <mc:AlternateContent xmlns:mc="http://schemas.openxmlformats.org/markup-compatibility/2006">
    <mc:Choice Requires="x15">
      <x15ac:absPath xmlns:x15ac="http://schemas.microsoft.com/office/spreadsheetml/2010/11/ac" url="https://sap-my.sharepoint.com/personal/alfred_wang_sap_com/Documents/Desktop/"/>
    </mc:Choice>
  </mc:AlternateContent>
  <xr:revisionPtr revIDLastSave="2" documentId="13_ncr:1_{C55BE12D-CD9D-42FA-BAAA-4A53ACB824DD}" xr6:coauthVersionLast="47" xr6:coauthVersionMax="47" xr10:uidLastSave="{6773A42B-71EC-4F21-8BF3-A0AA3E47B623}"/>
  <bookViews>
    <workbookView xWindow="-108" yWindow="-108" windowWidth="23256" windowHeight="12576" xr2:uid="{00000000-000D-0000-FFFF-FFFF00000000}"/>
  </bookViews>
  <sheets>
    <sheet name="球磨" sheetId="1" r:id="rId1"/>
    <sheet name="细磨" sheetId="2" r:id="rId2"/>
    <sheet name="破碎" sheetId="3" r:id="rId3"/>
    <sheet name="成球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1" l="1"/>
  <c r="F42" i="3" l="1"/>
  <c r="C45" i="3"/>
  <c r="F45" i="3" s="1"/>
  <c r="E40" i="3"/>
  <c r="E30" i="3"/>
  <c r="C75" i="1"/>
  <c r="C54" i="1"/>
  <c r="C49" i="2"/>
  <c r="C40" i="2"/>
  <c r="C28" i="2"/>
  <c r="E45" i="2" l="1"/>
  <c r="F45" i="2"/>
  <c r="F41" i="2"/>
  <c r="E41" i="2"/>
  <c r="C39" i="4" l="1"/>
  <c r="F66" i="1"/>
  <c r="E66" i="1" l="1"/>
  <c r="F62" i="1"/>
  <c r="E62" i="1"/>
  <c r="E60" i="1"/>
  <c r="F60" i="1"/>
  <c r="F55" i="1"/>
  <c r="E55" i="1"/>
  <c r="C29" i="4" l="1"/>
  <c r="C39" i="3" l="1"/>
  <c r="F38" i="3"/>
  <c r="F37" i="3"/>
  <c r="F30" i="3" l="1"/>
  <c r="F39" i="3" s="1"/>
  <c r="F38" i="2" l="1"/>
  <c r="E38" i="2"/>
  <c r="F29" i="2"/>
  <c r="E29" i="2" l="1"/>
  <c r="F49" i="1" l="1"/>
  <c r="E49" i="1"/>
  <c r="F48" i="1"/>
  <c r="E48" i="1"/>
  <c r="E47" i="1" l="1"/>
  <c r="F41" i="1"/>
  <c r="F18" i="1"/>
  <c r="F39" i="1"/>
  <c r="E39" i="1"/>
  <c r="C19" i="4" l="1"/>
  <c r="E23" i="3" l="1"/>
  <c r="C29" i="3"/>
  <c r="F27" i="3"/>
  <c r="F26" i="3"/>
  <c r="F25" i="3"/>
  <c r="F24" i="3"/>
  <c r="F23" i="3"/>
  <c r="F29" i="3" s="1"/>
  <c r="F22" i="2" l="1"/>
  <c r="E22" i="2"/>
  <c r="F12" i="2"/>
  <c r="E12" i="2" l="1"/>
  <c r="C38" i="1" l="1"/>
  <c r="F30" i="1"/>
  <c r="E30" i="1" l="1"/>
  <c r="F23" i="1" l="1"/>
  <c r="E23" i="1"/>
  <c r="F21" i="1"/>
  <c r="E20" i="1"/>
  <c r="E18" i="1"/>
  <c r="E21" i="1"/>
  <c r="F20" i="1"/>
  <c r="F38" i="1" s="1"/>
  <c r="E38" i="1" l="1"/>
  <c r="C9" i="4"/>
  <c r="F21" i="3" l="1"/>
  <c r="F20" i="3"/>
  <c r="F13" i="3"/>
  <c r="F2" i="3"/>
  <c r="F22" i="3" s="1"/>
  <c r="E2" i="3"/>
  <c r="C22" i="3"/>
  <c r="C11" i="2" l="1"/>
  <c r="F6" i="2" l="1"/>
  <c r="E6" i="2"/>
  <c r="E2" i="2"/>
  <c r="E11" i="2" s="1"/>
  <c r="E9" i="1"/>
  <c r="E8" i="1"/>
  <c r="E6" i="1"/>
  <c r="E2" i="1"/>
  <c r="F2" i="2"/>
  <c r="F11" i="2" s="1"/>
  <c r="E17" i="1" l="1"/>
  <c r="C17" i="1"/>
  <c r="F9" i="1"/>
  <c r="F8" i="1"/>
  <c r="F6" i="1"/>
  <c r="F2" i="1"/>
  <c r="F17" i="1" l="1"/>
</calcChain>
</file>

<file path=xl/sharedStrings.xml><?xml version="1.0" encoding="utf-8"?>
<sst xmlns="http://schemas.openxmlformats.org/spreadsheetml/2006/main" count="344" uniqueCount="193">
  <si>
    <t>月份</t>
    <phoneticPr fontId="1" type="noConversion"/>
  </si>
  <si>
    <t>生产线</t>
    <phoneticPr fontId="1" type="noConversion"/>
  </si>
  <si>
    <t>月浪费
金额</t>
    <phoneticPr fontId="1" type="noConversion"/>
  </si>
  <si>
    <t>开机天数</t>
    <phoneticPr fontId="1" type="noConversion"/>
  </si>
  <si>
    <t>额定标准</t>
    <phoneticPr fontId="1" type="noConversion"/>
  </si>
  <si>
    <t>实际月浪费
金额</t>
    <phoneticPr fontId="1" type="noConversion"/>
  </si>
  <si>
    <t>判定</t>
    <phoneticPr fontId="1" type="noConversion"/>
  </si>
  <si>
    <t>排除金额</t>
    <phoneticPr fontId="1" type="noConversion"/>
  </si>
  <si>
    <t>排除日期</t>
    <phoneticPr fontId="1" type="noConversion"/>
  </si>
  <si>
    <t>排除原因</t>
    <phoneticPr fontId="1" type="noConversion"/>
  </si>
  <si>
    <t>7月</t>
    <phoneticPr fontId="1" type="noConversion"/>
  </si>
  <si>
    <t>1#</t>
    <phoneticPr fontId="1" type="noConversion"/>
  </si>
  <si>
    <t>低于
额定标准</t>
    <phoneticPr fontId="1" type="noConversion"/>
  </si>
  <si>
    <t>7、8</t>
    <phoneticPr fontId="1" type="noConversion"/>
  </si>
  <si>
    <t>7日下午停电，导致平期开的少，停电导致8日夜班不能开机</t>
    <phoneticPr fontId="1" type="noConversion"/>
  </si>
  <si>
    <t>引风机电机故障，球磨控制柜故障</t>
    <phoneticPr fontId="1" type="noConversion"/>
  </si>
  <si>
    <t>夜班无人成球，料仓满料</t>
    <phoneticPr fontId="1" type="noConversion"/>
  </si>
  <si>
    <t>搅拌机电机故障，无法上料</t>
    <phoneticPr fontId="1" type="noConversion"/>
  </si>
  <si>
    <t>2#</t>
    <phoneticPr fontId="1" type="noConversion"/>
  </si>
  <si>
    <t>分级机故障，导致平期运行时间较短</t>
    <phoneticPr fontId="1" type="noConversion"/>
  </si>
  <si>
    <t>3#</t>
    <phoneticPr fontId="1" type="noConversion"/>
  </si>
  <si>
    <t>4#</t>
    <phoneticPr fontId="1" type="noConversion"/>
  </si>
  <si>
    <t>卸料阀故障，导致夜班无法开机，且备用球不足</t>
    <phoneticPr fontId="1" type="noConversion"/>
  </si>
  <si>
    <t>下午停电，导致平期开的少</t>
    <phoneticPr fontId="1" type="noConversion"/>
  </si>
  <si>
    <t>8、9、10</t>
    <phoneticPr fontId="1" type="noConversion"/>
  </si>
  <si>
    <t>每天夜班需要停机切换料仓，导致夜班开不满</t>
    <phoneticPr fontId="1" type="noConversion"/>
  </si>
  <si>
    <t>14、15</t>
    <phoneticPr fontId="1" type="noConversion"/>
  </si>
  <si>
    <t>14日中班22点上卸料阀故障，导致14日平期及15日谷期运行时间短</t>
    <phoneticPr fontId="1" type="noConversion"/>
  </si>
  <si>
    <t>夜班罗茨风机堵塞以及需要停机切换料仓，导致谷期运行时间短</t>
    <phoneticPr fontId="1" type="noConversion"/>
  </si>
  <si>
    <t>20、21</t>
    <phoneticPr fontId="1" type="noConversion"/>
  </si>
  <si>
    <t>夜班和中班均需要停机切换料仓，导致谷期和平期运行时间短</t>
    <phoneticPr fontId="1" type="noConversion"/>
  </si>
  <si>
    <t>夜班上卸料阀故障，谷期未运行，持续至下午才修好，平期也未开满</t>
    <phoneticPr fontId="1" type="noConversion"/>
  </si>
  <si>
    <t>夜班上卸料阀减速机故障，导致谷期、平期运行时间较短，且备用球不足，开晚峰</t>
    <phoneticPr fontId="1" type="noConversion"/>
  </si>
  <si>
    <t>总浪费金额</t>
    <phoneticPr fontId="1" type="noConversion"/>
  </si>
  <si>
    <t>8月</t>
    <phoneticPr fontId="1" type="noConversion"/>
  </si>
  <si>
    <t>上料斗提故障，夜班开机时间短</t>
    <phoneticPr fontId="1" type="noConversion"/>
  </si>
  <si>
    <t>夜班球磨电柜故障，夜班开机时间短</t>
    <phoneticPr fontId="1" type="noConversion"/>
  </si>
  <si>
    <t>高于
额定标准</t>
    <phoneticPr fontId="1" type="noConversion"/>
  </si>
  <si>
    <t>下午大同土到货，备用球不足，平期开机磨粉成球</t>
    <phoneticPr fontId="1" type="noConversion"/>
  </si>
  <si>
    <t>夜班2号分级机轴承故障，导致夜班开机时间短，备用球不足</t>
    <phoneticPr fontId="1" type="noConversion"/>
  </si>
  <si>
    <t>窑炉放窑，不需要太多球，仓满，导致夜班球磨运行略短</t>
    <phoneticPr fontId="1" type="noConversion"/>
  </si>
  <si>
    <t>球磨东头端盖裂开，导致夜班与白班无法开机</t>
    <phoneticPr fontId="1" type="noConversion"/>
  </si>
  <si>
    <t>夜班，下卸料阀故障</t>
    <phoneticPr fontId="1" type="noConversion"/>
  </si>
  <si>
    <t>电机故障，导致夜班未开</t>
    <phoneticPr fontId="1" type="noConversion"/>
  </si>
  <si>
    <t>球磨西头轴承盖子坏，夜班未开，平期开</t>
    <phoneticPr fontId="1" type="noConversion"/>
  </si>
  <si>
    <t>换仓，夜班未开满</t>
    <phoneticPr fontId="1" type="noConversion"/>
  </si>
  <si>
    <t>球磨东头端盖裂开，下午平期未开，无备用球，开了晚峰</t>
    <phoneticPr fontId="1" type="noConversion"/>
  </si>
  <si>
    <t>夜班仓料较多，球磨运行时间短</t>
    <phoneticPr fontId="1" type="noConversion"/>
  </si>
  <si>
    <t>5#</t>
    <phoneticPr fontId="1" type="noConversion"/>
  </si>
  <si>
    <t>晚上上卸料阀故障，平期运行时间不足</t>
    <phoneticPr fontId="1" type="noConversion"/>
  </si>
  <si>
    <t>上卸料阀故障，夜班未开机</t>
    <phoneticPr fontId="1" type="noConversion"/>
  </si>
  <si>
    <t>夜班未开，但白天窑炉进生坯，不得不开</t>
    <phoneticPr fontId="1" type="noConversion"/>
  </si>
  <si>
    <t>端盖螺丝故障，导致夜班未开</t>
    <phoneticPr fontId="1" type="noConversion"/>
  </si>
  <si>
    <t>回料仓满，开了晚峰</t>
    <phoneticPr fontId="1" type="noConversion"/>
  </si>
  <si>
    <t>早班上料电器故障，开晚峰1小时</t>
    <phoneticPr fontId="1" type="noConversion"/>
  </si>
  <si>
    <t>下午平期清理收尘管道，备用球不足，开晚峰</t>
    <phoneticPr fontId="1" type="noConversion"/>
  </si>
  <si>
    <t>夜班上卸料阀故障，开晚峰</t>
    <phoneticPr fontId="1" type="noConversion"/>
  </si>
  <si>
    <t>9月</t>
    <phoneticPr fontId="1" type="noConversion"/>
  </si>
  <si>
    <t>下料阀坏，分级机坏，夜班运行时间短</t>
    <phoneticPr fontId="1" type="noConversion"/>
  </si>
  <si>
    <t>成球皮带秤减速机坏，夜班运行时间短</t>
    <phoneticPr fontId="1" type="noConversion"/>
  </si>
  <si>
    <t>成球桶故障，导致夜班未开满</t>
    <phoneticPr fontId="1" type="noConversion"/>
  </si>
  <si>
    <t>7-11</t>
    <phoneticPr fontId="1" type="noConversion"/>
  </si>
  <si>
    <t>成球不好成，导致夜班经常开不满</t>
    <phoneticPr fontId="1" type="noConversion"/>
  </si>
  <si>
    <t>成球桶电机故障，夜班未开满</t>
    <phoneticPr fontId="1" type="noConversion"/>
  </si>
  <si>
    <t>18、21、22</t>
    <phoneticPr fontId="1" type="noConversion"/>
  </si>
  <si>
    <t>不好成球，夜班未开满</t>
    <phoneticPr fontId="1" type="noConversion"/>
  </si>
  <si>
    <t>大同土缺货，夜班未开</t>
    <phoneticPr fontId="1" type="noConversion"/>
  </si>
  <si>
    <t>成球水泵坏，用料少，夜班运行时间短</t>
    <phoneticPr fontId="1" type="noConversion"/>
  </si>
  <si>
    <t>夜班上卸料阀漏风</t>
    <phoneticPr fontId="1" type="noConversion"/>
  </si>
  <si>
    <t>16、17、26</t>
    <phoneticPr fontId="1" type="noConversion"/>
  </si>
  <si>
    <t>夜班切换料仓，浪费时间</t>
    <phoneticPr fontId="1" type="noConversion"/>
  </si>
  <si>
    <t>下午平期球磨电器故障，开晚峰2h</t>
    <phoneticPr fontId="1" type="noConversion"/>
  </si>
  <si>
    <t>二车间借母球用，产量不足，开峰</t>
    <phoneticPr fontId="1" type="noConversion"/>
  </si>
  <si>
    <t>夜班分料阀故障</t>
    <phoneticPr fontId="1" type="noConversion"/>
  </si>
  <si>
    <t>夜班球磨电柜跳闸，开早峰</t>
    <phoneticPr fontId="1" type="noConversion"/>
  </si>
  <si>
    <t>10月</t>
    <phoneticPr fontId="1" type="noConversion"/>
  </si>
  <si>
    <t>减速机靠背邻脱落</t>
    <phoneticPr fontId="1" type="noConversion"/>
  </si>
  <si>
    <t>长绞龙故障</t>
    <phoneticPr fontId="1" type="noConversion"/>
  </si>
  <si>
    <t>球磨电柜故障</t>
    <phoneticPr fontId="1" type="noConversion"/>
  </si>
  <si>
    <t>窑炉早班进生坯，夜班未开</t>
    <phoneticPr fontId="1" type="noConversion"/>
  </si>
  <si>
    <t>成球桶故障，开晚峰</t>
    <phoneticPr fontId="1" type="noConversion"/>
  </si>
  <si>
    <t>球磨长绞龙卡死</t>
    <phoneticPr fontId="1" type="noConversion"/>
  </si>
  <si>
    <t>夜班球磨机电机坏，料仓空了，备用球只有四号线的，开了峰</t>
    <phoneticPr fontId="1" type="noConversion"/>
  </si>
  <si>
    <t>球磨电机状态不好，夜班没开，开的白天</t>
    <phoneticPr fontId="1" type="noConversion"/>
  </si>
  <si>
    <t>分级机故障</t>
    <phoneticPr fontId="1" type="noConversion"/>
  </si>
  <si>
    <t>未运行</t>
    <phoneticPr fontId="1" type="noConversion"/>
  </si>
  <si>
    <t>5#</t>
  </si>
  <si>
    <t>放空料仓，修阀门</t>
    <phoneticPr fontId="1" type="noConversion"/>
  </si>
  <si>
    <t>5、6</t>
    <phoneticPr fontId="1" type="noConversion"/>
  </si>
  <si>
    <t>人员辞职，早班平期无人开机，开了晚峰</t>
    <phoneticPr fontId="1" type="noConversion"/>
  </si>
  <si>
    <t>夜班仓满，开机时间短，早班开始用，料不足，开晚峰</t>
    <phoneticPr fontId="1" type="noConversion"/>
  </si>
  <si>
    <t>进料卸料阀卡，平期未开满，开晚峰</t>
    <phoneticPr fontId="1" type="noConversion"/>
  </si>
  <si>
    <t>电柜故障</t>
    <phoneticPr fontId="1" type="noConversion"/>
  </si>
  <si>
    <t>球磨南边螺丝掉了，下午维修，开晚峰1小时</t>
    <phoneticPr fontId="1" type="noConversion"/>
  </si>
  <si>
    <t>上卸料阀漏粉，平未开，开晚峰</t>
    <phoneticPr fontId="1" type="noConversion"/>
  </si>
  <si>
    <t>早班油站压力低报警导致球磨平未开满，开晚峰一小时</t>
    <phoneticPr fontId="1" type="noConversion"/>
  </si>
  <si>
    <t>成母球备用球，开峰电1小时</t>
    <phoneticPr fontId="1" type="noConversion"/>
  </si>
  <si>
    <t>11月</t>
    <phoneticPr fontId="1" type="noConversion"/>
  </si>
  <si>
    <t>氧化铝料不足，夜班开不满，随后转产刚玉</t>
    <phoneticPr fontId="1" type="noConversion"/>
  </si>
  <si>
    <t>夜班氧化铝不足，导致谷期运行时间短</t>
    <phoneticPr fontId="1" type="noConversion"/>
  </si>
  <si>
    <t>26、27、28</t>
    <phoneticPr fontId="1" type="noConversion"/>
  </si>
  <si>
    <t>连续三天，夜班给料绞笼故障，维修，导致谷期开不满</t>
    <phoneticPr fontId="1" type="noConversion"/>
  </si>
  <si>
    <t>夜班回料联轴器故障，谷期没开满</t>
    <phoneticPr fontId="1" type="noConversion"/>
  </si>
  <si>
    <t>给料绞笼故障维修，导致平期运行时间短</t>
    <phoneticPr fontId="1" type="noConversion"/>
  </si>
  <si>
    <t>停电，平期运行时间短</t>
    <phoneticPr fontId="1" type="noConversion"/>
  </si>
  <si>
    <t>停电，夜班未运行</t>
    <phoneticPr fontId="1" type="noConversion"/>
  </si>
  <si>
    <t>用电系统平台故障，导致夜班未显示</t>
    <phoneticPr fontId="1" type="noConversion"/>
  </si>
  <si>
    <t>无细磨料，夜班未开，清仓转产刚玉3μm</t>
    <phoneticPr fontId="1" type="noConversion"/>
  </si>
  <si>
    <t>夜班收尘漏，提前停机</t>
    <phoneticPr fontId="1" type="noConversion"/>
  </si>
  <si>
    <t>夜班电器故障，未开，白天修好以后开机</t>
    <phoneticPr fontId="1" type="noConversion"/>
  </si>
  <si>
    <t>夜班行车故障，未开满</t>
    <phoneticPr fontId="1" type="noConversion"/>
  </si>
  <si>
    <t>夜班停机清理，转产</t>
    <phoneticPr fontId="1" type="noConversion"/>
  </si>
  <si>
    <t>氧化铝量不足</t>
    <phoneticPr fontId="1" type="noConversion"/>
  </si>
  <si>
    <t>夜班维修绞龙</t>
    <phoneticPr fontId="1" type="noConversion"/>
  </si>
  <si>
    <t>夜班开到5点没料，停机</t>
    <phoneticPr fontId="1" type="noConversion"/>
  </si>
  <si>
    <t>卸料阀故障，夜班未开</t>
    <phoneticPr fontId="1" type="noConversion"/>
  </si>
  <si>
    <t>更换给料绞龙，夜班未开</t>
    <phoneticPr fontId="1" type="noConversion"/>
  </si>
  <si>
    <t>氧化铝用完，夜班提前停机</t>
    <phoneticPr fontId="1" type="noConversion"/>
  </si>
  <si>
    <t>夜班给料绞龙故障</t>
    <phoneticPr fontId="1" type="noConversion"/>
  </si>
  <si>
    <t>卸料阀故障，下午未开，开晚峰</t>
    <phoneticPr fontId="1" type="noConversion"/>
  </si>
  <si>
    <t>给料绞龙故障，夜班未开</t>
    <phoneticPr fontId="1" type="noConversion"/>
  </si>
  <si>
    <t>28、29、30</t>
    <phoneticPr fontId="1" type="noConversion"/>
  </si>
  <si>
    <t>人员请假，人手不足，两条线轮流开机</t>
    <phoneticPr fontId="1" type="noConversion"/>
  </si>
  <si>
    <t>更换收尘布袋，夜班未开</t>
    <phoneticPr fontId="1" type="noConversion"/>
  </si>
  <si>
    <t>转产78MA清理，夜班未开</t>
    <phoneticPr fontId="1" type="noConversion"/>
  </si>
  <si>
    <t>白班处理收尘，未开机，中班开晚峰</t>
    <phoneticPr fontId="1" type="noConversion"/>
  </si>
  <si>
    <t>人手不足，夜班开了2号球磨，一号球磨开了平期和峰期</t>
    <phoneticPr fontId="1" type="noConversion"/>
  </si>
  <si>
    <t>早班启动柜故障</t>
    <phoneticPr fontId="1" type="noConversion"/>
  </si>
  <si>
    <t>引风机轴承坏，夜班未开</t>
    <phoneticPr fontId="1" type="noConversion"/>
  </si>
  <si>
    <t>夜班行车坏，运行时间短</t>
    <phoneticPr fontId="1" type="noConversion"/>
  </si>
  <si>
    <t>夜班停机上料</t>
    <phoneticPr fontId="1" type="noConversion"/>
  </si>
  <si>
    <t>转产刚玉，夜班套机清理，运行时间短</t>
    <phoneticPr fontId="1" type="noConversion"/>
  </si>
  <si>
    <t>1、2</t>
    <phoneticPr fontId="1" type="noConversion"/>
  </si>
  <si>
    <t>连续两天绞龙故障，导致夜班均未开</t>
    <phoneticPr fontId="1" type="noConversion"/>
  </si>
  <si>
    <t>4、8</t>
    <phoneticPr fontId="1" type="noConversion"/>
  </si>
  <si>
    <t>人手不足，只开了白班</t>
    <phoneticPr fontId="1" type="noConversion"/>
  </si>
  <si>
    <t>夜班电柜故障，未开满</t>
    <phoneticPr fontId="1" type="noConversion"/>
  </si>
  <si>
    <t>修给料绞龙</t>
    <phoneticPr fontId="1" type="noConversion"/>
  </si>
  <si>
    <t>修上料斗提，焊球磨螺丝</t>
    <phoneticPr fontId="1" type="noConversion"/>
  </si>
  <si>
    <t>21、26、29</t>
    <phoneticPr fontId="1" type="noConversion"/>
  </si>
  <si>
    <t>氧化铝跟不上，夜班开的少</t>
    <phoneticPr fontId="1" type="noConversion"/>
  </si>
  <si>
    <t>夜班没开，白天修好以后开机</t>
    <phoneticPr fontId="1" type="noConversion"/>
  </si>
  <si>
    <t>下午转产，稍微清了一下，开的少</t>
    <phoneticPr fontId="1" type="noConversion"/>
  </si>
  <si>
    <t>没细磨料，夜班未开</t>
    <phoneticPr fontId="1" type="noConversion"/>
  </si>
  <si>
    <t>没细磨料，夜班开的少</t>
    <phoneticPr fontId="1" type="noConversion"/>
  </si>
  <si>
    <t>1、2、3、4、5、6</t>
    <phoneticPr fontId="1" type="noConversion"/>
  </si>
  <si>
    <t>破碎原料不足，谷期和平期均开不满</t>
    <phoneticPr fontId="1" type="noConversion"/>
  </si>
  <si>
    <t>转产，夜班未运行，只运行了平期</t>
    <phoneticPr fontId="1" type="noConversion"/>
  </si>
  <si>
    <t>12、13</t>
    <phoneticPr fontId="1" type="noConversion"/>
  </si>
  <si>
    <t>12日北振动筛下料口开裂，停机焊补导致13日夜班未开</t>
    <phoneticPr fontId="1" type="noConversion"/>
  </si>
  <si>
    <t>14、15、16、17</t>
    <phoneticPr fontId="1" type="noConversion"/>
  </si>
  <si>
    <t>连续维修筛子振动电机，导致谷期和平期运行时间不足</t>
    <phoneticPr fontId="1" type="noConversion"/>
  </si>
  <si>
    <t>立破叶轮故障更换，导致谷期和平期运行不满</t>
    <phoneticPr fontId="1" type="noConversion"/>
  </si>
  <si>
    <t>破碎原料不足，谷期未开满</t>
    <phoneticPr fontId="1" type="noConversion"/>
  </si>
  <si>
    <t>回料机电机故障，夜班未开</t>
    <phoneticPr fontId="1" type="noConversion"/>
  </si>
  <si>
    <t>夜班没料，运行时间短</t>
    <phoneticPr fontId="1" type="noConversion"/>
  </si>
  <si>
    <t>维修斗提，夜班没开满</t>
    <phoneticPr fontId="1" type="noConversion"/>
  </si>
  <si>
    <t>单人开两条线，一、二号线轮流开机，夜班开不满</t>
    <phoneticPr fontId="1" type="noConversion"/>
  </si>
  <si>
    <t>焊冷却风管</t>
    <phoneticPr fontId="1" type="noConversion"/>
  </si>
  <si>
    <t>2#</t>
  </si>
  <si>
    <t>更换立破轴承，夜班没开满</t>
    <phoneticPr fontId="1" type="noConversion"/>
  </si>
  <si>
    <t>4、5</t>
    <phoneticPr fontId="1" type="noConversion"/>
  </si>
  <si>
    <t>斗提链条卡，震动大梁开裂维修，导致夜班运行时间不足</t>
    <phoneticPr fontId="1" type="noConversion"/>
  </si>
  <si>
    <t>夜班故障，白天维修以后，开机试机</t>
    <phoneticPr fontId="1" type="noConversion"/>
  </si>
  <si>
    <t>回料机电机有问题，导致下午平期未开</t>
    <phoneticPr fontId="1" type="noConversion"/>
  </si>
  <si>
    <t>夜班更换震动电机，导致谷期没开满</t>
    <phoneticPr fontId="1" type="noConversion"/>
  </si>
  <si>
    <t>没有料打，谷期未开，平期开了较短时间</t>
    <phoneticPr fontId="1" type="noConversion"/>
  </si>
  <si>
    <t>计划清仓，所以开早峰破碎，但料不足，导致平期开机时间较短</t>
    <phoneticPr fontId="1" type="noConversion"/>
  </si>
  <si>
    <t>3#</t>
  </si>
  <si>
    <t>4#</t>
  </si>
  <si>
    <t>回料滚子坏，夜班未开</t>
    <phoneticPr fontId="1" type="noConversion"/>
  </si>
  <si>
    <t>料子不足，夜班开不满</t>
    <phoneticPr fontId="1" type="noConversion"/>
  </si>
  <si>
    <t>夜班回料机下料器坏</t>
    <phoneticPr fontId="1" type="noConversion"/>
  </si>
  <si>
    <t>夜班没球，未开机</t>
    <phoneticPr fontId="1" type="noConversion"/>
  </si>
  <si>
    <t>夜班中途开机程序跳故障，5:34东边圆振筛轴承坏死，收尘箱蛟龙电机烧了</t>
    <phoneticPr fontId="1" type="noConversion"/>
  </si>
  <si>
    <t>震动电机故障，维修更换</t>
    <phoneticPr fontId="1" type="noConversion"/>
  </si>
  <si>
    <t>紧固筛盖，调试</t>
    <phoneticPr fontId="1" type="noConversion"/>
  </si>
  <si>
    <t>8、9、10、11</t>
    <phoneticPr fontId="1" type="noConversion"/>
  </si>
  <si>
    <t>夜班人员休息，没人开</t>
    <phoneticPr fontId="1" type="noConversion"/>
  </si>
  <si>
    <t>17、18</t>
    <phoneticPr fontId="1" type="noConversion"/>
  </si>
  <si>
    <t>料生，清仓，夜班未开</t>
    <phoneticPr fontId="1" type="noConversion"/>
  </si>
  <si>
    <t>球生，夜班未开</t>
    <phoneticPr fontId="1" type="noConversion"/>
  </si>
  <si>
    <t>夜班未开，白天做产量实验</t>
    <phoneticPr fontId="1" type="noConversion"/>
  </si>
  <si>
    <t>打细料，夜班开的少</t>
    <phoneticPr fontId="1" type="noConversion"/>
  </si>
  <si>
    <t>3#-1</t>
    <phoneticPr fontId="1" type="noConversion"/>
  </si>
  <si>
    <t>3#-2</t>
  </si>
  <si>
    <t>4#-1</t>
    <phoneticPr fontId="1" type="noConversion"/>
  </si>
  <si>
    <t>4#-2</t>
  </si>
  <si>
    <t>4#-3</t>
  </si>
  <si>
    <t>8月</t>
  </si>
  <si>
    <t>5#-2</t>
    <phoneticPr fontId="1" type="noConversion"/>
  </si>
  <si>
    <t>5#-3</t>
  </si>
  <si>
    <t>9月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</si>
</sst>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rgb="FF00B050"/>
      <name val="Calibri"/>
      <family val="3"/>
      <charset val="134"/>
      <scheme val="minor"/>
    </font>
    <font>
      <sz val="11"/>
      <color rgb="FF00B050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6"/>
  <sheetViews>
    <sheetView tabSelected="1" workbookViewId="0">
      <pane xSplit="1" ySplit="1" topLeftCell="B29" activePane="bottomRight" state="frozen"/>
      <selection pane="bottomRight" activeCell="E41" sqref="E41:E46"/>
      <selection pane="bottomLeft" activeCell="A2" sqref="A2"/>
      <selection pane="topRight" activeCell="B1" sqref="B1"/>
    </sheetView>
  </sheetViews>
  <sheetFormatPr defaultRowHeight="14.45"/>
  <cols>
    <col min="1" max="1" width="9" style="4"/>
    <col min="2" max="2" width="10.7109375" style="4" customWidth="1"/>
    <col min="3" max="3" width="10.42578125" style="15" customWidth="1"/>
    <col min="4" max="4" width="10.140625" style="1" customWidth="1"/>
    <col min="5" max="5" width="9" style="1"/>
    <col min="6" max="6" width="11.7109375" style="8" customWidth="1"/>
    <col min="7" max="7" width="9.42578125" style="8" customWidth="1"/>
    <col min="8" max="8" width="10.42578125" style="1" customWidth="1"/>
    <col min="9" max="9" width="12.7109375" style="1" customWidth="1"/>
    <col min="10" max="10" width="69.85546875" customWidth="1"/>
  </cols>
  <sheetData>
    <row r="1" spans="1:10" ht="28.9">
      <c r="A1" s="4" t="s">
        <v>0</v>
      </c>
      <c r="B1" s="4" t="s">
        <v>1</v>
      </c>
      <c r="C1" s="6" t="s">
        <v>2</v>
      </c>
      <c r="D1" s="7" t="s">
        <v>3</v>
      </c>
      <c r="E1" s="4" t="s">
        <v>4</v>
      </c>
      <c r="F1" s="6" t="s">
        <v>5</v>
      </c>
      <c r="G1" s="16" t="s">
        <v>6</v>
      </c>
      <c r="H1" s="4" t="s">
        <v>7</v>
      </c>
      <c r="I1" s="4" t="s">
        <v>8</v>
      </c>
      <c r="J1" s="4" t="s">
        <v>9</v>
      </c>
    </row>
    <row r="2" spans="1:10">
      <c r="A2" s="33" t="s">
        <v>10</v>
      </c>
      <c r="B2" s="33" t="s">
        <v>11</v>
      </c>
      <c r="C2" s="32">
        <v>13598.18</v>
      </c>
      <c r="D2" s="36">
        <v>31</v>
      </c>
      <c r="E2" s="36">
        <f>D2*600</f>
        <v>18600</v>
      </c>
      <c r="F2" s="38">
        <f>C2-H2</f>
        <v>11052.98</v>
      </c>
      <c r="G2" s="37" t="s">
        <v>12</v>
      </c>
      <c r="H2" s="36">
        <v>2545.1999999999998</v>
      </c>
      <c r="I2" s="1" t="s">
        <v>13</v>
      </c>
      <c r="J2" s="5" t="s">
        <v>14</v>
      </c>
    </row>
    <row r="3" spans="1:10">
      <c r="A3" s="33"/>
      <c r="B3" s="33"/>
      <c r="C3" s="32"/>
      <c r="D3" s="36"/>
      <c r="E3" s="36"/>
      <c r="F3" s="38"/>
      <c r="G3" s="38"/>
      <c r="H3" s="36"/>
      <c r="I3" s="1">
        <v>21</v>
      </c>
      <c r="J3" s="5" t="s">
        <v>15</v>
      </c>
    </row>
    <row r="4" spans="1:10">
      <c r="A4" s="33"/>
      <c r="B4" s="33"/>
      <c r="C4" s="32"/>
      <c r="D4" s="36"/>
      <c r="E4" s="36"/>
      <c r="F4" s="38"/>
      <c r="G4" s="38"/>
      <c r="H4" s="36"/>
      <c r="I4" s="1">
        <v>22</v>
      </c>
      <c r="J4" s="5" t="s">
        <v>16</v>
      </c>
    </row>
    <row r="5" spans="1:10">
      <c r="A5" s="33"/>
      <c r="B5" s="33"/>
      <c r="C5" s="32"/>
      <c r="D5" s="36"/>
      <c r="E5" s="36"/>
      <c r="F5" s="38"/>
      <c r="G5" s="38"/>
      <c r="H5" s="36"/>
      <c r="I5" s="1">
        <v>30</v>
      </c>
      <c r="J5" s="5" t="s">
        <v>17</v>
      </c>
    </row>
    <row r="6" spans="1:10">
      <c r="A6" s="33"/>
      <c r="B6" s="33" t="s">
        <v>18</v>
      </c>
      <c r="C6" s="43">
        <v>1641.6</v>
      </c>
      <c r="D6" s="36">
        <v>31</v>
      </c>
      <c r="E6" s="36">
        <f>D6*60</f>
        <v>1860</v>
      </c>
      <c r="F6" s="38">
        <f>C6-H6</f>
        <v>1172.1999999999998</v>
      </c>
      <c r="G6" s="37" t="s">
        <v>12</v>
      </c>
      <c r="H6" s="36">
        <v>469.4</v>
      </c>
      <c r="I6" s="1" t="s">
        <v>13</v>
      </c>
      <c r="J6" s="5" t="s">
        <v>14</v>
      </c>
    </row>
    <row r="7" spans="1:10">
      <c r="A7" s="33"/>
      <c r="B7" s="33"/>
      <c r="C7" s="43"/>
      <c r="D7" s="36"/>
      <c r="E7" s="36"/>
      <c r="F7" s="38"/>
      <c r="G7" s="38"/>
      <c r="H7" s="36"/>
      <c r="I7" s="1">
        <v>28</v>
      </c>
      <c r="J7" s="5" t="s">
        <v>19</v>
      </c>
    </row>
    <row r="8" spans="1:10" ht="28.9">
      <c r="A8" s="33"/>
      <c r="B8" s="4" t="s">
        <v>20</v>
      </c>
      <c r="C8" s="15">
        <v>1527.2</v>
      </c>
      <c r="D8" s="1">
        <v>27</v>
      </c>
      <c r="E8" s="1">
        <f>D8*120</f>
        <v>3240</v>
      </c>
      <c r="F8" s="8">
        <f>C8-H8</f>
        <v>1527.2</v>
      </c>
      <c r="G8" s="9" t="s">
        <v>12</v>
      </c>
      <c r="H8" s="1">
        <v>0</v>
      </c>
      <c r="J8" s="5"/>
    </row>
    <row r="9" spans="1:10">
      <c r="A9" s="33"/>
      <c r="B9" s="33" t="s">
        <v>21</v>
      </c>
      <c r="C9" s="32">
        <v>14573.05</v>
      </c>
      <c r="D9" s="36">
        <v>31</v>
      </c>
      <c r="E9" s="36">
        <f>D9*150</f>
        <v>4650</v>
      </c>
      <c r="F9" s="38">
        <f>C9-H9</f>
        <v>2563.369999999999</v>
      </c>
      <c r="G9" s="37" t="s">
        <v>12</v>
      </c>
      <c r="H9" s="36">
        <v>12009.68</v>
      </c>
      <c r="I9" s="1">
        <v>1</v>
      </c>
      <c r="J9" s="5" t="s">
        <v>22</v>
      </c>
    </row>
    <row r="10" spans="1:10">
      <c r="A10" s="33"/>
      <c r="B10" s="33"/>
      <c r="C10" s="32"/>
      <c r="D10" s="36"/>
      <c r="E10" s="36"/>
      <c r="F10" s="38"/>
      <c r="G10" s="38"/>
      <c r="H10" s="36"/>
      <c r="I10" s="1">
        <v>7</v>
      </c>
      <c r="J10" s="5" t="s">
        <v>23</v>
      </c>
    </row>
    <row r="11" spans="1:10">
      <c r="A11" s="33"/>
      <c r="B11" s="33"/>
      <c r="C11" s="32"/>
      <c r="D11" s="36"/>
      <c r="E11" s="36"/>
      <c r="F11" s="38"/>
      <c r="G11" s="38"/>
      <c r="H11" s="36"/>
      <c r="I11" s="1" t="s">
        <v>24</v>
      </c>
      <c r="J11" s="5" t="s">
        <v>25</v>
      </c>
    </row>
    <row r="12" spans="1:10">
      <c r="A12" s="33"/>
      <c r="B12" s="33"/>
      <c r="C12" s="32"/>
      <c r="D12" s="36"/>
      <c r="E12" s="36"/>
      <c r="F12" s="38"/>
      <c r="G12" s="38"/>
      <c r="H12" s="36"/>
      <c r="I12" s="1" t="s">
        <v>26</v>
      </c>
      <c r="J12" s="5" t="s">
        <v>27</v>
      </c>
    </row>
    <row r="13" spans="1:10">
      <c r="A13" s="33"/>
      <c r="B13" s="33"/>
      <c r="C13" s="32"/>
      <c r="D13" s="36"/>
      <c r="E13" s="36"/>
      <c r="F13" s="38"/>
      <c r="G13" s="38"/>
      <c r="H13" s="36"/>
      <c r="I13" s="1">
        <v>17</v>
      </c>
      <c r="J13" s="5" t="s">
        <v>28</v>
      </c>
    </row>
    <row r="14" spans="1:10">
      <c r="A14" s="33"/>
      <c r="B14" s="33"/>
      <c r="C14" s="32"/>
      <c r="D14" s="36"/>
      <c r="E14" s="36"/>
      <c r="F14" s="38"/>
      <c r="G14" s="38"/>
      <c r="H14" s="36"/>
      <c r="I14" s="1" t="s">
        <v>29</v>
      </c>
      <c r="J14" s="5" t="s">
        <v>30</v>
      </c>
    </row>
    <row r="15" spans="1:10">
      <c r="A15" s="33"/>
      <c r="B15" s="33"/>
      <c r="C15" s="32"/>
      <c r="D15" s="36"/>
      <c r="E15" s="36"/>
      <c r="F15" s="38"/>
      <c r="G15" s="38"/>
      <c r="H15" s="36"/>
      <c r="I15" s="1">
        <v>29</v>
      </c>
      <c r="J15" s="5" t="s">
        <v>31</v>
      </c>
    </row>
    <row r="16" spans="1:10">
      <c r="A16" s="33"/>
      <c r="B16" s="33"/>
      <c r="C16" s="32"/>
      <c r="D16" s="36"/>
      <c r="E16" s="36"/>
      <c r="F16" s="38"/>
      <c r="G16" s="38"/>
      <c r="H16" s="36"/>
      <c r="I16" s="1">
        <v>31</v>
      </c>
      <c r="J16" s="5" t="s">
        <v>32</v>
      </c>
    </row>
    <row r="17" spans="1:10" ht="29.45" thickBot="1">
      <c r="A17" s="35"/>
      <c r="B17" s="10" t="s">
        <v>33</v>
      </c>
      <c r="C17" s="11">
        <f>SUM(C2:C16)</f>
        <v>31340.03</v>
      </c>
      <c r="D17" s="12"/>
      <c r="E17" s="12">
        <f>SUM(E2:E16)</f>
        <v>28350</v>
      </c>
      <c r="F17" s="13">
        <f>SUM(F2:F16)</f>
        <v>16315.75</v>
      </c>
      <c r="G17" s="14" t="s">
        <v>12</v>
      </c>
      <c r="H17" s="12"/>
      <c r="I17" s="12"/>
      <c r="J17" s="12"/>
    </row>
    <row r="18" spans="1:10" ht="15" thickTop="1">
      <c r="A18" s="34" t="s">
        <v>34</v>
      </c>
      <c r="B18" s="34" t="s">
        <v>11</v>
      </c>
      <c r="C18" s="39">
        <v>15727.68</v>
      </c>
      <c r="D18" s="40">
        <v>31</v>
      </c>
      <c r="E18" s="40">
        <f>D18*600</f>
        <v>18600</v>
      </c>
      <c r="F18" s="42">
        <f>C18-H18</f>
        <v>14372.82</v>
      </c>
      <c r="G18" s="41" t="s">
        <v>12</v>
      </c>
      <c r="H18" s="44">
        <v>1354.86</v>
      </c>
      <c r="I18" s="1">
        <v>8</v>
      </c>
      <c r="J18" s="5" t="s">
        <v>35</v>
      </c>
    </row>
    <row r="19" spans="1:10">
      <c r="A19" s="33"/>
      <c r="B19" s="33"/>
      <c r="C19" s="32"/>
      <c r="D19" s="36"/>
      <c r="E19" s="36"/>
      <c r="F19" s="38"/>
      <c r="G19" s="38"/>
      <c r="H19" s="45"/>
      <c r="I19" s="1">
        <v>27</v>
      </c>
      <c r="J19" s="5" t="s">
        <v>36</v>
      </c>
    </row>
    <row r="20" spans="1:10" ht="28.9">
      <c r="A20" s="33"/>
      <c r="B20" s="4" t="s">
        <v>18</v>
      </c>
      <c r="C20" s="15">
        <v>1572.7</v>
      </c>
      <c r="D20" s="1">
        <v>21</v>
      </c>
      <c r="E20" s="1">
        <f>D20*60</f>
        <v>1260</v>
      </c>
      <c r="F20" s="15">
        <f>C20-H20</f>
        <v>1454.98</v>
      </c>
      <c r="G20" s="17" t="s">
        <v>37</v>
      </c>
      <c r="H20" s="1">
        <v>117.72</v>
      </c>
      <c r="I20" s="1">
        <v>3</v>
      </c>
      <c r="J20" s="5" t="s">
        <v>38</v>
      </c>
    </row>
    <row r="21" spans="1:10" ht="15" customHeight="1">
      <c r="A21" s="33"/>
      <c r="B21" s="33" t="s">
        <v>20</v>
      </c>
      <c r="C21" s="32">
        <v>1685.55</v>
      </c>
      <c r="D21" s="36">
        <v>19</v>
      </c>
      <c r="E21" s="36">
        <f>D21*120</f>
        <v>2280</v>
      </c>
      <c r="F21" s="38">
        <f>C21-H21</f>
        <v>1167.98</v>
      </c>
      <c r="G21" s="37" t="s">
        <v>12</v>
      </c>
      <c r="H21" s="36">
        <v>517.57000000000005</v>
      </c>
      <c r="I21" s="1">
        <v>5</v>
      </c>
      <c r="J21" s="5" t="s">
        <v>39</v>
      </c>
    </row>
    <row r="22" spans="1:10">
      <c r="A22" s="33"/>
      <c r="B22" s="33"/>
      <c r="C22" s="32"/>
      <c r="D22" s="36"/>
      <c r="E22" s="36"/>
      <c r="F22" s="38"/>
      <c r="G22" s="37"/>
      <c r="H22" s="36"/>
      <c r="I22" s="1">
        <v>8</v>
      </c>
      <c r="J22" s="5" t="s">
        <v>40</v>
      </c>
    </row>
    <row r="23" spans="1:10">
      <c r="A23" s="33"/>
      <c r="B23" s="33" t="s">
        <v>21</v>
      </c>
      <c r="C23" s="32">
        <v>7539.22</v>
      </c>
      <c r="D23" s="36">
        <v>30</v>
      </c>
      <c r="E23" s="36">
        <f>D23*150</f>
        <v>4500</v>
      </c>
      <c r="F23" s="38">
        <f>C23-H23</f>
        <v>548.82999999999993</v>
      </c>
      <c r="G23" s="46" t="s">
        <v>12</v>
      </c>
      <c r="H23" s="36">
        <v>6990.39</v>
      </c>
      <c r="I23" s="1">
        <v>2</v>
      </c>
      <c r="J23" s="5" t="s">
        <v>41</v>
      </c>
    </row>
    <row r="24" spans="1:10">
      <c r="A24" s="33"/>
      <c r="B24" s="33"/>
      <c r="C24" s="32"/>
      <c r="D24" s="36"/>
      <c r="E24" s="36"/>
      <c r="F24" s="38"/>
      <c r="G24" s="38"/>
      <c r="H24" s="36"/>
      <c r="I24" s="1">
        <v>3</v>
      </c>
      <c r="J24" s="5" t="s">
        <v>42</v>
      </c>
    </row>
    <row r="25" spans="1:10">
      <c r="A25" s="33"/>
      <c r="B25" s="33"/>
      <c r="C25" s="32"/>
      <c r="D25" s="36"/>
      <c r="E25" s="36"/>
      <c r="F25" s="38"/>
      <c r="G25" s="38"/>
      <c r="H25" s="36"/>
      <c r="I25" s="1">
        <v>9</v>
      </c>
      <c r="J25" s="5" t="s">
        <v>43</v>
      </c>
    </row>
    <row r="26" spans="1:10">
      <c r="A26" s="33"/>
      <c r="B26" s="33"/>
      <c r="C26" s="32"/>
      <c r="D26" s="36"/>
      <c r="E26" s="36"/>
      <c r="F26" s="38"/>
      <c r="G26" s="38"/>
      <c r="H26" s="36"/>
      <c r="I26" s="1">
        <v>20</v>
      </c>
      <c r="J26" s="5" t="s">
        <v>44</v>
      </c>
    </row>
    <row r="27" spans="1:10">
      <c r="A27" s="33"/>
      <c r="B27" s="33"/>
      <c r="C27" s="32"/>
      <c r="D27" s="36"/>
      <c r="E27" s="36"/>
      <c r="F27" s="38"/>
      <c r="G27" s="38"/>
      <c r="H27" s="36"/>
      <c r="I27" s="1">
        <v>23</v>
      </c>
      <c r="J27" s="5" t="s">
        <v>45</v>
      </c>
    </row>
    <row r="28" spans="1:10">
      <c r="A28" s="33"/>
      <c r="B28" s="33"/>
      <c r="C28" s="32"/>
      <c r="D28" s="36"/>
      <c r="E28" s="36"/>
      <c r="F28" s="38"/>
      <c r="G28" s="38"/>
      <c r="H28" s="36"/>
      <c r="I28" s="1">
        <v>24</v>
      </c>
      <c r="J28" s="5" t="s">
        <v>46</v>
      </c>
    </row>
    <row r="29" spans="1:10">
      <c r="A29" s="33"/>
      <c r="B29" s="33"/>
      <c r="C29" s="32"/>
      <c r="D29" s="36"/>
      <c r="E29" s="36"/>
      <c r="F29" s="38"/>
      <c r="G29" s="38"/>
      <c r="H29" s="36"/>
      <c r="I29" s="1">
        <v>26</v>
      </c>
      <c r="J29" s="5" t="s">
        <v>47</v>
      </c>
    </row>
    <row r="30" spans="1:10">
      <c r="A30" s="33"/>
      <c r="B30" s="33" t="s">
        <v>48</v>
      </c>
      <c r="C30" s="32">
        <v>8272.6299999999992</v>
      </c>
      <c r="D30" s="36">
        <v>28</v>
      </c>
      <c r="E30" s="36">
        <f>D30*150</f>
        <v>4200</v>
      </c>
      <c r="F30" s="38">
        <f>C30-H30</f>
        <v>1425.4699999999993</v>
      </c>
      <c r="G30" s="37" t="s">
        <v>12</v>
      </c>
      <c r="H30" s="36">
        <v>6847.16</v>
      </c>
      <c r="I30" s="1">
        <v>1</v>
      </c>
      <c r="J30" s="5" t="s">
        <v>49</v>
      </c>
    </row>
    <row r="31" spans="1:10">
      <c r="A31" s="33"/>
      <c r="B31" s="33"/>
      <c r="C31" s="32"/>
      <c r="D31" s="36"/>
      <c r="E31" s="36"/>
      <c r="F31" s="38"/>
      <c r="G31" s="38"/>
      <c r="H31" s="36"/>
      <c r="I31" s="1">
        <v>2</v>
      </c>
      <c r="J31" s="5" t="s">
        <v>50</v>
      </c>
    </row>
    <row r="32" spans="1:10">
      <c r="A32" s="33"/>
      <c r="B32" s="33"/>
      <c r="C32" s="32"/>
      <c r="D32" s="36"/>
      <c r="E32" s="36"/>
      <c r="F32" s="38"/>
      <c r="G32" s="38"/>
      <c r="H32" s="36"/>
      <c r="I32" s="1">
        <v>6</v>
      </c>
      <c r="J32" s="5" t="s">
        <v>51</v>
      </c>
    </row>
    <row r="33" spans="1:10">
      <c r="A33" s="33"/>
      <c r="B33" s="33"/>
      <c r="C33" s="32"/>
      <c r="D33" s="36"/>
      <c r="E33" s="36"/>
      <c r="F33" s="38"/>
      <c r="G33" s="38"/>
      <c r="H33" s="36"/>
      <c r="I33" s="1">
        <v>11</v>
      </c>
      <c r="J33" s="5" t="s">
        <v>52</v>
      </c>
    </row>
    <row r="34" spans="1:10">
      <c r="A34" s="33"/>
      <c r="B34" s="33"/>
      <c r="C34" s="32"/>
      <c r="D34" s="36"/>
      <c r="E34" s="36"/>
      <c r="F34" s="38"/>
      <c r="G34" s="38"/>
      <c r="H34" s="36"/>
      <c r="I34" s="1">
        <v>16</v>
      </c>
      <c r="J34" s="5" t="s">
        <v>53</v>
      </c>
    </row>
    <row r="35" spans="1:10">
      <c r="A35" s="33"/>
      <c r="B35" s="33"/>
      <c r="C35" s="32"/>
      <c r="D35" s="36"/>
      <c r="E35" s="36"/>
      <c r="F35" s="38"/>
      <c r="G35" s="38"/>
      <c r="H35" s="36"/>
      <c r="I35" s="1">
        <v>18</v>
      </c>
      <c r="J35" s="5" t="s">
        <v>54</v>
      </c>
    </row>
    <row r="36" spans="1:10">
      <c r="A36" s="33"/>
      <c r="B36" s="33"/>
      <c r="C36" s="32"/>
      <c r="D36" s="36"/>
      <c r="E36" s="36"/>
      <c r="F36" s="38"/>
      <c r="G36" s="38"/>
      <c r="H36" s="36"/>
      <c r="I36" s="1">
        <v>24</v>
      </c>
      <c r="J36" s="5" t="s">
        <v>55</v>
      </c>
    </row>
    <row r="37" spans="1:10">
      <c r="A37" s="33"/>
      <c r="B37" s="33"/>
      <c r="C37" s="32"/>
      <c r="D37" s="36"/>
      <c r="E37" s="36"/>
      <c r="F37" s="38"/>
      <c r="G37" s="38"/>
      <c r="H37" s="36"/>
      <c r="I37" s="1">
        <v>28</v>
      </c>
      <c r="J37" s="5" t="s">
        <v>56</v>
      </c>
    </row>
    <row r="38" spans="1:10" ht="29.45" thickBot="1">
      <c r="A38" s="35"/>
      <c r="B38" s="10" t="s">
        <v>33</v>
      </c>
      <c r="C38" s="11">
        <f>SUM(C18:C37)</f>
        <v>34797.78</v>
      </c>
      <c r="D38" s="12"/>
      <c r="E38" s="12">
        <f>SUM(E18:E37)</f>
        <v>30840</v>
      </c>
      <c r="F38" s="13">
        <f>SUM(F18:F37)</f>
        <v>18970.080000000002</v>
      </c>
      <c r="G38" s="14" t="s">
        <v>12</v>
      </c>
      <c r="H38" s="12"/>
      <c r="I38" s="12"/>
      <c r="J38" s="19"/>
    </row>
    <row r="39" spans="1:10" ht="22.15" customHeight="1" thickTop="1">
      <c r="A39" s="34" t="s">
        <v>57</v>
      </c>
      <c r="B39" s="34" t="s">
        <v>11</v>
      </c>
      <c r="C39" s="39">
        <v>10522.04</v>
      </c>
      <c r="D39" s="40">
        <v>27</v>
      </c>
      <c r="E39" s="40">
        <f>D39*600</f>
        <v>16200</v>
      </c>
      <c r="F39" s="42">
        <f>C39-H39</f>
        <v>9092.35</v>
      </c>
      <c r="G39" s="41" t="s">
        <v>12</v>
      </c>
      <c r="H39" s="40">
        <v>1429.69</v>
      </c>
      <c r="I39" s="21">
        <v>22</v>
      </c>
      <c r="J39" s="22" t="s">
        <v>58</v>
      </c>
    </row>
    <row r="40" spans="1:10" ht="19.899999999999999" customHeight="1">
      <c r="A40" s="33"/>
      <c r="B40" s="33"/>
      <c r="C40" s="32"/>
      <c r="D40" s="36"/>
      <c r="E40" s="36"/>
      <c r="F40" s="38"/>
      <c r="G40" s="37"/>
      <c r="H40" s="36"/>
      <c r="I40" s="1">
        <v>23</v>
      </c>
      <c r="J40" s="5" t="s">
        <v>59</v>
      </c>
    </row>
    <row r="41" spans="1:10">
      <c r="A41" s="33"/>
      <c r="B41" s="33" t="s">
        <v>18</v>
      </c>
      <c r="C41" s="32">
        <v>3202.73</v>
      </c>
      <c r="D41" s="36">
        <v>29</v>
      </c>
      <c r="E41" s="36">
        <f>D41*60</f>
        <v>1740</v>
      </c>
      <c r="F41" s="38">
        <f>C41-H41</f>
        <v>1606.26</v>
      </c>
      <c r="G41" s="37" t="s">
        <v>12</v>
      </c>
      <c r="H41" s="36">
        <v>1596.47</v>
      </c>
      <c r="I41" s="1">
        <v>6</v>
      </c>
      <c r="J41" s="5" t="s">
        <v>60</v>
      </c>
    </row>
    <row r="42" spans="1:10">
      <c r="A42" s="33"/>
      <c r="B42" s="33"/>
      <c r="C42" s="32"/>
      <c r="D42" s="36"/>
      <c r="E42" s="36"/>
      <c r="F42" s="38"/>
      <c r="G42" s="38"/>
      <c r="H42" s="36"/>
      <c r="I42" s="26" t="s">
        <v>61</v>
      </c>
      <c r="J42" s="5" t="s">
        <v>62</v>
      </c>
    </row>
    <row r="43" spans="1:10">
      <c r="A43" s="33"/>
      <c r="B43" s="33"/>
      <c r="C43" s="32"/>
      <c r="D43" s="36"/>
      <c r="E43" s="36"/>
      <c r="F43" s="38"/>
      <c r="G43" s="38"/>
      <c r="H43" s="36"/>
      <c r="I43" s="1">
        <v>17</v>
      </c>
      <c r="J43" s="5" t="s">
        <v>63</v>
      </c>
    </row>
    <row r="44" spans="1:10">
      <c r="A44" s="33"/>
      <c r="B44" s="33"/>
      <c r="C44" s="32"/>
      <c r="D44" s="36"/>
      <c r="E44" s="36"/>
      <c r="F44" s="38"/>
      <c r="G44" s="38"/>
      <c r="H44" s="36"/>
      <c r="I44" s="1" t="s">
        <v>64</v>
      </c>
      <c r="J44" s="5" t="s">
        <v>65</v>
      </c>
    </row>
    <row r="45" spans="1:10">
      <c r="A45" s="33"/>
      <c r="B45" s="33"/>
      <c r="C45" s="32"/>
      <c r="D45" s="36"/>
      <c r="E45" s="36"/>
      <c r="F45" s="38"/>
      <c r="G45" s="38"/>
      <c r="H45" s="36"/>
      <c r="I45" s="1">
        <v>25</v>
      </c>
      <c r="J45" s="5" t="s">
        <v>66</v>
      </c>
    </row>
    <row r="46" spans="1:10">
      <c r="A46" s="33"/>
      <c r="B46" s="33"/>
      <c r="C46" s="32"/>
      <c r="D46" s="36"/>
      <c r="E46" s="36"/>
      <c r="F46" s="38"/>
      <c r="G46" s="38"/>
      <c r="H46" s="36"/>
      <c r="I46" s="1">
        <v>26</v>
      </c>
      <c r="J46" s="5" t="s">
        <v>67</v>
      </c>
    </row>
    <row r="47" spans="1:10" ht="28.9">
      <c r="A47" s="33"/>
      <c r="B47" s="4" t="s">
        <v>20</v>
      </c>
      <c r="C47" s="15">
        <v>539.46</v>
      </c>
      <c r="D47" s="1">
        <v>5</v>
      </c>
      <c r="E47" s="1">
        <f>D47*120</f>
        <v>600</v>
      </c>
      <c r="F47" s="8">
        <v>539.46</v>
      </c>
      <c r="G47" s="9" t="s">
        <v>12</v>
      </c>
      <c r="H47" s="1">
        <v>0</v>
      </c>
    </row>
    <row r="48" spans="1:10" ht="28.9">
      <c r="A48" s="33"/>
      <c r="B48" s="4" t="s">
        <v>21</v>
      </c>
      <c r="C48" s="15">
        <v>574.5</v>
      </c>
      <c r="D48" s="1">
        <v>29</v>
      </c>
      <c r="E48" s="1">
        <f>D48*150</f>
        <v>4350</v>
      </c>
      <c r="F48" s="8">
        <f>C48-H48</f>
        <v>282.89</v>
      </c>
      <c r="G48" s="9" t="s">
        <v>12</v>
      </c>
      <c r="H48" s="1">
        <v>291.61</v>
      </c>
      <c r="I48" s="1">
        <v>22</v>
      </c>
      <c r="J48" s="5" t="s">
        <v>68</v>
      </c>
    </row>
    <row r="49" spans="1:10" ht="28.5" customHeight="1">
      <c r="A49" s="33"/>
      <c r="B49" s="33" t="s">
        <v>48</v>
      </c>
      <c r="C49" s="32">
        <v>7667.93</v>
      </c>
      <c r="D49" s="36">
        <v>29</v>
      </c>
      <c r="E49" s="36">
        <f>D49*150</f>
        <v>4350</v>
      </c>
      <c r="F49" s="38">
        <f>C49-H49</f>
        <v>3547.3200000000006</v>
      </c>
      <c r="G49" s="37" t="s">
        <v>12</v>
      </c>
      <c r="H49" s="36">
        <v>4120.6099999999997</v>
      </c>
      <c r="I49" s="1" t="s">
        <v>69</v>
      </c>
      <c r="J49" s="5" t="s">
        <v>70</v>
      </c>
    </row>
    <row r="50" spans="1:10">
      <c r="A50" s="33"/>
      <c r="B50" s="33"/>
      <c r="C50" s="32"/>
      <c r="D50" s="36"/>
      <c r="E50" s="36"/>
      <c r="F50" s="38"/>
      <c r="G50" s="37"/>
      <c r="H50" s="36"/>
      <c r="I50" s="1">
        <v>22</v>
      </c>
      <c r="J50" s="5" t="s">
        <v>71</v>
      </c>
    </row>
    <row r="51" spans="1:10">
      <c r="A51" s="33"/>
      <c r="B51" s="33"/>
      <c r="C51" s="32"/>
      <c r="D51" s="36"/>
      <c r="E51" s="36"/>
      <c r="F51" s="38"/>
      <c r="G51" s="37"/>
      <c r="H51" s="36"/>
      <c r="I51" s="1">
        <v>23</v>
      </c>
      <c r="J51" s="5" t="s">
        <v>72</v>
      </c>
    </row>
    <row r="52" spans="1:10">
      <c r="A52" s="33"/>
      <c r="B52" s="33"/>
      <c r="C52" s="32"/>
      <c r="D52" s="36"/>
      <c r="E52" s="36"/>
      <c r="F52" s="38"/>
      <c r="G52" s="37"/>
      <c r="H52" s="36"/>
      <c r="I52" s="1">
        <v>25</v>
      </c>
      <c r="J52" s="5" t="s">
        <v>73</v>
      </c>
    </row>
    <row r="53" spans="1:10">
      <c r="A53" s="33"/>
      <c r="B53" s="33"/>
      <c r="C53" s="32"/>
      <c r="D53" s="36"/>
      <c r="E53" s="36"/>
      <c r="F53" s="38"/>
      <c r="G53" s="37"/>
      <c r="H53" s="36"/>
      <c r="I53" s="1">
        <v>30</v>
      </c>
      <c r="J53" s="5" t="s">
        <v>74</v>
      </c>
    </row>
    <row r="54" spans="1:10" ht="15" thickBot="1">
      <c r="A54" s="35"/>
      <c r="B54" s="10" t="s">
        <v>33</v>
      </c>
      <c r="C54" s="2">
        <f>C39+C41+C47+C48+C49</f>
        <v>22506.66</v>
      </c>
      <c r="G54" s="9"/>
      <c r="J54" s="5"/>
    </row>
    <row r="55" spans="1:10" ht="15" thickTop="1">
      <c r="A55" s="34" t="s">
        <v>75</v>
      </c>
      <c r="B55" s="34" t="s">
        <v>11</v>
      </c>
      <c r="C55" s="39">
        <v>10893.32</v>
      </c>
      <c r="D55" s="40">
        <v>12</v>
      </c>
      <c r="E55" s="40">
        <f>D55*600</f>
        <v>7200</v>
      </c>
      <c r="F55" s="49">
        <f>C55-H55</f>
        <v>7101.9</v>
      </c>
      <c r="G55" s="51" t="s">
        <v>12</v>
      </c>
      <c r="H55" s="40">
        <v>3791.42</v>
      </c>
      <c r="I55" s="21">
        <v>3</v>
      </c>
      <c r="J55" s="22" t="s">
        <v>60</v>
      </c>
    </row>
    <row r="56" spans="1:10">
      <c r="A56" s="33"/>
      <c r="B56" s="33"/>
      <c r="C56" s="32"/>
      <c r="D56" s="36"/>
      <c r="E56" s="36"/>
      <c r="F56" s="50"/>
      <c r="G56" s="38"/>
      <c r="H56" s="36"/>
      <c r="I56" s="1">
        <v>7</v>
      </c>
      <c r="J56" s="5" t="s">
        <v>76</v>
      </c>
    </row>
    <row r="57" spans="1:10">
      <c r="A57" s="33"/>
      <c r="B57" s="33"/>
      <c r="C57" s="32"/>
      <c r="D57" s="36"/>
      <c r="E57" s="36"/>
      <c r="F57" s="50"/>
      <c r="G57" s="38"/>
      <c r="H57" s="36"/>
      <c r="I57" s="1">
        <v>8</v>
      </c>
      <c r="J57" s="5" t="s">
        <v>77</v>
      </c>
    </row>
    <row r="58" spans="1:10">
      <c r="A58" s="33"/>
      <c r="B58" s="33"/>
      <c r="C58" s="32"/>
      <c r="D58" s="36"/>
      <c r="E58" s="36"/>
      <c r="F58" s="50"/>
      <c r="G58" s="38"/>
      <c r="H58" s="36"/>
      <c r="I58" s="1">
        <v>9</v>
      </c>
      <c r="J58" s="5" t="s">
        <v>78</v>
      </c>
    </row>
    <row r="59" spans="1:10">
      <c r="A59" s="33"/>
      <c r="B59" s="33"/>
      <c r="C59" s="32"/>
      <c r="D59" s="36"/>
      <c r="E59" s="36"/>
      <c r="F59" s="50"/>
      <c r="G59" s="38"/>
      <c r="H59" s="36"/>
      <c r="I59" s="1">
        <v>26</v>
      </c>
      <c r="J59" s="5" t="s">
        <v>79</v>
      </c>
    </row>
    <row r="60" spans="1:10" ht="15.6" customHeight="1">
      <c r="A60" s="33"/>
      <c r="B60" s="33" t="s">
        <v>18</v>
      </c>
      <c r="C60" s="32">
        <v>1752.51</v>
      </c>
      <c r="D60" s="36">
        <v>19</v>
      </c>
      <c r="E60" s="36">
        <f>D60*60</f>
        <v>1140</v>
      </c>
      <c r="F60" s="32">
        <f>C60-H60</f>
        <v>1329.72</v>
      </c>
      <c r="G60" s="48" t="s">
        <v>37</v>
      </c>
      <c r="H60" s="36">
        <v>422.79</v>
      </c>
      <c r="I60" s="1">
        <v>17</v>
      </c>
      <c r="J60" s="5" t="s">
        <v>80</v>
      </c>
    </row>
    <row r="61" spans="1:10">
      <c r="A61" s="33"/>
      <c r="B61" s="33"/>
      <c r="C61" s="32"/>
      <c r="D61" s="36"/>
      <c r="E61" s="36"/>
      <c r="F61" s="32"/>
      <c r="G61" s="48"/>
      <c r="H61" s="36"/>
      <c r="I61" s="1">
        <v>19</v>
      </c>
      <c r="J61" s="5" t="s">
        <v>81</v>
      </c>
    </row>
    <row r="62" spans="1:10">
      <c r="A62" s="33"/>
      <c r="B62" s="33" t="s">
        <v>20</v>
      </c>
      <c r="C62" s="32">
        <v>6058.03</v>
      </c>
      <c r="D62" s="36">
        <v>15</v>
      </c>
      <c r="E62" s="36">
        <f>D62*120</f>
        <v>1800</v>
      </c>
      <c r="F62" s="38">
        <f>C62-H62</f>
        <v>254.44999999999982</v>
      </c>
      <c r="G62" s="37" t="s">
        <v>12</v>
      </c>
      <c r="H62" s="36">
        <v>5803.58</v>
      </c>
      <c r="I62" s="1">
        <v>14</v>
      </c>
      <c r="J62" s="5" t="s">
        <v>82</v>
      </c>
    </row>
    <row r="63" spans="1:10">
      <c r="A63" s="33"/>
      <c r="B63" s="33"/>
      <c r="C63" s="32"/>
      <c r="D63" s="36"/>
      <c r="E63" s="36"/>
      <c r="F63" s="38"/>
      <c r="G63" s="38"/>
      <c r="H63" s="36"/>
      <c r="I63" s="1">
        <v>24</v>
      </c>
      <c r="J63" s="5" t="s">
        <v>83</v>
      </c>
    </row>
    <row r="64" spans="1:10">
      <c r="A64" s="33"/>
      <c r="B64" s="33"/>
      <c r="C64" s="32"/>
      <c r="D64" s="36"/>
      <c r="E64" s="36"/>
      <c r="F64" s="38"/>
      <c r="G64" s="38"/>
      <c r="H64" s="36"/>
      <c r="I64" s="1">
        <v>28</v>
      </c>
      <c r="J64" s="5" t="s">
        <v>84</v>
      </c>
    </row>
    <row r="65" spans="1:10">
      <c r="A65" s="33"/>
      <c r="B65" s="4" t="s">
        <v>21</v>
      </c>
      <c r="C65" s="47" t="s">
        <v>85</v>
      </c>
      <c r="D65" s="47"/>
      <c r="E65" s="47"/>
      <c r="F65" s="47"/>
      <c r="G65" s="47"/>
      <c r="H65" s="47"/>
      <c r="I65" s="47"/>
      <c r="J65" s="47"/>
    </row>
    <row r="66" spans="1:10">
      <c r="A66" s="33"/>
      <c r="B66" s="33" t="s">
        <v>86</v>
      </c>
      <c r="C66" s="32">
        <v>8429.6200000000008</v>
      </c>
      <c r="D66" s="36">
        <v>31</v>
      </c>
      <c r="E66" s="36">
        <f>D66*150</f>
        <v>4650</v>
      </c>
      <c r="F66" s="38">
        <f>C66-H66</f>
        <v>2077.8300000000008</v>
      </c>
      <c r="G66" s="37" t="s">
        <v>12</v>
      </c>
      <c r="H66" s="36">
        <v>6351.79</v>
      </c>
      <c r="I66" s="1">
        <v>1</v>
      </c>
      <c r="J66" s="5" t="s">
        <v>87</v>
      </c>
    </row>
    <row r="67" spans="1:10">
      <c r="A67" s="33"/>
      <c r="B67" s="33"/>
      <c r="C67" s="32"/>
      <c r="D67" s="36"/>
      <c r="E67" s="36"/>
      <c r="F67" s="38"/>
      <c r="G67" s="38"/>
      <c r="H67" s="36"/>
      <c r="I67" s="1" t="s">
        <v>88</v>
      </c>
      <c r="J67" s="5" t="s">
        <v>89</v>
      </c>
    </row>
    <row r="68" spans="1:10">
      <c r="A68" s="33"/>
      <c r="B68" s="33"/>
      <c r="C68" s="32"/>
      <c r="D68" s="36"/>
      <c r="E68" s="36"/>
      <c r="F68" s="38"/>
      <c r="G68" s="38"/>
      <c r="H68" s="36"/>
      <c r="I68" s="1">
        <v>16</v>
      </c>
      <c r="J68" s="5" t="s">
        <v>90</v>
      </c>
    </row>
    <row r="69" spans="1:10">
      <c r="A69" s="33"/>
      <c r="B69" s="33"/>
      <c r="C69" s="32"/>
      <c r="D69" s="36"/>
      <c r="E69" s="36"/>
      <c r="F69" s="38"/>
      <c r="G69" s="38"/>
      <c r="H69" s="36"/>
      <c r="I69" s="1">
        <v>17</v>
      </c>
      <c r="J69" s="5" t="s">
        <v>91</v>
      </c>
    </row>
    <row r="70" spans="1:10">
      <c r="A70" s="33"/>
      <c r="B70" s="33"/>
      <c r="C70" s="32"/>
      <c r="D70" s="36"/>
      <c r="E70" s="36"/>
      <c r="F70" s="38"/>
      <c r="G70" s="38"/>
      <c r="H70" s="36"/>
      <c r="I70" s="1">
        <v>20</v>
      </c>
      <c r="J70" s="5" t="s">
        <v>92</v>
      </c>
    </row>
    <row r="71" spans="1:10">
      <c r="A71" s="33"/>
      <c r="B71" s="33"/>
      <c r="C71" s="32"/>
      <c r="D71" s="36"/>
      <c r="E71" s="36"/>
      <c r="F71" s="38"/>
      <c r="G71" s="38"/>
      <c r="H71" s="36"/>
      <c r="I71" s="1">
        <v>22</v>
      </c>
      <c r="J71" s="5" t="s">
        <v>93</v>
      </c>
    </row>
    <row r="72" spans="1:10">
      <c r="A72" s="33"/>
      <c r="B72" s="33"/>
      <c r="C72" s="32"/>
      <c r="D72" s="36"/>
      <c r="E72" s="36"/>
      <c r="F72" s="38"/>
      <c r="G72" s="38"/>
      <c r="H72" s="36"/>
      <c r="I72" s="1">
        <v>26</v>
      </c>
      <c r="J72" s="5" t="s">
        <v>94</v>
      </c>
    </row>
    <row r="73" spans="1:10">
      <c r="A73" s="33"/>
      <c r="B73" s="33"/>
      <c r="C73" s="32"/>
      <c r="D73" s="36"/>
      <c r="E73" s="36"/>
      <c r="F73" s="38"/>
      <c r="G73" s="38"/>
      <c r="H73" s="36"/>
      <c r="I73" s="1">
        <v>28</v>
      </c>
      <c r="J73" s="5" t="s">
        <v>95</v>
      </c>
    </row>
    <row r="74" spans="1:10">
      <c r="A74" s="33"/>
      <c r="B74" s="33"/>
      <c r="C74" s="32"/>
      <c r="D74" s="36"/>
      <c r="E74" s="36"/>
      <c r="F74" s="38"/>
      <c r="G74" s="38"/>
      <c r="H74" s="36"/>
      <c r="I74" s="1">
        <v>30</v>
      </c>
      <c r="J74" s="5" t="s">
        <v>96</v>
      </c>
    </row>
    <row r="75" spans="1:10" ht="15" thickBot="1">
      <c r="A75" s="35"/>
      <c r="B75" s="10" t="s">
        <v>33</v>
      </c>
      <c r="C75" s="11">
        <f>C55+C60+C62+C66</f>
        <v>27133.480000000003</v>
      </c>
      <c r="D75" s="12"/>
      <c r="E75" s="12"/>
      <c r="F75" s="28"/>
      <c r="G75" s="28"/>
      <c r="H75" s="12"/>
      <c r="I75" s="12"/>
      <c r="J75" s="19"/>
    </row>
    <row r="76" spans="1:10" ht="15" thickTop="1">
      <c r="A76" s="4" t="s">
        <v>97</v>
      </c>
    </row>
  </sheetData>
  <mergeCells count="103">
    <mergeCell ref="C62:C64"/>
    <mergeCell ref="B62:B64"/>
    <mergeCell ref="C65:J65"/>
    <mergeCell ref="H62:H64"/>
    <mergeCell ref="G62:G64"/>
    <mergeCell ref="F62:F64"/>
    <mergeCell ref="E62:E64"/>
    <mergeCell ref="D62:D64"/>
    <mergeCell ref="C55:C59"/>
    <mergeCell ref="B55:B59"/>
    <mergeCell ref="H60:H61"/>
    <mergeCell ref="G60:G61"/>
    <mergeCell ref="F60:F61"/>
    <mergeCell ref="E60:E61"/>
    <mergeCell ref="D60:D61"/>
    <mergeCell ref="C60:C61"/>
    <mergeCell ref="B60:B61"/>
    <mergeCell ref="H55:H59"/>
    <mergeCell ref="F55:F59"/>
    <mergeCell ref="G55:G59"/>
    <mergeCell ref="E55:E59"/>
    <mergeCell ref="D55:D59"/>
    <mergeCell ref="A18:A38"/>
    <mergeCell ref="H30:H37"/>
    <mergeCell ref="F30:F37"/>
    <mergeCell ref="G30:G37"/>
    <mergeCell ref="E30:E37"/>
    <mergeCell ref="D30:D37"/>
    <mergeCell ref="C30:C37"/>
    <mergeCell ref="B30:B37"/>
    <mergeCell ref="E21:E22"/>
    <mergeCell ref="D21:D22"/>
    <mergeCell ref="C21:C22"/>
    <mergeCell ref="B21:B22"/>
    <mergeCell ref="H23:H29"/>
    <mergeCell ref="F23:F29"/>
    <mergeCell ref="G23:G29"/>
    <mergeCell ref="E23:E29"/>
    <mergeCell ref="F2:F5"/>
    <mergeCell ref="E2:E5"/>
    <mergeCell ref="D2:D5"/>
    <mergeCell ref="C9:C16"/>
    <mergeCell ref="D23:D29"/>
    <mergeCell ref="C23:C29"/>
    <mergeCell ref="B23:B29"/>
    <mergeCell ref="H18:H19"/>
    <mergeCell ref="G18:G19"/>
    <mergeCell ref="H21:H22"/>
    <mergeCell ref="G21:G22"/>
    <mergeCell ref="F21:F22"/>
    <mergeCell ref="B18:B19"/>
    <mergeCell ref="C18:C19"/>
    <mergeCell ref="D18:D19"/>
    <mergeCell ref="E18:E19"/>
    <mergeCell ref="F18:F19"/>
    <mergeCell ref="B41:B46"/>
    <mergeCell ref="H39:H40"/>
    <mergeCell ref="G39:G40"/>
    <mergeCell ref="F39:F40"/>
    <mergeCell ref="E39:E40"/>
    <mergeCell ref="D39:D40"/>
    <mergeCell ref="B9:B16"/>
    <mergeCell ref="A2:A17"/>
    <mergeCell ref="G2:G5"/>
    <mergeCell ref="G6:G7"/>
    <mergeCell ref="G9:G16"/>
    <mergeCell ref="B2:B5"/>
    <mergeCell ref="B6:B7"/>
    <mergeCell ref="H9:H16"/>
    <mergeCell ref="F9:F16"/>
    <mergeCell ref="E9:E16"/>
    <mergeCell ref="D9:D16"/>
    <mergeCell ref="C2:C5"/>
    <mergeCell ref="H6:H7"/>
    <mergeCell ref="F6:F7"/>
    <mergeCell ref="E6:E7"/>
    <mergeCell ref="D6:D7"/>
    <mergeCell ref="C6:C7"/>
    <mergeCell ref="H2:H5"/>
    <mergeCell ref="C66:C74"/>
    <mergeCell ref="B66:B74"/>
    <mergeCell ref="A39:A54"/>
    <mergeCell ref="A55:A75"/>
    <mergeCell ref="H66:H74"/>
    <mergeCell ref="G66:G74"/>
    <mergeCell ref="F66:F74"/>
    <mergeCell ref="E66:E74"/>
    <mergeCell ref="D66:D74"/>
    <mergeCell ref="C49:C53"/>
    <mergeCell ref="B49:B53"/>
    <mergeCell ref="H49:H53"/>
    <mergeCell ref="G49:G53"/>
    <mergeCell ref="F49:F53"/>
    <mergeCell ref="E49:E53"/>
    <mergeCell ref="D49:D53"/>
    <mergeCell ref="C39:C40"/>
    <mergeCell ref="B39:B40"/>
    <mergeCell ref="H41:H46"/>
    <mergeCell ref="G41:G46"/>
    <mergeCell ref="F41:F46"/>
    <mergeCell ref="E41:E46"/>
    <mergeCell ref="D41:D46"/>
    <mergeCell ref="C41:C46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6D26E-28F6-47E0-8553-FA05BCB8B7D3}">
  <dimension ref="A1:J50"/>
  <sheetViews>
    <sheetView workbookViewId="0">
      <pane xSplit="1" ySplit="1" topLeftCell="B32" activePane="bottomRight" state="frozen"/>
      <selection pane="bottomRight" activeCell="I54" sqref="I54"/>
      <selection pane="bottomLeft" activeCell="A2" sqref="A2"/>
      <selection pane="topRight" activeCell="B1" sqref="B1"/>
    </sheetView>
  </sheetViews>
  <sheetFormatPr defaultRowHeight="14.45"/>
  <cols>
    <col min="1" max="1" width="9" style="4"/>
    <col min="2" max="2" width="10.28515625" style="4" customWidth="1"/>
    <col min="3" max="3" width="10.28515625" style="15" customWidth="1"/>
    <col min="4" max="4" width="11.7109375" style="1" customWidth="1"/>
    <col min="5" max="5" width="11.140625" style="1" customWidth="1"/>
    <col min="6" max="6" width="12" style="8" customWidth="1"/>
    <col min="7" max="7" width="9.7109375" style="8" customWidth="1"/>
    <col min="8" max="8" width="10.28515625" style="1" customWidth="1"/>
    <col min="9" max="9" width="11.140625" style="1" customWidth="1"/>
    <col min="10" max="10" width="67.140625" style="5" customWidth="1"/>
  </cols>
  <sheetData>
    <row r="1" spans="1:10" ht="28.9">
      <c r="A1" s="4" t="s">
        <v>0</v>
      </c>
      <c r="B1" s="4" t="s">
        <v>1</v>
      </c>
      <c r="C1" s="6" t="s">
        <v>2</v>
      </c>
      <c r="D1" s="7" t="s">
        <v>3</v>
      </c>
      <c r="E1" s="4" t="s">
        <v>4</v>
      </c>
      <c r="F1" s="6" t="s">
        <v>5</v>
      </c>
      <c r="G1" s="6" t="s">
        <v>6</v>
      </c>
      <c r="H1" s="4" t="s">
        <v>7</v>
      </c>
      <c r="I1" s="4" t="s">
        <v>8</v>
      </c>
      <c r="J1" s="4" t="s">
        <v>9</v>
      </c>
    </row>
    <row r="2" spans="1:10">
      <c r="A2" s="33" t="s">
        <v>10</v>
      </c>
      <c r="B2" s="33" t="s">
        <v>11</v>
      </c>
      <c r="C2" s="32">
        <v>3797.42</v>
      </c>
      <c r="D2" s="36">
        <v>18</v>
      </c>
      <c r="E2" s="36">
        <f>D2*150</f>
        <v>2700</v>
      </c>
      <c r="F2" s="38">
        <f>C2-H2</f>
        <v>1259.3699999999999</v>
      </c>
      <c r="G2" s="37" t="s">
        <v>12</v>
      </c>
      <c r="H2" s="36">
        <v>2538.0500000000002</v>
      </c>
      <c r="I2" s="1">
        <v>20</v>
      </c>
      <c r="J2" s="5" t="s">
        <v>98</v>
      </c>
    </row>
    <row r="3" spans="1:10">
      <c r="A3" s="33"/>
      <c r="B3" s="33"/>
      <c r="C3" s="32"/>
      <c r="D3" s="36"/>
      <c r="E3" s="36"/>
      <c r="F3" s="38"/>
      <c r="G3" s="38"/>
      <c r="H3" s="36"/>
      <c r="I3" s="1">
        <v>25</v>
      </c>
      <c r="J3" s="5" t="s">
        <v>99</v>
      </c>
    </row>
    <row r="4" spans="1:10">
      <c r="A4" s="33"/>
      <c r="B4" s="33"/>
      <c r="C4" s="32"/>
      <c r="D4" s="36"/>
      <c r="E4" s="36"/>
      <c r="F4" s="38"/>
      <c r="G4" s="38"/>
      <c r="H4" s="36"/>
      <c r="I4" s="1" t="s">
        <v>100</v>
      </c>
      <c r="J4" s="5" t="s">
        <v>101</v>
      </c>
    </row>
    <row r="5" spans="1:10">
      <c r="A5" s="33"/>
      <c r="B5" s="33"/>
      <c r="C5" s="32"/>
      <c r="D5" s="36"/>
      <c r="E5" s="36"/>
      <c r="F5" s="38"/>
      <c r="G5" s="38"/>
      <c r="H5" s="36"/>
      <c r="I5" s="1">
        <v>31</v>
      </c>
      <c r="J5" s="5" t="s">
        <v>102</v>
      </c>
    </row>
    <row r="6" spans="1:10">
      <c r="A6" s="33"/>
      <c r="B6" s="33" t="s">
        <v>18</v>
      </c>
      <c r="C6" s="32">
        <v>2391.4</v>
      </c>
      <c r="D6" s="36">
        <v>29</v>
      </c>
      <c r="E6" s="36">
        <f>D6*80</f>
        <v>2320</v>
      </c>
      <c r="F6" s="38">
        <f>C6-H6</f>
        <v>287.30000000000018</v>
      </c>
      <c r="G6" s="37" t="s">
        <v>12</v>
      </c>
      <c r="H6" s="36">
        <v>2104.1</v>
      </c>
      <c r="I6" s="1">
        <v>3</v>
      </c>
      <c r="J6" s="5" t="s">
        <v>103</v>
      </c>
    </row>
    <row r="7" spans="1:10">
      <c r="A7" s="33"/>
      <c r="B7" s="33"/>
      <c r="C7" s="32"/>
      <c r="D7" s="36"/>
      <c r="E7" s="36"/>
      <c r="F7" s="38"/>
      <c r="G7" s="38"/>
      <c r="H7" s="36"/>
      <c r="I7" s="1">
        <v>7</v>
      </c>
      <c r="J7" s="5" t="s">
        <v>104</v>
      </c>
    </row>
    <row r="8" spans="1:10">
      <c r="A8" s="33"/>
      <c r="B8" s="33"/>
      <c r="C8" s="32"/>
      <c r="D8" s="36"/>
      <c r="E8" s="36"/>
      <c r="F8" s="38"/>
      <c r="G8" s="38"/>
      <c r="H8" s="36"/>
      <c r="I8" s="1">
        <v>8</v>
      </c>
      <c r="J8" s="5" t="s">
        <v>105</v>
      </c>
    </row>
    <row r="9" spans="1:10">
      <c r="A9" s="33"/>
      <c r="B9" s="33"/>
      <c r="C9" s="32"/>
      <c r="D9" s="36"/>
      <c r="E9" s="36"/>
      <c r="F9" s="38"/>
      <c r="G9" s="38"/>
      <c r="H9" s="36"/>
      <c r="I9" s="1">
        <v>13</v>
      </c>
      <c r="J9" s="5" t="s">
        <v>106</v>
      </c>
    </row>
    <row r="10" spans="1:10">
      <c r="A10" s="33"/>
      <c r="B10" s="33"/>
      <c r="C10" s="32"/>
      <c r="D10" s="36"/>
      <c r="E10" s="36"/>
      <c r="F10" s="38"/>
      <c r="G10" s="38"/>
      <c r="H10" s="36"/>
      <c r="I10" s="1">
        <v>30</v>
      </c>
      <c r="J10" s="5" t="s">
        <v>107</v>
      </c>
    </row>
    <row r="11" spans="1:10" ht="29.45" thickBot="1">
      <c r="A11" s="35"/>
      <c r="B11" s="10" t="s">
        <v>33</v>
      </c>
      <c r="C11" s="11">
        <f>SUM(C2:C10)</f>
        <v>6188.82</v>
      </c>
      <c r="D11" s="12"/>
      <c r="E11" s="12">
        <f>SUM(E2:E10)</f>
        <v>5020</v>
      </c>
      <c r="F11" s="13">
        <f>SUM(F2:F10)</f>
        <v>1546.67</v>
      </c>
      <c r="G11" s="14" t="s">
        <v>12</v>
      </c>
      <c r="H11" s="12"/>
      <c r="I11" s="12"/>
      <c r="J11" s="20"/>
    </row>
    <row r="12" spans="1:10" ht="15" thickTop="1">
      <c r="A12" s="34" t="s">
        <v>34</v>
      </c>
      <c r="B12" s="34" t="s">
        <v>11</v>
      </c>
      <c r="C12" s="39">
        <v>4634.18</v>
      </c>
      <c r="D12" s="40">
        <v>28</v>
      </c>
      <c r="E12" s="40">
        <f>D12*150</f>
        <v>4200</v>
      </c>
      <c r="F12" s="42">
        <f>C12-H12</f>
        <v>1229.2900000000004</v>
      </c>
      <c r="G12" s="41" t="s">
        <v>12</v>
      </c>
      <c r="H12" s="40">
        <v>3404.89</v>
      </c>
      <c r="I12" s="21">
        <v>1</v>
      </c>
      <c r="J12" s="22" t="s">
        <v>108</v>
      </c>
    </row>
    <row r="13" spans="1:10">
      <c r="A13" s="33"/>
      <c r="B13" s="33"/>
      <c r="C13" s="32"/>
      <c r="D13" s="36"/>
      <c r="E13" s="36"/>
      <c r="F13" s="38"/>
      <c r="G13" s="38"/>
      <c r="H13" s="36"/>
      <c r="I13" s="1">
        <v>6</v>
      </c>
      <c r="J13" s="5" t="s">
        <v>109</v>
      </c>
    </row>
    <row r="14" spans="1:10">
      <c r="A14" s="33"/>
      <c r="B14" s="33"/>
      <c r="C14" s="32"/>
      <c r="D14" s="36"/>
      <c r="E14" s="36"/>
      <c r="F14" s="38"/>
      <c r="G14" s="38"/>
      <c r="H14" s="36"/>
      <c r="I14" s="1">
        <v>8</v>
      </c>
      <c r="J14" s="5" t="s">
        <v>110</v>
      </c>
    </row>
    <row r="15" spans="1:10">
      <c r="A15" s="33"/>
      <c r="B15" s="33"/>
      <c r="C15" s="32"/>
      <c r="D15" s="36"/>
      <c r="E15" s="36"/>
      <c r="F15" s="38"/>
      <c r="G15" s="38"/>
      <c r="H15" s="36"/>
      <c r="I15" s="1">
        <v>11</v>
      </c>
      <c r="J15" s="5" t="s">
        <v>111</v>
      </c>
    </row>
    <row r="16" spans="1:10">
      <c r="A16" s="33"/>
      <c r="B16" s="33"/>
      <c r="C16" s="32"/>
      <c r="D16" s="36"/>
      <c r="E16" s="36"/>
      <c r="F16" s="38"/>
      <c r="G16" s="38"/>
      <c r="H16" s="36"/>
      <c r="I16" s="1">
        <v>12</v>
      </c>
      <c r="J16" s="5" t="s">
        <v>112</v>
      </c>
    </row>
    <row r="17" spans="1:10">
      <c r="A17" s="33"/>
      <c r="B17" s="33"/>
      <c r="C17" s="32"/>
      <c r="D17" s="36"/>
      <c r="E17" s="36"/>
      <c r="F17" s="38"/>
      <c r="G17" s="38"/>
      <c r="H17" s="36"/>
      <c r="I17" s="1">
        <v>16</v>
      </c>
      <c r="J17" s="5" t="s">
        <v>113</v>
      </c>
    </row>
    <row r="18" spans="1:10">
      <c r="A18" s="33"/>
      <c r="B18" s="33"/>
      <c r="C18" s="32"/>
      <c r="D18" s="36"/>
      <c r="E18" s="36"/>
      <c r="F18" s="38"/>
      <c r="G18" s="38"/>
      <c r="H18" s="36"/>
      <c r="I18" s="1">
        <v>22</v>
      </c>
      <c r="J18" s="5" t="s">
        <v>114</v>
      </c>
    </row>
    <row r="19" spans="1:10">
      <c r="A19" s="33"/>
      <c r="B19" s="33"/>
      <c r="C19" s="32"/>
      <c r="D19" s="36"/>
      <c r="E19" s="36"/>
      <c r="F19" s="38"/>
      <c r="G19" s="38"/>
      <c r="H19" s="36"/>
      <c r="I19" s="1">
        <v>23</v>
      </c>
      <c r="J19" s="5" t="s">
        <v>115</v>
      </c>
    </row>
    <row r="20" spans="1:10">
      <c r="A20" s="33"/>
      <c r="B20" s="33"/>
      <c r="C20" s="32"/>
      <c r="D20" s="36"/>
      <c r="E20" s="36"/>
      <c r="F20" s="38"/>
      <c r="G20" s="38"/>
      <c r="H20" s="36"/>
      <c r="I20" s="1">
        <v>28</v>
      </c>
      <c r="J20" s="5" t="s">
        <v>116</v>
      </c>
    </row>
    <row r="21" spans="1:10">
      <c r="A21" s="33"/>
      <c r="B21" s="33"/>
      <c r="C21" s="32"/>
      <c r="D21" s="36"/>
      <c r="E21" s="36"/>
      <c r="F21" s="38"/>
      <c r="G21" s="38"/>
      <c r="H21" s="36"/>
      <c r="I21" s="1">
        <v>30</v>
      </c>
      <c r="J21" s="5" t="s">
        <v>117</v>
      </c>
    </row>
    <row r="22" spans="1:10">
      <c r="A22" s="33"/>
      <c r="B22" s="33" t="s">
        <v>18</v>
      </c>
      <c r="C22" s="32">
        <v>3986.33</v>
      </c>
      <c r="D22" s="36">
        <v>26</v>
      </c>
      <c r="E22" s="36">
        <f>D22*80</f>
        <v>2080</v>
      </c>
      <c r="F22" s="38">
        <f>C22-H22</f>
        <v>189.48000000000002</v>
      </c>
      <c r="G22" s="37" t="s">
        <v>12</v>
      </c>
      <c r="H22" s="36">
        <v>3796.85</v>
      </c>
      <c r="I22" s="1">
        <v>6</v>
      </c>
      <c r="J22" s="5" t="s">
        <v>118</v>
      </c>
    </row>
    <row r="23" spans="1:10">
      <c r="A23" s="33"/>
      <c r="B23" s="33"/>
      <c r="C23" s="32"/>
      <c r="D23" s="36"/>
      <c r="E23" s="36"/>
      <c r="F23" s="38"/>
      <c r="G23" s="38"/>
      <c r="H23" s="36"/>
      <c r="I23" s="1">
        <v>18</v>
      </c>
      <c r="J23" s="5" t="s">
        <v>118</v>
      </c>
    </row>
    <row r="24" spans="1:10">
      <c r="A24" s="33"/>
      <c r="B24" s="33"/>
      <c r="C24" s="32"/>
      <c r="D24" s="36"/>
      <c r="E24" s="36"/>
      <c r="F24" s="38"/>
      <c r="G24" s="38"/>
      <c r="H24" s="36"/>
      <c r="I24" s="1">
        <v>21</v>
      </c>
      <c r="J24" s="5" t="s">
        <v>119</v>
      </c>
    </row>
    <row r="25" spans="1:10">
      <c r="A25" s="33"/>
      <c r="B25" s="33"/>
      <c r="C25" s="32"/>
      <c r="D25" s="36"/>
      <c r="E25" s="36"/>
      <c r="F25" s="38"/>
      <c r="G25" s="38"/>
      <c r="H25" s="36"/>
      <c r="I25" s="1">
        <v>24</v>
      </c>
      <c r="J25" s="5" t="s">
        <v>115</v>
      </c>
    </row>
    <row r="26" spans="1:10">
      <c r="A26" s="33"/>
      <c r="B26" s="33"/>
      <c r="C26" s="32"/>
      <c r="D26" s="36"/>
      <c r="E26" s="36"/>
      <c r="F26" s="38"/>
      <c r="G26" s="38"/>
      <c r="H26" s="36"/>
      <c r="I26" s="1">
        <v>26</v>
      </c>
      <c r="J26" s="5" t="s">
        <v>120</v>
      </c>
    </row>
    <row r="27" spans="1:10">
      <c r="A27" s="33"/>
      <c r="B27" s="33"/>
      <c r="C27" s="32"/>
      <c r="D27" s="36"/>
      <c r="E27" s="36"/>
      <c r="F27" s="38"/>
      <c r="G27" s="38"/>
      <c r="H27" s="36"/>
      <c r="I27" s="1" t="s">
        <v>121</v>
      </c>
      <c r="J27" s="5" t="s">
        <v>122</v>
      </c>
    </row>
    <row r="28" spans="1:10" ht="15" thickBot="1">
      <c r="A28" s="35"/>
      <c r="B28" s="10" t="s">
        <v>33</v>
      </c>
      <c r="C28" s="27">
        <f>C12+C22</f>
        <v>8620.51</v>
      </c>
      <c r="D28" s="12"/>
      <c r="E28" s="12"/>
      <c r="F28" s="28"/>
      <c r="G28" s="28"/>
      <c r="H28" s="12"/>
    </row>
    <row r="29" spans="1:10" ht="15" thickTop="1">
      <c r="A29" s="34" t="s">
        <v>57</v>
      </c>
      <c r="B29" s="33" t="s">
        <v>11</v>
      </c>
      <c r="C29" s="32">
        <v>6966.63</v>
      </c>
      <c r="D29" s="36">
        <v>29</v>
      </c>
      <c r="E29" s="36">
        <f>D29*150</f>
        <v>4350</v>
      </c>
      <c r="F29" s="38">
        <f>C29-H29</f>
        <v>1612.75</v>
      </c>
      <c r="G29" s="37" t="s">
        <v>12</v>
      </c>
      <c r="H29" s="36">
        <v>5353.88</v>
      </c>
      <c r="I29" s="21">
        <v>3</v>
      </c>
      <c r="J29" s="22" t="s">
        <v>123</v>
      </c>
    </row>
    <row r="30" spans="1:10">
      <c r="A30" s="33"/>
      <c r="B30" s="33"/>
      <c r="C30" s="32"/>
      <c r="D30" s="36"/>
      <c r="E30" s="36"/>
      <c r="F30" s="38"/>
      <c r="G30" s="38"/>
      <c r="H30" s="36"/>
      <c r="I30" s="1">
        <v>5</v>
      </c>
      <c r="J30" s="5" t="s">
        <v>124</v>
      </c>
    </row>
    <row r="31" spans="1:10">
      <c r="A31" s="33"/>
      <c r="B31" s="33"/>
      <c r="C31" s="32"/>
      <c r="D31" s="36"/>
      <c r="E31" s="36"/>
      <c r="F31" s="38"/>
      <c r="G31" s="38"/>
      <c r="H31" s="36"/>
      <c r="I31" s="1">
        <v>7</v>
      </c>
      <c r="J31" s="5" t="s">
        <v>125</v>
      </c>
    </row>
    <row r="32" spans="1:10">
      <c r="A32" s="33"/>
      <c r="B32" s="33"/>
      <c r="C32" s="32"/>
      <c r="D32" s="36"/>
      <c r="E32" s="36"/>
      <c r="F32" s="38"/>
      <c r="G32" s="38"/>
      <c r="H32" s="36"/>
      <c r="I32" s="1">
        <v>9</v>
      </c>
      <c r="J32" s="5" t="s">
        <v>126</v>
      </c>
    </row>
    <row r="33" spans="1:10">
      <c r="A33" s="33"/>
      <c r="B33" s="33"/>
      <c r="C33" s="32"/>
      <c r="D33" s="36"/>
      <c r="E33" s="36"/>
      <c r="F33" s="38"/>
      <c r="G33" s="38"/>
      <c r="H33" s="36"/>
      <c r="I33" s="1">
        <v>15</v>
      </c>
      <c r="J33" s="5" t="s">
        <v>127</v>
      </c>
    </row>
    <row r="34" spans="1:10">
      <c r="A34" s="33"/>
      <c r="B34" s="33"/>
      <c r="C34" s="32"/>
      <c r="D34" s="36"/>
      <c r="E34" s="36"/>
      <c r="F34" s="38"/>
      <c r="G34" s="38"/>
      <c r="H34" s="36"/>
      <c r="I34" s="1">
        <v>20</v>
      </c>
      <c r="J34" s="5" t="s">
        <v>128</v>
      </c>
    </row>
    <row r="35" spans="1:10">
      <c r="A35" s="33"/>
      <c r="B35" s="33"/>
      <c r="C35" s="32"/>
      <c r="D35" s="36"/>
      <c r="E35" s="36"/>
      <c r="F35" s="38"/>
      <c r="G35" s="38"/>
      <c r="H35" s="36"/>
      <c r="I35" s="1">
        <v>22</v>
      </c>
      <c r="J35" s="5" t="s">
        <v>129</v>
      </c>
    </row>
    <row r="36" spans="1:10">
      <c r="A36" s="33"/>
      <c r="B36" s="33"/>
      <c r="C36" s="32"/>
      <c r="D36" s="36"/>
      <c r="E36" s="36"/>
      <c r="F36" s="38"/>
      <c r="G36" s="38"/>
      <c r="H36" s="36"/>
      <c r="I36" s="1">
        <v>23</v>
      </c>
      <c r="J36" s="5" t="s">
        <v>130</v>
      </c>
    </row>
    <row r="37" spans="1:10">
      <c r="A37" s="33"/>
      <c r="B37" s="33"/>
      <c r="C37" s="32"/>
      <c r="D37" s="36"/>
      <c r="E37" s="36"/>
      <c r="F37" s="38"/>
      <c r="G37" s="38"/>
      <c r="H37" s="36"/>
      <c r="I37" s="1">
        <v>26</v>
      </c>
      <c r="J37" s="5" t="s">
        <v>131</v>
      </c>
    </row>
    <row r="38" spans="1:10">
      <c r="A38" s="33"/>
      <c r="B38" s="33" t="s">
        <v>18</v>
      </c>
      <c r="C38" s="32">
        <v>3328.43</v>
      </c>
      <c r="D38" s="36">
        <v>8</v>
      </c>
      <c r="E38" s="36">
        <f>D38*150</f>
        <v>1200</v>
      </c>
      <c r="F38" s="38">
        <f>C38-H38</f>
        <v>24.179999999999836</v>
      </c>
      <c r="G38" s="37" t="s">
        <v>12</v>
      </c>
      <c r="H38" s="36">
        <v>3304.25</v>
      </c>
      <c r="I38" s="1" t="s">
        <v>132</v>
      </c>
      <c r="J38" s="5" t="s">
        <v>133</v>
      </c>
    </row>
    <row r="39" spans="1:10">
      <c r="A39" s="33"/>
      <c r="B39" s="33"/>
      <c r="C39" s="32"/>
      <c r="D39" s="36"/>
      <c r="E39" s="36"/>
      <c r="F39" s="38"/>
      <c r="G39" s="38"/>
      <c r="H39" s="36"/>
      <c r="I39" s="1" t="s">
        <v>134</v>
      </c>
      <c r="J39" s="5" t="s">
        <v>135</v>
      </c>
    </row>
    <row r="40" spans="1:10" ht="15" thickBot="1">
      <c r="A40" s="35"/>
      <c r="B40" s="10" t="s">
        <v>33</v>
      </c>
      <c r="C40" s="11">
        <f>C29+C38</f>
        <v>10295.06</v>
      </c>
      <c r="D40" s="12"/>
      <c r="E40" s="12"/>
      <c r="F40" s="28"/>
      <c r="G40" s="28"/>
      <c r="H40" s="12"/>
      <c r="I40" s="12"/>
      <c r="J40" s="20"/>
    </row>
    <row r="41" spans="1:10" ht="15" thickTop="1">
      <c r="A41" s="34" t="s">
        <v>75</v>
      </c>
      <c r="B41" s="33" t="s">
        <v>11</v>
      </c>
      <c r="C41" s="32">
        <v>3376.12</v>
      </c>
      <c r="D41" s="36">
        <v>27</v>
      </c>
      <c r="E41" s="36">
        <f>D41*150</f>
        <v>4050</v>
      </c>
      <c r="F41" s="38">
        <f>C41-H41</f>
        <v>1211.2599999999998</v>
      </c>
      <c r="G41" s="37" t="s">
        <v>12</v>
      </c>
      <c r="H41" s="36">
        <v>2164.86</v>
      </c>
      <c r="I41" s="1">
        <v>11</v>
      </c>
      <c r="J41" s="5" t="s">
        <v>136</v>
      </c>
    </row>
    <row r="42" spans="1:10">
      <c r="A42" s="33"/>
      <c r="B42" s="33"/>
      <c r="C42" s="32"/>
      <c r="D42" s="36"/>
      <c r="E42" s="36"/>
      <c r="F42" s="38"/>
      <c r="G42" s="38"/>
      <c r="H42" s="36"/>
      <c r="I42" s="1">
        <v>17</v>
      </c>
      <c r="J42" s="5" t="s">
        <v>137</v>
      </c>
    </row>
    <row r="43" spans="1:10">
      <c r="A43" s="33"/>
      <c r="B43" s="33"/>
      <c r="C43" s="32"/>
      <c r="D43" s="36"/>
      <c r="E43" s="36"/>
      <c r="F43" s="38"/>
      <c r="G43" s="38"/>
      <c r="H43" s="36"/>
      <c r="I43" s="1">
        <v>18</v>
      </c>
      <c r="J43" s="5" t="s">
        <v>138</v>
      </c>
    </row>
    <row r="44" spans="1:10">
      <c r="A44" s="33"/>
      <c r="B44" s="33"/>
      <c r="C44" s="32"/>
      <c r="D44" s="36"/>
      <c r="E44" s="36"/>
      <c r="F44" s="38"/>
      <c r="G44" s="38"/>
      <c r="H44" s="36"/>
      <c r="I44" s="1" t="s">
        <v>139</v>
      </c>
      <c r="J44" s="5" t="s">
        <v>140</v>
      </c>
    </row>
    <row r="45" spans="1:10">
      <c r="A45" s="33"/>
      <c r="B45" s="33" t="s">
        <v>18</v>
      </c>
      <c r="C45" s="32">
        <v>3035.39</v>
      </c>
      <c r="D45" s="36">
        <v>9</v>
      </c>
      <c r="E45" s="36">
        <f>D45*150</f>
        <v>1350</v>
      </c>
      <c r="F45" s="38">
        <f>C45-H45</f>
        <v>84.269999999999982</v>
      </c>
      <c r="G45" s="37" t="s">
        <v>12</v>
      </c>
      <c r="H45" s="36">
        <v>2951.12</v>
      </c>
      <c r="I45" s="1">
        <v>23</v>
      </c>
      <c r="J45" s="5" t="s">
        <v>141</v>
      </c>
    </row>
    <row r="46" spans="1:10">
      <c r="A46" s="33"/>
      <c r="B46" s="33"/>
      <c r="C46" s="32"/>
      <c r="D46" s="36"/>
      <c r="E46" s="36"/>
      <c r="F46" s="38"/>
      <c r="G46" s="38"/>
      <c r="H46" s="36"/>
      <c r="I46" s="1">
        <v>24</v>
      </c>
      <c r="J46" s="5" t="s">
        <v>142</v>
      </c>
    </row>
    <row r="47" spans="1:10">
      <c r="A47" s="33"/>
      <c r="B47" s="33"/>
      <c r="C47" s="32"/>
      <c r="D47" s="36"/>
      <c r="E47" s="36"/>
      <c r="F47" s="38"/>
      <c r="G47" s="38"/>
      <c r="H47" s="36"/>
      <c r="I47" s="1">
        <v>27</v>
      </c>
      <c r="J47" s="5" t="s">
        <v>143</v>
      </c>
    </row>
    <row r="48" spans="1:10">
      <c r="A48" s="33"/>
      <c r="B48" s="33"/>
      <c r="C48" s="32"/>
      <c r="D48" s="36"/>
      <c r="E48" s="36"/>
      <c r="F48" s="38"/>
      <c r="G48" s="38"/>
      <c r="H48" s="36"/>
      <c r="I48" s="1">
        <v>31</v>
      </c>
      <c r="J48" s="5" t="s">
        <v>144</v>
      </c>
    </row>
    <row r="49" spans="1:10" ht="15" thickBot="1">
      <c r="A49" s="35"/>
      <c r="B49" s="10" t="s">
        <v>33</v>
      </c>
      <c r="C49" s="11">
        <f>C41+C45</f>
        <v>6411.51</v>
      </c>
      <c r="D49" s="12"/>
      <c r="E49" s="12"/>
      <c r="F49" s="28"/>
      <c r="G49" s="28"/>
      <c r="H49" s="12"/>
      <c r="I49" s="12"/>
      <c r="J49" s="20"/>
    </row>
    <row r="50" spans="1:10" ht="15" thickTop="1"/>
  </sheetData>
  <mergeCells count="60">
    <mergeCell ref="H12:H21"/>
    <mergeCell ref="F12:F21"/>
    <mergeCell ref="G12:G21"/>
    <mergeCell ref="E12:E21"/>
    <mergeCell ref="D12:D21"/>
    <mergeCell ref="G22:G27"/>
    <mergeCell ref="H22:H27"/>
    <mergeCell ref="F22:F27"/>
    <mergeCell ref="E22:E27"/>
    <mergeCell ref="D22:D27"/>
    <mergeCell ref="A2:A11"/>
    <mergeCell ref="G2:G5"/>
    <mergeCell ref="G6:G10"/>
    <mergeCell ref="H6:H10"/>
    <mergeCell ref="F6:F10"/>
    <mergeCell ref="E6:E10"/>
    <mergeCell ref="D6:D10"/>
    <mergeCell ref="C6:C10"/>
    <mergeCell ref="B6:B10"/>
    <mergeCell ref="H2:H5"/>
    <mergeCell ref="F2:F5"/>
    <mergeCell ref="E2:E5"/>
    <mergeCell ref="D2:D5"/>
    <mergeCell ref="C2:C5"/>
    <mergeCell ref="B2:B5"/>
    <mergeCell ref="H38:H39"/>
    <mergeCell ref="G38:G39"/>
    <mergeCell ref="F38:F39"/>
    <mergeCell ref="E38:E39"/>
    <mergeCell ref="D38:D39"/>
    <mergeCell ref="H29:H37"/>
    <mergeCell ref="F29:F37"/>
    <mergeCell ref="G29:G37"/>
    <mergeCell ref="E29:E37"/>
    <mergeCell ref="D29:D37"/>
    <mergeCell ref="H41:H44"/>
    <mergeCell ref="G41:G44"/>
    <mergeCell ref="F41:F44"/>
    <mergeCell ref="E41:E44"/>
    <mergeCell ref="D41:D44"/>
    <mergeCell ref="H45:H48"/>
    <mergeCell ref="G45:G48"/>
    <mergeCell ref="F45:F48"/>
    <mergeCell ref="E45:E48"/>
    <mergeCell ref="D45:D48"/>
    <mergeCell ref="A12:A28"/>
    <mergeCell ref="A29:A40"/>
    <mergeCell ref="A41:A49"/>
    <mergeCell ref="C41:C44"/>
    <mergeCell ref="B41:B44"/>
    <mergeCell ref="C45:C48"/>
    <mergeCell ref="B45:B48"/>
    <mergeCell ref="C29:C37"/>
    <mergeCell ref="B29:B37"/>
    <mergeCell ref="C38:C39"/>
    <mergeCell ref="B38:B39"/>
    <mergeCell ref="C12:C21"/>
    <mergeCell ref="B12:B21"/>
    <mergeCell ref="C22:C27"/>
    <mergeCell ref="B22:B27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83DC3-E43D-459E-9A7C-5F9A1A4D4066}">
  <dimension ref="A1:J46"/>
  <sheetViews>
    <sheetView workbookViewId="0">
      <pane xSplit="1" ySplit="1" topLeftCell="B23" activePane="bottomRight" state="frozen"/>
      <selection pane="bottomRight" activeCell="F47" sqref="F47"/>
      <selection pane="bottomLeft" activeCell="A2" sqref="A2"/>
      <selection pane="topRight" activeCell="B1" sqref="B1"/>
    </sheetView>
  </sheetViews>
  <sheetFormatPr defaultRowHeight="14.45"/>
  <cols>
    <col min="1" max="1" width="9" style="4"/>
    <col min="2" max="2" width="10.7109375" style="4" customWidth="1"/>
    <col min="3" max="3" width="10.7109375" style="15" customWidth="1"/>
    <col min="4" max="4" width="11.28515625" style="1" customWidth="1"/>
    <col min="5" max="5" width="9" style="1"/>
    <col min="6" max="7" width="11.85546875" style="8" customWidth="1"/>
    <col min="8" max="8" width="9" style="1"/>
    <col min="9" max="9" width="16.42578125" style="1" customWidth="1"/>
    <col min="10" max="10" width="62.7109375" style="5" customWidth="1"/>
  </cols>
  <sheetData>
    <row r="1" spans="1:10" ht="28.9">
      <c r="A1" s="4" t="s">
        <v>0</v>
      </c>
      <c r="B1" s="4" t="s">
        <v>1</v>
      </c>
      <c r="C1" s="6" t="s">
        <v>2</v>
      </c>
      <c r="D1" s="7" t="s">
        <v>3</v>
      </c>
      <c r="E1" s="4" t="s">
        <v>4</v>
      </c>
      <c r="F1" s="6" t="s">
        <v>5</v>
      </c>
      <c r="G1" s="6" t="s">
        <v>6</v>
      </c>
      <c r="H1" s="4" t="s">
        <v>7</v>
      </c>
      <c r="I1" s="4" t="s">
        <v>8</v>
      </c>
      <c r="J1" s="4" t="s">
        <v>9</v>
      </c>
    </row>
    <row r="2" spans="1:10">
      <c r="A2" s="33" t="s">
        <v>10</v>
      </c>
      <c r="B2" s="33" t="s">
        <v>11</v>
      </c>
      <c r="C2" s="32">
        <v>959.25</v>
      </c>
      <c r="D2" s="36">
        <v>28</v>
      </c>
      <c r="E2" s="36">
        <f>D20*60</f>
        <v>1860</v>
      </c>
      <c r="F2" s="38">
        <f>C2-H2</f>
        <v>126.22000000000003</v>
      </c>
      <c r="G2" s="56" t="s">
        <v>12</v>
      </c>
      <c r="H2" s="36">
        <v>833.03</v>
      </c>
      <c r="I2" s="1" t="s">
        <v>145</v>
      </c>
      <c r="J2" s="5" t="s">
        <v>146</v>
      </c>
    </row>
    <row r="3" spans="1:10">
      <c r="A3" s="33"/>
      <c r="B3" s="33"/>
      <c r="C3" s="32"/>
      <c r="D3" s="36"/>
      <c r="E3" s="36"/>
      <c r="F3" s="38"/>
      <c r="G3" s="57"/>
      <c r="H3" s="36"/>
      <c r="I3" s="1">
        <v>9</v>
      </c>
      <c r="J3" s="5" t="s">
        <v>147</v>
      </c>
    </row>
    <row r="4" spans="1:10">
      <c r="A4" s="33"/>
      <c r="B4" s="33"/>
      <c r="C4" s="32"/>
      <c r="D4" s="36"/>
      <c r="E4" s="36"/>
      <c r="F4" s="38"/>
      <c r="G4" s="57"/>
      <c r="H4" s="36"/>
      <c r="I4" s="1" t="s">
        <v>148</v>
      </c>
      <c r="J4" s="5" t="s">
        <v>149</v>
      </c>
    </row>
    <row r="5" spans="1:10">
      <c r="A5" s="33"/>
      <c r="B5" s="33"/>
      <c r="C5" s="32"/>
      <c r="D5" s="36"/>
      <c r="E5" s="36"/>
      <c r="F5" s="38"/>
      <c r="G5" s="57"/>
      <c r="H5" s="36"/>
      <c r="I5" s="1" t="s">
        <v>150</v>
      </c>
      <c r="J5" s="5" t="s">
        <v>151</v>
      </c>
    </row>
    <row r="6" spans="1:10">
      <c r="A6" s="33"/>
      <c r="B6" s="33"/>
      <c r="C6" s="32"/>
      <c r="D6" s="36"/>
      <c r="E6" s="36"/>
      <c r="F6" s="38"/>
      <c r="G6" s="57"/>
      <c r="H6" s="36"/>
      <c r="I6" s="1">
        <v>19</v>
      </c>
      <c r="J6" s="5" t="s">
        <v>152</v>
      </c>
    </row>
    <row r="7" spans="1:10">
      <c r="A7" s="33"/>
      <c r="B7" s="33"/>
      <c r="C7" s="32"/>
      <c r="D7" s="36"/>
      <c r="E7" s="36"/>
      <c r="F7" s="38"/>
      <c r="G7" s="57"/>
      <c r="H7" s="36"/>
      <c r="I7" s="1">
        <v>21</v>
      </c>
      <c r="J7" s="5" t="s">
        <v>153</v>
      </c>
    </row>
    <row r="8" spans="1:10">
      <c r="A8" s="33"/>
      <c r="B8" s="33"/>
      <c r="C8" s="32"/>
      <c r="D8" s="36"/>
      <c r="E8" s="36"/>
      <c r="F8" s="38"/>
      <c r="G8" s="57"/>
      <c r="H8" s="36"/>
      <c r="I8" s="1">
        <v>22</v>
      </c>
      <c r="J8" s="5" t="s">
        <v>154</v>
      </c>
    </row>
    <row r="9" spans="1:10">
      <c r="A9" s="33"/>
      <c r="B9" s="33"/>
      <c r="C9" s="32"/>
      <c r="D9" s="36"/>
      <c r="E9" s="36"/>
      <c r="F9" s="38"/>
      <c r="G9" s="57"/>
      <c r="H9" s="36"/>
      <c r="I9" s="1">
        <v>23</v>
      </c>
      <c r="J9" s="5" t="s">
        <v>155</v>
      </c>
    </row>
    <row r="10" spans="1:10">
      <c r="A10" s="33"/>
      <c r="B10" s="33"/>
      <c r="C10" s="32"/>
      <c r="D10" s="36"/>
      <c r="E10" s="36"/>
      <c r="F10" s="38"/>
      <c r="G10" s="57"/>
      <c r="H10" s="36"/>
      <c r="I10" s="1">
        <v>26</v>
      </c>
      <c r="J10" s="5" t="s">
        <v>156</v>
      </c>
    </row>
    <row r="11" spans="1:10">
      <c r="A11" s="33"/>
      <c r="B11" s="33"/>
      <c r="C11" s="32"/>
      <c r="D11" s="36"/>
      <c r="E11" s="36"/>
      <c r="F11" s="38"/>
      <c r="G11" s="57"/>
      <c r="H11" s="36"/>
      <c r="I11" s="1">
        <v>27</v>
      </c>
      <c r="J11" s="5" t="s">
        <v>157</v>
      </c>
    </row>
    <row r="12" spans="1:10">
      <c r="A12" s="33"/>
      <c r="B12" s="33"/>
      <c r="C12" s="32"/>
      <c r="D12" s="36"/>
      <c r="E12" s="36"/>
      <c r="F12" s="38"/>
      <c r="G12" s="57"/>
      <c r="H12" s="36"/>
      <c r="I12" s="1">
        <v>30</v>
      </c>
      <c r="J12" s="5" t="s">
        <v>158</v>
      </c>
    </row>
    <row r="13" spans="1:10">
      <c r="A13" s="33"/>
      <c r="B13" s="33" t="s">
        <v>159</v>
      </c>
      <c r="C13" s="32">
        <v>394.73</v>
      </c>
      <c r="D13" s="36">
        <v>17</v>
      </c>
      <c r="E13" s="36"/>
      <c r="F13" s="38">
        <f>C13-H13</f>
        <v>118.53000000000003</v>
      </c>
      <c r="G13" s="57"/>
      <c r="H13" s="36">
        <v>276.2</v>
      </c>
      <c r="I13" s="1">
        <v>3</v>
      </c>
      <c r="J13" s="5" t="s">
        <v>160</v>
      </c>
    </row>
    <row r="14" spans="1:10">
      <c r="A14" s="33"/>
      <c r="B14" s="33"/>
      <c r="C14" s="32"/>
      <c r="D14" s="36"/>
      <c r="E14" s="36"/>
      <c r="F14" s="38"/>
      <c r="G14" s="57"/>
      <c r="H14" s="36"/>
      <c r="I14" s="1" t="s">
        <v>161</v>
      </c>
      <c r="J14" s="5" t="s">
        <v>162</v>
      </c>
    </row>
    <row r="15" spans="1:10">
      <c r="A15" s="33"/>
      <c r="B15" s="33"/>
      <c r="C15" s="32"/>
      <c r="D15" s="36"/>
      <c r="E15" s="36"/>
      <c r="F15" s="38"/>
      <c r="G15" s="57"/>
      <c r="H15" s="36"/>
      <c r="I15" s="1">
        <v>21</v>
      </c>
      <c r="J15" s="5" t="s">
        <v>163</v>
      </c>
    </row>
    <row r="16" spans="1:10">
      <c r="A16" s="33"/>
      <c r="B16" s="33"/>
      <c r="C16" s="32"/>
      <c r="D16" s="36"/>
      <c r="E16" s="36"/>
      <c r="F16" s="38"/>
      <c r="G16" s="57"/>
      <c r="H16" s="36"/>
      <c r="I16" s="1">
        <v>22</v>
      </c>
      <c r="J16" s="5" t="s">
        <v>164</v>
      </c>
    </row>
    <row r="17" spans="1:10">
      <c r="A17" s="33"/>
      <c r="B17" s="33"/>
      <c r="C17" s="32"/>
      <c r="D17" s="36"/>
      <c r="E17" s="36"/>
      <c r="F17" s="38"/>
      <c r="G17" s="57"/>
      <c r="H17" s="36"/>
      <c r="I17" s="1">
        <v>25</v>
      </c>
      <c r="J17" s="5" t="s">
        <v>165</v>
      </c>
    </row>
    <row r="18" spans="1:10">
      <c r="A18" s="33"/>
      <c r="B18" s="33"/>
      <c r="C18" s="32"/>
      <c r="D18" s="36"/>
      <c r="E18" s="36"/>
      <c r="F18" s="38"/>
      <c r="G18" s="57"/>
      <c r="H18" s="36"/>
      <c r="I18" s="1">
        <v>28</v>
      </c>
      <c r="J18" s="5" t="s">
        <v>166</v>
      </c>
    </row>
    <row r="19" spans="1:10">
      <c r="A19" s="33"/>
      <c r="B19" s="33"/>
      <c r="C19" s="32"/>
      <c r="D19" s="36"/>
      <c r="E19" s="36"/>
      <c r="F19" s="38"/>
      <c r="G19" s="57"/>
      <c r="H19" s="36"/>
      <c r="I19" s="1">
        <v>30</v>
      </c>
      <c r="J19" s="5" t="s">
        <v>167</v>
      </c>
    </row>
    <row r="20" spans="1:10">
      <c r="A20" s="33"/>
      <c r="B20" s="4" t="s">
        <v>168</v>
      </c>
      <c r="C20" s="15">
        <v>54.84</v>
      </c>
      <c r="D20" s="1">
        <v>31</v>
      </c>
      <c r="E20" s="36"/>
      <c r="F20" s="8">
        <f>C20-H20</f>
        <v>54.84</v>
      </c>
      <c r="G20" s="57"/>
      <c r="H20" s="1">
        <v>0</v>
      </c>
    </row>
    <row r="21" spans="1:10">
      <c r="A21" s="33"/>
      <c r="B21" s="4" t="s">
        <v>169</v>
      </c>
      <c r="C21" s="15">
        <v>143.32</v>
      </c>
      <c r="D21" s="1">
        <v>30</v>
      </c>
      <c r="E21" s="36"/>
      <c r="F21" s="8">
        <f>C21-H21</f>
        <v>87.25</v>
      </c>
      <c r="G21" s="57"/>
      <c r="H21" s="1">
        <v>56.07</v>
      </c>
      <c r="I21" s="1">
        <v>3</v>
      </c>
      <c r="J21" s="5" t="s">
        <v>170</v>
      </c>
    </row>
    <row r="22" spans="1:10" ht="15" thickBot="1">
      <c r="A22" s="35"/>
      <c r="B22" s="10" t="s">
        <v>33</v>
      </c>
      <c r="C22" s="11">
        <f>SUM(C2:C21)</f>
        <v>1552.1399999999999</v>
      </c>
      <c r="D22" s="12"/>
      <c r="E22" s="52"/>
      <c r="F22" s="13">
        <f>SUM(F2:F21)</f>
        <v>386.84000000000003</v>
      </c>
      <c r="G22" s="58"/>
      <c r="H22" s="12"/>
      <c r="I22" s="12"/>
      <c r="J22" s="20"/>
    </row>
    <row r="23" spans="1:10" ht="15" thickTop="1">
      <c r="A23" s="34" t="s">
        <v>34</v>
      </c>
      <c r="B23" s="18" t="s">
        <v>11</v>
      </c>
      <c r="C23" s="23">
        <v>127.13</v>
      </c>
      <c r="D23" s="21">
        <v>26</v>
      </c>
      <c r="E23" s="40">
        <f>D26*60</f>
        <v>1740</v>
      </c>
      <c r="F23" s="24">
        <f>C23-H23</f>
        <v>105.94</v>
      </c>
      <c r="G23" s="41" t="s">
        <v>12</v>
      </c>
      <c r="H23" s="21">
        <v>21.19</v>
      </c>
      <c r="I23" s="21">
        <v>3</v>
      </c>
      <c r="J23" s="22" t="s">
        <v>171</v>
      </c>
    </row>
    <row r="24" spans="1:10">
      <c r="A24" s="33"/>
      <c r="B24" s="25" t="s">
        <v>18</v>
      </c>
      <c r="C24" s="15">
        <v>78.34</v>
      </c>
      <c r="D24" s="1">
        <v>19</v>
      </c>
      <c r="E24" s="36"/>
      <c r="F24" s="8">
        <f>C24-H24</f>
        <v>78.34</v>
      </c>
      <c r="G24" s="38"/>
      <c r="H24" s="1">
        <v>0</v>
      </c>
    </row>
    <row r="25" spans="1:10">
      <c r="A25" s="33"/>
      <c r="B25" s="25" t="s">
        <v>168</v>
      </c>
      <c r="C25" s="15">
        <v>18.850000000000001</v>
      </c>
      <c r="D25" s="1">
        <v>28</v>
      </c>
      <c r="E25" s="36"/>
      <c r="F25" s="8">
        <f>C25-H25</f>
        <v>18.850000000000001</v>
      </c>
      <c r="G25" s="38"/>
      <c r="H25" s="1">
        <v>0</v>
      </c>
    </row>
    <row r="26" spans="1:10">
      <c r="A26" s="33"/>
      <c r="B26" s="25" t="s">
        <v>169</v>
      </c>
      <c r="C26" s="15">
        <v>156.47999999999999</v>
      </c>
      <c r="D26" s="1">
        <v>29</v>
      </c>
      <c r="E26" s="36"/>
      <c r="F26" s="8">
        <f>C26-H26</f>
        <v>115.48999999999998</v>
      </c>
      <c r="G26" s="38"/>
      <c r="H26" s="1">
        <v>40.99</v>
      </c>
      <c r="I26" s="1">
        <v>29</v>
      </c>
      <c r="J26" s="5" t="s">
        <v>172</v>
      </c>
    </row>
    <row r="27" spans="1:10">
      <c r="A27" s="33"/>
      <c r="B27" s="55" t="s">
        <v>86</v>
      </c>
      <c r="C27" s="32">
        <v>244.01</v>
      </c>
      <c r="D27" s="36">
        <v>22</v>
      </c>
      <c r="E27" s="36"/>
      <c r="F27" s="38">
        <f>C27-H27</f>
        <v>176</v>
      </c>
      <c r="G27" s="38"/>
      <c r="H27" s="36">
        <v>68.010000000000005</v>
      </c>
      <c r="I27" s="1">
        <v>18</v>
      </c>
      <c r="J27" s="5" t="s">
        <v>173</v>
      </c>
    </row>
    <row r="28" spans="1:10">
      <c r="A28" s="33"/>
      <c r="B28" s="55"/>
      <c r="C28" s="32"/>
      <c r="D28" s="36"/>
      <c r="E28" s="36"/>
      <c r="F28" s="38"/>
      <c r="G28" s="38"/>
      <c r="H28" s="36"/>
      <c r="I28" s="1">
        <v>19</v>
      </c>
      <c r="J28" s="5" t="s">
        <v>174</v>
      </c>
    </row>
    <row r="29" spans="1:10" ht="15" thickBot="1">
      <c r="A29" s="35"/>
      <c r="B29" s="10" t="s">
        <v>33</v>
      </c>
      <c r="C29" s="11">
        <f>SUM(C23:C28)</f>
        <v>624.80999999999995</v>
      </c>
      <c r="D29" s="12"/>
      <c r="E29" s="52"/>
      <c r="F29" s="13">
        <f>SUM(F23:F28)</f>
        <v>494.62</v>
      </c>
      <c r="G29" s="53"/>
      <c r="H29" s="12"/>
      <c r="I29" s="12"/>
      <c r="J29" s="20"/>
    </row>
    <row r="30" spans="1:10" ht="15" customHeight="1" thickTop="1">
      <c r="A30" s="34" t="s">
        <v>57</v>
      </c>
      <c r="B30" s="34" t="s">
        <v>11</v>
      </c>
      <c r="C30" s="39">
        <v>644.64</v>
      </c>
      <c r="D30" s="40">
        <v>29</v>
      </c>
      <c r="E30" s="40">
        <f>D30*60</f>
        <v>1740</v>
      </c>
      <c r="F30" s="42">
        <f>C30-H30</f>
        <v>100.13</v>
      </c>
      <c r="G30" s="41" t="s">
        <v>12</v>
      </c>
      <c r="H30" s="40">
        <v>544.51</v>
      </c>
      <c r="I30" s="21" t="s">
        <v>88</v>
      </c>
      <c r="J30" s="22" t="s">
        <v>175</v>
      </c>
    </row>
    <row r="31" spans="1:10">
      <c r="A31" s="33"/>
      <c r="B31" s="33"/>
      <c r="C31" s="32"/>
      <c r="D31" s="36"/>
      <c r="E31" s="36"/>
      <c r="F31" s="38"/>
      <c r="G31" s="37"/>
      <c r="H31" s="36"/>
      <c r="I31" s="1">
        <v>7</v>
      </c>
      <c r="J31" s="5" t="s">
        <v>176</v>
      </c>
    </row>
    <row r="32" spans="1:10">
      <c r="A32" s="33"/>
      <c r="B32" s="33"/>
      <c r="C32" s="32"/>
      <c r="D32" s="36"/>
      <c r="E32" s="36"/>
      <c r="F32" s="38"/>
      <c r="G32" s="37"/>
      <c r="H32" s="36"/>
      <c r="I32" s="1" t="s">
        <v>177</v>
      </c>
      <c r="J32" s="5" t="s">
        <v>178</v>
      </c>
    </row>
    <row r="33" spans="1:10">
      <c r="A33" s="33"/>
      <c r="B33" s="33"/>
      <c r="C33" s="32"/>
      <c r="D33" s="36"/>
      <c r="E33" s="36"/>
      <c r="F33" s="38"/>
      <c r="G33" s="37"/>
      <c r="H33" s="36"/>
      <c r="I33" s="1" t="s">
        <v>179</v>
      </c>
      <c r="J33" s="5" t="s">
        <v>178</v>
      </c>
    </row>
    <row r="34" spans="1:10">
      <c r="A34" s="33"/>
      <c r="B34" s="33"/>
      <c r="C34" s="32"/>
      <c r="D34" s="36"/>
      <c r="E34" s="36"/>
      <c r="F34" s="38"/>
      <c r="G34" s="37"/>
      <c r="H34" s="36"/>
      <c r="I34" s="1">
        <v>27</v>
      </c>
      <c r="J34" s="5" t="s">
        <v>180</v>
      </c>
    </row>
    <row r="35" spans="1:10">
      <c r="A35" s="33"/>
      <c r="B35" s="4" t="s">
        <v>18</v>
      </c>
      <c r="C35" s="15">
        <v>308.62</v>
      </c>
      <c r="D35" s="1">
        <v>19</v>
      </c>
      <c r="E35" s="36"/>
      <c r="G35" s="37"/>
      <c r="H35" s="1">
        <v>0</v>
      </c>
    </row>
    <row r="36" spans="1:10">
      <c r="A36" s="33"/>
      <c r="B36" s="4" t="s">
        <v>168</v>
      </c>
      <c r="C36" s="15">
        <v>51.01</v>
      </c>
      <c r="D36" s="1">
        <v>27</v>
      </c>
      <c r="E36" s="36"/>
      <c r="G36" s="37"/>
      <c r="H36" s="1">
        <v>0</v>
      </c>
    </row>
    <row r="37" spans="1:10">
      <c r="A37" s="33"/>
      <c r="B37" s="4" t="s">
        <v>169</v>
      </c>
      <c r="C37" s="15">
        <v>156.04</v>
      </c>
      <c r="D37" s="1">
        <v>27</v>
      </c>
      <c r="E37" s="36"/>
      <c r="F37" s="8">
        <f>C37-H37</f>
        <v>65.539999999999992</v>
      </c>
      <c r="G37" s="37"/>
      <c r="H37" s="1">
        <v>90.5</v>
      </c>
      <c r="I37" s="1">
        <v>23</v>
      </c>
      <c r="J37" s="5" t="s">
        <v>181</v>
      </c>
    </row>
    <row r="38" spans="1:10">
      <c r="A38" s="33"/>
      <c r="B38" s="4" t="s">
        <v>86</v>
      </c>
      <c r="C38" s="15">
        <v>170.44</v>
      </c>
      <c r="D38" s="1">
        <v>25</v>
      </c>
      <c r="E38" s="36"/>
      <c r="F38" s="8">
        <f>C38-H38</f>
        <v>44.709999999999994</v>
      </c>
      <c r="G38" s="37"/>
      <c r="H38" s="1">
        <v>125.73</v>
      </c>
      <c r="I38" s="1">
        <v>23</v>
      </c>
      <c r="J38" s="5" t="s">
        <v>182</v>
      </c>
    </row>
    <row r="39" spans="1:10" ht="15" thickBot="1">
      <c r="A39" s="35"/>
      <c r="B39" s="10" t="s">
        <v>33</v>
      </c>
      <c r="C39" s="11">
        <f>SUM(C30:C38)</f>
        <v>1330.75</v>
      </c>
      <c r="D39" s="12"/>
      <c r="E39" s="52"/>
      <c r="F39" s="13">
        <f>SUM(F30:F38)</f>
        <v>210.38</v>
      </c>
      <c r="G39" s="54"/>
      <c r="H39" s="12"/>
      <c r="I39" s="12"/>
      <c r="J39" s="20"/>
    </row>
    <row r="40" spans="1:10" ht="15" thickTop="1">
      <c r="A40" s="34" t="s">
        <v>75</v>
      </c>
      <c r="B40" s="18" t="s">
        <v>11</v>
      </c>
      <c r="C40" s="23">
        <v>208.11</v>
      </c>
      <c r="D40" s="21">
        <v>25</v>
      </c>
      <c r="E40" s="40">
        <f>D42*60</f>
        <v>1800</v>
      </c>
      <c r="F40" s="29"/>
      <c r="G40" s="51" t="s">
        <v>12</v>
      </c>
      <c r="H40" s="29"/>
      <c r="I40" s="21"/>
      <c r="J40" s="22"/>
    </row>
    <row r="41" spans="1:10">
      <c r="A41" s="33"/>
      <c r="B41" s="4" t="s">
        <v>159</v>
      </c>
      <c r="C41" s="15">
        <v>92.19</v>
      </c>
      <c r="D41" s="1">
        <v>25</v>
      </c>
      <c r="E41" s="36"/>
      <c r="F41" s="30"/>
      <c r="G41" s="38"/>
      <c r="H41" s="30"/>
    </row>
    <row r="42" spans="1:10">
      <c r="A42" s="33"/>
      <c r="B42" s="4" t="s">
        <v>168</v>
      </c>
      <c r="C42" s="15">
        <v>233.59</v>
      </c>
      <c r="D42" s="1">
        <v>30</v>
      </c>
      <c r="E42" s="36"/>
      <c r="F42" s="31">
        <f>C42-H42</f>
        <v>163.47</v>
      </c>
      <c r="G42" s="38"/>
      <c r="H42" s="1">
        <v>70.12</v>
      </c>
      <c r="I42" s="1">
        <v>26</v>
      </c>
      <c r="J42" s="5" t="s">
        <v>183</v>
      </c>
    </row>
    <row r="43" spans="1:10">
      <c r="A43" s="33"/>
      <c r="B43" s="4" t="s">
        <v>169</v>
      </c>
      <c r="C43" s="15">
        <v>128.12</v>
      </c>
      <c r="D43" s="1">
        <v>29</v>
      </c>
      <c r="E43" s="36"/>
      <c r="F43" s="30"/>
      <c r="G43" s="38"/>
      <c r="H43" s="30"/>
    </row>
    <row r="44" spans="1:10">
      <c r="A44" s="33"/>
      <c r="B44" s="4" t="s">
        <v>48</v>
      </c>
      <c r="C44" s="15">
        <v>31.48</v>
      </c>
      <c r="D44" s="1">
        <v>21</v>
      </c>
      <c r="E44" s="36"/>
      <c r="F44" s="30"/>
      <c r="G44" s="38"/>
      <c r="H44" s="30"/>
    </row>
    <row r="45" spans="1:10" ht="15" thickBot="1">
      <c r="A45" s="35"/>
      <c r="B45" s="10" t="s">
        <v>33</v>
      </c>
      <c r="C45" s="11">
        <f>SUM(C40:C44)</f>
        <v>693.49</v>
      </c>
      <c r="D45" s="12"/>
      <c r="E45" s="52"/>
      <c r="F45" s="28">
        <f>C45-F42</f>
        <v>530.02</v>
      </c>
      <c r="G45" s="53"/>
      <c r="H45" s="12"/>
      <c r="I45" s="12"/>
      <c r="J45" s="20"/>
    </row>
    <row r="46" spans="1:10" ht="15" thickTop="1"/>
  </sheetData>
  <mergeCells count="32">
    <mergeCell ref="A23:A29"/>
    <mergeCell ref="E23:E29"/>
    <mergeCell ref="G23:G29"/>
    <mergeCell ref="H27:H28"/>
    <mergeCell ref="F27:F28"/>
    <mergeCell ref="D27:D28"/>
    <mergeCell ref="C27:C28"/>
    <mergeCell ref="A2:A22"/>
    <mergeCell ref="G2:G22"/>
    <mergeCell ref="E2:E22"/>
    <mergeCell ref="H2:H12"/>
    <mergeCell ref="F2:F12"/>
    <mergeCell ref="D2:D12"/>
    <mergeCell ref="C2:C12"/>
    <mergeCell ref="B2:B12"/>
    <mergeCell ref="H13:H19"/>
    <mergeCell ref="F13:F19"/>
    <mergeCell ref="D13:D19"/>
    <mergeCell ref="C13:C19"/>
    <mergeCell ref="H30:H34"/>
    <mergeCell ref="F30:F34"/>
    <mergeCell ref="G30:G39"/>
    <mergeCell ref="E30:E39"/>
    <mergeCell ref="B13:B19"/>
    <mergeCell ref="B27:B28"/>
    <mergeCell ref="A40:A45"/>
    <mergeCell ref="E40:E45"/>
    <mergeCell ref="G40:G45"/>
    <mergeCell ref="D30:D34"/>
    <mergeCell ref="C30:C34"/>
    <mergeCell ref="B30:B34"/>
    <mergeCell ref="A30:A3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2F6AD-2DD3-411E-9665-477202986086}">
  <dimension ref="A1:D39"/>
  <sheetViews>
    <sheetView topLeftCell="A16" workbookViewId="0">
      <selection activeCell="E40" sqref="E40"/>
    </sheetView>
  </sheetViews>
  <sheetFormatPr defaultRowHeight="14.45"/>
  <cols>
    <col min="1" max="1" width="9" style="1"/>
    <col min="2" max="2" width="10.28515625" style="1" customWidth="1"/>
    <col min="3" max="4" width="9" style="1"/>
  </cols>
  <sheetData>
    <row r="1" spans="1:4" ht="28.9">
      <c r="A1" s="4" t="s">
        <v>0</v>
      </c>
      <c r="B1" s="4" t="s">
        <v>1</v>
      </c>
      <c r="C1" s="7" t="s">
        <v>2</v>
      </c>
      <c r="D1" s="7" t="s">
        <v>3</v>
      </c>
    </row>
    <row r="2" spans="1:4">
      <c r="A2" s="33" t="s">
        <v>10</v>
      </c>
      <c r="B2" s="4" t="s">
        <v>11</v>
      </c>
      <c r="C2" s="1">
        <v>1822.82</v>
      </c>
      <c r="D2" s="1">
        <v>27</v>
      </c>
    </row>
    <row r="3" spans="1:4">
      <c r="A3" s="33"/>
      <c r="B3" s="4" t="s">
        <v>159</v>
      </c>
      <c r="C3" s="1">
        <v>1886.76</v>
      </c>
      <c r="D3" s="1">
        <v>29</v>
      </c>
    </row>
    <row r="4" spans="1:4">
      <c r="A4" s="33"/>
      <c r="B4" s="4" t="s">
        <v>184</v>
      </c>
      <c r="C4" s="1">
        <v>1021.77</v>
      </c>
      <c r="D4" s="1">
        <v>26</v>
      </c>
    </row>
    <row r="5" spans="1:4">
      <c r="A5" s="33"/>
      <c r="B5" s="4" t="s">
        <v>185</v>
      </c>
      <c r="C5" s="1">
        <v>759.15</v>
      </c>
      <c r="D5" s="1">
        <v>25</v>
      </c>
    </row>
    <row r="6" spans="1:4">
      <c r="A6" s="33"/>
      <c r="B6" s="4" t="s">
        <v>186</v>
      </c>
      <c r="C6" s="3">
        <v>1341.2</v>
      </c>
      <c r="D6" s="1">
        <v>31</v>
      </c>
    </row>
    <row r="7" spans="1:4">
      <c r="A7" s="33"/>
      <c r="B7" s="4" t="s">
        <v>187</v>
      </c>
      <c r="C7" s="1">
        <v>1036.3800000000001</v>
      </c>
      <c r="D7" s="1">
        <v>31</v>
      </c>
    </row>
    <row r="8" spans="1:4">
      <c r="A8" s="33"/>
      <c r="B8" s="4" t="s">
        <v>188</v>
      </c>
      <c r="C8" s="1">
        <v>1306.1099999999999</v>
      </c>
      <c r="D8" s="1">
        <v>24</v>
      </c>
    </row>
    <row r="9" spans="1:4">
      <c r="A9" s="33"/>
      <c r="B9" s="4" t="s">
        <v>33</v>
      </c>
      <c r="C9" s="2">
        <f>SUM(C2:C8)</f>
        <v>9174.19</v>
      </c>
    </row>
    <row r="10" spans="1:4">
      <c r="A10" s="33" t="s">
        <v>189</v>
      </c>
      <c r="B10" s="4" t="s">
        <v>11</v>
      </c>
      <c r="C10" s="1">
        <v>1952.24</v>
      </c>
      <c r="D10" s="1">
        <v>31</v>
      </c>
    </row>
    <row r="11" spans="1:4">
      <c r="A11" s="33"/>
      <c r="B11" s="4" t="s">
        <v>159</v>
      </c>
      <c r="C11" s="1">
        <v>1437.29</v>
      </c>
      <c r="D11" s="1">
        <v>21</v>
      </c>
    </row>
    <row r="12" spans="1:4">
      <c r="A12" s="33"/>
      <c r="B12" s="4" t="s">
        <v>184</v>
      </c>
      <c r="C12" s="1">
        <v>628.54999999999995</v>
      </c>
      <c r="D12" s="1">
        <v>18</v>
      </c>
    </row>
    <row r="13" spans="1:4">
      <c r="A13" s="33"/>
      <c r="B13" s="4" t="s">
        <v>185</v>
      </c>
      <c r="C13" s="1">
        <v>880.06</v>
      </c>
      <c r="D13" s="1">
        <v>20</v>
      </c>
    </row>
    <row r="14" spans="1:4">
      <c r="A14" s="33"/>
      <c r="B14" s="4" t="s">
        <v>186</v>
      </c>
      <c r="C14" s="1">
        <v>969.92</v>
      </c>
      <c r="D14" s="1">
        <v>30</v>
      </c>
    </row>
    <row r="15" spans="1:4">
      <c r="A15" s="33"/>
      <c r="B15" s="4" t="s">
        <v>187</v>
      </c>
      <c r="C15" s="1">
        <v>956.62</v>
      </c>
      <c r="D15" s="1">
        <v>31</v>
      </c>
    </row>
    <row r="16" spans="1:4">
      <c r="A16" s="33"/>
      <c r="B16" s="4" t="s">
        <v>188</v>
      </c>
      <c r="C16" s="1">
        <v>1507.94</v>
      </c>
      <c r="D16" s="1">
        <v>23</v>
      </c>
    </row>
    <row r="17" spans="1:4">
      <c r="A17" s="33"/>
      <c r="B17" s="4" t="s">
        <v>190</v>
      </c>
      <c r="C17" s="1">
        <v>979.59</v>
      </c>
      <c r="D17" s="1">
        <v>26</v>
      </c>
    </row>
    <row r="18" spans="1:4">
      <c r="A18" s="33"/>
      <c r="B18" s="4" t="s">
        <v>191</v>
      </c>
      <c r="C18" s="1">
        <v>579.5</v>
      </c>
      <c r="D18" s="1">
        <v>26</v>
      </c>
    </row>
    <row r="19" spans="1:4">
      <c r="A19" s="33"/>
      <c r="B19" s="4" t="s">
        <v>33</v>
      </c>
      <c r="C19" s="2">
        <f>SUM(C10:C18)</f>
        <v>9891.7099999999991</v>
      </c>
    </row>
    <row r="20" spans="1:4">
      <c r="A20" s="33" t="s">
        <v>192</v>
      </c>
      <c r="B20" s="4" t="s">
        <v>11</v>
      </c>
      <c r="C20" s="1">
        <v>1836.34</v>
      </c>
      <c r="D20" s="1">
        <v>26</v>
      </c>
    </row>
    <row r="21" spans="1:4">
      <c r="A21" s="33"/>
      <c r="B21" s="4" t="s">
        <v>159</v>
      </c>
      <c r="C21" s="1">
        <v>2420.64</v>
      </c>
      <c r="D21" s="1">
        <v>23</v>
      </c>
    </row>
    <row r="22" spans="1:4">
      <c r="A22" s="33"/>
      <c r="B22" s="4" t="s">
        <v>184</v>
      </c>
      <c r="C22" s="1">
        <v>102.45</v>
      </c>
      <c r="D22" s="1">
        <v>2</v>
      </c>
    </row>
    <row r="23" spans="1:4">
      <c r="A23" s="33"/>
      <c r="B23" s="4" t="s">
        <v>185</v>
      </c>
      <c r="C23" s="1">
        <v>469.24</v>
      </c>
      <c r="D23" s="1">
        <v>6</v>
      </c>
    </row>
    <row r="24" spans="1:4">
      <c r="A24" s="33"/>
      <c r="B24" s="4" t="s">
        <v>186</v>
      </c>
      <c r="C24" s="1">
        <v>681.76</v>
      </c>
      <c r="D24" s="1">
        <v>30</v>
      </c>
    </row>
    <row r="25" spans="1:4">
      <c r="A25" s="33"/>
      <c r="B25" s="4" t="s">
        <v>187</v>
      </c>
      <c r="C25" s="1">
        <v>896.58</v>
      </c>
      <c r="D25" s="1">
        <v>30</v>
      </c>
    </row>
    <row r="26" spans="1:4">
      <c r="A26" s="33"/>
      <c r="B26" s="4" t="s">
        <v>188</v>
      </c>
      <c r="C26" s="1">
        <v>1650.68</v>
      </c>
      <c r="D26" s="1">
        <v>30</v>
      </c>
    </row>
    <row r="27" spans="1:4">
      <c r="A27" s="33"/>
      <c r="B27" s="4" t="s">
        <v>190</v>
      </c>
      <c r="C27" s="1">
        <v>519.54999999999995</v>
      </c>
      <c r="D27" s="1">
        <v>29</v>
      </c>
    </row>
    <row r="28" spans="1:4">
      <c r="A28" s="33"/>
      <c r="B28" s="4" t="s">
        <v>191</v>
      </c>
      <c r="C28" s="1">
        <v>451.92</v>
      </c>
      <c r="D28" s="1">
        <v>29</v>
      </c>
    </row>
    <row r="29" spans="1:4">
      <c r="A29" s="33"/>
      <c r="B29" s="4" t="s">
        <v>33</v>
      </c>
      <c r="C29" s="2">
        <f>SUM(C20:C28)</f>
        <v>9029.16</v>
      </c>
    </row>
    <row r="30" spans="1:4">
      <c r="A30" s="33" t="s">
        <v>75</v>
      </c>
      <c r="B30" s="4" t="s">
        <v>11</v>
      </c>
      <c r="C30" s="1">
        <v>1479.87</v>
      </c>
      <c r="D30" s="1">
        <v>19</v>
      </c>
    </row>
    <row r="31" spans="1:4">
      <c r="A31" s="33"/>
      <c r="B31" s="4" t="s">
        <v>159</v>
      </c>
      <c r="C31" s="1">
        <v>1948.67</v>
      </c>
      <c r="D31" s="1">
        <v>22</v>
      </c>
    </row>
    <row r="32" spans="1:4">
      <c r="A32" s="33"/>
      <c r="B32" s="4" t="s">
        <v>184</v>
      </c>
      <c r="C32" s="1">
        <v>720.76</v>
      </c>
      <c r="D32" s="1">
        <v>15</v>
      </c>
    </row>
    <row r="33" spans="1:4">
      <c r="A33" s="33"/>
      <c r="B33" s="4" t="s">
        <v>185</v>
      </c>
      <c r="C33" s="1">
        <v>588.02</v>
      </c>
      <c r="D33" s="1">
        <v>15</v>
      </c>
    </row>
    <row r="34" spans="1:4">
      <c r="A34" s="33"/>
      <c r="B34" s="4" t="s">
        <v>186</v>
      </c>
      <c r="C34" s="1">
        <v>0</v>
      </c>
      <c r="D34" s="1">
        <v>0</v>
      </c>
    </row>
    <row r="35" spans="1:4">
      <c r="A35" s="33"/>
      <c r="B35" s="4" t="s">
        <v>187</v>
      </c>
      <c r="C35" s="1">
        <v>0</v>
      </c>
      <c r="D35" s="1">
        <v>0</v>
      </c>
    </row>
    <row r="36" spans="1:4">
      <c r="A36" s="33"/>
      <c r="B36" s="4" t="s">
        <v>188</v>
      </c>
      <c r="C36" s="1">
        <v>0</v>
      </c>
      <c r="D36" s="1">
        <v>0</v>
      </c>
    </row>
    <row r="37" spans="1:4">
      <c r="A37" s="33"/>
      <c r="B37" s="4" t="s">
        <v>190</v>
      </c>
      <c r="C37" s="1">
        <v>992.99</v>
      </c>
      <c r="D37" s="1">
        <v>31</v>
      </c>
    </row>
    <row r="38" spans="1:4">
      <c r="A38" s="33"/>
      <c r="B38" s="4" t="s">
        <v>191</v>
      </c>
      <c r="C38" s="1">
        <v>463.3</v>
      </c>
      <c r="D38" s="1">
        <v>31</v>
      </c>
    </row>
    <row r="39" spans="1:4">
      <c r="A39" s="33"/>
      <c r="B39" s="4" t="s">
        <v>33</v>
      </c>
      <c r="C39" s="2">
        <f>SUM(C30:C38)</f>
        <v>6193.61</v>
      </c>
    </row>
  </sheetData>
  <mergeCells count="4">
    <mergeCell ref="A2:A9"/>
    <mergeCell ref="A10:A19"/>
    <mergeCell ref="A20:A29"/>
    <mergeCell ref="A30:A3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Wang, Alfred</cp:lastModifiedBy>
  <cp:revision/>
  <dcterms:created xsi:type="dcterms:W3CDTF">2015-06-05T18:19:34Z</dcterms:created>
  <dcterms:modified xsi:type="dcterms:W3CDTF">2021-11-04T03:19:28Z</dcterms:modified>
  <cp:category/>
  <cp:contentStatus/>
</cp:coreProperties>
</file>