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8920" yWindow="-120" windowWidth="29040" windowHeight="15840" tabRatio="414" firstSheet="2" activeTab="2" autoFilterDateGrouping="1"/>
  </bookViews>
  <sheets>
    <sheet name="-1-" sheetId="1" state="hidden" r:id="rId1"/>
    <sheet name="-2-" sheetId="2" state="hidden" r:id="rId2"/>
    <sheet name="АОСР бетон" sheetId="3" state="visible" r:id="rId3"/>
    <sheet name="АОСР армир" sheetId="4" state="visible" r:id="rId4"/>
  </sheets>
  <definedNames>
    <definedName name="OLE_LINK1">#N/A</definedName>
    <definedName name="проводки">#N/A</definedName>
    <definedName name="OLE_LINK1" localSheetId="2">#N/A</definedName>
    <definedName name="sub_1408" localSheetId="2">#N/A</definedName>
    <definedName name="проводки" localSheetId="2">#N/A</definedName>
    <definedName name="_xlnm.Print_Area" localSheetId="2">'АОСР бетон'!$A$1:$H$118</definedName>
    <definedName name="OLE_LINK1" localSheetId="3">#N/A</definedName>
    <definedName name="sub_1408" localSheetId="3">#N/A</definedName>
    <definedName name="проводки" localSheetId="3">#N/A</definedName>
    <definedName name="_xlnm.Print_Area" localSheetId="3">'АОСР армир'!$A$1:$H$112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indexed="8"/>
      <sz val="9"/>
    </font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10.5"/>
    </font>
    <font>
      <name val="Times New Roman"/>
      <charset val="204"/>
      <family val="1"/>
      <sz val="12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i val="1"/>
      <sz val="12"/>
      <u val="single"/>
    </font>
    <font>
      <name val="Times New Roman"/>
      <charset val="204"/>
      <family val="1"/>
      <b val="1"/>
      <i val="1"/>
      <sz val="11"/>
      <u val="single"/>
    </font>
    <font>
      <name val="Times New Roman"/>
      <charset val="204"/>
      <family val="1"/>
      <b val="1"/>
      <i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1.5"/>
    </font>
    <font>
      <name val="Times New Roman"/>
      <charset val="204"/>
      <family val="1"/>
      <i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rgb="FFC00000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7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2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8"/>
      <scheme val="minor"/>
    </font>
    <font>
      <name val="Calibri"/>
      <charset val="204"/>
      <family val="2"/>
      <sz val="6"/>
      <scheme val="minor"/>
    </font>
    <font>
      <name val="Times New Roman"/>
      <charset val="204"/>
      <family val="1"/>
      <b val="1"/>
      <i val="1"/>
      <color theme="1"/>
      <sz val="12"/>
    </font>
    <font>
      <name val="Calibri"/>
      <charset val="204"/>
      <family val="2"/>
      <sz val="7"/>
      <scheme val="minor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theme="1"/>
      <sz val="8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17">
    <xf numFmtId="0" fontId="0" fillId="0" borderId="0" pivotButton="0" quotePrefix="0" xfId="0"/>
    <xf numFmtId="0" fontId="18" fillId="0" borderId="1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8" fillId="0" borderId="3" pivotButton="0" quotePrefix="0" xfId="0"/>
    <xf numFmtId="0" fontId="19" fillId="0" borderId="3" pivotButton="0" quotePrefix="0" xfId="0"/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1" fillId="0" borderId="3" pivotButton="0" quotePrefix="0" xfId="0"/>
    <xf numFmtId="0" fontId="20" fillId="0" borderId="3" pivotButton="0" quotePrefix="0" xfId="0"/>
    <xf numFmtId="0" fontId="2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22" fillId="0" borderId="0" pivotButton="0" quotePrefix="0" xfId="0"/>
    <xf numFmtId="0" fontId="0" fillId="0" borderId="5" applyAlignment="1" pivotButton="0" quotePrefix="0" xfId="0">
      <alignment horizontal="right"/>
    </xf>
    <xf numFmtId="2" fontId="0" fillId="0" borderId="0" pivotButton="0" quotePrefix="0" xfId="0"/>
    <xf numFmtId="0" fontId="18" fillId="0" borderId="0" applyAlignment="1" pivotButton="0" quotePrefix="0" xfId="0">
      <alignment horizontal="center"/>
    </xf>
    <xf numFmtId="2" fontId="23" fillId="0" borderId="0" pivotButton="0" quotePrefix="0" xfId="0"/>
    <xf numFmtId="0" fontId="24" fillId="0" borderId="7" applyAlignment="1" pivotButton="0" quotePrefix="0" xfId="0">
      <alignment vertical="center"/>
    </xf>
    <xf numFmtId="2" fontId="23" fillId="0" borderId="0" applyAlignment="1" pivotButton="0" quotePrefix="0" xfId="0">
      <alignment vertical="top"/>
    </xf>
    <xf numFmtId="0" fontId="24" fillId="0" borderId="0" pivotButton="0" quotePrefix="0" xfId="0"/>
    <xf numFmtId="0" fontId="2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3" fillId="0" borderId="0" pivotButton="0" quotePrefix="0" xfId="0"/>
    <xf numFmtId="0" fontId="18" fillId="0" borderId="0" pivotButton="0" quotePrefix="0" xfId="0"/>
    <xf numFmtId="2" fontId="25" fillId="0" borderId="0" pivotButton="0" quotePrefix="0" xfId="0"/>
    <xf numFmtId="0" fontId="0" fillId="0" borderId="7" applyAlignment="1" pivotButton="0" quotePrefix="0" xfId="0">
      <alignment horizontal="right"/>
    </xf>
    <xf numFmtId="0" fontId="26" fillId="0" borderId="0" applyAlignment="1" pivotButton="0" quotePrefix="0" xfId="0">
      <alignment horizontal="center"/>
    </xf>
    <xf numFmtId="0" fontId="27" fillId="0" borderId="0" pivotButton="0" quotePrefix="0" xfId="0"/>
    <xf numFmtId="0" fontId="0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right"/>
    </xf>
    <xf numFmtId="0" fontId="28" fillId="0" borderId="0" applyAlignment="1" pivotButton="0" quotePrefix="0" xfId="0">
      <alignment horizontal="center"/>
    </xf>
    <xf numFmtId="12" fontId="23" fillId="0" borderId="0" applyAlignment="1" pivotButton="0" quotePrefix="0" xfId="0">
      <alignment horizontal="center"/>
    </xf>
    <xf numFmtId="0" fontId="27" fillId="0" borderId="0" applyAlignment="1" pivotButton="0" quotePrefix="0" xfId="0">
      <alignment wrapText="1" shrinkToFit="1"/>
    </xf>
    <xf numFmtId="0" fontId="0" fillId="0" borderId="8" pivotButton="0" quotePrefix="0" xfId="0"/>
    <xf numFmtId="0" fontId="0" fillId="0" borderId="9" pivotButton="0" quotePrefix="0" xfId="0"/>
    <xf numFmtId="0" fontId="29" fillId="0" borderId="3" applyAlignment="1" pivotButton="0" quotePrefix="0" xfId="0">
      <alignment horizontal="center" vertical="center"/>
    </xf>
    <xf numFmtId="14" fontId="30" fillId="0" borderId="3" pivotButton="0" quotePrefix="0" xfId="0"/>
    <xf numFmtId="49" fontId="0" fillId="0" borderId="5" pivotButton="0" quotePrefix="0" xfId="0"/>
    <xf numFmtId="0" fontId="10" fillId="0" borderId="0" pivotButton="0" quotePrefix="0" xfId="0"/>
    <xf numFmtId="164" fontId="15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5" fillId="0" borderId="0" applyAlignment="1" pivotButton="0" quotePrefix="0" xfId="0">
      <alignment vertical="top"/>
    </xf>
    <xf numFmtId="0" fontId="2" fillId="0" borderId="10" pivotButton="0" quotePrefix="0" xfId="0"/>
    <xf numFmtId="0" fontId="17" fillId="0" borderId="0" pivotButton="0" quotePrefix="0" xfId="0"/>
    <xf numFmtId="0" fontId="7" fillId="0" borderId="0" pivotButton="0" quotePrefix="0" xfId="0"/>
    <xf numFmtId="49" fontId="10" fillId="0" borderId="0" applyAlignment="1" pivotButton="0" quotePrefix="0" xfId="0">
      <alignment horizontal="center" vertical="top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23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23" fillId="0" borderId="0" applyAlignment="1" pivotButton="0" quotePrefix="0" xfId="0">
      <alignment vertical="center"/>
    </xf>
    <xf numFmtId="0" fontId="8" fillId="0" borderId="0" applyAlignment="1" pivotButton="0" quotePrefix="0" xfId="0">
      <alignment vertical="top"/>
    </xf>
    <xf numFmtId="0" fontId="7" fillId="0" borderId="0" applyAlignment="1" pivotButton="0" quotePrefix="0" xfId="0">
      <alignment horizontal="left" wrapText="1"/>
    </xf>
    <xf numFmtId="0" fontId="1" fillId="0" borderId="0" pivotButton="0" quotePrefix="0" xfId="0"/>
    <xf numFmtId="0" fontId="2" fillId="0" borderId="10" applyAlignment="1" pivotButton="0" quotePrefix="0" xfId="0">
      <alignment horizontal="center" vertical="top"/>
    </xf>
    <xf numFmtId="0" fontId="2" fillId="0" borderId="10" applyAlignment="1" pivotButton="0" quotePrefix="0" xfId="0">
      <alignment horizontal="center" vertical="top" wrapText="1"/>
    </xf>
    <xf numFmtId="164" fontId="12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2" fontId="22" fillId="0" borderId="7" applyAlignment="1" pivotButton="0" quotePrefix="0" xfId="0">
      <alignment horizontal="center"/>
    </xf>
    <xf numFmtId="2" fontId="22" fillId="0" borderId="6" applyAlignment="1" pivotButton="0" quotePrefix="0" xfId="0">
      <alignment horizontal="center"/>
    </xf>
    <xf numFmtId="0" fontId="23" fillId="0" borderId="7" applyAlignment="1" pivotButton="0" quotePrefix="0" xfId="0">
      <alignment horizontal="center"/>
    </xf>
    <xf numFmtId="0" fontId="23" fillId="0" borderId="6" applyAlignment="1" pivotButton="0" quotePrefix="0" xfId="0">
      <alignment horizontal="center"/>
    </xf>
    <xf numFmtId="0" fontId="32" fillId="0" borderId="3" applyAlignment="1" pivotButton="0" quotePrefix="0" xfId="0">
      <alignment horizontal="center" vertical="center" wrapText="1"/>
    </xf>
    <xf numFmtId="2" fontId="23" fillId="0" borderId="7" applyAlignment="1" pivotButton="0" quotePrefix="0" xfId="0">
      <alignment horizontal="center"/>
    </xf>
    <xf numFmtId="2" fontId="23" fillId="0" borderId="6" applyAlignment="1" pivotButton="0" quotePrefix="0" xfId="0">
      <alignment horizontal="center"/>
    </xf>
    <xf numFmtId="0" fontId="27" fillId="0" borderId="13" applyAlignment="1" pivotButton="0" quotePrefix="0" xfId="0">
      <alignment horizontal="center" vertical="center"/>
    </xf>
    <xf numFmtId="0" fontId="27" fillId="0" borderId="14" applyAlignment="1" pivotButton="0" quotePrefix="0" xfId="0">
      <alignment horizontal="center" vertical="center"/>
    </xf>
    <xf numFmtId="0" fontId="27" fillId="0" borderId="15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12" fontId="18" fillId="0" borderId="8" applyAlignment="1" pivotButton="0" quotePrefix="0" xfId="0">
      <alignment horizontal="center"/>
    </xf>
    <xf numFmtId="12" fontId="18" fillId="0" borderId="26" applyAlignment="1" pivotButton="0" quotePrefix="0" xfId="0">
      <alignment horizontal="center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28" fillId="0" borderId="0" applyAlignment="1" pivotButton="0" quotePrefix="0" xfId="0">
      <alignment horizontal="center"/>
    </xf>
    <xf numFmtId="0" fontId="28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7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3" fillId="0" borderId="1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3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2" fillId="0" borderId="13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center" vertical="center" wrapText="1"/>
    </xf>
    <xf numFmtId="0" fontId="32" fillId="0" borderId="19" applyAlignment="1" pivotButton="0" quotePrefix="0" xfId="0">
      <alignment horizontal="center" vertical="center" wrapText="1"/>
    </xf>
    <xf numFmtId="0" fontId="32" fillId="0" borderId="15" applyAlignment="1" pivotButton="0" quotePrefix="0" xfId="0">
      <alignment horizontal="center" vertical="center" wrapText="1"/>
    </xf>
    <xf numFmtId="0" fontId="32" fillId="0" borderId="2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17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21" applyAlignment="1" pivotButton="0" quotePrefix="0" xfId="0">
      <alignment horizontal="center" vertical="center" wrapText="1"/>
    </xf>
    <xf numFmtId="0" fontId="21" fillId="0" borderId="22" applyAlignment="1" pivotButton="0" quotePrefix="0" xfId="0">
      <alignment horizontal="center" vertical="center" wrapText="1"/>
    </xf>
    <xf numFmtId="0" fontId="27" fillId="0" borderId="11" applyAlignment="1" pivotButton="0" quotePrefix="0" xfId="0">
      <alignment horizontal="center" vertical="center"/>
    </xf>
    <xf numFmtId="0" fontId="27" fillId="0" borderId="1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9" applyAlignment="1" pivotButton="0" quotePrefix="0" xfId="0">
      <alignment horizontal="center" vertical="center" wrapText="1"/>
    </xf>
    <xf numFmtId="0" fontId="18" fillId="0" borderId="23" applyAlignment="1" pivotButton="0" quotePrefix="0" xfId="0">
      <alignment horizontal="center" vertical="center" wrapText="1"/>
    </xf>
    <xf numFmtId="0" fontId="21" fillId="0" borderId="24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 vertical="center" wrapText="1"/>
    </xf>
    <xf numFmtId="2" fontId="23" fillId="0" borderId="0" applyAlignment="1" pivotButton="0" quotePrefix="0" xfId="0">
      <alignment horizontal="center"/>
    </xf>
    <xf numFmtId="0" fontId="23" fillId="0" borderId="19" applyAlignment="1" pivotButton="0" quotePrefix="0" xfId="0">
      <alignment horizontal="center"/>
    </xf>
    <xf numFmtId="0" fontId="24" fillId="0" borderId="13" applyAlignment="1" pivotButton="0" quotePrefix="0" xfId="0">
      <alignment horizontal="center" vertical="center" wrapText="1"/>
    </xf>
    <xf numFmtId="0" fontId="24" fillId="0" borderId="18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center" vertical="center" wrapText="1"/>
    </xf>
    <xf numFmtId="0" fontId="24" fillId="0" borderId="19" applyAlignment="1" pivotButton="0" quotePrefix="0" xfId="0">
      <alignment horizontal="center" vertical="center" wrapText="1"/>
    </xf>
    <xf numFmtId="0" fontId="24" fillId="0" borderId="15" applyAlignment="1" pivotButton="0" quotePrefix="0" xfId="0">
      <alignment horizontal="center" vertical="center" wrapText="1"/>
    </xf>
    <xf numFmtId="0" fontId="24" fillId="0" borderId="23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 vertical="center" wrapText="1"/>
    </xf>
    <xf numFmtId="0" fontId="29" fillId="0" borderId="17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 wrapText="1"/>
    </xf>
    <xf numFmtId="0" fontId="29" fillId="0" borderId="7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29" fillId="0" borderId="19" applyAlignment="1" pivotButton="0" quotePrefix="0" xfId="0">
      <alignment horizontal="center" vertical="center" wrapText="1"/>
    </xf>
    <xf numFmtId="0" fontId="29" fillId="0" borderId="20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29" fillId="0" borderId="2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2" fillId="0" borderId="10" applyAlignment="1" pivotButton="0" quotePrefix="0" xfId="0">
      <alignment horizontal="center"/>
    </xf>
    <xf numFmtId="0" fontId="2" fillId="0" borderId="10" applyAlignment="1" pivotButton="0" quotePrefix="0" xfId="0">
      <alignment horizontal="center" wrapText="1"/>
    </xf>
    <xf numFmtId="0" fontId="2" fillId="0" borderId="28" applyAlignment="1" pivotButton="0" quotePrefix="0" xfId="0">
      <alignment horizontal="center" wrapText="1"/>
    </xf>
    <xf numFmtId="0" fontId="15" fillId="0" borderId="17" applyAlignment="1" pivotButton="0" quotePrefix="0" xfId="0">
      <alignment horizontal="center" vertical="top"/>
    </xf>
    <xf numFmtId="0" fontId="29" fillId="0" borderId="17" applyAlignment="1" pivotButton="0" quotePrefix="0" xfId="0">
      <alignment horizontal="center"/>
    </xf>
    <xf numFmtId="0" fontId="15" fillId="0" borderId="28" applyAlignment="1" pivotButton="0" quotePrefix="0" xfId="0">
      <alignment horizontal="center" vertical="top"/>
    </xf>
    <xf numFmtId="0" fontId="2" fillId="0" borderId="28" applyAlignment="1" pivotButton="0" quotePrefix="0" xfId="0">
      <alignment horizontal="center"/>
    </xf>
    <xf numFmtId="0" fontId="15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left" indent="2"/>
    </xf>
    <xf numFmtId="0" fontId="16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4" fillId="0" borderId="17" applyAlignment="1" pivotButton="0" quotePrefix="0" xfId="0">
      <alignment horizontal="center" vertical="top"/>
    </xf>
    <xf numFmtId="0" fontId="31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64" fontId="2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left" wrapText="1"/>
    </xf>
    <xf numFmtId="0" fontId="1" fillId="0" borderId="10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right" indent="7"/>
    </xf>
    <xf numFmtId="0" fontId="1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wrapText="1"/>
    </xf>
    <xf numFmtId="0" fontId="1" fillId="0" borderId="28" applyAlignment="1" pivotButton="0" quotePrefix="0" xfId="0">
      <alignment horizontal="left" wrapText="1"/>
    </xf>
    <xf numFmtId="0" fontId="1" fillId="0" borderId="10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/>
    </xf>
    <xf numFmtId="0" fontId="0" fillId="0" borderId="26" pivotButton="0" quotePrefix="0" xfId="0"/>
    <xf numFmtId="2" fontId="28" fillId="0" borderId="6" applyAlignment="1" pivotButton="0" quotePrefix="0" xfId="0">
      <alignment horizontal="center"/>
    </xf>
    <xf numFmtId="0" fontId="0" fillId="0" borderId="18" pivotButton="0" quotePrefix="0" xfId="0"/>
    <xf numFmtId="2" fontId="0" fillId="0" borderId="31" applyAlignment="1" pivotButton="0" quotePrefix="0" xfId="0">
      <alignment horizontal="center"/>
    </xf>
    <xf numFmtId="0" fontId="0" fillId="0" borderId="7" pivotButton="0" quotePrefix="0" xfId="0"/>
    <xf numFmtId="0" fontId="0" fillId="0" borderId="19" pivotButton="0" quotePrefix="0" xfId="0"/>
    <xf numFmtId="2" fontId="22" fillId="0" borderId="31" applyAlignment="1" pivotButton="0" quotePrefix="0" xfId="0">
      <alignment horizontal="center"/>
    </xf>
    <xf numFmtId="2" fontId="23" fillId="0" borderId="31" applyAlignment="1" pivotButton="0" quotePrefix="0" xfId="0">
      <alignment horizontal="center"/>
    </xf>
    <xf numFmtId="0" fontId="0" fillId="0" borderId="15" pivotButton="0" quotePrefix="0" xfId="0"/>
    <xf numFmtId="0" fontId="0" fillId="0" borderId="23" pivotButton="0" quotePrefix="0" xfId="0"/>
    <xf numFmtId="0" fontId="23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16" pivotButton="0" quotePrefix="0" xfId="0"/>
    <xf numFmtId="0" fontId="18" fillId="0" borderId="30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/>
    </xf>
    <xf numFmtId="0" fontId="0" fillId="0" borderId="25" pivotButton="0" quotePrefix="0" xfId="0"/>
    <xf numFmtId="0" fontId="0" fillId="0" borderId="3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0" borderId="30" applyAlignment="1" pivotButton="0" quotePrefix="0" xfId="0">
      <alignment horizontal="center" vertical="center"/>
    </xf>
    <xf numFmtId="0" fontId="0" fillId="0" borderId="12" pivotButton="0" quotePrefix="0" xfId="0"/>
    <xf numFmtId="0" fontId="21" fillId="0" borderId="1" applyAlignment="1" pivotButton="0" quotePrefix="0" xfId="0">
      <alignment horizontal="center" vertical="center" wrapText="1"/>
    </xf>
    <xf numFmtId="0" fontId="33" fillId="0" borderId="2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7" pivotButton="0" quotePrefix="0" xfId="0"/>
    <xf numFmtId="2" fontId="23" fillId="0" borderId="19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0" fontId="0" fillId="0" borderId="28" pivotButton="0" quotePrefix="0" xfId="0"/>
  </cellXfs>
  <cellStyles count="2">
    <cellStyle name="Обычный" xfId="0" builtinId="0"/>
    <cellStyle name="Обычный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 ,#REF!,#REF!, ,#REF!,#REF!)</f>
        <v/>
      </c>
      <c r="I1" s="38" t="n"/>
      <c r="J1" s="38" t="n"/>
      <c r="K1" s="38" t="n"/>
      <c r="L1" s="184" t="n"/>
    </row>
    <row r="2">
      <c r="A2" s="86" t="n"/>
      <c r="L2" s="14" t="n"/>
    </row>
    <row r="3" ht="15.75" customHeight="1" s="87">
      <c r="A3" s="86" t="n"/>
      <c r="B3" s="37" t="n"/>
      <c r="C3" s="37" t="n"/>
      <c r="D3" s="37" t="n"/>
      <c r="E3" s="37" t="n"/>
      <c r="F3" s="36" t="n"/>
      <c r="G3" s="32" t="n"/>
      <c r="H3" s="32" t="n"/>
      <c r="I3" s="35" t="n"/>
      <c r="J3" s="32" t="n"/>
      <c r="K3" s="35" t="n"/>
      <c r="L3" s="14" t="n"/>
    </row>
    <row r="4">
      <c r="A4" s="86" t="n"/>
      <c r="H4" s="34" t="n"/>
      <c r="I4" s="34" t="n"/>
      <c r="J4" s="34" t="n"/>
      <c r="K4" s="34" t="n"/>
      <c r="L4" s="14" t="n"/>
    </row>
    <row r="5">
      <c r="A5" s="86" t="n"/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F6" s="80">
        <f>#REF!+#REF!-0.5</f>
        <v/>
      </c>
      <c r="H6" s="83" t="n"/>
      <c r="I6" s="31" t="n"/>
      <c r="J6" s="32" t="n"/>
      <c r="K6" s="31" t="n"/>
      <c r="L6" s="14" t="n"/>
    </row>
    <row r="7" ht="15.75" customHeight="1" s="87">
      <c r="A7" s="86" t="n"/>
      <c r="B7" s="21">
        <f>#REF!</f>
        <v/>
      </c>
      <c r="G7" s="28" t="inlineStr">
        <is>
          <t>Верх обсадной трубы</t>
        </is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I9" s="69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29" t="n"/>
      <c r="I10" s="188" t="n"/>
      <c r="J10" s="189" t="n"/>
      <c r="K10" s="190" t="n"/>
      <c r="L10" s="14" t="n"/>
    </row>
    <row r="11">
      <c r="A11" s="30" t="n"/>
      <c r="B11" s="29" t="n"/>
      <c r="F11" s="28" t="n"/>
      <c r="I11" s="188" t="n"/>
      <c r="J11" s="189" t="n"/>
      <c r="K11" s="21" t="n"/>
      <c r="L11" s="14" t="n"/>
    </row>
    <row r="12" ht="15" customHeight="1" s="87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>
        <f>#REF!</f>
        <v/>
      </c>
      <c r="L16" s="14" t="n"/>
    </row>
    <row r="17">
      <c r="A17" s="86" t="n"/>
      <c r="B17" s="25" t="n"/>
      <c r="I17" s="192" t="n"/>
      <c r="J17" s="193" t="n"/>
      <c r="K17" s="190" t="n"/>
      <c r="L17" s="14" t="n"/>
      <c r="Q17" s="24" t="n"/>
    </row>
    <row r="18">
      <c r="A18" s="86" t="n"/>
      <c r="B18" s="17" t="n"/>
      <c r="I18" s="69">
        <f>#REF!</f>
        <v/>
      </c>
      <c r="J18" s="186" t="n"/>
      <c r="K18" s="23" t="n"/>
      <c r="L18" s="14" t="n"/>
      <c r="Q18" s="22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6" t="n"/>
      <c r="I22" s="188" t="n"/>
      <c r="J22" s="189" t="n"/>
      <c r="K22" s="190" t="n"/>
      <c r="L22" s="14" t="n"/>
    </row>
    <row r="23">
      <c r="A23" s="86" t="n"/>
      <c r="I23" s="188" t="n"/>
      <c r="J23" s="189" t="n"/>
      <c r="K23" s="190" t="n"/>
      <c r="L23" s="14" t="n"/>
    </row>
    <row r="24" ht="15" customHeight="1" s="87">
      <c r="A24" s="86" t="n"/>
      <c r="I24" s="188" t="n"/>
      <c r="J24" s="189" t="n"/>
      <c r="L24" s="14" t="n"/>
    </row>
    <row r="25">
      <c r="A25" s="86" t="n"/>
      <c r="G25" s="134" t="n"/>
      <c r="I25" s="188" t="n"/>
      <c r="J25" s="189" t="n"/>
      <c r="L25" s="14" t="n"/>
    </row>
    <row r="26">
      <c r="A26" s="86" t="n"/>
      <c r="F26" s="89" t="n"/>
      <c r="I26" s="188" t="n"/>
      <c r="J26" s="189" t="n"/>
      <c r="K26" s="190" t="n"/>
      <c r="L26" s="14" t="n"/>
    </row>
    <row r="27">
      <c r="A27" s="86" t="n"/>
      <c r="F27" s="134" t="n"/>
      <c r="I27" s="188" t="n"/>
      <c r="J27" s="189" t="n"/>
      <c r="K27" s="19" t="n"/>
      <c r="L27" s="14" t="n"/>
    </row>
    <row r="28" ht="15" customHeight="1" s="87">
      <c r="A28" s="86" t="n"/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86" t="n"/>
      <c r="F29" s="89">
        <f>B32</f>
        <v/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21">
        <f>#REF!</f>
        <v/>
      </c>
      <c r="D31" s="88">
        <f>CONCATENATE(#REF!,#REF!)</f>
        <v/>
      </c>
      <c r="L31" s="14" t="n"/>
    </row>
    <row r="32">
      <c r="A32" s="78" t="inlineStr">
        <is>
          <t>факт.</t>
        </is>
      </c>
      <c r="B32" s="21">
        <f>#REF!</f>
        <v/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inlineStr">
        <is>
          <t>Положение скважины в плане:</t>
        </is>
      </c>
      <c r="L35" s="14" t="n"/>
    </row>
    <row r="36">
      <c r="A36" s="86" t="n"/>
      <c r="K36" s="15" t="n"/>
      <c r="L36" s="14" t="n"/>
    </row>
    <row r="37">
      <c r="A37" s="86" t="n"/>
      <c r="L37" s="14" t="n"/>
    </row>
    <row r="38">
      <c r="A38" s="86" t="n"/>
      <c r="I38" s="83" t="n"/>
      <c r="J38" s="83" t="n"/>
      <c r="K38" s="83" t="n"/>
      <c r="L38" s="14" t="n"/>
    </row>
    <row r="39">
      <c r="A39" s="86" t="n"/>
      <c r="K39" s="15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K42" s="15" t="n"/>
      <c r="L42" s="14" t="n"/>
    </row>
    <row r="43">
      <c r="A43" s="86" t="inlineStr">
        <is>
          <t>Примечания:</t>
        </is>
      </c>
      <c r="L43" s="14" t="n"/>
      <c r="R43" t="inlineStr">
        <is>
          <t> </t>
        </is>
      </c>
    </row>
    <row r="44">
      <c r="A44" s="42" t="inlineStr">
        <is>
          <t>-отклонения скважины в плане даны в милиметрах</t>
        </is>
      </c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 ht="15" customHeight="1" s="87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41">
        <f>#REF!</f>
        <v/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n"/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>
        <f>#REF!</f>
        <v/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08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3">
    <mergeCell ref="K16:L16"/>
    <mergeCell ref="A30:B30"/>
    <mergeCell ref="F29:G29"/>
    <mergeCell ref="K9:L9"/>
    <mergeCell ref="E46:L47"/>
    <mergeCell ref="H1:L1"/>
    <mergeCell ref="F6:G6"/>
    <mergeCell ref="E54:H56"/>
    <mergeCell ref="D31:E31"/>
    <mergeCell ref="A6:B6"/>
    <mergeCell ref="K52:L53"/>
    <mergeCell ref="K26:L26"/>
    <mergeCell ref="K21:L21"/>
    <mergeCell ref="K29:L29"/>
    <mergeCell ref="I9:J17"/>
    <mergeCell ref="K51:L51"/>
    <mergeCell ref="E48:L50"/>
    <mergeCell ref="F28:H28"/>
    <mergeCell ref="F27:H27"/>
    <mergeCell ref="I52:I53"/>
    <mergeCell ref="F26:G26"/>
    <mergeCell ref="K22:L22"/>
    <mergeCell ref="K12:L12"/>
    <mergeCell ref="I54:L56"/>
    <mergeCell ref="E51:H53"/>
    <mergeCell ref="K23:L23"/>
    <mergeCell ref="K17:L17"/>
    <mergeCell ref="K7:L7"/>
    <mergeCell ref="J52:J53"/>
    <mergeCell ref="K10:L10"/>
    <mergeCell ref="K19:L19"/>
    <mergeCell ref="A9:B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CONCATENATE(#REF!,#REF!,#REF!,#REF!,#REF!)</f>
        <v/>
      </c>
      <c r="I1" s="38" t="n"/>
      <c r="J1" s="38" t="n"/>
      <c r="K1" s="38" t="n"/>
      <c r="L1" s="184" t="n"/>
    </row>
    <row r="2">
      <c r="A2" s="86" t="n"/>
      <c r="F2" s="83" t="n"/>
      <c r="L2" s="14" t="n"/>
    </row>
    <row r="3" ht="15.75" customHeight="1" s="87">
      <c r="A3" s="86" t="n"/>
      <c r="B3" s="37" t="n"/>
      <c r="C3" s="37" t="n"/>
      <c r="D3" s="37" t="n"/>
      <c r="F3" s="83" t="inlineStr">
        <is>
          <t>Верх двутавра</t>
        </is>
      </c>
      <c r="H3" s="32" t="n"/>
      <c r="I3" s="35" t="n"/>
      <c r="J3" s="32" t="n"/>
      <c r="K3" s="35" t="n"/>
      <c r="L3" s="14" t="n"/>
    </row>
    <row r="4">
      <c r="A4" s="86" t="n"/>
      <c r="E4" s="136">
        <f>#REF!</f>
        <v/>
      </c>
      <c r="G4" s="15" t="inlineStr">
        <is>
          <t>проект.</t>
        </is>
      </c>
      <c r="H4" s="34" t="n"/>
      <c r="I4" s="34" t="n"/>
      <c r="J4" s="34" t="n"/>
      <c r="K4" s="34" t="n"/>
      <c r="L4" s="14" t="n"/>
    </row>
    <row r="5">
      <c r="A5" s="86" t="n"/>
      <c r="E5" s="136">
        <f>#REF!</f>
        <v/>
      </c>
      <c r="G5" s="15" t="inlineStr">
        <is>
          <t>факт.</t>
        </is>
      </c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I6" s="31" t="n"/>
      <c r="J6" s="32" t="n"/>
      <c r="K6" s="31" t="n"/>
      <c r="L6" s="14" t="n"/>
    </row>
    <row r="7" ht="15.75" customHeight="1" s="87">
      <c r="A7" s="86" t="n"/>
      <c r="B7" s="19" t="e">
        <v>#REF!</v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G9" s="214" t="e">
        <v>#REF!</v>
      </c>
      <c r="H9" s="189" t="n"/>
      <c r="I9" s="135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17" t="n"/>
      <c r="G10" s="28" t="inlineStr">
        <is>
          <t>Верх обсадной трубы</t>
        </is>
      </c>
      <c r="I10" s="188" t="n"/>
      <c r="J10" s="189" t="n"/>
      <c r="K10" s="190" t="n"/>
      <c r="L10" s="14" t="n"/>
    </row>
    <row r="11">
      <c r="A11" s="30" t="n"/>
      <c r="B11" s="17" t="n"/>
      <c r="F11" s="28" t="n"/>
      <c r="I11" s="188" t="n"/>
      <c r="J11" s="189" t="n"/>
      <c r="K11" s="21" t="n"/>
      <c r="L11" s="14" t="n"/>
    </row>
    <row r="12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 t="e">
        <v>#REF!</v>
      </c>
      <c r="L16" s="14" t="n"/>
    </row>
    <row r="17">
      <c r="A17" s="86" t="n"/>
      <c r="B17" s="25" t="n"/>
      <c r="I17" s="192" t="n"/>
      <c r="J17" s="193" t="n"/>
      <c r="K17" s="190" t="n"/>
      <c r="L17" s="14" t="n"/>
    </row>
    <row r="18">
      <c r="A18" s="86" t="n"/>
      <c r="B18" s="17" t="n"/>
      <c r="I18" s="135" t="e">
        <v>#REF!</v>
      </c>
      <c r="J18" s="186" t="n"/>
      <c r="K18" s="23" t="n"/>
      <c r="L18" s="14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2" t="n"/>
      <c r="I22" s="188" t="n"/>
      <c r="J22" s="189" t="n"/>
      <c r="K22" s="190" t="n"/>
      <c r="L22" s="14" t="n"/>
    </row>
    <row r="23">
      <c r="A23" s="30" t="n"/>
      <c r="B23" s="21" t="n"/>
      <c r="I23" s="188" t="n"/>
      <c r="J23" s="189" t="n"/>
      <c r="K23" s="190" t="n"/>
      <c r="L23" s="14" t="n"/>
    </row>
    <row r="24" ht="15" customHeight="1" s="87">
      <c r="A24" s="30" t="n"/>
      <c r="B24" s="21" t="n"/>
      <c r="I24" s="188" t="n"/>
      <c r="J24" s="189" t="n"/>
      <c r="L24" s="14" t="n"/>
    </row>
    <row r="25">
      <c r="A25" s="86" t="n"/>
      <c r="I25" s="188" t="n"/>
      <c r="J25" s="189" t="n"/>
      <c r="L25" s="14" t="n"/>
    </row>
    <row r="26">
      <c r="A26" s="86" t="n"/>
      <c r="I26" s="188" t="n"/>
      <c r="J26" s="189" t="n"/>
      <c r="K26" s="190" t="n"/>
      <c r="L26" s="14" t="n"/>
    </row>
    <row r="27">
      <c r="A27" s="134" t="inlineStr">
        <is>
          <t>Низ двутавра</t>
        </is>
      </c>
      <c r="F27" s="134" t="n"/>
      <c r="I27" s="188" t="n"/>
      <c r="J27" s="189" t="n"/>
      <c r="K27" s="19" t="n"/>
      <c r="L27" s="14" t="n"/>
    </row>
    <row r="28" ht="15" customHeight="1" s="87">
      <c r="A28" s="78" t="inlineStr">
        <is>
          <t>проект.</t>
        </is>
      </c>
      <c r="B28" s="21">
        <f>#REF!</f>
        <v/>
      </c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78" t="inlineStr">
        <is>
          <t>факт.</t>
        </is>
      </c>
      <c r="B29" s="21" t="e">
        <v>#REF!</v>
      </c>
      <c r="G29" s="19" t="e">
        <v>#REF!</v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19" t="e">
        <v>#REF!</v>
      </c>
      <c r="D31" s="83" t="e">
        <v>#REF!</v>
      </c>
      <c r="L31" s="14" t="n"/>
    </row>
    <row r="32">
      <c r="A32" s="78" t="inlineStr">
        <is>
          <t>факт.</t>
        </is>
      </c>
      <c r="B32" s="21" t="e">
        <v>#REF!</v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n"/>
      <c r="L35" s="14" t="n"/>
    </row>
    <row r="36">
      <c r="A36" s="86" t="n"/>
      <c r="L36" s="14" t="n"/>
    </row>
    <row r="37">
      <c r="A37" s="86" t="n"/>
      <c r="L37" s="14" t="n"/>
    </row>
    <row r="38">
      <c r="A38" s="86" t="n"/>
      <c r="L38" s="14" t="n"/>
    </row>
    <row r="39">
      <c r="A39" s="86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L42" s="14" t="n"/>
    </row>
    <row r="43">
      <c r="A43" s="86" t="n"/>
      <c r="L43" s="14" t="n"/>
      <c r="T43" t="inlineStr">
        <is>
          <t> </t>
        </is>
      </c>
    </row>
    <row r="44">
      <c r="A44" s="86" t="n"/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7" t="e">
        <v>#REF!</v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inlineStr">
        <is>
          <t xml:space="preserve">   Стадия</t>
        </is>
      </c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 t="e">
        <v>#REF!</v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15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7">
    <mergeCell ref="K16:L16"/>
    <mergeCell ref="A30:B30"/>
    <mergeCell ref="K9:L9"/>
    <mergeCell ref="E5:F5"/>
    <mergeCell ref="A27:C27"/>
    <mergeCell ref="E46:L47"/>
    <mergeCell ref="H1:L1"/>
    <mergeCell ref="E54:H56"/>
    <mergeCell ref="D31:E31"/>
    <mergeCell ref="A6:B6"/>
    <mergeCell ref="K52:L53"/>
    <mergeCell ref="K26:L26"/>
    <mergeCell ref="K21:L21"/>
    <mergeCell ref="F3:G3"/>
    <mergeCell ref="K29:L29"/>
    <mergeCell ref="I9:J17"/>
    <mergeCell ref="K51:L51"/>
    <mergeCell ref="E48:L50"/>
    <mergeCell ref="F28:H28"/>
    <mergeCell ref="E4:F4"/>
    <mergeCell ref="F27:H27"/>
    <mergeCell ref="I52:I53"/>
    <mergeCell ref="K22:L22"/>
    <mergeCell ref="F2:G2"/>
    <mergeCell ref="K12:L12"/>
    <mergeCell ref="I54:L56"/>
    <mergeCell ref="E51:H53"/>
    <mergeCell ref="K23:L23"/>
    <mergeCell ref="A22:B22"/>
    <mergeCell ref="K17:L17"/>
    <mergeCell ref="K7:L7"/>
    <mergeCell ref="J52:J53"/>
    <mergeCell ref="K10:L10"/>
    <mergeCell ref="K19:L19"/>
    <mergeCell ref="A9:B9"/>
    <mergeCell ref="G9:H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3.xml><?xml version="1.0" encoding="utf-8"?>
<worksheet xmlns="http://schemas.openxmlformats.org/spreadsheetml/2006/main">
  <sheetPr codeName="Лист3">
    <tabColor theme="6" tint="0.7999816888943144"/>
    <outlinePr summaryBelow="1" summaryRight="1"/>
    <pageSetUpPr/>
  </sheetPr>
  <dimension ref="A1:H118"/>
  <sheetViews>
    <sheetView tabSelected="1" view="pageBreakPreview" topLeftCell="A73" zoomScale="85" zoomScaleNormal="85" zoomScaleSheetLayoutView="85" zoomScalePageLayoutView="110" workbookViewId="0">
      <selection activeCell="D85" sqref="D85:H85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 t="inlineStr">
        <is>
          <t>№06/25Б-19</t>
        </is>
      </c>
      <c r="D28" s="49" t="n"/>
      <c r="E28" s="49" t="n"/>
      <c r="F28" s="49" t="n"/>
      <c r="G28" s="50" t="n"/>
      <c r="H28" s="62" t="inlineStr">
        <is>
          <t>20.06.2025</t>
        </is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73" t="n"/>
    </row>
    <row r="69" ht="48" customHeight="1" s="87">
      <c r="A69" s="155" t="inlineStr">
        <is>
          <t>Бетонирование керамзитобетона
в осях: 36(+3.350) - 38(+1.800) / А(+5.400) - Д(-0.300)
с ПК98+42.101 по ПК98+53.751 на отм. 127.187 до 130.212</t>
        </is>
      </c>
      <c r="B69" s="198" t="n"/>
      <c r="C69" s="198" t="n"/>
      <c r="D69" s="198" t="n"/>
      <c r="E69" s="198" t="n"/>
      <c r="F69" s="198" t="n"/>
      <c r="G69" s="198" t="n"/>
      <c r="H69" s="198" t="n"/>
    </row>
    <row r="70" ht="19.15" customFormat="1" customHeight="1" s="54">
      <c r="A70" s="166" t="inlineStr">
        <is>
          <t>(наименование скрытых работ)</t>
        </is>
      </c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 t="inlineStr">
        <is>
          <t>ООО «Институт «Мосинжпроект», ИМИП-МРАЛ1-Р-Г0100-СТ01-002-01-КЖ8</t>
        </is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 t="inlineStr">
        <is>
          <t>Материалы согласно реестру №06/25Б-19 от 13.06.2025</t>
        </is>
      </c>
      <c r="B75" s="198" t="n"/>
      <c r="C75" s="198" t="n"/>
      <c r="D75" s="198" t="n"/>
      <c r="E75" s="198" t="n"/>
      <c r="F75" s="198" t="n"/>
      <c r="G75" s="198" t="n"/>
      <c r="H75" s="198" t="n"/>
    </row>
    <row r="76" hidden="1" ht="15" customHeight="1" s="87">
      <c r="A76" s="177" t="inlineStr"/>
      <c r="B76" s="198" t="n"/>
      <c r="C76" s="198" t="n"/>
      <c r="D76" s="198" t="n"/>
      <c r="E76" s="198" t="n"/>
      <c r="F76" s="198" t="n"/>
      <c r="G76" s="198" t="n"/>
      <c r="H76" s="198" t="n"/>
    </row>
    <row r="77" ht="12" customFormat="1" customHeight="1" s="54">
      <c r="A77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8" ht="21.75" customHeight="1" s="87">
      <c r="A78" s="167" t="inlineStr">
        <is>
          <t>4. Предъявлены документы, подтверждающие соответствие работ предъявляемым к ним требованиям:</t>
        </is>
      </c>
    </row>
    <row r="79" ht="18" customHeight="1" s="87">
      <c r="A79" s="176" t="inlineStr">
        <is>
          <t>Исполнительная схема №06/25Б-19 от 13.06.2025</t>
        </is>
      </c>
      <c r="B79" s="198" t="n"/>
      <c r="C79" s="198" t="n"/>
      <c r="D79" s="198" t="n"/>
      <c r="E79" s="198" t="n"/>
      <c r="F79" s="198" t="n"/>
      <c r="G79" s="198" t="n"/>
      <c r="H79" s="198" t="n"/>
    </row>
    <row r="80" ht="18" customHeight="1" s="87">
      <c r="A80" s="176" t="inlineStr">
        <is>
          <t>Акт отбора проб бетонной смеси и изготовления контрольных образцов №100-К/2/1.3В-2025 от 13.06.2025</t>
        </is>
      </c>
      <c r="B80" s="198" t="n"/>
      <c r="C80" s="198" t="n"/>
      <c r="D80" s="198" t="n"/>
      <c r="E80" s="198" t="n"/>
      <c r="F80" s="198" t="n"/>
      <c r="G80" s="198" t="n"/>
      <c r="H80" s="198" t="n"/>
    </row>
    <row r="81" ht="18" customHeight="1" s="87">
      <c r="A81" s="176" t="inlineStr">
        <is>
          <t>Протокол оценки прочности бетона монолитных конструкций №100-К7/2/1.3В-2025 от 20.06.2025</t>
        </is>
      </c>
      <c r="B81" s="198" t="n"/>
      <c r="C81" s="198" t="n"/>
      <c r="D81" s="198" t="n"/>
      <c r="E81" s="198" t="n"/>
      <c r="F81" s="198" t="n"/>
      <c r="G81" s="198" t="n"/>
      <c r="H81" s="198" t="n"/>
    </row>
    <row r="82" ht="12" customFormat="1" customHeight="1" s="54">
      <c r="A82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82" s="196" t="n"/>
      <c r="C82" s="196" t="n"/>
      <c r="D82" s="196" t="n"/>
      <c r="E82" s="196" t="n"/>
      <c r="F82" s="196" t="n"/>
      <c r="G82" s="196" t="n"/>
      <c r="H82" s="196" t="n"/>
    </row>
    <row r="83" ht="20.1" customHeight="1" s="87">
      <c r="A83" s="174" t="inlineStr">
        <is>
          <t xml:space="preserve">5. Даты:          начала работ        </t>
        </is>
      </c>
      <c r="C83" s="175" t="inlineStr">
        <is>
          <t>13.06.2025</t>
        </is>
      </c>
      <c r="D83" s="198" t="n"/>
      <c r="E83" s="198" t="n"/>
      <c r="F83" s="43" t="n"/>
      <c r="G83" s="43" t="n"/>
      <c r="H83" s="43" t="n"/>
    </row>
    <row r="84" ht="20.1" customHeight="1" s="87">
      <c r="A84" s="174" t="inlineStr">
        <is>
          <t xml:space="preserve">                    окончания работ   </t>
        </is>
      </c>
      <c r="C84" s="175" t="inlineStr">
        <is>
          <t>13.06.2025</t>
        </is>
      </c>
      <c r="D84" s="198" t="n"/>
      <c r="E84" s="198" t="n"/>
      <c r="F84" s="43" t="n"/>
      <c r="G84" s="43" t="n"/>
      <c r="H84" s="43" t="n"/>
    </row>
    <row r="85" ht="20.1" customHeight="1" s="87">
      <c r="A85" s="167" t="inlineStr">
        <is>
          <t>6. Работы выполнены в соответствии с</t>
        </is>
      </c>
      <c r="D85" s="154" t="inlineStr">
        <is>
          <t>требованиями технических регламентов,</t>
        </is>
      </c>
      <c r="E85" s="198" t="n"/>
      <c r="F85" s="198" t="n"/>
      <c r="G85" s="198" t="n"/>
      <c r="H85" s="198" t="n"/>
    </row>
    <row r="86" ht="15.95" customHeight="1" s="87">
      <c r="A86" s="154" t="inlineStr">
        <is>
          <t>Градостроительным кодексом РФ, иных нормативно-правовых актов и проектной документации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7. Разрешается производство последующих работ:</t>
        </is>
      </c>
      <c r="F88" s="173" t="n"/>
    </row>
    <row r="89" ht="15.95" customHeight="1" s="87">
      <c r="A89" s="154" t="inlineStr">
        <is>
          <t xml:space="preserve">по проекту </t>
        </is>
      </c>
      <c r="B89" s="198" t="n"/>
      <c r="C89" s="198" t="n"/>
      <c r="D89" s="198" t="n"/>
      <c r="E89" s="198" t="n"/>
      <c r="F89" s="198" t="n"/>
      <c r="G89" s="198" t="n"/>
      <c r="H89" s="198" t="n"/>
    </row>
    <row r="90" ht="12" customFormat="1" customHeight="1" s="54">
      <c r="A90" s="157" t="inlineStr">
        <is>
          <t>(наименование работ, конструкций, участков сетей инженерно-техническогообеспечения)</t>
        </is>
      </c>
      <c r="B90" s="196" t="n"/>
      <c r="C90" s="196" t="n"/>
      <c r="D90" s="196" t="n"/>
      <c r="E90" s="196" t="n"/>
      <c r="F90" s="196" t="n"/>
      <c r="G90" s="196" t="n"/>
      <c r="H90" s="196" t="n"/>
    </row>
    <row r="91" ht="20.1" customHeight="1" s="87">
      <c r="A91" s="167" t="inlineStr">
        <is>
          <t>Дополнительные сведения</t>
        </is>
      </c>
      <c r="C91" s="182" t="inlineStr"/>
      <c r="D91" s="198" t="n"/>
      <c r="E91" s="198" t="n"/>
      <c r="F91" s="198" t="n"/>
      <c r="G91" s="198" t="n"/>
      <c r="H91" s="198" t="n"/>
    </row>
    <row r="92" ht="15.95" customHeight="1" s="87">
      <c r="A92" s="183" t="n"/>
      <c r="B92" s="198" t="n"/>
      <c r="C92" s="198" t="n"/>
      <c r="D92" s="198" t="n"/>
      <c r="E92" s="198" t="n"/>
      <c r="F92" s="198" t="n"/>
      <c r="G92" s="198" t="n"/>
      <c r="H92" s="198" t="n"/>
    </row>
    <row r="93" ht="30" customHeight="1" s="87">
      <c r="A93" s="179" t="inlineStr">
        <is>
          <t>Акт составлен в 6 (шести) экземплярах.</t>
        </is>
      </c>
      <c r="B93" s="196" t="n"/>
      <c r="C93" s="196" t="n"/>
      <c r="D93" s="50" t="n"/>
      <c r="E93" s="50" t="n"/>
      <c r="F93" s="50" t="n"/>
      <c r="G93" s="50" t="n"/>
    </row>
    <row r="94" ht="20.1" customHeight="1" s="87">
      <c r="A94" s="59" t="inlineStr">
        <is>
          <t>Приложения:</t>
        </is>
      </c>
      <c r="B94" s="180" t="n"/>
      <c r="G94" s="180" t="n"/>
      <c r="H94" s="180" t="n"/>
    </row>
    <row r="95" ht="18" customHeight="1" s="87">
      <c r="A95" s="176">
        <f>A79</f>
        <v/>
      </c>
      <c r="B95" s="198" t="n"/>
      <c r="C95" s="198" t="n"/>
      <c r="D95" s="198" t="n"/>
      <c r="E95" s="198" t="n"/>
      <c r="F95" s="198" t="n"/>
      <c r="G95" s="198" t="n"/>
      <c r="H95" s="198" t="n"/>
    </row>
    <row r="96" ht="18" customHeight="1" s="87">
      <c r="A96" s="176" t="inlineStr">
        <is>
          <t>Реестр №06/25Б-19 от 13.06.2025</t>
        </is>
      </c>
      <c r="B96" s="198" t="n"/>
      <c r="C96" s="198" t="n"/>
      <c r="D96" s="198" t="n"/>
      <c r="E96" s="198" t="n"/>
      <c r="F96" s="198" t="n"/>
      <c r="G96" s="198" t="n"/>
      <c r="H96" s="198" t="n"/>
    </row>
    <row r="97" hidden="1" ht="18" customHeight="1" s="87">
      <c r="A97" s="176" t="inlineStr"/>
      <c r="B97" s="198" t="n"/>
      <c r="C97" s="198" t="n"/>
      <c r="D97" s="198" t="n"/>
      <c r="E97" s="198" t="n"/>
      <c r="F97" s="198" t="n"/>
      <c r="G97" s="198" t="n"/>
      <c r="H97" s="198" t="n"/>
    </row>
    <row r="98" ht="18" customHeight="1" s="87">
      <c r="A98" s="176" t="inlineStr">
        <is>
          <t>Акт отбора проб бетонной смеси и изготовления контрольных образцов №100-К/2/1.3В-2025 от 13.06.2025</t>
        </is>
      </c>
      <c r="B98" s="198" t="n"/>
      <c r="C98" s="198" t="n"/>
      <c r="D98" s="198" t="n"/>
      <c r="E98" s="198" t="n"/>
      <c r="F98" s="198" t="n"/>
      <c r="G98" s="198" t="n"/>
      <c r="H98" s="198" t="n"/>
    </row>
    <row r="99" ht="18" customHeight="1" s="87">
      <c r="A99" s="176" t="inlineStr">
        <is>
          <t>Протокол оценки прочности бетона монолитных конструкций №100-К7/2/1.3В-2025 от 20.06.2025</t>
        </is>
      </c>
      <c r="B99" s="198" t="n"/>
      <c r="C99" s="198" t="n"/>
      <c r="D99" s="198" t="n"/>
      <c r="E99" s="198" t="n"/>
      <c r="F99" s="198" t="n"/>
      <c r="G99" s="198" t="n"/>
      <c r="H99" s="198" t="n"/>
    </row>
    <row r="100" hidden="1" ht="18" customHeight="1" s="87">
      <c r="A100" s="181" t="inlineStr"/>
      <c r="B100" s="216" t="n"/>
      <c r="C100" s="216" t="n"/>
      <c r="D100" s="216" t="n"/>
      <c r="E100" s="216" t="n"/>
      <c r="F100" s="216" t="n"/>
      <c r="G100" s="216" t="n"/>
      <c r="H100" s="216" t="n"/>
    </row>
    <row r="101" ht="16.5" customHeight="1" s="87">
      <c r="A101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102" ht="12" customFormat="1" customHeight="1" s="54">
      <c r="A102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103" ht="20.1" customHeight="1" s="87">
      <c r="A103" s="167" t="inlineStr">
        <is>
          <t>строительного контроля</t>
        </is>
      </c>
      <c r="B103" s="60" t="n"/>
      <c r="C103" s="60" t="n"/>
      <c r="D103" s="60" t="n"/>
      <c r="E103" s="178" t="inlineStr">
        <is>
          <t>Ушанов О.И.</t>
        </is>
      </c>
      <c r="F103" s="198" t="n"/>
      <c r="G103" s="198" t="n"/>
      <c r="H103" s="60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 xml:space="preserve">Представитель лица, осуществляющего строительство  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Бирин А.С.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20.1" customHeight="1" s="87">
      <c r="A108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9" ht="20.1" customHeight="1" s="87">
      <c r="A109" s="153" t="inlineStr">
        <is>
          <t>(специалист по организации строительства)</t>
        </is>
      </c>
      <c r="D109" s="60" t="n"/>
      <c r="E109" s="178" t="inlineStr">
        <is>
          <t>Сироткин К.В.</t>
        </is>
      </c>
      <c r="F109" s="198" t="n"/>
      <c r="G109" s="198" t="n"/>
      <c r="H109" s="61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" customFormat="1" customHeight="1" s="54">
      <c r="A111" s="167" t="inlineStr">
        <is>
          <t>Представитель лица, осуществляющего подготовку проектной документации</t>
        </is>
      </c>
    </row>
    <row r="112" ht="20.1" customHeight="1" s="87">
      <c r="A112" s="60" t="n"/>
      <c r="B112" s="60" t="n"/>
      <c r="C112" s="60" t="n"/>
      <c r="D112" s="60" t="n"/>
      <c r="E112" s="178" t="inlineStr">
        <is>
          <t>Меджидов Р.М</t>
        </is>
      </c>
      <c r="F112" s="198" t="n"/>
      <c r="G112" s="198" t="n"/>
      <c r="H112" s="60" t="n"/>
    </row>
    <row r="113" ht="20.1" customHeight="1" s="87">
      <c r="A113" s="57" t="n"/>
      <c r="B113" s="57" t="n"/>
      <c r="C113" s="57" t="n"/>
      <c r="D113" s="57" t="n"/>
      <c r="E113" s="157" t="inlineStr">
        <is>
          <t>(фамилия, инициалы, подпись)</t>
        </is>
      </c>
      <c r="F113" s="196" t="n"/>
      <c r="G113" s="196" t="n"/>
      <c r="H113" s="196" t="n"/>
    </row>
    <row r="114" ht="12" customFormat="1" customHeight="1" s="54">
      <c r="A114" s="167" t="inlineStr">
        <is>
          <t xml:space="preserve">Представитель лица, выполнившего работы, подлежащие освидетельствованию </t>
        </is>
      </c>
    </row>
    <row r="115" ht="20.1" customHeight="1" s="87">
      <c r="A115" s="60" t="n"/>
      <c r="B115" s="60" t="n"/>
      <c r="C115" s="60" t="n"/>
      <c r="D115" s="60" t="n"/>
      <c r="E115" s="178" t="inlineStr">
        <is>
          <t>Сартаков М.В.</t>
        </is>
      </c>
      <c r="F115" s="198" t="n"/>
      <c r="G115" s="198" t="n"/>
      <c r="H115" s="60" t="n"/>
    </row>
    <row r="116" ht="20.1" customHeight="1" s="87">
      <c r="A116" s="57" t="n"/>
      <c r="B116" s="57" t="n"/>
      <c r="C116" s="57" t="n"/>
      <c r="D116" s="57" t="n"/>
      <c r="E116" s="157" t="inlineStr">
        <is>
          <t>(фамилия, инициалы, подпись)</t>
        </is>
      </c>
      <c r="F116" s="196" t="n"/>
      <c r="G116" s="196" t="n"/>
      <c r="H116" s="196" t="n"/>
    </row>
    <row r="117" ht="12.75" customFormat="1" customHeight="1" s="54">
      <c r="A117" s="167" t="inlineStr">
        <is>
          <t>Представители иных лиц</t>
        </is>
      </c>
      <c r="B117" s="154" t="n"/>
      <c r="C117" s="154" t="n"/>
      <c r="D117" s="154" t="n"/>
      <c r="E117" s="178" t="inlineStr">
        <is>
          <t>Переверзин В.А.</t>
        </is>
      </c>
      <c r="F117" s="198" t="n"/>
      <c r="G117" s="198" t="n"/>
      <c r="H117" s="154" t="n"/>
    </row>
    <row r="118" ht="20.1" customHeight="1" s="87">
      <c r="A118" s="57" t="n"/>
      <c r="B118" s="57" t="n"/>
      <c r="C118" s="57" t="n"/>
      <c r="D118" s="57" t="n"/>
      <c r="E118" s="157" t="inlineStr">
        <is>
          <t>(фамилия, инициалы, подпись)</t>
        </is>
      </c>
      <c r="F118" s="196" t="n"/>
      <c r="G118" s="196" t="n"/>
      <c r="H118" s="196" t="n"/>
    </row>
  </sheetData>
  <mergeCells count="131">
    <mergeCell ref="A77:H77"/>
    <mergeCell ref="A49:H49"/>
    <mergeCell ref="A6:H6"/>
    <mergeCell ref="A69:H69"/>
    <mergeCell ref="A25:H25"/>
    <mergeCell ref="A74:B74"/>
    <mergeCell ref="A75:H75"/>
    <mergeCell ref="E71:H71"/>
    <mergeCell ref="D66:H66"/>
    <mergeCell ref="A50:H50"/>
    <mergeCell ref="A3:H3"/>
    <mergeCell ref="A86:H86"/>
    <mergeCell ref="A55:H55"/>
    <mergeCell ref="A93:C93"/>
    <mergeCell ref="A95:H95"/>
    <mergeCell ref="A5:H5"/>
    <mergeCell ref="A32:H32"/>
    <mergeCell ref="E106:G106"/>
    <mergeCell ref="A97:H97"/>
    <mergeCell ref="A81:H81"/>
    <mergeCell ref="A96:H96"/>
    <mergeCell ref="A38:H38"/>
    <mergeCell ref="B94:F94"/>
    <mergeCell ref="A13:H13"/>
    <mergeCell ref="A44:H44"/>
    <mergeCell ref="A58:H58"/>
    <mergeCell ref="C1:H1"/>
    <mergeCell ref="A40:H40"/>
    <mergeCell ref="E116:H116"/>
    <mergeCell ref="A66:C66"/>
    <mergeCell ref="E113:H113"/>
    <mergeCell ref="C84:E84"/>
    <mergeCell ref="A73:H73"/>
    <mergeCell ref="A51:H51"/>
    <mergeCell ref="A82:H82"/>
    <mergeCell ref="A24:H24"/>
    <mergeCell ref="A60:H60"/>
    <mergeCell ref="A7:H7"/>
    <mergeCell ref="A14:C14"/>
    <mergeCell ref="A16:H16"/>
    <mergeCell ref="A99:H99"/>
    <mergeCell ref="A108:H108"/>
    <mergeCell ref="A27:H27"/>
    <mergeCell ref="A18:H18"/>
    <mergeCell ref="A101:H101"/>
    <mergeCell ref="E112:G112"/>
    <mergeCell ref="A2:H2"/>
    <mergeCell ref="E109:G109"/>
    <mergeCell ref="A42:H42"/>
    <mergeCell ref="A47:H47"/>
    <mergeCell ref="A91:B91"/>
    <mergeCell ref="A22:H22"/>
    <mergeCell ref="D74:H74"/>
    <mergeCell ref="A72:H72"/>
    <mergeCell ref="D67:H67"/>
    <mergeCell ref="E104:H104"/>
    <mergeCell ref="A71:D71"/>
    <mergeCell ref="D85:H85"/>
    <mergeCell ref="D14:H14"/>
    <mergeCell ref="A83:B83"/>
    <mergeCell ref="A48:H48"/>
    <mergeCell ref="A30:H30"/>
    <mergeCell ref="A114:H114"/>
    <mergeCell ref="E110:H110"/>
    <mergeCell ref="A59:H59"/>
    <mergeCell ref="A64:H64"/>
    <mergeCell ref="A98:H98"/>
    <mergeCell ref="A1:B1"/>
    <mergeCell ref="A79:H79"/>
    <mergeCell ref="A61:H61"/>
    <mergeCell ref="A70:H70"/>
    <mergeCell ref="A54:H54"/>
    <mergeCell ref="A39:D39"/>
    <mergeCell ref="A90:H90"/>
    <mergeCell ref="A41:H41"/>
    <mergeCell ref="B31:H31"/>
    <mergeCell ref="A56:H56"/>
    <mergeCell ref="A28:C28"/>
    <mergeCell ref="A26:H26"/>
    <mergeCell ref="E115:G115"/>
    <mergeCell ref="E39:H39"/>
    <mergeCell ref="B21:H21"/>
    <mergeCell ref="E107:H107"/>
    <mergeCell ref="A76:H76"/>
    <mergeCell ref="A33:H33"/>
    <mergeCell ref="A8:H8"/>
    <mergeCell ref="A17:H17"/>
    <mergeCell ref="A100:H100"/>
    <mergeCell ref="F68:H68"/>
    <mergeCell ref="E118:H118"/>
    <mergeCell ref="A53:H53"/>
    <mergeCell ref="A35:H35"/>
    <mergeCell ref="A20:E20"/>
    <mergeCell ref="A63:H63"/>
    <mergeCell ref="A10:H10"/>
    <mergeCell ref="A19:H19"/>
    <mergeCell ref="A102:H102"/>
    <mergeCell ref="A111:H111"/>
    <mergeCell ref="A34:H34"/>
    <mergeCell ref="A9:H9"/>
    <mergeCell ref="A92:H92"/>
    <mergeCell ref="A36:H36"/>
    <mergeCell ref="A11:H11"/>
    <mergeCell ref="A45:H45"/>
    <mergeCell ref="F62:H62"/>
    <mergeCell ref="A88:E88"/>
    <mergeCell ref="A78:H78"/>
    <mergeCell ref="A87:H87"/>
    <mergeCell ref="A85:C85"/>
    <mergeCell ref="A65:H65"/>
    <mergeCell ref="A84:B84"/>
    <mergeCell ref="A109:C109"/>
    <mergeCell ref="A80:H80"/>
    <mergeCell ref="A46:H46"/>
    <mergeCell ref="A37:H37"/>
    <mergeCell ref="A89:H89"/>
    <mergeCell ref="C91:H91"/>
    <mergeCell ref="A12:H12"/>
    <mergeCell ref="A105:H105"/>
    <mergeCell ref="A57:H57"/>
    <mergeCell ref="F88:H88"/>
    <mergeCell ref="A23:H23"/>
    <mergeCell ref="C83:E83"/>
    <mergeCell ref="E117:G117"/>
    <mergeCell ref="A4:H4"/>
    <mergeCell ref="A62:E62"/>
    <mergeCell ref="D15:H15"/>
    <mergeCell ref="A43:H43"/>
    <mergeCell ref="A52:H52"/>
    <mergeCell ref="A68:E68"/>
    <mergeCell ref="E103:G103"/>
  </mergeCells>
  <printOptions horizontalCentered="1"/>
  <pageMargins left="0.25" right="0.25" top="0.75" bottom="0.75" header="0.3" footer="0.3"/>
  <pageSetup orientation="portrait" paperSize="9" scale="70" fitToHeight="0"/>
  <rowBreaks count="1" manualBreakCount="1">
    <brk id="70" min="0" max="7" man="1"/>
  </rowBreaks>
</worksheet>
</file>

<file path=xl/worksheets/sheet4.xml><?xml version="1.0" encoding="utf-8"?>
<worksheet xmlns="http://schemas.openxmlformats.org/spreadsheetml/2006/main">
  <sheetPr>
    <tabColor theme="6" tint="0.7999816888943144"/>
    <outlinePr summaryBelow="1" summaryRight="1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>
        <f>"№"&amp;#REF!&amp;".1"</f>
        <v/>
      </c>
      <c r="D28" s="49" t="n"/>
      <c r="E28" s="49" t="n"/>
      <c r="F28" s="49" t="n"/>
      <c r="G28" s="50" t="n"/>
      <c r="H28" s="62">
        <f>IF(C81&gt;#REF!,C81,#REF!)</f>
        <v/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54" t="n"/>
      <c r="G68" s="198" t="n"/>
      <c r="H68" s="198" t="n"/>
    </row>
    <row r="69" ht="48" customHeight="1" s="87">
      <c r="A69" s="156">
        <f>CONCATENATE("Армирование в опалубке ",RIGHT(#REF!, LEN(#REF!)- SEARCH(" ",#REF!)))</f>
        <v/>
      </c>
      <c r="B69" s="216" t="n"/>
      <c r="C69" s="216" t="n"/>
      <c r="D69" s="216" t="n"/>
      <c r="E69" s="216" t="n"/>
      <c r="F69" s="216" t="n"/>
      <c r="G69" s="216" t="n"/>
      <c r="H69" s="216" t="n"/>
    </row>
    <row r="70" ht="19.15" customFormat="1" customHeight="1" s="54">
      <c r="A70" s="157" t="inlineStr">
        <is>
          <t>(наименование скрытых работ)</t>
        </is>
      </c>
      <c r="B70" s="196" t="n"/>
      <c r="C70" s="196" t="n"/>
      <c r="D70" s="196" t="n"/>
      <c r="E70" s="196" t="n"/>
      <c r="F70" s="196" t="n"/>
      <c r="G70" s="196" t="n"/>
      <c r="H70" s="196" t="n"/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>
        <f>"ООО «Институт «Мосинжпроект», "&amp;#REF!</f>
        <v/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>
        <f>"Материалы согласно реестру "&amp;A28&amp;" от "&amp;TEXT(C81,"ДД.ММ.ГГГГ")&amp;"г."</f>
        <v/>
      </c>
      <c r="B75" s="198" t="n"/>
      <c r="C75" s="198" t="n"/>
      <c r="D75" s="198" t="n"/>
      <c r="E75" s="198" t="n"/>
      <c r="F75" s="198" t="n"/>
      <c r="G75" s="198" t="n"/>
      <c r="H75" s="198" t="n"/>
    </row>
    <row r="76" ht="12" customFormat="1" customHeight="1" s="54">
      <c r="A76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7" ht="21.75" customHeight="1" s="87">
      <c r="A77" s="167" t="inlineStr">
        <is>
          <t>4. Предъявлены документы, подтверждающие соответствие работ предъявляемым к ним требованиям:</t>
        </is>
      </c>
    </row>
    <row r="78" ht="18" customHeight="1" s="87">
      <c r="A78" s="176">
        <f>"Исполнительная схема "&amp;A28&amp;" от "&amp;TEXT(#REF!,"ДД.ММ.ГГГГ")&amp;"г."</f>
        <v/>
      </c>
      <c r="B78" s="198" t="n"/>
      <c r="C78" s="198" t="n"/>
      <c r="D78" s="198" t="n"/>
      <c r="E78" s="198" t="n"/>
      <c r="F78" s="198" t="n"/>
      <c r="G78" s="198" t="n"/>
      <c r="H78" s="198" t="n"/>
    </row>
    <row r="79" ht="12" customFormat="1" customHeight="1" s="54">
      <c r="A79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79" s="196" t="n"/>
      <c r="C79" s="196" t="n"/>
      <c r="D79" s="196" t="n"/>
      <c r="E79" s="196" t="n"/>
      <c r="F79" s="196" t="n"/>
      <c r="G79" s="196" t="n"/>
      <c r="H79" s="196" t="n"/>
    </row>
    <row r="80" ht="20.1" customHeight="1" s="87">
      <c r="A80" s="174" t="inlineStr">
        <is>
          <t xml:space="preserve">5. Даты:          начала работ        </t>
        </is>
      </c>
      <c r="C80" s="175">
        <f>#REF!-4</f>
        <v/>
      </c>
      <c r="D80" s="198" t="n"/>
      <c r="E80" s="198" t="n"/>
      <c r="F80" s="43" t="n"/>
      <c r="G80" s="43" t="n"/>
      <c r="H80" s="43" t="n"/>
    </row>
    <row r="81" ht="20.1" customHeight="1" s="87">
      <c r="A81" s="174" t="inlineStr">
        <is>
          <t xml:space="preserve">                    окончания работ   </t>
        </is>
      </c>
      <c r="C81" s="175">
        <f>#REF!-1</f>
        <v/>
      </c>
      <c r="D81" s="198" t="n"/>
      <c r="E81" s="198" t="n"/>
      <c r="F81" s="43" t="n"/>
      <c r="G81" s="43" t="n"/>
      <c r="H81" s="43" t="n"/>
    </row>
    <row r="82" ht="20.1" customHeight="1" s="87">
      <c r="A82" s="167" t="inlineStr">
        <is>
          <t>6. Работы выполнены в соответствии с</t>
        </is>
      </c>
      <c r="D82" s="154" t="inlineStr">
        <is>
          <t>требованиями технических регламентов,</t>
        </is>
      </c>
      <c r="E82" s="198" t="n"/>
      <c r="F82" s="198" t="n"/>
      <c r="G82" s="198" t="n"/>
      <c r="H82" s="198" t="n"/>
    </row>
    <row r="83" ht="15.95" customHeight="1" s="87">
      <c r="A83" s="154" t="inlineStr">
        <is>
          <t>Градостроительным кодексом РФ, иных нормативно-правовых актов и проектной документации</t>
        </is>
      </c>
      <c r="B83" s="198" t="n"/>
      <c r="C83" s="198" t="n"/>
      <c r="D83" s="198" t="n"/>
      <c r="E83" s="198" t="n"/>
      <c r="F83" s="198" t="n"/>
      <c r="G83" s="198" t="n"/>
      <c r="H83" s="198" t="n"/>
    </row>
    <row r="84" ht="12" customFormat="1" customHeight="1" s="54">
      <c r="A84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4" s="196" t="n"/>
      <c r="C84" s="196" t="n"/>
      <c r="D84" s="196" t="n"/>
      <c r="E84" s="196" t="n"/>
      <c r="F84" s="196" t="n"/>
      <c r="G84" s="196" t="n"/>
      <c r="H84" s="196" t="n"/>
    </row>
    <row r="85" ht="20.1" customHeight="1" s="87">
      <c r="A85" s="167" t="inlineStr">
        <is>
          <t>7. Разрешается производство последующих работ:</t>
        </is>
      </c>
      <c r="F85" s="173" t="n"/>
    </row>
    <row r="86" ht="15.95" customHeight="1" s="87">
      <c r="A86" s="154" t="inlineStr">
        <is>
          <t xml:space="preserve">по проекту 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(наименование работ, конструкций, участков сетей инженерно-техническогообеспечения)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Дополнительные сведения</t>
        </is>
      </c>
      <c r="C88" s="182">
        <f> IF(#REF!=0, "","Учетный лист №б/н от "&amp;TEXT(#REF!,"ДД.ММ.ГГГГ")&amp;"г.")</f>
        <v/>
      </c>
      <c r="D88" s="198" t="n"/>
      <c r="E88" s="198" t="n"/>
      <c r="F88" s="198" t="n"/>
      <c r="G88" s="198" t="n"/>
      <c r="H88" s="198" t="n"/>
    </row>
    <row r="89" ht="15.95" customHeight="1" s="87">
      <c r="A89" s="183" t="n"/>
      <c r="B89" s="198" t="n"/>
      <c r="C89" s="198" t="n"/>
      <c r="D89" s="198" t="n"/>
      <c r="E89" s="198" t="n"/>
      <c r="F89" s="198" t="n"/>
      <c r="G89" s="198" t="n"/>
      <c r="H89" s="198" t="n"/>
    </row>
    <row r="90" ht="30" customHeight="1" s="87">
      <c r="A90" s="179" t="inlineStr">
        <is>
          <t>Акт составлен в 6 (шести) экземплярах.</t>
        </is>
      </c>
      <c r="B90" s="196" t="n"/>
      <c r="C90" s="196" t="n"/>
      <c r="D90" s="50" t="n"/>
      <c r="E90" s="50" t="n"/>
      <c r="F90" s="50" t="n"/>
      <c r="G90" s="50" t="n"/>
    </row>
    <row r="91" ht="20.1" customHeight="1" s="87">
      <c r="A91" s="59" t="inlineStr">
        <is>
          <t>Приложения:</t>
        </is>
      </c>
      <c r="B91" s="180" t="n"/>
      <c r="G91" s="180" t="n"/>
      <c r="H91" s="180" t="n"/>
    </row>
    <row r="92" ht="18" customHeight="1" s="87">
      <c r="A92" s="176">
        <f>A78</f>
        <v/>
      </c>
      <c r="B92" s="198" t="n"/>
      <c r="C92" s="198" t="n"/>
      <c r="D92" s="198" t="n"/>
      <c r="E92" s="198" t="n"/>
      <c r="F92" s="198" t="n"/>
      <c r="G92" s="198" t="n"/>
      <c r="H92" s="198" t="n"/>
    </row>
    <row r="93" ht="18" customHeight="1" s="87">
      <c r="A93" s="176">
        <f>"Реестр "&amp;A28&amp;" от "&amp;TEXT(C81,"ДД.ММ.ГГГГ")&amp;"г."</f>
        <v/>
      </c>
      <c r="B93" s="198" t="n"/>
      <c r="C93" s="198" t="n"/>
      <c r="D93" s="198" t="n"/>
      <c r="E93" s="198" t="n"/>
      <c r="F93" s="198" t="n"/>
      <c r="G93" s="198" t="n"/>
      <c r="H93" s="198" t="n"/>
    </row>
    <row r="94" ht="18" customHeight="1" s="87">
      <c r="A94" s="176">
        <f>C88</f>
        <v/>
      </c>
      <c r="B94" s="198" t="n"/>
      <c r="C94" s="198" t="n"/>
      <c r="D94" s="198" t="n"/>
      <c r="E94" s="198" t="n"/>
      <c r="F94" s="198" t="n"/>
      <c r="G94" s="198" t="n"/>
      <c r="H94" s="198" t="n"/>
    </row>
    <row r="95" ht="16.5" customHeight="1" s="87">
      <c r="A95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96" ht="12" customFormat="1" customHeight="1" s="54">
      <c r="A96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97" ht="20.1" customHeight="1" s="87">
      <c r="A97" s="167" t="inlineStr">
        <is>
          <t>строительного контроля</t>
        </is>
      </c>
      <c r="B97" s="60" t="n"/>
      <c r="C97" s="60" t="n"/>
      <c r="D97" s="60" t="n"/>
      <c r="E97" s="178" t="inlineStr">
        <is>
          <t>Ушанов О.И.</t>
        </is>
      </c>
      <c r="F97" s="198" t="n"/>
      <c r="G97" s="198" t="n"/>
      <c r="H97" s="60" t="n"/>
    </row>
    <row r="98" ht="20.1" customHeight="1" s="87">
      <c r="A98" s="57" t="n"/>
      <c r="B98" s="57" t="n"/>
      <c r="C98" s="57" t="n"/>
      <c r="D98" s="57" t="n"/>
      <c r="E98" s="157" t="inlineStr">
        <is>
          <t>(фамилия, инициалы, подпись)</t>
        </is>
      </c>
      <c r="F98" s="196" t="n"/>
      <c r="G98" s="196" t="n"/>
      <c r="H98" s="196" t="n"/>
    </row>
    <row r="99" ht="12" customFormat="1" customHeight="1" s="54">
      <c r="A99" s="167" t="inlineStr">
        <is>
          <t xml:space="preserve">Представитель лица, осуществляющего строительство  </t>
        </is>
      </c>
    </row>
    <row r="100" ht="20.1" customHeight="1" s="87">
      <c r="A100" s="60" t="n"/>
      <c r="B100" s="60" t="n"/>
      <c r="C100" s="60" t="n"/>
      <c r="D100" s="60" t="n"/>
      <c r="E100" s="178" t="inlineStr">
        <is>
          <t>Бирин А.С.</t>
        </is>
      </c>
      <c r="F100" s="198" t="n"/>
      <c r="G100" s="198" t="n"/>
      <c r="H100" s="60" t="n"/>
    </row>
    <row r="101" ht="20.1" customHeight="1" s="87">
      <c r="A101" s="57" t="n"/>
      <c r="B101" s="57" t="n"/>
      <c r="C101" s="57" t="n"/>
      <c r="D101" s="57" t="n"/>
      <c r="E101" s="157" t="inlineStr">
        <is>
          <t>(фамилия, инициалы, подпись)</t>
        </is>
      </c>
      <c r="F101" s="196" t="n"/>
      <c r="G101" s="196" t="n"/>
      <c r="H101" s="196" t="n"/>
    </row>
    <row r="102" ht="20.1" customHeight="1" s="87">
      <c r="A102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3" ht="20.1" customHeight="1" s="87">
      <c r="A103" s="153" t="inlineStr">
        <is>
          <t>(специалист по организации строительства)</t>
        </is>
      </c>
      <c r="D103" s="60" t="n"/>
      <c r="E103" s="178" t="inlineStr">
        <is>
          <t>Сироткин К.В.</t>
        </is>
      </c>
      <c r="F103" s="198" t="n"/>
      <c r="G103" s="198" t="n"/>
      <c r="H103" s="61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>Представитель лица, осуществляющего подготовку проектной документации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Меджидов Р.М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12" customFormat="1" customHeight="1" s="54">
      <c r="A108" s="167" t="inlineStr">
        <is>
          <t xml:space="preserve">Представитель лица, выполнившего работы, подлежащие освидетельствованию </t>
        </is>
      </c>
    </row>
    <row r="109" ht="20.1" customHeight="1" s="87">
      <c r="A109" s="60" t="n"/>
      <c r="B109" s="60" t="n"/>
      <c r="C109" s="60" t="n"/>
      <c r="D109" s="60" t="n"/>
      <c r="E109" s="178" t="inlineStr">
        <is>
          <t>Сартаков М.В.</t>
        </is>
      </c>
      <c r="F109" s="198" t="n"/>
      <c r="G109" s="198" t="n"/>
      <c r="H109" s="60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.75" customFormat="1" customHeight="1" s="54">
      <c r="A111" s="167" t="inlineStr">
        <is>
          <t>Представители иных лиц</t>
        </is>
      </c>
      <c r="B111" s="154" t="n"/>
      <c r="C111" s="154" t="n"/>
      <c r="D111" s="154" t="n"/>
      <c r="E111" s="178" t="inlineStr">
        <is>
          <t>Переверзин В.А.</t>
        </is>
      </c>
      <c r="F111" s="198" t="n"/>
      <c r="G111" s="198" t="n"/>
      <c r="H111" s="154" t="n"/>
    </row>
    <row r="112" ht="20.1" customHeight="1" s="87">
      <c r="A112" s="57" t="n"/>
      <c r="B112" s="57" t="n"/>
      <c r="C112" s="57" t="n"/>
      <c r="D112" s="57" t="n"/>
      <c r="E112" s="157" t="inlineStr">
        <is>
          <t>(фамилия, инициалы, подпись)</t>
        </is>
      </c>
      <c r="F112" s="196" t="n"/>
      <c r="G112" s="196" t="n"/>
      <c r="H112" s="196" t="n"/>
    </row>
  </sheetData>
  <mergeCells count="125">
    <mergeCell ref="A77:H77"/>
    <mergeCell ref="A83:H83"/>
    <mergeCell ref="C80:E80"/>
    <mergeCell ref="F85:H85"/>
    <mergeCell ref="A49:H49"/>
    <mergeCell ref="A88:B88"/>
    <mergeCell ref="A6:H6"/>
    <mergeCell ref="A69:H69"/>
    <mergeCell ref="A25:H25"/>
    <mergeCell ref="A74:B74"/>
    <mergeCell ref="A75:H75"/>
    <mergeCell ref="E71:H71"/>
    <mergeCell ref="D66:H66"/>
    <mergeCell ref="E98:H98"/>
    <mergeCell ref="A50:H50"/>
    <mergeCell ref="A3:H3"/>
    <mergeCell ref="A86:H86"/>
    <mergeCell ref="A55:H55"/>
    <mergeCell ref="A95:H95"/>
    <mergeCell ref="A5:H5"/>
    <mergeCell ref="A32:H32"/>
    <mergeCell ref="E106:G106"/>
    <mergeCell ref="A96:H96"/>
    <mergeCell ref="A38:H38"/>
    <mergeCell ref="A13:H13"/>
    <mergeCell ref="C88:H88"/>
    <mergeCell ref="A44:H44"/>
    <mergeCell ref="A58:H58"/>
    <mergeCell ref="C1:H1"/>
    <mergeCell ref="A40:H40"/>
    <mergeCell ref="E101:H101"/>
    <mergeCell ref="A66:C66"/>
    <mergeCell ref="A73:H73"/>
    <mergeCell ref="A24:H24"/>
    <mergeCell ref="A51:H51"/>
    <mergeCell ref="A60:H60"/>
    <mergeCell ref="A7:H7"/>
    <mergeCell ref="A16:H16"/>
    <mergeCell ref="A14:C14"/>
    <mergeCell ref="A99:H99"/>
    <mergeCell ref="A108:H108"/>
    <mergeCell ref="A84:H84"/>
    <mergeCell ref="A27:H27"/>
    <mergeCell ref="C81:E81"/>
    <mergeCell ref="A18:H18"/>
    <mergeCell ref="E97:G97"/>
    <mergeCell ref="A2:H2"/>
    <mergeCell ref="E109:G109"/>
    <mergeCell ref="A42:H42"/>
    <mergeCell ref="A47:H47"/>
    <mergeCell ref="A22:H22"/>
    <mergeCell ref="A82:C82"/>
    <mergeCell ref="E111:G111"/>
    <mergeCell ref="D74:H74"/>
    <mergeCell ref="A72:H72"/>
    <mergeCell ref="D67:H67"/>
    <mergeCell ref="E104:H104"/>
    <mergeCell ref="A71:D71"/>
    <mergeCell ref="D14:H14"/>
    <mergeCell ref="A48:H48"/>
    <mergeCell ref="A30:H30"/>
    <mergeCell ref="E110:H110"/>
    <mergeCell ref="A59:H59"/>
    <mergeCell ref="A64:H64"/>
    <mergeCell ref="A1:B1"/>
    <mergeCell ref="A79:H79"/>
    <mergeCell ref="A61:H61"/>
    <mergeCell ref="A70:H70"/>
    <mergeCell ref="A54:H54"/>
    <mergeCell ref="A39:D39"/>
    <mergeCell ref="A41:H41"/>
    <mergeCell ref="A80:B80"/>
    <mergeCell ref="E100:G100"/>
    <mergeCell ref="B31:H31"/>
    <mergeCell ref="A56:H56"/>
    <mergeCell ref="A28:C28"/>
    <mergeCell ref="A26:H26"/>
    <mergeCell ref="E39:H39"/>
    <mergeCell ref="B21:H21"/>
    <mergeCell ref="E107:H107"/>
    <mergeCell ref="A76:H76"/>
    <mergeCell ref="A33:H33"/>
    <mergeCell ref="A8:H8"/>
    <mergeCell ref="A17:H17"/>
    <mergeCell ref="F68:H68"/>
    <mergeCell ref="A53:H53"/>
    <mergeCell ref="A35:H35"/>
    <mergeCell ref="A20:E20"/>
    <mergeCell ref="D82:H82"/>
    <mergeCell ref="A63:H63"/>
    <mergeCell ref="A10:H10"/>
    <mergeCell ref="A19:H19"/>
    <mergeCell ref="A102:H102"/>
    <mergeCell ref="A34:H34"/>
    <mergeCell ref="A9:H9"/>
    <mergeCell ref="A92:H92"/>
    <mergeCell ref="B91:F91"/>
    <mergeCell ref="A90:C90"/>
    <mergeCell ref="A36:H36"/>
    <mergeCell ref="A11:H11"/>
    <mergeCell ref="A94:H94"/>
    <mergeCell ref="F62:H62"/>
    <mergeCell ref="E112:H112"/>
    <mergeCell ref="A45:H45"/>
    <mergeCell ref="A78:H78"/>
    <mergeCell ref="A87:H87"/>
    <mergeCell ref="A65:H65"/>
    <mergeCell ref="A46:H46"/>
    <mergeCell ref="A37:H37"/>
    <mergeCell ref="A89:H89"/>
    <mergeCell ref="A12:H12"/>
    <mergeCell ref="A105:H105"/>
    <mergeCell ref="A57:H57"/>
    <mergeCell ref="A85:E85"/>
    <mergeCell ref="A23:H23"/>
    <mergeCell ref="A4:H4"/>
    <mergeCell ref="A62:E62"/>
    <mergeCell ref="D15:H15"/>
    <mergeCell ref="A103:C103"/>
    <mergeCell ref="A81:B81"/>
    <mergeCell ref="A43:H43"/>
    <mergeCell ref="A52:H52"/>
    <mergeCell ref="A68:E68"/>
    <mergeCell ref="A93:H93"/>
    <mergeCell ref="E103:G103"/>
  </mergeCells>
  <printOptions horizontalCentered="1"/>
  <pageMargins left="0.25" right="0.25" top="0.75" bottom="0.75" header="0.3" footer="0.3"/>
  <pageSetup orientation="portrait" paperSize="9" scale="75" fitToHeight="0"/>
  <rowBreaks count="1" manualBreakCount="1">
    <brk id="67" min="0" max="7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Дом</dc:creator>
  <dcterms:created xsi:type="dcterms:W3CDTF">2012-08-24T12:49:55Z</dcterms:created>
  <dcterms:modified xsi:type="dcterms:W3CDTF">2025-07-09T14:31:35Z</dcterms:modified>
  <cp:lastModifiedBy>Saratov</cp:lastModifiedBy>
  <cp:lastPrinted>2025-07-09T12:18:30Z</cp:lastPrinted>
</cp:coreProperties>
</file>