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28920" yWindow="-120" windowWidth="29040" windowHeight="15840" tabRatio="414" firstSheet="2" activeTab="2" autoFilterDateGrouping="1"/>
  </bookViews>
  <sheets>
    <sheet name="-1-" sheetId="1" state="hidden" r:id="rId1"/>
    <sheet name="-2-" sheetId="2" state="hidden" r:id="rId2"/>
    <sheet name="АОСР бетон" sheetId="3" state="visible" r:id="rId3"/>
    <sheet name="АОСР армир" sheetId="4" state="visible" r:id="rId4"/>
  </sheets>
  <definedNames>
    <definedName name="OLE_LINK1">#N/A</definedName>
    <definedName name="проводки">#N/A</definedName>
    <definedName name="OLE_LINK1" localSheetId="2">#N/A</definedName>
    <definedName name="sub_1408" localSheetId="2">#N/A</definedName>
    <definedName name="проводки" localSheetId="2">#N/A</definedName>
    <definedName name="_xlnm.Print_Area" localSheetId="2">'АОСР бетон'!$A$1:$H$118</definedName>
    <definedName name="OLE_LINK1" localSheetId="3">#N/A</definedName>
    <definedName name="sub_1408" localSheetId="3">#N/A</definedName>
    <definedName name="проводки" localSheetId="3">#N/A</definedName>
    <definedName name="_xlnm.Print_Area" localSheetId="3">'АОСР армир'!$A$1:$H$112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5"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b val="1"/>
      <i val="1"/>
      <sz val="12"/>
    </font>
    <font>
      <name val="Times New Roman"/>
      <charset val="204"/>
      <family val="1"/>
      <b val="1"/>
      <sz val="11"/>
    </font>
    <font>
      <name val="Times New Roman"/>
      <charset val="204"/>
      <family val="1"/>
      <b val="1"/>
      <sz val="12"/>
    </font>
    <font>
      <name val="Calibri"/>
      <charset val="204"/>
      <family val="2"/>
      <color indexed="8"/>
      <sz val="9"/>
    </font>
    <font>
      <name val="Arial Cyr"/>
      <charset val="204"/>
      <sz val="10"/>
    </font>
    <font>
      <name val="Times New Roman"/>
      <charset val="204"/>
      <family val="1"/>
      <sz val="10"/>
    </font>
    <font>
      <name val="Times New Roman"/>
      <charset val="204"/>
      <family val="1"/>
      <sz val="7"/>
    </font>
    <font>
      <name val="Times New Roman"/>
      <charset val="204"/>
      <family val="1"/>
      <sz val="10.5"/>
    </font>
    <font>
      <name val="Times New Roman"/>
      <charset val="204"/>
      <family val="1"/>
      <sz val="12"/>
    </font>
    <font>
      <name val="Times New Roman"/>
      <charset val="204"/>
      <family val="1"/>
      <sz val="12"/>
      <u val="single"/>
    </font>
    <font>
      <name val="Times New Roman"/>
      <charset val="204"/>
      <family val="1"/>
      <b val="1"/>
      <i val="1"/>
      <sz val="12"/>
      <u val="single"/>
    </font>
    <font>
      <name val="Times New Roman"/>
      <charset val="204"/>
      <family val="1"/>
      <b val="1"/>
      <i val="1"/>
      <sz val="11"/>
      <u val="single"/>
    </font>
    <font>
      <name val="Times New Roman"/>
      <charset val="204"/>
      <family val="1"/>
      <b val="1"/>
      <i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11.5"/>
    </font>
    <font>
      <name val="Times New Roman"/>
      <charset val="204"/>
      <family val="1"/>
      <i val="1"/>
      <sz val="10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theme="1"/>
      <sz val="6"/>
      <scheme val="minor"/>
    </font>
    <font>
      <name val="Calibri"/>
      <charset val="204"/>
      <family val="2"/>
      <color theme="1"/>
      <sz val="8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color rgb="FFC00000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theme="1"/>
      <sz val="7"/>
      <scheme val="minor"/>
    </font>
    <font>
      <name val="Calibri"/>
      <charset val="204"/>
      <family val="2"/>
      <color rgb="FF0070C0"/>
      <sz val="11"/>
      <scheme val="minor"/>
    </font>
    <font>
      <name val="Calibri"/>
      <charset val="204"/>
      <family val="2"/>
      <color rgb="FFFF0000"/>
      <sz val="12"/>
      <scheme val="minor"/>
    </font>
    <font>
      <name val="Calibri"/>
      <charset val="204"/>
      <family val="2"/>
      <color theme="1"/>
      <sz val="12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sz val="8"/>
      <scheme val="minor"/>
    </font>
    <font>
      <name val="Calibri"/>
      <charset val="204"/>
      <family val="2"/>
      <sz val="6"/>
      <scheme val="minor"/>
    </font>
    <font>
      <name val="Times New Roman"/>
      <charset val="204"/>
      <family val="1"/>
      <b val="1"/>
      <i val="1"/>
      <color theme="1"/>
      <sz val="12"/>
    </font>
    <font>
      <name val="Calibri"/>
      <charset val="204"/>
      <family val="2"/>
      <sz val="7"/>
      <scheme val="minor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color theme="1"/>
      <sz val="8"/>
    </font>
  </fonts>
  <fills count="2">
    <fill>
      <patternFill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217">
    <xf numFmtId="0" fontId="0" fillId="0" borderId="0" pivotButton="0" quotePrefix="0" xfId="0"/>
    <xf numFmtId="0" fontId="18" fillId="0" borderId="1" applyAlignment="1" pivotButton="0" quotePrefix="0" xfId="0">
      <alignment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18" fillId="0" borderId="3" pivotButton="0" quotePrefix="0" xfId="0"/>
    <xf numFmtId="0" fontId="19" fillId="0" borderId="3" pivotButton="0" quotePrefix="0" xfId="0"/>
    <xf numFmtId="0" fontId="20" fillId="0" borderId="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1" fillId="0" borderId="3" pivotButton="0" quotePrefix="0" xfId="0"/>
    <xf numFmtId="0" fontId="20" fillId="0" borderId="3" pivotButton="0" quotePrefix="0" xfId="0"/>
    <xf numFmtId="0" fontId="2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2" fontId="22" fillId="0" borderId="0" pivotButton="0" quotePrefix="0" xfId="0"/>
    <xf numFmtId="0" fontId="0" fillId="0" borderId="5" applyAlignment="1" pivotButton="0" quotePrefix="0" xfId="0">
      <alignment horizontal="right"/>
    </xf>
    <xf numFmtId="2" fontId="0" fillId="0" borderId="0" pivotButton="0" quotePrefix="0" xfId="0"/>
    <xf numFmtId="0" fontId="18" fillId="0" borderId="0" applyAlignment="1" pivotButton="0" quotePrefix="0" xfId="0">
      <alignment horizontal="center"/>
    </xf>
    <xf numFmtId="2" fontId="23" fillId="0" borderId="0" pivotButton="0" quotePrefix="0" xfId="0"/>
    <xf numFmtId="0" fontId="24" fillId="0" borderId="7" applyAlignment="1" pivotButton="0" quotePrefix="0" xfId="0">
      <alignment vertical="center"/>
    </xf>
    <xf numFmtId="2" fontId="23" fillId="0" borderId="0" applyAlignment="1" pivotButton="0" quotePrefix="0" xfId="0">
      <alignment vertical="top"/>
    </xf>
    <xf numFmtId="0" fontId="24" fillId="0" borderId="0" pivotButton="0" quotePrefix="0" xfId="0"/>
    <xf numFmtId="0" fontId="22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0" fontId="23" fillId="0" borderId="0" pivotButton="0" quotePrefix="0" xfId="0"/>
    <xf numFmtId="0" fontId="18" fillId="0" borderId="0" pivotButton="0" quotePrefix="0" xfId="0"/>
    <xf numFmtId="2" fontId="25" fillId="0" borderId="0" pivotButton="0" quotePrefix="0" xfId="0"/>
    <xf numFmtId="0" fontId="0" fillId="0" borderId="7" applyAlignment="1" pivotButton="0" quotePrefix="0" xfId="0">
      <alignment horizontal="right"/>
    </xf>
    <xf numFmtId="0" fontId="26" fillId="0" borderId="0" applyAlignment="1" pivotButton="0" quotePrefix="0" xfId="0">
      <alignment horizontal="center"/>
    </xf>
    <xf numFmtId="0" fontId="27" fillId="0" borderId="0" pivotButton="0" quotePrefix="0" xfId="0"/>
    <xf numFmtId="0" fontId="0" fillId="0" borderId="0" applyAlignment="1" pivotButton="0" quotePrefix="0" xfId="0">
      <alignment horizontal="right"/>
    </xf>
    <xf numFmtId="0" fontId="18" fillId="0" borderId="0" applyAlignment="1" pivotButton="0" quotePrefix="0" xfId="0">
      <alignment horizontal="right"/>
    </xf>
    <xf numFmtId="0" fontId="28" fillId="0" borderId="0" applyAlignment="1" pivotButton="0" quotePrefix="0" xfId="0">
      <alignment horizontal="center"/>
    </xf>
    <xf numFmtId="12" fontId="23" fillId="0" borderId="0" applyAlignment="1" pivotButton="0" quotePrefix="0" xfId="0">
      <alignment horizontal="center"/>
    </xf>
    <xf numFmtId="0" fontId="27" fillId="0" borderId="0" applyAlignment="1" pivotButton="0" quotePrefix="0" xfId="0">
      <alignment wrapText="1" shrinkToFit="1"/>
    </xf>
    <xf numFmtId="0" fontId="0" fillId="0" borderId="8" pivotButton="0" quotePrefix="0" xfId="0"/>
    <xf numFmtId="0" fontId="0" fillId="0" borderId="9" pivotButton="0" quotePrefix="0" xfId="0"/>
    <xf numFmtId="0" fontId="29" fillId="0" borderId="3" applyAlignment="1" pivotButton="0" quotePrefix="0" xfId="0">
      <alignment horizontal="center" vertical="center"/>
    </xf>
    <xf numFmtId="14" fontId="30" fillId="0" borderId="3" pivotButton="0" quotePrefix="0" xfId="0"/>
    <xf numFmtId="49" fontId="0" fillId="0" borderId="5" pivotButton="0" quotePrefix="0" xfId="0"/>
    <xf numFmtId="0" fontId="10" fillId="0" borderId="0" pivotButton="0" quotePrefix="0" xfId="0"/>
    <xf numFmtId="164" fontId="15" fillId="0" borderId="0" applyAlignment="1" pivotButton="0" quotePrefix="0" xfId="0">
      <alignment horizontal="center" vertical="center"/>
    </xf>
    <xf numFmtId="0" fontId="2" fillId="0" borderId="1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5" fillId="0" borderId="0" applyAlignment="1" pivotButton="0" quotePrefix="0" xfId="0">
      <alignment vertical="top"/>
    </xf>
    <xf numFmtId="0" fontId="2" fillId="0" borderId="10" pivotButton="0" quotePrefix="0" xfId="0"/>
    <xf numFmtId="0" fontId="17" fillId="0" borderId="0" pivotButton="0" quotePrefix="0" xfId="0"/>
    <xf numFmtId="0" fontId="7" fillId="0" borderId="0" pivotButton="0" quotePrefix="0" xfId="0"/>
    <xf numFmtId="49" fontId="10" fillId="0" borderId="0" applyAlignment="1" pivotButton="0" quotePrefix="0" xfId="0">
      <alignment horizontal="center" vertical="top"/>
    </xf>
    <xf numFmtId="0" fontId="17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left"/>
    </xf>
    <xf numFmtId="0" fontId="23" fillId="0" borderId="0" applyAlignment="1" pivotButton="0" quotePrefix="0" xfId="0">
      <alignment vertical="top"/>
    </xf>
    <xf numFmtId="0" fontId="1" fillId="0" borderId="0" applyAlignment="1" pivotButton="0" quotePrefix="0" xfId="0">
      <alignment horizontal="left"/>
    </xf>
    <xf numFmtId="0" fontId="23" fillId="0" borderId="0" applyAlignment="1" pivotButton="0" quotePrefix="0" xfId="0">
      <alignment vertical="center"/>
    </xf>
    <xf numFmtId="0" fontId="8" fillId="0" borderId="0" applyAlignment="1" pivotButton="0" quotePrefix="0" xfId="0">
      <alignment vertical="top"/>
    </xf>
    <xf numFmtId="0" fontId="7" fillId="0" borderId="0" applyAlignment="1" pivotButton="0" quotePrefix="0" xfId="0">
      <alignment horizontal="left" wrapText="1"/>
    </xf>
    <xf numFmtId="0" fontId="1" fillId="0" borderId="0" pivotButton="0" quotePrefix="0" xfId="0"/>
    <xf numFmtId="0" fontId="2" fillId="0" borderId="10" applyAlignment="1" pivotButton="0" quotePrefix="0" xfId="0">
      <alignment horizontal="center" vertical="top"/>
    </xf>
    <xf numFmtId="0" fontId="2" fillId="0" borderId="10" applyAlignment="1" pivotButton="0" quotePrefix="0" xfId="0">
      <alignment horizontal="center" vertical="top" wrapText="1"/>
    </xf>
    <xf numFmtId="164" fontId="12" fillId="0" borderId="0" applyAlignment="1" pivotButton="0" quotePrefix="0" xfId="0">
      <alignment horizontal="center"/>
    </xf>
    <xf numFmtId="0" fontId="0" fillId="0" borderId="11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2" fontId="22" fillId="0" borderId="7" applyAlignment="1" pivotButton="0" quotePrefix="0" xfId="0">
      <alignment horizontal="center"/>
    </xf>
    <xf numFmtId="2" fontId="22" fillId="0" borderId="6" applyAlignment="1" pivotButton="0" quotePrefix="0" xfId="0">
      <alignment horizontal="center"/>
    </xf>
    <xf numFmtId="0" fontId="23" fillId="0" borderId="7" applyAlignment="1" pivotButton="0" quotePrefix="0" xfId="0">
      <alignment horizontal="center"/>
    </xf>
    <xf numFmtId="0" fontId="23" fillId="0" borderId="6" applyAlignment="1" pivotButton="0" quotePrefix="0" xfId="0">
      <alignment horizontal="center"/>
    </xf>
    <xf numFmtId="0" fontId="32" fillId="0" borderId="3" applyAlignment="1" pivotButton="0" quotePrefix="0" xfId="0">
      <alignment horizontal="center" vertical="center" wrapText="1"/>
    </xf>
    <xf numFmtId="2" fontId="23" fillId="0" borderId="7" applyAlignment="1" pivotButton="0" quotePrefix="0" xfId="0">
      <alignment horizontal="center"/>
    </xf>
    <xf numFmtId="2" fontId="23" fillId="0" borderId="6" applyAlignment="1" pivotButton="0" quotePrefix="0" xfId="0">
      <alignment horizontal="center"/>
    </xf>
    <xf numFmtId="0" fontId="27" fillId="0" borderId="13" applyAlignment="1" pivotButton="0" quotePrefix="0" xfId="0">
      <alignment horizontal="center" vertical="center"/>
    </xf>
    <xf numFmtId="0" fontId="27" fillId="0" borderId="14" applyAlignment="1" pivotButton="0" quotePrefix="0" xfId="0">
      <alignment horizontal="center" vertical="center"/>
    </xf>
    <xf numFmtId="0" fontId="27" fillId="0" borderId="15" applyAlignment="1" pivotButton="0" quotePrefix="0" xfId="0">
      <alignment horizontal="center" vertical="center"/>
    </xf>
    <xf numFmtId="0" fontId="27" fillId="0" borderId="16" applyAlignment="1" pivotButton="0" quotePrefix="0" xfId="0">
      <alignment horizontal="center" vertical="center"/>
    </xf>
    <xf numFmtId="12" fontId="18" fillId="0" borderId="8" applyAlignment="1" pivotButton="0" quotePrefix="0" xfId="0">
      <alignment horizontal="center"/>
    </xf>
    <xf numFmtId="12" fontId="18" fillId="0" borderId="26" applyAlignment="1" pivotButton="0" quotePrefix="0" xfId="0">
      <alignment horizontal="center"/>
    </xf>
    <xf numFmtId="0" fontId="0" fillId="0" borderId="5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28" fillId="0" borderId="0" applyAlignment="1" pivotButton="0" quotePrefix="0" xfId="0">
      <alignment horizontal="center"/>
    </xf>
    <xf numFmtId="0" fontId="28" fillId="0" borderId="6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0" fillId="0" borderId="7" applyAlignment="1" pivotButton="0" quotePrefix="0" xfId="0">
      <alignment horizontal="center"/>
    </xf>
    <xf numFmtId="2" fontId="0" fillId="0" borderId="6" applyAlignment="1" pivotButton="0" quotePrefix="0" xfId="0">
      <alignment horizontal="center"/>
    </xf>
    <xf numFmtId="0" fontId="0" fillId="0" borderId="5" pivotButton="0" quotePrefix="0" xfId="0"/>
    <xf numFmtId="0" fontId="0" fillId="0" borderId="0" pivotButton="0" quotePrefix="0" xfId="0"/>
    <xf numFmtId="0" fontId="23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0" fontId="33" fillId="0" borderId="13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33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0" fillId="0" borderId="27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32" fillId="0" borderId="13" applyAlignment="1" pivotButton="0" quotePrefix="0" xfId="0">
      <alignment horizontal="center" vertical="center" wrapText="1"/>
    </xf>
    <xf numFmtId="0" fontId="32" fillId="0" borderId="18" applyAlignment="1" pivotButton="0" quotePrefix="0" xfId="0">
      <alignment horizontal="center" vertical="center" wrapText="1"/>
    </xf>
    <xf numFmtId="0" fontId="32" fillId="0" borderId="7" applyAlignment="1" pivotButton="0" quotePrefix="0" xfId="0">
      <alignment horizontal="center" vertical="center" wrapText="1"/>
    </xf>
    <xf numFmtId="0" fontId="32" fillId="0" borderId="19" applyAlignment="1" pivotButton="0" quotePrefix="0" xfId="0">
      <alignment horizontal="center" vertical="center" wrapText="1"/>
    </xf>
    <xf numFmtId="0" fontId="32" fillId="0" borderId="15" applyAlignment="1" pivotButton="0" quotePrefix="0" xfId="0">
      <alignment horizontal="center" vertical="center" wrapText="1"/>
    </xf>
    <xf numFmtId="0" fontId="32" fillId="0" borderId="23" applyAlignment="1" pivotButton="0" quotePrefix="0" xfId="0">
      <alignment horizontal="center" vertical="center" wrapText="1"/>
    </xf>
    <xf numFmtId="0" fontId="21" fillId="0" borderId="13" applyAlignment="1" pivotButton="0" quotePrefix="0" xfId="0">
      <alignment horizontal="center" vertical="center" wrapText="1"/>
    </xf>
    <xf numFmtId="0" fontId="21" fillId="0" borderId="17" applyAlignment="1" pivotButton="0" quotePrefix="0" xfId="0">
      <alignment horizontal="center" vertical="center" wrapText="1"/>
    </xf>
    <xf numFmtId="0" fontId="21" fillId="0" borderId="18" applyAlignment="1" pivotButton="0" quotePrefix="0" xfId="0">
      <alignment horizontal="center" vertical="center" wrapText="1"/>
    </xf>
    <xf numFmtId="0" fontId="21" fillId="0" borderId="7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 wrapText="1"/>
    </xf>
    <xf numFmtId="0" fontId="21" fillId="0" borderId="19" applyAlignment="1" pivotButton="0" quotePrefix="0" xfId="0">
      <alignment horizontal="center" vertical="center" wrapText="1"/>
    </xf>
    <xf numFmtId="0" fontId="21" fillId="0" borderId="20" applyAlignment="1" pivotButton="0" quotePrefix="0" xfId="0">
      <alignment horizontal="center" vertical="center" wrapText="1"/>
    </xf>
    <xf numFmtId="0" fontId="21" fillId="0" borderId="21" applyAlignment="1" pivotButton="0" quotePrefix="0" xfId="0">
      <alignment horizontal="center" vertical="center" wrapText="1"/>
    </xf>
    <xf numFmtId="0" fontId="21" fillId="0" borderId="22" applyAlignment="1" pivotButton="0" quotePrefix="0" xfId="0">
      <alignment horizontal="center" vertical="center" wrapText="1"/>
    </xf>
    <xf numFmtId="0" fontId="27" fillId="0" borderId="11" applyAlignment="1" pivotButton="0" quotePrefix="0" xfId="0">
      <alignment horizontal="center" vertical="center"/>
    </xf>
    <xf numFmtId="0" fontId="27" fillId="0" borderId="12" applyAlignment="1" pivotButton="0" quotePrefix="0" xfId="0">
      <alignment horizontal="center" vertical="center"/>
    </xf>
    <xf numFmtId="0" fontId="18" fillId="0" borderId="13" applyAlignment="1" pivotButton="0" quotePrefix="0" xfId="0">
      <alignment horizontal="center" vertical="center" wrapText="1"/>
    </xf>
    <xf numFmtId="0" fontId="18" fillId="0" borderId="17" applyAlignment="1" pivotButton="0" quotePrefix="0" xfId="0">
      <alignment horizontal="center" vertical="center" wrapText="1"/>
    </xf>
    <xf numFmtId="0" fontId="18" fillId="0" borderId="14" applyAlignment="1" pivotButton="0" quotePrefix="0" xfId="0">
      <alignment horizontal="center" vertical="center" wrapText="1"/>
    </xf>
    <xf numFmtId="0" fontId="18" fillId="0" borderId="7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8" fillId="0" borderId="15" applyAlignment="1" pivotButton="0" quotePrefix="0" xfId="0">
      <alignment horizontal="center" vertical="center" wrapText="1"/>
    </xf>
    <xf numFmtId="0" fontId="18" fillId="0" borderId="10" applyAlignment="1" pivotButton="0" quotePrefix="0" xfId="0">
      <alignment horizontal="center" vertical="center" wrapText="1"/>
    </xf>
    <xf numFmtId="0" fontId="18" fillId="0" borderId="16" applyAlignment="1" pivotButton="0" quotePrefix="0" xfId="0">
      <alignment horizontal="center" vertical="center" wrapText="1"/>
    </xf>
    <xf numFmtId="0" fontId="18" fillId="0" borderId="18" applyAlignment="1" pivotButton="0" quotePrefix="0" xfId="0">
      <alignment horizontal="center" vertical="center" wrapText="1"/>
    </xf>
    <xf numFmtId="0" fontId="18" fillId="0" borderId="19" applyAlignment="1" pivotButton="0" quotePrefix="0" xfId="0">
      <alignment horizontal="center" vertical="center" wrapText="1"/>
    </xf>
    <xf numFmtId="0" fontId="18" fillId="0" borderId="23" applyAlignment="1" pivotButton="0" quotePrefix="0" xfId="0">
      <alignment horizontal="center" vertical="center" wrapText="1"/>
    </xf>
    <xf numFmtId="0" fontId="21" fillId="0" borderId="24" applyAlignment="1" pivotButton="0" quotePrefix="0" xfId="0">
      <alignment horizontal="center"/>
    </xf>
    <xf numFmtId="0" fontId="21" fillId="0" borderId="25" applyAlignment="1" pivotButton="0" quotePrefix="0" xfId="0">
      <alignment horizontal="center"/>
    </xf>
    <xf numFmtId="0" fontId="18" fillId="0" borderId="0" applyAlignment="1" pivotButton="0" quotePrefix="0" xfId="0">
      <alignment horizontal="center"/>
    </xf>
    <xf numFmtId="0" fontId="24" fillId="0" borderId="3" applyAlignment="1" pivotButton="0" quotePrefix="0" xfId="0">
      <alignment horizontal="center" vertical="center" wrapText="1"/>
    </xf>
    <xf numFmtId="2" fontId="23" fillId="0" borderId="0" applyAlignment="1" pivotButton="0" quotePrefix="0" xfId="0">
      <alignment horizontal="center"/>
    </xf>
    <xf numFmtId="0" fontId="23" fillId="0" borderId="19" applyAlignment="1" pivotButton="0" quotePrefix="0" xfId="0">
      <alignment horizontal="center"/>
    </xf>
    <xf numFmtId="0" fontId="24" fillId="0" borderId="13" applyAlignment="1" pivotButton="0" quotePrefix="0" xfId="0">
      <alignment horizontal="center" vertical="center" wrapText="1"/>
    </xf>
    <xf numFmtId="0" fontId="24" fillId="0" borderId="18" applyAlignment="1" pivotButton="0" quotePrefix="0" xfId="0">
      <alignment horizontal="center" vertical="center" wrapText="1"/>
    </xf>
    <xf numFmtId="0" fontId="24" fillId="0" borderId="7" applyAlignment="1" pivotButton="0" quotePrefix="0" xfId="0">
      <alignment horizontal="center" vertical="center" wrapText="1"/>
    </xf>
    <xf numFmtId="0" fontId="24" fillId="0" borderId="19" applyAlignment="1" pivotButton="0" quotePrefix="0" xfId="0">
      <alignment horizontal="center" vertical="center" wrapText="1"/>
    </xf>
    <xf numFmtId="0" fontId="24" fillId="0" borderId="15" applyAlignment="1" pivotButton="0" quotePrefix="0" xfId="0">
      <alignment horizontal="center" vertical="center" wrapText="1"/>
    </xf>
    <xf numFmtId="0" fontId="24" fillId="0" borderId="23" applyAlignment="1" pivotButton="0" quotePrefix="0" xfId="0">
      <alignment horizontal="center" vertical="center" wrapText="1"/>
    </xf>
    <xf numFmtId="0" fontId="29" fillId="0" borderId="13" applyAlignment="1" pivotButton="0" quotePrefix="0" xfId="0">
      <alignment horizontal="center" vertical="center" wrapText="1"/>
    </xf>
    <xf numFmtId="0" fontId="29" fillId="0" borderId="17" applyAlignment="1" pivotButton="0" quotePrefix="0" xfId="0">
      <alignment horizontal="center" vertical="center" wrapText="1"/>
    </xf>
    <xf numFmtId="0" fontId="29" fillId="0" borderId="18" applyAlignment="1" pivotButton="0" quotePrefix="0" xfId="0">
      <alignment horizontal="center" vertical="center" wrapText="1"/>
    </xf>
    <xf numFmtId="0" fontId="29" fillId="0" borderId="7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center" vertical="center" wrapText="1"/>
    </xf>
    <xf numFmtId="0" fontId="29" fillId="0" borderId="19" applyAlignment="1" pivotButton="0" quotePrefix="0" xfId="0">
      <alignment horizontal="center" vertical="center" wrapText="1"/>
    </xf>
    <xf numFmtId="0" fontId="29" fillId="0" borderId="20" applyAlignment="1" pivotButton="0" quotePrefix="0" xfId="0">
      <alignment horizontal="center" vertical="center" wrapText="1"/>
    </xf>
    <xf numFmtId="0" fontId="29" fillId="0" borderId="21" applyAlignment="1" pivotButton="0" quotePrefix="0" xfId="0">
      <alignment horizontal="center" vertical="center" wrapText="1"/>
    </xf>
    <xf numFmtId="0" fontId="29" fillId="0" borderId="22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left"/>
    </xf>
    <xf numFmtId="0" fontId="2" fillId="0" borderId="10" applyAlignment="1" pivotButton="0" quotePrefix="0" xfId="0">
      <alignment horizontal="center"/>
    </xf>
    <xf numFmtId="0" fontId="2" fillId="0" borderId="10" applyAlignment="1" pivotButton="0" quotePrefix="0" xfId="0">
      <alignment horizontal="center" wrapText="1"/>
    </xf>
    <xf numFmtId="0" fontId="2" fillId="0" borderId="28" applyAlignment="1" pivotButton="0" quotePrefix="0" xfId="0">
      <alignment horizontal="center" wrapText="1"/>
    </xf>
    <xf numFmtId="0" fontId="15" fillId="0" borderId="17" applyAlignment="1" pivotButton="0" quotePrefix="0" xfId="0">
      <alignment horizontal="center" vertical="top"/>
    </xf>
    <xf numFmtId="0" fontId="29" fillId="0" borderId="17" applyAlignment="1" pivotButton="0" quotePrefix="0" xfId="0">
      <alignment horizontal="center"/>
    </xf>
    <xf numFmtId="0" fontId="15" fillId="0" borderId="28" applyAlignment="1" pivotButton="0" quotePrefix="0" xfId="0">
      <alignment horizontal="center" vertical="top"/>
    </xf>
    <xf numFmtId="0" fontId="2" fillId="0" borderId="28" applyAlignment="1" pivotButton="0" quotePrefix="0" xfId="0">
      <alignment horizontal="center"/>
    </xf>
    <xf numFmtId="0" fontId="15" fillId="0" borderId="0" applyAlignment="1" pivotButton="0" quotePrefix="0" xfId="0">
      <alignment horizontal="right" vertical="top"/>
    </xf>
    <xf numFmtId="0" fontId="4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top"/>
    </xf>
    <xf numFmtId="0" fontId="12" fillId="0" borderId="0" applyAlignment="1" pivotButton="0" quotePrefix="0" xfId="0">
      <alignment horizontal="left" indent="2"/>
    </xf>
    <xf numFmtId="0" fontId="16" fillId="0" borderId="0" applyAlignment="1" pivotButton="0" quotePrefix="0" xfId="0">
      <alignment horizontal="left"/>
    </xf>
    <xf numFmtId="0" fontId="1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left"/>
    </xf>
    <xf numFmtId="0" fontId="15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34" fillId="0" borderId="17" applyAlignment="1" pivotButton="0" quotePrefix="0" xfId="0">
      <alignment horizontal="center" vertical="top"/>
    </xf>
    <xf numFmtId="0" fontId="31" fillId="0" borderId="10" applyAlignment="1" pivotButton="0" quotePrefix="0" xfId="0">
      <alignment horizontal="center"/>
    </xf>
    <xf numFmtId="0" fontId="1" fillId="0" borderId="0" applyAlignment="1" pivotButton="0" quotePrefix="0" xfId="0">
      <alignment horizontal="left" vertical="top"/>
    </xf>
    <xf numFmtId="0" fontId="2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64" fontId="2" fillId="0" borderId="10" applyAlignment="1" pivotButton="0" quotePrefix="0" xfId="0">
      <alignment horizontal="center"/>
    </xf>
    <xf numFmtId="0" fontId="1" fillId="0" borderId="10" applyAlignment="1" pivotButton="0" quotePrefix="0" xfId="0">
      <alignment horizontal="left" wrapText="1"/>
    </xf>
    <xf numFmtId="0" fontId="1" fillId="0" borderId="10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right" indent="7"/>
    </xf>
    <xf numFmtId="0" fontId="1" fillId="0" borderId="17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wrapText="1"/>
    </xf>
    <xf numFmtId="0" fontId="1" fillId="0" borderId="28" applyAlignment="1" pivotButton="0" quotePrefix="0" xfId="0">
      <alignment horizontal="left" wrapText="1"/>
    </xf>
    <xf numFmtId="0" fontId="1" fillId="0" borderId="10" applyAlignment="1" pivotButton="0" quotePrefix="0" xfId="0">
      <alignment horizontal="center" wrapText="1"/>
    </xf>
    <xf numFmtId="0" fontId="14" fillId="0" borderId="10" applyAlignment="1" pivotButton="0" quotePrefix="0" xfId="0">
      <alignment horizontal="center"/>
    </xf>
    <xf numFmtId="0" fontId="0" fillId="0" borderId="26" pivotButton="0" quotePrefix="0" xfId="0"/>
    <xf numFmtId="2" fontId="28" fillId="0" borderId="6" applyAlignment="1" pivotButton="0" quotePrefix="0" xfId="0">
      <alignment horizontal="center"/>
    </xf>
    <xf numFmtId="0" fontId="0" fillId="0" borderId="18" pivotButton="0" quotePrefix="0" xfId="0"/>
    <xf numFmtId="2" fontId="0" fillId="0" borderId="31" applyAlignment="1" pivotButton="0" quotePrefix="0" xfId="0">
      <alignment horizontal="center"/>
    </xf>
    <xf numFmtId="0" fontId="0" fillId="0" borderId="7" pivotButton="0" quotePrefix="0" xfId="0"/>
    <xf numFmtId="0" fontId="0" fillId="0" borderId="19" pivotButton="0" quotePrefix="0" xfId="0"/>
    <xf numFmtId="2" fontId="22" fillId="0" borderId="31" applyAlignment="1" pivotButton="0" quotePrefix="0" xfId="0">
      <alignment horizontal="center"/>
    </xf>
    <xf numFmtId="2" fontId="23" fillId="0" borderId="31" applyAlignment="1" pivotButton="0" quotePrefix="0" xfId="0">
      <alignment horizontal="center"/>
    </xf>
    <xf numFmtId="0" fontId="0" fillId="0" borderId="15" pivotButton="0" quotePrefix="0" xfId="0"/>
    <xf numFmtId="0" fontId="0" fillId="0" borderId="23" pivotButton="0" quotePrefix="0" xfId="0"/>
    <xf numFmtId="0" fontId="23" fillId="0" borderId="31" applyAlignment="1" pivotButton="0" quotePrefix="0" xfId="0">
      <alignment horizontal="center"/>
    </xf>
    <xf numFmtId="0" fontId="0" fillId="0" borderId="30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4" pivotButton="0" quotePrefix="0" xfId="0"/>
    <xf numFmtId="0" fontId="0" fillId="0" borderId="10" pivotButton="0" quotePrefix="0" xfId="0"/>
    <xf numFmtId="0" fontId="0" fillId="0" borderId="16" pivotButton="0" quotePrefix="0" xfId="0"/>
    <xf numFmtId="0" fontId="18" fillId="0" borderId="30" applyAlignment="1" pivotButton="0" quotePrefix="0" xfId="0">
      <alignment horizontal="center" vertical="center" wrapText="1"/>
    </xf>
    <xf numFmtId="0" fontId="18" fillId="0" borderId="3" applyAlignment="1" pivotButton="0" quotePrefix="0" xfId="0">
      <alignment horizontal="center" vertical="center" wrapText="1"/>
    </xf>
    <xf numFmtId="0" fontId="21" fillId="0" borderId="30" applyAlignment="1" pivotButton="0" quotePrefix="0" xfId="0">
      <alignment horizontal="center"/>
    </xf>
    <xf numFmtId="0" fontId="0" fillId="0" borderId="25" pivotButton="0" quotePrefix="0" xfId="0"/>
    <xf numFmtId="0" fontId="0" fillId="0" borderId="3" applyAlignment="1" pivotButton="0" quotePrefix="0" xfId="0">
      <alignment horizontal="center" vertical="center"/>
    </xf>
    <xf numFmtId="0" fontId="27" fillId="0" borderId="3" applyAlignment="1" pivotButton="0" quotePrefix="0" xfId="0">
      <alignment horizontal="center" vertical="center"/>
    </xf>
    <xf numFmtId="0" fontId="27" fillId="0" borderId="30" applyAlignment="1" pivotButton="0" quotePrefix="0" xfId="0">
      <alignment horizontal="center" vertical="center"/>
    </xf>
    <xf numFmtId="0" fontId="0" fillId="0" borderId="12" pivotButton="0" quotePrefix="0" xfId="0"/>
    <xf numFmtId="0" fontId="21" fillId="0" borderId="1" applyAlignment="1" pivotButton="0" quotePrefix="0" xfId="0">
      <alignment horizontal="center" vertical="center" wrapText="1"/>
    </xf>
    <xf numFmtId="0" fontId="33" fillId="0" borderId="29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7" pivotButton="0" quotePrefix="0" xfId="0"/>
    <xf numFmtId="2" fontId="23" fillId="0" borderId="19" applyAlignment="1" pivotButton="0" quotePrefix="0" xfId="0">
      <alignment horizontal="center"/>
    </xf>
    <xf numFmtId="0" fontId="29" fillId="0" borderId="1" applyAlignment="1" pivotButton="0" quotePrefix="0" xfId="0">
      <alignment horizontal="center" vertical="center" wrapText="1"/>
    </xf>
    <xf numFmtId="0" fontId="0" fillId="0" borderId="28" pivotButton="0" quotePrefix="0" xfId="0"/>
  </cellXfs>
  <cellStyles count="2">
    <cellStyle name="Обычный" xfId="0" builtinId="0"/>
    <cellStyle name="Обычный 3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R56"/>
  <sheetViews>
    <sheetView view="pageBreakPreview" topLeftCell="A46" zoomScale="145" zoomScaleNormal="115" zoomScaleSheetLayoutView="145" workbookViewId="0">
      <selection activeCell="D85" sqref="D85:H85"/>
    </sheetView>
  </sheetViews>
  <sheetFormatPr baseColWidth="8" defaultRowHeight="15"/>
  <cols>
    <col width="9.42578125" customWidth="1" style="87" min="1" max="1"/>
    <col width="10" customWidth="1" style="87" min="2" max="2"/>
    <col width="9.42578125" customWidth="1" style="87" min="3" max="3"/>
    <col width="5.42578125" customWidth="1" style="87" min="4" max="4"/>
    <col width="4" customWidth="1" style="87" min="5" max="5"/>
    <col width="7.42578125" customWidth="1" style="87" min="6" max="7"/>
    <col width="11.140625" customWidth="1" style="87" min="8" max="8"/>
    <col width="8.140625" customWidth="1" style="87" min="9" max="9"/>
    <col width="10.140625" customWidth="1" style="87" min="10" max="10"/>
    <col width="8" customWidth="1" style="87" min="11" max="11"/>
    <col width="3.42578125" customWidth="1" style="87" min="12" max="12"/>
  </cols>
  <sheetData>
    <row r="1">
      <c r="A1" s="39" t="n"/>
      <c r="B1" s="38" t="n"/>
      <c r="C1" s="38" t="n"/>
      <c r="D1" s="38" t="n"/>
      <c r="E1" s="38" t="n"/>
      <c r="F1" s="38" t="n"/>
      <c r="G1" s="38" t="n"/>
      <c r="H1" s="77">
        <f>CONCATENATE(#REF!, ,#REF!,#REF!, ,#REF!,#REF!)</f>
        <v/>
      </c>
      <c r="I1" s="38" t="n"/>
      <c r="J1" s="38" t="n"/>
      <c r="K1" s="38" t="n"/>
      <c r="L1" s="184" t="n"/>
    </row>
    <row r="2">
      <c r="A2" s="86" t="n"/>
      <c r="L2" s="14" t="n"/>
    </row>
    <row r="3" ht="15.75" customHeight="1" s="87">
      <c r="A3" s="86" t="n"/>
      <c r="B3" s="37" t="n"/>
      <c r="C3" s="37" t="n"/>
      <c r="D3" s="37" t="n"/>
      <c r="E3" s="37" t="n"/>
      <c r="F3" s="36" t="n"/>
      <c r="G3" s="32" t="n"/>
      <c r="H3" s="32" t="n"/>
      <c r="I3" s="35" t="n"/>
      <c r="J3" s="32" t="n"/>
      <c r="K3" s="35" t="n"/>
      <c r="L3" s="14" t="n"/>
    </row>
    <row r="4">
      <c r="A4" s="86" t="n"/>
      <c r="H4" s="34" t="n"/>
      <c r="I4" s="34" t="n"/>
      <c r="J4" s="34" t="n"/>
      <c r="K4" s="34" t="n"/>
      <c r="L4" s="14" t="n"/>
    </row>
    <row r="5">
      <c r="A5" s="86" t="n"/>
      <c r="L5" s="14" t="n"/>
    </row>
    <row r="6" ht="15.75" customHeight="1" s="87">
      <c r="A6" s="78" t="inlineStr">
        <is>
          <t>Уровень земли</t>
        </is>
      </c>
      <c r="C6" s="79" t="n"/>
      <c r="D6" s="79" t="n"/>
      <c r="E6" s="79" t="n"/>
      <c r="F6" s="80">
        <f>#REF!+#REF!-0.5</f>
        <v/>
      </c>
      <c r="H6" s="83" t="n"/>
      <c r="I6" s="31" t="n"/>
      <c r="J6" s="32" t="n"/>
      <c r="K6" s="31" t="n"/>
      <c r="L6" s="14" t="n"/>
    </row>
    <row r="7" ht="15.75" customHeight="1" s="87">
      <c r="A7" s="86" t="n"/>
      <c r="B7" s="21">
        <f>#REF!</f>
        <v/>
      </c>
      <c r="G7" s="28" t="inlineStr">
        <is>
          <t>Верх обсадной трубы</t>
        </is>
      </c>
      <c r="K7" s="185">
        <f>B7</f>
        <v/>
      </c>
      <c r="L7" s="14" t="n"/>
    </row>
    <row r="8">
      <c r="A8" s="86" t="n"/>
      <c r="K8" s="19" t="n"/>
      <c r="L8" s="14" t="n"/>
    </row>
    <row r="9" ht="15" customHeight="1" s="87">
      <c r="A9" s="82" t="n"/>
      <c r="I9" s="69" t="inlineStr">
        <is>
          <t>Насыпной грунт: суглинистый, реже супесчаный и песчаный грунт, со щебнем кирпича, бетона и строительным мусором</t>
        </is>
      </c>
      <c r="J9" s="186" t="n"/>
      <c r="K9" s="187" t="n"/>
      <c r="L9" s="14" t="n"/>
    </row>
    <row r="10">
      <c r="A10" s="30" t="n"/>
      <c r="B10" s="29" t="n"/>
      <c r="I10" s="188" t="n"/>
      <c r="J10" s="189" t="n"/>
      <c r="K10" s="190" t="n"/>
      <c r="L10" s="14" t="n"/>
    </row>
    <row r="11">
      <c r="A11" s="30" t="n"/>
      <c r="B11" s="29" t="n"/>
      <c r="F11" s="28" t="n"/>
      <c r="I11" s="188" t="n"/>
      <c r="J11" s="189" t="n"/>
      <c r="K11" s="21" t="n"/>
      <c r="L11" s="14" t="n"/>
    </row>
    <row r="12" ht="15" customHeight="1" s="87">
      <c r="A12" s="86" t="n"/>
      <c r="G12" s="19" t="n"/>
      <c r="I12" s="188" t="n"/>
      <c r="J12" s="189" t="n"/>
      <c r="K12" s="190" t="n"/>
      <c r="L12" s="14" t="n"/>
    </row>
    <row r="13">
      <c r="A13" s="86" t="n"/>
      <c r="B13" s="83" t="n"/>
      <c r="I13" s="188" t="n"/>
      <c r="J13" s="189" t="n"/>
      <c r="K13" s="27" t="n"/>
      <c r="L13" s="14" t="n"/>
    </row>
    <row r="14" ht="15" customHeight="1" s="87">
      <c r="A14" s="86" t="n"/>
      <c r="B14" s="89" t="n"/>
      <c r="I14" s="188" t="n"/>
      <c r="J14" s="189" t="n"/>
      <c r="K14" s="21" t="n"/>
      <c r="L14" s="14" t="n"/>
    </row>
    <row r="15">
      <c r="A15" s="86" t="n"/>
      <c r="I15" s="188" t="n"/>
      <c r="J15" s="189" t="n"/>
      <c r="K15" s="21" t="n"/>
      <c r="L15" s="14" t="n"/>
    </row>
    <row r="16">
      <c r="A16" s="86" t="n"/>
      <c r="I16" s="188" t="n"/>
      <c r="J16" s="189" t="n"/>
      <c r="K16" s="191">
        <f>#REF!</f>
        <v/>
      </c>
      <c r="L16" s="14" t="n"/>
    </row>
    <row r="17">
      <c r="A17" s="86" t="n"/>
      <c r="B17" s="25" t="n"/>
      <c r="I17" s="192" t="n"/>
      <c r="J17" s="193" t="n"/>
      <c r="K17" s="190" t="n"/>
      <c r="L17" s="14" t="n"/>
      <c r="Q17" s="24" t="n"/>
    </row>
    <row r="18">
      <c r="A18" s="86" t="n"/>
      <c r="B18" s="17" t="n"/>
      <c r="I18" s="69">
        <f>#REF!</f>
        <v/>
      </c>
      <c r="J18" s="186" t="n"/>
      <c r="K18" s="23" t="n"/>
      <c r="L18" s="14" t="n"/>
      <c r="Q18" s="22" t="n"/>
    </row>
    <row r="19" ht="15" customHeight="1" s="87">
      <c r="A19" s="86" t="n"/>
      <c r="I19" s="188" t="n"/>
      <c r="J19" s="189" t="n"/>
      <c r="K19" s="190" t="n"/>
      <c r="L19" s="14" t="n"/>
    </row>
    <row r="20">
      <c r="A20" s="86" t="n"/>
      <c r="I20" s="188" t="n"/>
      <c r="J20" s="189" t="n"/>
      <c r="K20" s="21" t="n"/>
      <c r="L20" s="14" t="n"/>
    </row>
    <row r="21" ht="15" customHeight="1" s="87">
      <c r="A21" s="86" t="n"/>
      <c r="I21" s="188" t="n"/>
      <c r="J21" s="189" t="n"/>
      <c r="K21" s="194" t="n"/>
      <c r="L21" s="14" t="n"/>
    </row>
    <row r="22">
      <c r="A22" s="86" t="n"/>
      <c r="I22" s="188" t="n"/>
      <c r="J22" s="189" t="n"/>
      <c r="K22" s="190" t="n"/>
      <c r="L22" s="14" t="n"/>
    </row>
    <row r="23">
      <c r="A23" s="86" t="n"/>
      <c r="I23" s="188" t="n"/>
      <c r="J23" s="189" t="n"/>
      <c r="K23" s="190" t="n"/>
      <c r="L23" s="14" t="n"/>
    </row>
    <row r="24" ht="15" customHeight="1" s="87">
      <c r="A24" s="86" t="n"/>
      <c r="I24" s="188" t="n"/>
      <c r="J24" s="189" t="n"/>
      <c r="L24" s="14" t="n"/>
    </row>
    <row r="25">
      <c r="A25" s="86" t="n"/>
      <c r="G25" s="134" t="n"/>
      <c r="I25" s="188" t="n"/>
      <c r="J25" s="189" t="n"/>
      <c r="L25" s="14" t="n"/>
    </row>
    <row r="26">
      <c r="A26" s="86" t="n"/>
      <c r="F26" s="89" t="n"/>
      <c r="I26" s="188" t="n"/>
      <c r="J26" s="189" t="n"/>
      <c r="K26" s="190" t="n"/>
      <c r="L26" s="14" t="n"/>
    </row>
    <row r="27">
      <c r="A27" s="86" t="n"/>
      <c r="F27" s="134" t="n"/>
      <c r="I27" s="188" t="n"/>
      <c r="J27" s="189" t="n"/>
      <c r="K27" s="19" t="n"/>
      <c r="L27" s="14" t="n"/>
    </row>
    <row r="28" ht="15" customHeight="1" s="87">
      <c r="A28" s="86" t="n"/>
      <c r="F28" t="inlineStr">
        <is>
          <t xml:space="preserve">     Низ обсадной трубы</t>
        </is>
      </c>
      <c r="I28" s="188" t="n"/>
      <c r="J28" s="189" t="n"/>
      <c r="L28" s="14" t="n"/>
    </row>
    <row r="29">
      <c r="A29" s="86" t="n"/>
      <c r="F29" s="89">
        <f>B32</f>
        <v/>
      </c>
      <c r="I29" s="188" t="n"/>
      <c r="J29" s="189" t="n"/>
      <c r="K29" s="187">
        <f>B32</f>
        <v/>
      </c>
      <c r="L29" s="14" t="n"/>
    </row>
    <row r="30">
      <c r="A30" s="86" t="inlineStr">
        <is>
          <t>Забой скважины</t>
        </is>
      </c>
      <c r="I30" s="192" t="n"/>
      <c r="J30" s="193" t="n"/>
      <c r="L30" s="14" t="n"/>
    </row>
    <row r="31">
      <c r="A31" s="78" t="inlineStr">
        <is>
          <t>проект.</t>
        </is>
      </c>
      <c r="B31" s="21">
        <f>#REF!</f>
        <v/>
      </c>
      <c r="D31" s="88">
        <f>CONCATENATE(#REF!,#REF!)</f>
        <v/>
      </c>
      <c r="L31" s="14" t="n"/>
    </row>
    <row r="32">
      <c r="A32" s="78" t="inlineStr">
        <is>
          <t>факт.</t>
        </is>
      </c>
      <c r="B32" s="21">
        <f>#REF!</f>
        <v/>
      </c>
      <c r="L32" s="14" t="n"/>
    </row>
    <row r="33">
      <c r="A33" s="86" t="n"/>
      <c r="L33" s="14" t="n"/>
    </row>
    <row r="34">
      <c r="A34" s="86" t="n"/>
      <c r="L34" s="14" t="n"/>
    </row>
    <row r="35">
      <c r="A35" s="86" t="inlineStr">
        <is>
          <t>Положение скважины в плане:</t>
        </is>
      </c>
      <c r="L35" s="14" t="n"/>
    </row>
    <row r="36">
      <c r="A36" s="86" t="n"/>
      <c r="K36" s="15" t="n"/>
      <c r="L36" s="14" t="n"/>
    </row>
    <row r="37">
      <c r="A37" s="86" t="n"/>
      <c r="L37" s="14" t="n"/>
    </row>
    <row r="38">
      <c r="A38" s="86" t="n"/>
      <c r="I38" s="83" t="n"/>
      <c r="J38" s="83" t="n"/>
      <c r="K38" s="83" t="n"/>
      <c r="L38" s="14" t="n"/>
    </row>
    <row r="39">
      <c r="A39" s="86" t="n"/>
      <c r="K39" s="15" t="n"/>
      <c r="L39" s="14" t="n"/>
    </row>
    <row r="40">
      <c r="A40" s="86" t="n"/>
      <c r="L40" s="14" t="n"/>
    </row>
    <row r="41">
      <c r="A41" s="86" t="n"/>
      <c r="L41" s="14" t="n"/>
    </row>
    <row r="42">
      <c r="A42" s="86" t="n"/>
      <c r="K42" s="15" t="n"/>
      <c r="L42" s="14" t="n"/>
    </row>
    <row r="43">
      <c r="A43" s="86" t="inlineStr">
        <is>
          <t>Примечания:</t>
        </is>
      </c>
      <c r="L43" s="14" t="n"/>
      <c r="R43" t="inlineStr">
        <is>
          <t> </t>
        </is>
      </c>
    </row>
    <row r="44">
      <c r="A44" s="42" t="inlineStr">
        <is>
          <t>-отклонения скважины в плане даны в милиметрах</t>
        </is>
      </c>
      <c r="L44" s="14" t="n"/>
    </row>
    <row r="45">
      <c r="A45" s="86" t="n"/>
      <c r="L45" s="14" t="n"/>
    </row>
    <row r="46">
      <c r="A46" s="5" t="n"/>
      <c r="B46" s="4" t="n"/>
      <c r="C46" s="4" t="n"/>
      <c r="D46" s="4" t="n"/>
      <c r="E46" s="195" t="n"/>
      <c r="F46" s="196" t="n"/>
      <c r="G46" s="196" t="n"/>
      <c r="H46" s="196" t="n"/>
      <c r="I46" s="196" t="n"/>
      <c r="J46" s="196" t="n"/>
      <c r="K46" s="196" t="n"/>
      <c r="L46" s="197" t="n"/>
    </row>
    <row r="47">
      <c r="A47" s="5" t="n"/>
      <c r="B47" s="4" t="n"/>
      <c r="C47" s="4" t="n"/>
      <c r="D47" s="4" t="n"/>
      <c r="E47" s="192" t="n"/>
      <c r="F47" s="198" t="n"/>
      <c r="G47" s="198" t="n"/>
      <c r="H47" s="198" t="n"/>
      <c r="I47" s="198" t="n"/>
      <c r="J47" s="198" t="n"/>
      <c r="K47" s="198" t="n"/>
      <c r="L47" s="199" t="n"/>
    </row>
    <row r="48" ht="15" customHeight="1" s="87">
      <c r="A48" s="5" t="n"/>
      <c r="B48" s="4" t="n"/>
      <c r="C48" s="4" t="n"/>
      <c r="D48" s="4" t="n"/>
      <c r="E48" s="200" t="inlineStr">
        <is>
          <t>Реконструкция Дмитровского шоссе. Реконструкция транспортной развязки МКАД с Дмитровским шоссе, район Северный,СВАО г. Москвы</t>
        </is>
      </c>
      <c r="F48" s="196" t="n"/>
      <c r="G48" s="196" t="n"/>
      <c r="H48" s="196" t="n"/>
      <c r="I48" s="196" t="n"/>
      <c r="J48" s="196" t="n"/>
      <c r="K48" s="196" t="n"/>
      <c r="L48" s="197" t="n"/>
    </row>
    <row r="49">
      <c r="A49" s="86" t="n"/>
      <c r="B49" s="4" t="n"/>
      <c r="C49" s="4" t="n"/>
      <c r="D49" s="4" t="n"/>
      <c r="E49" s="188" t="n"/>
      <c r="L49" s="14" t="n"/>
    </row>
    <row r="50">
      <c r="A50" s="12" t="inlineStr">
        <is>
          <t xml:space="preserve">  Изм.   Кол.уч.</t>
        </is>
      </c>
      <c r="B50" s="11" t="inlineStr">
        <is>
          <t xml:space="preserve">   Лист    №док.</t>
        </is>
      </c>
      <c r="C50" s="4" t="inlineStr">
        <is>
          <t xml:space="preserve">  Подпись</t>
        </is>
      </c>
      <c r="D50" s="10" t="inlineStr">
        <is>
          <t>Дата</t>
        </is>
      </c>
      <c r="E50" s="192" t="n"/>
      <c r="F50" s="198" t="n"/>
      <c r="G50" s="198" t="n"/>
      <c r="H50" s="198" t="n"/>
      <c r="I50" s="198" t="n"/>
      <c r="J50" s="198" t="n"/>
      <c r="K50" s="198" t="n"/>
      <c r="L50" s="199" t="n"/>
    </row>
    <row r="51" ht="18" customHeight="1" s="87">
      <c r="A51" s="9" t="inlineStr">
        <is>
          <t xml:space="preserve">   Мастер</t>
        </is>
      </c>
      <c r="B51" s="40">
        <f>#REF!</f>
        <v/>
      </c>
      <c r="C51" s="4" t="n"/>
      <c r="D51" s="41">
        <f>#REF!</f>
        <v/>
      </c>
      <c r="E51" s="201" t="inlineStr">
        <is>
          <t>Автодорожный тоннель. СВСиУ. Съезд С-8. Закладное крепление на ПК 809 - ПК 817+3,45</t>
        </is>
      </c>
      <c r="F51" s="196" t="n"/>
      <c r="G51" s="196" t="n"/>
      <c r="H51" s="186" t="n"/>
      <c r="I51" s="10" t="n"/>
      <c r="J51" s="10" t="inlineStr">
        <is>
          <t xml:space="preserve">        Лист</t>
        </is>
      </c>
      <c r="K51" s="202" t="inlineStr">
        <is>
          <t xml:space="preserve">   Листов</t>
        </is>
      </c>
      <c r="L51" s="203" t="n"/>
    </row>
    <row r="52" ht="17.25" customHeight="1" s="87">
      <c r="A52" s="9" t="inlineStr">
        <is>
          <t xml:space="preserve">  Геодезист</t>
        </is>
      </c>
      <c r="B52" s="8">
        <f>#REF!</f>
        <v/>
      </c>
      <c r="C52" s="4" t="n"/>
      <c r="D52" s="7">
        <f>D51</f>
        <v/>
      </c>
      <c r="E52" s="188" t="n"/>
      <c r="H52" s="189" t="n"/>
      <c r="I52" s="204" t="inlineStr">
        <is>
          <t>ИД</t>
        </is>
      </c>
      <c r="J52" s="205" t="n"/>
      <c r="K52" s="206" t="n"/>
      <c r="L52" s="197" t="n"/>
    </row>
    <row r="53" ht="16.5" customHeight="1" s="87">
      <c r="A53" s="5" t="n"/>
      <c r="B53" s="4" t="n"/>
      <c r="C53" s="4" t="n"/>
      <c r="D53" s="4" t="n"/>
      <c r="E53" s="192" t="n"/>
      <c r="F53" s="198" t="n"/>
      <c r="G53" s="198" t="n"/>
      <c r="H53" s="193" t="n"/>
      <c r="I53" s="207" t="n"/>
      <c r="J53" s="207" t="n"/>
      <c r="K53" s="192" t="n"/>
      <c r="L53" s="199" t="n"/>
    </row>
    <row r="54" ht="15" customHeight="1" s="87">
      <c r="A54" s="5" t="n"/>
      <c r="B54" s="4" t="n"/>
      <c r="C54" s="4" t="n"/>
      <c r="D54" s="6" t="n"/>
      <c r="E54" s="208">
        <f> CONCATENATE(#REF!,#REF!,#REF!,#REF!,#REF!,#REF!,#REF!,#REF!,#REF!,#REF!)</f>
        <v/>
      </c>
      <c r="F54" s="196" t="n"/>
      <c r="G54" s="196" t="n"/>
      <c r="H54" s="186" t="n"/>
      <c r="I54" s="209" t="inlineStr">
        <is>
          <t>ООО"Капиталстрой"</t>
        </is>
      </c>
      <c r="J54" s="196" t="n"/>
      <c r="K54" s="196" t="n"/>
      <c r="L54" s="197" t="n"/>
    </row>
    <row r="55">
      <c r="A55" s="5" t="n"/>
      <c r="B55" s="4" t="n"/>
      <c r="C55" s="4" t="n"/>
      <c r="D55" s="4" t="n"/>
      <c r="E55" s="188" t="n"/>
      <c r="H55" s="189" t="n"/>
      <c r="I55" s="188" t="n"/>
      <c r="L55" s="14" t="n"/>
    </row>
    <row r="56" ht="13.5" customHeight="1" s="87" thickBot="1">
      <c r="A56" s="3" t="n"/>
      <c r="B56" s="2" t="n"/>
      <c r="C56" s="2" t="n"/>
      <c r="D56" s="1" t="n"/>
      <c r="E56" s="210" t="n"/>
      <c r="F56" s="211" t="n"/>
      <c r="G56" s="211" t="n"/>
      <c r="H56" s="212" t="n"/>
      <c r="I56" s="210" t="n"/>
      <c r="J56" s="211" t="n"/>
      <c r="K56" s="211" t="n"/>
      <c r="L56" s="213" t="n"/>
    </row>
  </sheetData>
  <mergeCells count="33">
    <mergeCell ref="K16:L16"/>
    <mergeCell ref="A30:B30"/>
    <mergeCell ref="F29:G29"/>
    <mergeCell ref="K9:L9"/>
    <mergeCell ref="E46:L47"/>
    <mergeCell ref="H1:L1"/>
    <mergeCell ref="F6:G6"/>
    <mergeCell ref="E54:H56"/>
    <mergeCell ref="D31:E31"/>
    <mergeCell ref="A6:B6"/>
    <mergeCell ref="K52:L53"/>
    <mergeCell ref="K26:L26"/>
    <mergeCell ref="K21:L21"/>
    <mergeCell ref="K29:L29"/>
    <mergeCell ref="I9:J17"/>
    <mergeCell ref="K51:L51"/>
    <mergeCell ref="E48:L50"/>
    <mergeCell ref="F28:H28"/>
    <mergeCell ref="F27:H27"/>
    <mergeCell ref="I52:I53"/>
    <mergeCell ref="F26:G26"/>
    <mergeCell ref="K22:L22"/>
    <mergeCell ref="K12:L12"/>
    <mergeCell ref="I54:L56"/>
    <mergeCell ref="E51:H53"/>
    <mergeCell ref="K23:L23"/>
    <mergeCell ref="K17:L17"/>
    <mergeCell ref="K7:L7"/>
    <mergeCell ref="J52:J53"/>
    <mergeCell ref="K10:L10"/>
    <mergeCell ref="K19:L19"/>
    <mergeCell ref="A9:B9"/>
    <mergeCell ref="I18:J30"/>
  </mergeCells>
  <pageMargins left="0.7874015748031497" right="0.1968503937007874" top="0.1968503937007874" bottom="0.1968503937007874" header="0" footer="0.1968503937007874"/>
  <pageSetup orientation="portrait" paperSize="9" scale="97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T56"/>
  <sheetViews>
    <sheetView view="pageBreakPreview" topLeftCell="A37" zoomScale="110" zoomScaleNormal="115" zoomScaleSheetLayoutView="110" workbookViewId="0">
      <selection activeCell="D85" sqref="D85:H85"/>
    </sheetView>
  </sheetViews>
  <sheetFormatPr baseColWidth="8" defaultRowHeight="15"/>
  <cols>
    <col width="9.42578125" customWidth="1" style="87" min="1" max="1"/>
    <col width="10" customWidth="1" style="87" min="2" max="2"/>
    <col width="9.42578125" customWidth="1" style="87" min="3" max="3"/>
    <col width="5.42578125" customWidth="1" style="87" min="4" max="4"/>
    <col width="4" customWidth="1" style="87" min="5" max="5"/>
    <col width="7.42578125" customWidth="1" style="87" min="6" max="7"/>
    <col width="11.140625" customWidth="1" style="87" min="8" max="8"/>
    <col width="8.140625" customWidth="1" style="87" min="9" max="9"/>
    <col width="10.140625" customWidth="1" style="87" min="10" max="10"/>
    <col width="8" customWidth="1" style="87" min="11" max="11"/>
    <col width="3.42578125" customWidth="1" style="87" min="12" max="12"/>
  </cols>
  <sheetData>
    <row r="1">
      <c r="A1" s="39" t="n"/>
      <c r="B1" s="38" t="n"/>
      <c r="C1" s="38" t="n"/>
      <c r="D1" s="38" t="n"/>
      <c r="E1" s="38" t="n"/>
      <c r="F1" s="38" t="n"/>
      <c r="G1" s="38" t="n"/>
      <c r="H1" s="77">
        <f>CONCATENATE(#REF!,#REF!,#REF!,#REF!,#REF!)</f>
        <v/>
      </c>
      <c r="I1" s="38" t="n"/>
      <c r="J1" s="38" t="n"/>
      <c r="K1" s="38" t="n"/>
      <c r="L1" s="184" t="n"/>
    </row>
    <row r="2">
      <c r="A2" s="86" t="n"/>
      <c r="F2" s="83" t="n"/>
      <c r="L2" s="14" t="n"/>
    </row>
    <row r="3" ht="15.75" customHeight="1" s="87">
      <c r="A3" s="86" t="n"/>
      <c r="B3" s="37" t="n"/>
      <c r="C3" s="37" t="n"/>
      <c r="D3" s="37" t="n"/>
      <c r="F3" s="83" t="inlineStr">
        <is>
          <t>Верх двутавра</t>
        </is>
      </c>
      <c r="H3" s="32" t="n"/>
      <c r="I3" s="35" t="n"/>
      <c r="J3" s="32" t="n"/>
      <c r="K3" s="35" t="n"/>
      <c r="L3" s="14" t="n"/>
    </row>
    <row r="4">
      <c r="A4" s="86" t="n"/>
      <c r="E4" s="136">
        <f>#REF!</f>
        <v/>
      </c>
      <c r="G4" s="15" t="inlineStr">
        <is>
          <t>проект.</t>
        </is>
      </c>
      <c r="H4" s="34" t="n"/>
      <c r="I4" s="34" t="n"/>
      <c r="J4" s="34" t="n"/>
      <c r="K4" s="34" t="n"/>
      <c r="L4" s="14" t="n"/>
    </row>
    <row r="5">
      <c r="A5" s="86" t="n"/>
      <c r="E5" s="136">
        <f>#REF!</f>
        <v/>
      </c>
      <c r="G5" s="15" t="inlineStr">
        <is>
          <t>факт.</t>
        </is>
      </c>
      <c r="L5" s="14" t="n"/>
    </row>
    <row r="6" ht="15.75" customHeight="1" s="87">
      <c r="A6" s="78" t="inlineStr">
        <is>
          <t>Уровень земли</t>
        </is>
      </c>
      <c r="C6" s="79" t="n"/>
      <c r="D6" s="79" t="n"/>
      <c r="E6" s="79" t="n"/>
      <c r="I6" s="31" t="n"/>
      <c r="J6" s="32" t="n"/>
      <c r="K6" s="31" t="n"/>
      <c r="L6" s="14" t="n"/>
    </row>
    <row r="7" ht="15.75" customHeight="1" s="87">
      <c r="A7" s="86" t="n"/>
      <c r="B7" s="19" t="e">
        <v>#REF!</v>
      </c>
      <c r="K7" s="185">
        <f>B7</f>
        <v/>
      </c>
      <c r="L7" s="14" t="n"/>
    </row>
    <row r="8">
      <c r="A8" s="86" t="n"/>
      <c r="K8" s="19" t="n"/>
      <c r="L8" s="14" t="n"/>
    </row>
    <row r="9" ht="15" customHeight="1" s="87">
      <c r="A9" s="82" t="n"/>
      <c r="G9" s="214" t="e">
        <v>#REF!</v>
      </c>
      <c r="H9" s="189" t="n"/>
      <c r="I9" s="135" t="inlineStr">
        <is>
          <t>Насыпной грунт: суглинистый, реже супесчаный и песчаный грунт, со щебнем кирпича, бетона и строительным мусором</t>
        </is>
      </c>
      <c r="J9" s="186" t="n"/>
      <c r="K9" s="187" t="n"/>
      <c r="L9" s="14" t="n"/>
    </row>
    <row r="10">
      <c r="A10" s="30" t="n"/>
      <c r="B10" s="17" t="n"/>
      <c r="G10" s="28" t="inlineStr">
        <is>
          <t>Верх обсадной трубы</t>
        </is>
      </c>
      <c r="I10" s="188" t="n"/>
      <c r="J10" s="189" t="n"/>
      <c r="K10" s="190" t="n"/>
      <c r="L10" s="14" t="n"/>
    </row>
    <row r="11">
      <c r="A11" s="30" t="n"/>
      <c r="B11" s="17" t="n"/>
      <c r="F11" s="28" t="n"/>
      <c r="I11" s="188" t="n"/>
      <c r="J11" s="189" t="n"/>
      <c r="K11" s="21" t="n"/>
      <c r="L11" s="14" t="n"/>
    </row>
    <row r="12">
      <c r="A12" s="86" t="n"/>
      <c r="G12" s="19" t="n"/>
      <c r="I12" s="188" t="n"/>
      <c r="J12" s="189" t="n"/>
      <c r="K12" s="190" t="n"/>
      <c r="L12" s="14" t="n"/>
    </row>
    <row r="13">
      <c r="A13" s="86" t="n"/>
      <c r="B13" s="83" t="n"/>
      <c r="I13" s="188" t="n"/>
      <c r="J13" s="189" t="n"/>
      <c r="K13" s="27" t="n"/>
      <c r="L13" s="14" t="n"/>
    </row>
    <row r="14" ht="15" customHeight="1" s="87">
      <c r="A14" s="86" t="n"/>
      <c r="B14" s="89" t="n"/>
      <c r="I14" s="188" t="n"/>
      <c r="J14" s="189" t="n"/>
      <c r="K14" s="21" t="n"/>
      <c r="L14" s="14" t="n"/>
    </row>
    <row r="15">
      <c r="A15" s="86" t="n"/>
      <c r="I15" s="188" t="n"/>
      <c r="J15" s="189" t="n"/>
      <c r="K15" s="21" t="n"/>
      <c r="L15" s="14" t="n"/>
    </row>
    <row r="16">
      <c r="A16" s="86" t="n"/>
      <c r="I16" s="188" t="n"/>
      <c r="J16" s="189" t="n"/>
      <c r="K16" s="191" t="e">
        <v>#REF!</v>
      </c>
      <c r="L16" s="14" t="n"/>
    </row>
    <row r="17">
      <c r="A17" s="86" t="n"/>
      <c r="B17" s="25" t="n"/>
      <c r="I17" s="192" t="n"/>
      <c r="J17" s="193" t="n"/>
      <c r="K17" s="190" t="n"/>
      <c r="L17" s="14" t="n"/>
    </row>
    <row r="18">
      <c r="A18" s="86" t="n"/>
      <c r="B18" s="17" t="n"/>
      <c r="I18" s="135" t="e">
        <v>#REF!</v>
      </c>
      <c r="J18" s="186" t="n"/>
      <c r="K18" s="23" t="n"/>
      <c r="L18" s="14" t="n"/>
    </row>
    <row r="19" ht="15" customHeight="1" s="87">
      <c r="A19" s="86" t="n"/>
      <c r="I19" s="188" t="n"/>
      <c r="J19" s="189" t="n"/>
      <c r="K19" s="190" t="n"/>
      <c r="L19" s="14" t="n"/>
    </row>
    <row r="20">
      <c r="A20" s="86" t="n"/>
      <c r="I20" s="188" t="n"/>
      <c r="J20" s="189" t="n"/>
      <c r="K20" s="21" t="n"/>
      <c r="L20" s="14" t="n"/>
    </row>
    <row r="21" ht="15" customHeight="1" s="87">
      <c r="A21" s="86" t="n"/>
      <c r="I21" s="188" t="n"/>
      <c r="J21" s="189" t="n"/>
      <c r="K21" s="194" t="n"/>
      <c r="L21" s="14" t="n"/>
    </row>
    <row r="22">
      <c r="A22" s="82" t="n"/>
      <c r="I22" s="188" t="n"/>
      <c r="J22" s="189" t="n"/>
      <c r="K22" s="190" t="n"/>
      <c r="L22" s="14" t="n"/>
    </row>
    <row r="23">
      <c r="A23" s="30" t="n"/>
      <c r="B23" s="21" t="n"/>
      <c r="I23" s="188" t="n"/>
      <c r="J23" s="189" t="n"/>
      <c r="K23" s="190" t="n"/>
      <c r="L23" s="14" t="n"/>
    </row>
    <row r="24" ht="15" customHeight="1" s="87">
      <c r="A24" s="30" t="n"/>
      <c r="B24" s="21" t="n"/>
      <c r="I24" s="188" t="n"/>
      <c r="J24" s="189" t="n"/>
      <c r="L24" s="14" t="n"/>
    </row>
    <row r="25">
      <c r="A25" s="86" t="n"/>
      <c r="I25" s="188" t="n"/>
      <c r="J25" s="189" t="n"/>
      <c r="L25" s="14" t="n"/>
    </row>
    <row r="26">
      <c r="A26" s="86" t="n"/>
      <c r="I26" s="188" t="n"/>
      <c r="J26" s="189" t="n"/>
      <c r="K26" s="190" t="n"/>
      <c r="L26" s="14" t="n"/>
    </row>
    <row r="27">
      <c r="A27" s="134" t="inlineStr">
        <is>
          <t>Низ двутавра</t>
        </is>
      </c>
      <c r="F27" s="134" t="n"/>
      <c r="I27" s="188" t="n"/>
      <c r="J27" s="189" t="n"/>
      <c r="K27" s="19" t="n"/>
      <c r="L27" s="14" t="n"/>
    </row>
    <row r="28" ht="15" customHeight="1" s="87">
      <c r="A28" s="78" t="inlineStr">
        <is>
          <t>проект.</t>
        </is>
      </c>
      <c r="B28" s="21">
        <f>#REF!</f>
        <v/>
      </c>
      <c r="F28" t="inlineStr">
        <is>
          <t xml:space="preserve">     Низ обсадной трубы</t>
        </is>
      </c>
      <c r="I28" s="188" t="n"/>
      <c r="J28" s="189" t="n"/>
      <c r="L28" s="14" t="n"/>
    </row>
    <row r="29">
      <c r="A29" s="78" t="inlineStr">
        <is>
          <t>факт.</t>
        </is>
      </c>
      <c r="B29" s="21" t="e">
        <v>#REF!</v>
      </c>
      <c r="G29" s="19" t="e">
        <v>#REF!</v>
      </c>
      <c r="I29" s="188" t="n"/>
      <c r="J29" s="189" t="n"/>
      <c r="K29" s="187">
        <f>B32</f>
        <v/>
      </c>
      <c r="L29" s="14" t="n"/>
    </row>
    <row r="30">
      <c r="A30" s="86" t="inlineStr">
        <is>
          <t>Забой скважины</t>
        </is>
      </c>
      <c r="I30" s="192" t="n"/>
      <c r="J30" s="193" t="n"/>
      <c r="L30" s="14" t="n"/>
    </row>
    <row r="31">
      <c r="A31" s="78" t="inlineStr">
        <is>
          <t>проект.</t>
        </is>
      </c>
      <c r="B31" s="19" t="e">
        <v>#REF!</v>
      </c>
      <c r="D31" s="83" t="e">
        <v>#REF!</v>
      </c>
      <c r="L31" s="14" t="n"/>
    </row>
    <row r="32">
      <c r="A32" s="78" t="inlineStr">
        <is>
          <t>факт.</t>
        </is>
      </c>
      <c r="B32" s="21" t="e">
        <v>#REF!</v>
      </c>
      <c r="L32" s="14" t="n"/>
    </row>
    <row r="33">
      <c r="A33" s="86" t="n"/>
      <c r="L33" s="14" t="n"/>
    </row>
    <row r="34">
      <c r="A34" s="86" t="n"/>
      <c r="L34" s="14" t="n"/>
    </row>
    <row r="35">
      <c r="A35" s="86" t="n"/>
      <c r="L35" s="14" t="n"/>
    </row>
    <row r="36">
      <c r="A36" s="86" t="n"/>
      <c r="L36" s="14" t="n"/>
    </row>
    <row r="37">
      <c r="A37" s="86" t="n"/>
      <c r="L37" s="14" t="n"/>
    </row>
    <row r="38">
      <c r="A38" s="86" t="n"/>
      <c r="L38" s="14" t="n"/>
    </row>
    <row r="39">
      <c r="A39" s="86" t="n"/>
      <c r="L39" s="14" t="n"/>
    </row>
    <row r="40">
      <c r="A40" s="86" t="n"/>
      <c r="L40" s="14" t="n"/>
    </row>
    <row r="41">
      <c r="A41" s="86" t="n"/>
      <c r="L41" s="14" t="n"/>
    </row>
    <row r="42">
      <c r="A42" s="86" t="n"/>
      <c r="L42" s="14" t="n"/>
    </row>
    <row r="43">
      <c r="A43" s="86" t="n"/>
      <c r="L43" s="14" t="n"/>
      <c r="T43" t="inlineStr">
        <is>
          <t> </t>
        </is>
      </c>
    </row>
    <row r="44">
      <c r="A44" s="86" t="n"/>
      <c r="L44" s="14" t="n"/>
    </row>
    <row r="45">
      <c r="A45" s="86" t="n"/>
      <c r="L45" s="14" t="n"/>
    </row>
    <row r="46">
      <c r="A46" s="5" t="n"/>
      <c r="B46" s="4" t="n"/>
      <c r="C46" s="4" t="n"/>
      <c r="D46" s="4" t="n"/>
      <c r="E46" s="195" t="n"/>
      <c r="F46" s="196" t="n"/>
      <c r="G46" s="196" t="n"/>
      <c r="H46" s="196" t="n"/>
      <c r="I46" s="196" t="n"/>
      <c r="J46" s="196" t="n"/>
      <c r="K46" s="196" t="n"/>
      <c r="L46" s="197" t="n"/>
    </row>
    <row r="47">
      <c r="A47" s="5" t="n"/>
      <c r="B47" s="4" t="n"/>
      <c r="C47" s="4" t="n"/>
      <c r="D47" s="4" t="n"/>
      <c r="E47" s="192" t="n"/>
      <c r="F47" s="198" t="n"/>
      <c r="G47" s="198" t="n"/>
      <c r="H47" s="198" t="n"/>
      <c r="I47" s="198" t="n"/>
      <c r="J47" s="198" t="n"/>
      <c r="K47" s="198" t="n"/>
      <c r="L47" s="199" t="n"/>
    </row>
    <row r="48">
      <c r="A48" s="5" t="n"/>
      <c r="B48" s="4" t="n"/>
      <c r="C48" s="4" t="n"/>
      <c r="D48" s="4" t="n"/>
      <c r="E48" s="200" t="inlineStr">
        <is>
          <t>Реконструкция Дмитровского шоссе. Реконструкция транспортной развязки МКАД с Дмитровским шоссе, район Северный,СВАО г. Москвы</t>
        </is>
      </c>
      <c r="F48" s="196" t="n"/>
      <c r="G48" s="196" t="n"/>
      <c r="H48" s="196" t="n"/>
      <c r="I48" s="196" t="n"/>
      <c r="J48" s="196" t="n"/>
      <c r="K48" s="196" t="n"/>
      <c r="L48" s="197" t="n"/>
    </row>
    <row r="49">
      <c r="A49" s="86" t="n"/>
      <c r="B49" s="4" t="n"/>
      <c r="C49" s="4" t="n"/>
      <c r="D49" s="4" t="n"/>
      <c r="E49" s="188" t="n"/>
      <c r="L49" s="14" t="n"/>
    </row>
    <row r="50">
      <c r="A50" s="12" t="inlineStr">
        <is>
          <t xml:space="preserve">  Изм.   Кол.уч.</t>
        </is>
      </c>
      <c r="B50" s="11" t="inlineStr">
        <is>
          <t xml:space="preserve">   Лист    №док.</t>
        </is>
      </c>
      <c r="C50" s="4" t="inlineStr">
        <is>
          <t xml:space="preserve">  Подпись</t>
        </is>
      </c>
      <c r="D50" s="10" t="inlineStr">
        <is>
          <t>Дата</t>
        </is>
      </c>
      <c r="E50" s="192" t="n"/>
      <c r="F50" s="198" t="n"/>
      <c r="G50" s="198" t="n"/>
      <c r="H50" s="198" t="n"/>
      <c r="I50" s="198" t="n"/>
      <c r="J50" s="198" t="n"/>
      <c r="K50" s="198" t="n"/>
      <c r="L50" s="199" t="n"/>
    </row>
    <row r="51" ht="18" customHeight="1" s="87">
      <c r="A51" s="9" t="inlineStr">
        <is>
          <t xml:space="preserve">   Мастер</t>
        </is>
      </c>
      <c r="B51" s="40">
        <f>#REF!</f>
        <v/>
      </c>
      <c r="C51" s="4" t="n"/>
      <c r="D51" s="7" t="e">
        <v>#REF!</v>
      </c>
      <c r="E51" s="201" t="inlineStr">
        <is>
          <t>Автодорожный тоннель. СВСиУ. Съезд С-8. Закладное крепление на ПК 809 - ПК 817+3,45</t>
        </is>
      </c>
      <c r="F51" s="196" t="n"/>
      <c r="G51" s="196" t="n"/>
      <c r="H51" s="186" t="n"/>
      <c r="I51" s="10" t="inlineStr">
        <is>
          <t xml:space="preserve">   Стадия</t>
        </is>
      </c>
      <c r="J51" s="10" t="inlineStr">
        <is>
          <t xml:space="preserve">        Лист</t>
        </is>
      </c>
      <c r="K51" s="202" t="inlineStr">
        <is>
          <t xml:space="preserve">   Листов</t>
        </is>
      </c>
      <c r="L51" s="203" t="n"/>
    </row>
    <row r="52" ht="17.25" customHeight="1" s="87">
      <c r="A52" s="9" t="inlineStr">
        <is>
          <t xml:space="preserve">  Геодезист</t>
        </is>
      </c>
      <c r="B52" s="8" t="e">
        <v>#REF!</v>
      </c>
      <c r="C52" s="4" t="n"/>
      <c r="D52" s="7">
        <f>D51</f>
        <v/>
      </c>
      <c r="E52" s="188" t="n"/>
      <c r="H52" s="189" t="n"/>
      <c r="I52" s="204" t="inlineStr">
        <is>
          <t>ИД</t>
        </is>
      </c>
      <c r="J52" s="205" t="n"/>
      <c r="K52" s="206" t="n"/>
      <c r="L52" s="197" t="n"/>
    </row>
    <row r="53" ht="16.5" customHeight="1" s="87">
      <c r="A53" s="5" t="n"/>
      <c r="B53" s="4" t="n"/>
      <c r="C53" s="4" t="n"/>
      <c r="D53" s="4" t="n"/>
      <c r="E53" s="192" t="n"/>
      <c r="F53" s="198" t="n"/>
      <c r="G53" s="198" t="n"/>
      <c r="H53" s="193" t="n"/>
      <c r="I53" s="207" t="n"/>
      <c r="J53" s="207" t="n"/>
      <c r="K53" s="192" t="n"/>
      <c r="L53" s="199" t="n"/>
    </row>
    <row r="54" ht="15" customHeight="1" s="87">
      <c r="A54" s="5" t="n"/>
      <c r="B54" s="4" t="n"/>
      <c r="C54" s="4" t="n"/>
      <c r="D54" s="6" t="n"/>
      <c r="E54" s="215">
        <f> CONCATENATE(#REF!,#REF!,#REF!,#REF!,#REF!,#REF!,#REF!,#REF!,#REF!,#REF!)</f>
        <v/>
      </c>
      <c r="F54" s="196" t="n"/>
      <c r="G54" s="196" t="n"/>
      <c r="H54" s="186" t="n"/>
      <c r="I54" s="209" t="inlineStr">
        <is>
          <t>ООО"Капиталстрой"</t>
        </is>
      </c>
      <c r="J54" s="196" t="n"/>
      <c r="K54" s="196" t="n"/>
      <c r="L54" s="197" t="n"/>
    </row>
    <row r="55">
      <c r="A55" s="5" t="n"/>
      <c r="B55" s="4" t="n"/>
      <c r="C55" s="4" t="n"/>
      <c r="D55" s="4" t="n"/>
      <c r="E55" s="188" t="n"/>
      <c r="H55" s="189" t="n"/>
      <c r="I55" s="188" t="n"/>
      <c r="L55" s="14" t="n"/>
    </row>
    <row r="56" ht="13.5" customHeight="1" s="87" thickBot="1">
      <c r="A56" s="3" t="n"/>
      <c r="B56" s="2" t="n"/>
      <c r="C56" s="2" t="n"/>
      <c r="D56" s="1" t="n"/>
      <c r="E56" s="210" t="n"/>
      <c r="F56" s="211" t="n"/>
      <c r="G56" s="211" t="n"/>
      <c r="H56" s="212" t="n"/>
      <c r="I56" s="210" t="n"/>
      <c r="J56" s="211" t="n"/>
      <c r="K56" s="211" t="n"/>
      <c r="L56" s="213" t="n"/>
    </row>
  </sheetData>
  <mergeCells count="37">
    <mergeCell ref="K16:L16"/>
    <mergeCell ref="A30:B30"/>
    <mergeCell ref="K9:L9"/>
    <mergeCell ref="E5:F5"/>
    <mergeCell ref="A27:C27"/>
    <mergeCell ref="E46:L47"/>
    <mergeCell ref="H1:L1"/>
    <mergeCell ref="E54:H56"/>
    <mergeCell ref="D31:E31"/>
    <mergeCell ref="A6:B6"/>
    <mergeCell ref="K52:L53"/>
    <mergeCell ref="K26:L26"/>
    <mergeCell ref="K21:L21"/>
    <mergeCell ref="F3:G3"/>
    <mergeCell ref="K29:L29"/>
    <mergeCell ref="I9:J17"/>
    <mergeCell ref="K51:L51"/>
    <mergeCell ref="E48:L50"/>
    <mergeCell ref="F28:H28"/>
    <mergeCell ref="E4:F4"/>
    <mergeCell ref="F27:H27"/>
    <mergeCell ref="I52:I53"/>
    <mergeCell ref="K22:L22"/>
    <mergeCell ref="F2:G2"/>
    <mergeCell ref="K12:L12"/>
    <mergeCell ref="I54:L56"/>
    <mergeCell ref="E51:H53"/>
    <mergeCell ref="K23:L23"/>
    <mergeCell ref="A22:B22"/>
    <mergeCell ref="K17:L17"/>
    <mergeCell ref="K7:L7"/>
    <mergeCell ref="J52:J53"/>
    <mergeCell ref="K10:L10"/>
    <mergeCell ref="K19:L19"/>
    <mergeCell ref="A9:B9"/>
    <mergeCell ref="G9:H9"/>
    <mergeCell ref="I18:J30"/>
  </mergeCells>
  <pageMargins left="0.7874015748031497" right="0.1968503937007874" top="0.1968503937007874" bottom="0.1968503937007874" header="0" footer="0.1968503937007874"/>
  <pageSetup orientation="portrait" paperSize="9" scale="97"/>
</worksheet>
</file>

<file path=xl/worksheets/sheet3.xml><?xml version="1.0" encoding="utf-8"?>
<worksheet xmlns="http://schemas.openxmlformats.org/spreadsheetml/2006/main">
  <sheetPr codeName="Лист3">
    <tabColor theme="6" tint="0.7999816888943144"/>
    <outlinePr summaryBelow="1" summaryRight="1"/>
    <pageSetUpPr/>
  </sheetPr>
  <dimension ref="A1:H118"/>
  <sheetViews>
    <sheetView tabSelected="1" view="pageBreakPreview" topLeftCell="A73" zoomScale="85" zoomScaleNormal="85" zoomScaleSheetLayoutView="85" zoomScalePageLayoutView="110" workbookViewId="0">
      <selection activeCell="D85" sqref="D85:H85"/>
    </sheetView>
  </sheetViews>
  <sheetFormatPr baseColWidth="8" defaultRowHeight="15"/>
  <cols>
    <col width="25.5703125" customWidth="1" style="27" min="1" max="1"/>
    <col width="10.42578125" customWidth="1" style="27" min="2" max="2"/>
    <col width="7.42578125" customWidth="1" style="27" min="3" max="3"/>
    <col width="6.42578125" customWidth="1" style="27" min="4" max="4"/>
    <col width="8.42578125" customWidth="1" style="27" min="5" max="5"/>
    <col width="12.42578125" customWidth="1" style="27" min="6" max="6"/>
    <col width="15.42578125" customWidth="1" style="27" min="7" max="7"/>
    <col width="45.140625" customWidth="1" style="27" min="8" max="8"/>
    <col width="9.140625" customWidth="1" style="27" min="9" max="16384"/>
  </cols>
  <sheetData>
    <row r="1" ht="15.95" customHeight="1" s="87">
      <c r="A1" s="153" t="inlineStr">
        <is>
          <t>Объект капитального строительства</t>
        </is>
      </c>
      <c r="C1" s="154" t="inlineStr">
        <is>
          <t xml:space="preserve">Рублево-Архангельская линия Московского метрополитена, станция </t>
        </is>
      </c>
      <c r="D1" s="198" t="n"/>
      <c r="E1" s="198" t="n"/>
      <c r="F1" s="198" t="n"/>
      <c r="G1" s="198" t="n"/>
      <c r="H1" s="198" t="n"/>
    </row>
    <row r="2" ht="15.75" customHeight="1" s="87">
      <c r="A2" s="155" t="inlineStr">
        <is>
          <t xml:space="preserve">метро "Шелепиха" - станция метро "Липовая Роща". 1  этап: Участок линии от ст. "Шелепиха" до станции </t>
        </is>
      </c>
      <c r="B2" s="198" t="n"/>
      <c r="C2" s="198" t="n"/>
      <c r="D2" s="198" t="n"/>
      <c r="E2" s="198" t="n"/>
      <c r="F2" s="198" t="n"/>
      <c r="G2" s="198" t="n"/>
      <c r="H2" s="198" t="n"/>
    </row>
    <row r="3" ht="15.75" customHeight="1" s="87">
      <c r="A3" s="156" t="inlineStr">
        <is>
          <t>"Бульвар Карбышева" с тупиками за ст. "Бульвар Карбышева". Станционный комплекс "Звенигородская".</t>
        </is>
      </c>
      <c r="B3" s="216" t="n"/>
      <c r="C3" s="216" t="n"/>
      <c r="D3" s="216" t="n"/>
      <c r="E3" s="216" t="n"/>
      <c r="F3" s="216" t="n"/>
      <c r="G3" s="216" t="n"/>
      <c r="H3" s="216" t="n"/>
    </row>
    <row r="4" ht="12" customHeight="1" s="87">
      <c r="A4" s="157" t="inlineStr">
        <is>
          <t>(наименование проектной документации, почтовый или строительный адрес объекта капитального строительства)</t>
        </is>
      </c>
      <c r="B4" s="196" t="n"/>
      <c r="C4" s="196" t="n"/>
      <c r="D4" s="196" t="n"/>
      <c r="E4" s="196" t="n"/>
      <c r="F4" s="196" t="n"/>
      <c r="G4" s="196" t="n"/>
      <c r="H4" s="196" t="n"/>
    </row>
    <row r="5" ht="12" customHeight="1" s="87">
      <c r="A5" s="153" t="inlineStr">
        <is>
          <t>Застройщик (технический заказчик, эксплуатирующая организация или региональный оператор)</t>
        </is>
      </c>
    </row>
    <row r="6" ht="15.95" customHeight="1" s="87">
      <c r="A6" s="154" t="inlineStr">
        <is>
          <t xml:space="preserve">Государственное унитарное предприятие города Москвы "Московский ордена Ленина и ордена Трудового красного </t>
        </is>
      </c>
      <c r="B6" s="198" t="n"/>
      <c r="C6" s="198" t="n"/>
      <c r="D6" s="198" t="n"/>
      <c r="E6" s="198" t="n"/>
      <c r="F6" s="198" t="n"/>
      <c r="G6" s="198" t="n"/>
      <c r="H6" s="198" t="n"/>
    </row>
    <row r="7" ht="12" customHeight="1" s="87">
      <c r="A7" s="157" t="inlineStr">
        <is>
          <t>(фамилия, имя, отчество, адрес места жительства, ОРГНИП, ИНН индивидуального предпринимателя,</t>
        </is>
      </c>
      <c r="B7" s="196" t="n"/>
      <c r="C7" s="196" t="n"/>
      <c r="D7" s="196" t="n"/>
      <c r="E7" s="196" t="n"/>
      <c r="F7" s="196" t="n"/>
      <c r="G7" s="196" t="n"/>
      <c r="H7" s="196" t="n"/>
    </row>
    <row r="8" ht="15.95" customHeight="1" s="87">
      <c r="A8" s="154" t="inlineStr">
        <is>
          <t>знамени метрополитен им. В.И.Ленина» (ГУП "Московский метрополитен"), ОГРН 1027700096280, ИНН 7702038150,</t>
        </is>
      </c>
      <c r="B8" s="198" t="n"/>
      <c r="C8" s="198" t="n"/>
      <c r="D8" s="198" t="n"/>
      <c r="E8" s="198" t="n"/>
      <c r="F8" s="198" t="n"/>
      <c r="G8" s="198" t="n"/>
      <c r="H8" s="198" t="n"/>
    </row>
    <row r="9" ht="12" customHeight="1" s="87">
      <c r="A9" s="159" t="inlineStr">
        <is>
          <t>наименование, ОГРН, ИНН, место нахождения юридического лица, телефон/факс,</t>
        </is>
      </c>
      <c r="B9" s="216" t="n"/>
      <c r="C9" s="216" t="n"/>
      <c r="D9" s="216" t="n"/>
      <c r="E9" s="216" t="n"/>
      <c r="F9" s="216" t="n"/>
      <c r="G9" s="216" t="n"/>
      <c r="H9" s="216" t="n"/>
    </row>
    <row r="10" ht="15.95" customHeight="1" s="87">
      <c r="A10" s="160" t="inlineStr">
        <is>
          <t xml:space="preserve">129110, г. Москва, Проспект Мира, д. 41, стр. 2, тел. (495) 622-17-91. Саморегулируемая организация Ассоциация </t>
        </is>
      </c>
      <c r="B10" s="216" t="n"/>
      <c r="C10" s="216" t="n"/>
      <c r="D10" s="216" t="n"/>
      <c r="E10" s="216" t="n"/>
      <c r="F10" s="216" t="n"/>
      <c r="G10" s="216" t="n"/>
      <c r="H10" s="216" t="n"/>
    </row>
    <row r="11" ht="12" customHeight="1" s="87">
      <c r="A11" s="159" t="inlineStr">
        <is>
          <t>наименование, ОГРН, ИНН саморегулируемой организации, членом которой является - для индивидуальных предпринимателей и юридических лиц;</t>
        </is>
      </c>
      <c r="B11" s="216" t="n"/>
      <c r="C11" s="216" t="n"/>
      <c r="D11" s="216" t="n"/>
      <c r="E11" s="216" t="n"/>
      <c r="F11" s="216" t="n"/>
      <c r="G11" s="216" t="n"/>
      <c r="H11" s="216" t="n"/>
    </row>
    <row r="12" ht="15.95" customHeight="1" s="87">
      <c r="A12" s="160" t="inlineStr">
        <is>
          <t>"Объединение подрядчиков в строительстве". ОГРН 1087799040230, ИНН 7704275614</t>
        </is>
      </c>
      <c r="B12" s="216" t="n"/>
      <c r="C12" s="216" t="n"/>
      <c r="D12" s="216" t="n"/>
      <c r="E12" s="216" t="n"/>
      <c r="F12" s="216" t="n"/>
      <c r="G12" s="216" t="n"/>
      <c r="H12" s="216" t="n"/>
    </row>
    <row r="13" ht="12" customHeight="1" s="87">
      <c r="A13" s="157" t="inlineStr">
        <is>
          <t>фамилия, имя, отчество, паспортные данные, адрес места жительства, телефон/факс - для физических лиц, не являющихся индивидуальными предпринимателями)</t>
        </is>
      </c>
      <c r="B13" s="196" t="n"/>
      <c r="C13" s="196" t="n"/>
      <c r="D13" s="196" t="n"/>
      <c r="E13" s="196" t="n"/>
      <c r="F13" s="196" t="n"/>
      <c r="G13" s="196" t="n"/>
      <c r="H13" s="196" t="n"/>
    </row>
    <row r="14" ht="20.1" customHeight="1" s="87">
      <c r="A14" s="153" t="inlineStr">
        <is>
          <t>Лицо осуществляющее строительство</t>
        </is>
      </c>
      <c r="D14" s="154" t="inlineStr">
        <is>
          <t>АО "Мосинжпроект", ОГРН 1107746614436,  ИНН 7701885820,</t>
        </is>
      </c>
      <c r="E14" s="198" t="n"/>
      <c r="F14" s="198" t="n"/>
      <c r="G14" s="198" t="n"/>
      <c r="H14" s="198" t="n"/>
    </row>
    <row r="15" ht="12" customHeight="1" s="87">
      <c r="A15" s="46" t="n"/>
      <c r="B15" s="47" t="n"/>
      <c r="C15" s="47" t="n"/>
      <c r="D15" s="157" t="inlineStr">
        <is>
          <t>(фамилия, имя, отчество, адрес места жительства, ОГРНИП, ИНН индивидуального предпринимателя,</t>
        </is>
      </c>
      <c r="E15" s="196" t="n"/>
      <c r="F15" s="196" t="n"/>
      <c r="G15" s="196" t="n"/>
      <c r="H15" s="196" t="n"/>
    </row>
    <row r="16" ht="15.95" customHeight="1" s="87">
      <c r="A16" s="154" t="inlineStr">
        <is>
          <t>101990, г. Москва, Сверчков переулок, д. 4/1, тел. (495) 625-25-44. Саморегулируемая организация</t>
        </is>
      </c>
      <c r="B16" s="198" t="n"/>
      <c r="C16" s="198" t="n"/>
      <c r="D16" s="198" t="n"/>
      <c r="E16" s="198" t="n"/>
      <c r="F16" s="198" t="n"/>
      <c r="G16" s="198" t="n"/>
      <c r="H16" s="198" t="n"/>
    </row>
    <row r="17" ht="12" customHeight="1" s="87">
      <c r="A17" s="157" t="inlineStr">
        <is>
          <t>наименование, ОГРН, ИНН, место нахождения юридического лица, телефон/факс,</t>
        </is>
      </c>
      <c r="B17" s="196" t="n"/>
      <c r="C17" s="196" t="n"/>
      <c r="D17" s="196" t="n"/>
      <c r="E17" s="196" t="n"/>
      <c r="F17" s="196" t="n"/>
      <c r="G17" s="196" t="n"/>
      <c r="H17" s="196" t="n"/>
    </row>
    <row r="18" ht="15.95" customHeight="1" s="87">
      <c r="A18" s="154" t="inlineStr">
        <is>
          <t>Союз дорожно-транспортных строителей "СОЮЗДОРСТРОЙ", ОГРН 1097799003323, ИНН 7701016700</t>
        </is>
      </c>
      <c r="B18" s="198" t="n"/>
      <c r="C18" s="198" t="n"/>
      <c r="D18" s="198" t="n"/>
      <c r="E18" s="198" t="n"/>
      <c r="F18" s="198" t="n"/>
      <c r="G18" s="198" t="n"/>
      <c r="H18" s="198" t="n"/>
    </row>
    <row r="19" ht="12" customHeight="1" s="87">
      <c r="A19" s="157" t="inlineStr">
        <is>
          <t>наименование, ОГРН, ИНН саморегулируемой организации, членом которой является)</t>
        </is>
      </c>
      <c r="B19" s="196" t="n"/>
      <c r="C19" s="196" t="n"/>
      <c r="D19" s="196" t="n"/>
      <c r="E19" s="196" t="n"/>
      <c r="F19" s="196" t="n"/>
      <c r="G19" s="196" t="n"/>
      <c r="H19" s="196" t="n"/>
    </row>
    <row r="20" ht="20.1" customHeight="1" s="87">
      <c r="A20" s="153" t="inlineStr">
        <is>
          <t>Лицо, осуществляющее подготовку проектной документации</t>
        </is>
      </c>
      <c r="F20" s="48" t="inlineStr">
        <is>
          <t>АО "Мосинжпроект"; ОГРН 1107746614436,</t>
        </is>
      </c>
      <c r="G20" s="48" t="n"/>
      <c r="H20" s="48" t="n"/>
    </row>
    <row r="21" ht="12" customHeight="1" s="87">
      <c r="A21" s="46" t="n"/>
      <c r="B21" s="161" t="inlineStr">
        <is>
          <t>(фамилия, имя, отчество, адрес места жительства, ОГРНИП, ИНН индивидуального предпринимателя,</t>
        </is>
      </c>
    </row>
    <row r="22" ht="15.95" customHeight="1" s="87">
      <c r="A22" s="154" t="inlineStr">
        <is>
          <t>ИНН 7701885820, 101990, г. Москва, Сверчков переулок, д. 4/1, тел.: (495) 625-25-44; Саморегулируемая организация</t>
        </is>
      </c>
      <c r="B22" s="198" t="n"/>
      <c r="C22" s="198" t="n"/>
      <c r="D22" s="198" t="n"/>
      <c r="E22" s="198" t="n"/>
      <c r="F22" s="198" t="n"/>
      <c r="G22" s="198" t="n"/>
      <c r="H22" s="198" t="n"/>
    </row>
    <row r="23" ht="12" customHeight="1" s="87">
      <c r="A23" s="157" t="inlineStr">
        <is>
          <t>наименование, ОГРН, ИНН, место нахождения юридического лица, телефон/факс,</t>
        </is>
      </c>
      <c r="B23" s="196" t="n"/>
      <c r="C23" s="196" t="n"/>
      <c r="D23" s="196" t="n"/>
      <c r="E23" s="196" t="n"/>
      <c r="F23" s="196" t="n"/>
      <c r="G23" s="196" t="n"/>
      <c r="H23" s="196" t="n"/>
    </row>
    <row r="24" ht="15.95" customHeight="1" s="87">
      <c r="A24" s="154" t="inlineStr">
        <is>
          <t>Союз дорожных проектных организаций "РОДОС", ОГРН 1097799008890, ИНН 7743088946</t>
        </is>
      </c>
      <c r="B24" s="198" t="n"/>
      <c r="C24" s="198" t="n"/>
      <c r="D24" s="198" t="n"/>
      <c r="E24" s="198" t="n"/>
      <c r="F24" s="198" t="n"/>
      <c r="G24" s="198" t="n"/>
      <c r="H24" s="198" t="n"/>
    </row>
    <row r="25" ht="12" customHeight="1" s="87">
      <c r="A25" s="157" t="inlineStr">
        <is>
          <t>наименование, ОГРН, ИНН саморегулируемой организации, членом которой является)</t>
        </is>
      </c>
      <c r="B25" s="196" t="n"/>
      <c r="C25" s="196" t="n"/>
      <c r="D25" s="196" t="n"/>
      <c r="E25" s="196" t="n"/>
      <c r="F25" s="196" t="n"/>
      <c r="G25" s="196" t="n"/>
      <c r="H25" s="196" t="n"/>
    </row>
    <row r="26" ht="20.1" customHeight="1" s="87">
      <c r="A26" s="162" t="inlineStr">
        <is>
          <t>АКТ</t>
        </is>
      </c>
    </row>
    <row r="27" ht="20.1" customHeight="1" s="87">
      <c r="A27" s="163" t="inlineStr">
        <is>
          <t>освидетельствования скрытых работ</t>
        </is>
      </c>
    </row>
    <row r="28" ht="15.75" customHeight="1" s="87">
      <c r="A28" s="164" t="inlineStr">
        <is>
          <t>№06/25Б-4</t>
        </is>
      </c>
      <c r="D28" s="49" t="n"/>
      <c r="E28" s="49" t="n"/>
      <c r="F28" s="49" t="n"/>
      <c r="G28" s="50" t="n"/>
      <c r="H28" s="62" t="inlineStr">
        <is>
          <t>20.06.2025</t>
        </is>
      </c>
    </row>
    <row r="29" ht="9.949999999999999" customHeight="1" s="87">
      <c r="A29" s="51" t="n"/>
      <c r="B29" s="52" t="n"/>
      <c r="C29" s="52" t="n"/>
      <c r="D29" s="52" t="n"/>
      <c r="E29" s="52" t="n"/>
      <c r="F29" s="52" t="n"/>
      <c r="G29" s="50" t="n"/>
      <c r="H29" s="44" t="inlineStr">
        <is>
          <t>(дата составления акта)</t>
        </is>
      </c>
    </row>
    <row r="30" ht="20.1" customHeight="1" s="87">
      <c r="A30" s="165" t="inlineStr">
        <is>
          <t xml:space="preserve">Представитель застройщика (технического заказчика, эксплуатирующей организации или регионального оператора) по вопросам   </t>
        </is>
      </c>
    </row>
    <row r="31" ht="15.95" customHeight="1" s="87">
      <c r="A31" s="165" t="inlineStr">
        <is>
          <t>строительного контроля</t>
        </is>
      </c>
      <c r="B31" s="154" t="inlineStr">
        <is>
          <t xml:space="preserve">Инспектор по качеству и приемке строительно-монтажных работ линейных объектов 1 </t>
        </is>
      </c>
      <c r="C31" s="198" t="n"/>
      <c r="D31" s="198" t="n"/>
      <c r="E31" s="198" t="n"/>
      <c r="F31" s="198" t="n"/>
      <c r="G31" s="198" t="n"/>
      <c r="H31" s="198" t="n"/>
    </row>
    <row r="32" ht="12" customFormat="1" customHeight="1" s="54">
      <c r="A32" s="166" t="inlineStr">
        <is>
          <t xml:space="preserve">                                                                                                              (должность, фамилия, инициалы, идентификационный номер в национальном реестре специалистов</t>
        </is>
      </c>
    </row>
    <row r="33" ht="15.75" customHeight="1" s="87">
      <c r="A33" s="154" t="inlineStr">
        <is>
          <t xml:space="preserve">Дирекции строящегося метрополитена Ушанов О.И., приказ № ДСМ-01-06-22 от 06.03.2024 г., идентификационный   </t>
        </is>
      </c>
      <c r="B33" s="198" t="n"/>
      <c r="C33" s="198" t="n"/>
      <c r="D33" s="198" t="n"/>
      <c r="E33" s="198" t="n"/>
      <c r="F33" s="198" t="n"/>
      <c r="G33" s="198" t="n"/>
      <c r="H33" s="198" t="n"/>
    </row>
    <row r="34" ht="12" customFormat="1" customHeight="1" s="54">
      <c r="A34" s="157" t="inlineStr">
        <is>
          <t>в области строительства, реквизиты распорядительного документа, подтверждающего полномочия,</t>
        </is>
      </c>
      <c r="B34" s="196" t="n"/>
      <c r="C34" s="196" t="n"/>
      <c r="D34" s="196" t="n"/>
      <c r="E34" s="196" t="n"/>
      <c r="F34" s="196" t="n"/>
      <c r="G34" s="196" t="n"/>
      <c r="H34" s="196" t="n"/>
    </row>
    <row r="35" ht="15.95" customHeight="1" s="87">
      <c r="A35" s="154" t="inlineStr">
        <is>
          <t xml:space="preserve">номер в национальном реестре специалистов в области строительства С-50-187236 от 13.11.2023г., ГУП </t>
        </is>
      </c>
      <c r="B35" s="198" t="n"/>
      <c r="C35" s="198" t="n"/>
      <c r="D35" s="198" t="n"/>
      <c r="E35" s="198" t="n"/>
      <c r="F35" s="198" t="n"/>
      <c r="G35" s="198" t="n"/>
      <c r="H35" s="198" t="n"/>
    </row>
    <row r="36" ht="12" customFormat="1" customHeight="1" s="54">
      <c r="A36" s="157" t="inlineStr">
        <is>
          <t>с указанием наименования, ОГРН, ИНН,  места нахождения юридического лица,</t>
        </is>
      </c>
      <c r="B36" s="196" t="n"/>
      <c r="C36" s="196" t="n"/>
      <c r="D36" s="196" t="n"/>
      <c r="E36" s="196" t="n"/>
      <c r="F36" s="196" t="n"/>
      <c r="G36" s="196" t="n"/>
      <c r="H36" s="196" t="n"/>
    </row>
    <row r="37" ht="15.95" customHeight="1" s="87">
      <c r="A37" s="154" t="inlineStr">
        <is>
          <t>"Московский метрополитен", ОГРН 1027700096280, ИНН 7702038150,129110, г. Москва, Проспект Мира, д. 41, стр. 2.</t>
        </is>
      </c>
      <c r="B37" s="198" t="n"/>
      <c r="C37" s="198" t="n"/>
      <c r="D37" s="198" t="n"/>
      <c r="E37" s="198" t="n"/>
      <c r="F37" s="198" t="n"/>
      <c r="G37" s="198" t="n"/>
      <c r="H37" s="198" t="n"/>
    </row>
    <row r="38" ht="12" customFormat="1" customHeight="1" s="54">
      <c r="A38" s="157" t="inlineStr">
        <is>
          <t>фамилии, имени, отчества, адреса места жительства, ОГРНИП, ИНН индивидуального предпринимателя)</t>
        </is>
      </c>
      <c r="B38" s="196" t="n"/>
      <c r="C38" s="196" t="n"/>
      <c r="D38" s="196" t="n"/>
      <c r="E38" s="196" t="n"/>
      <c r="F38" s="196" t="n"/>
      <c r="G38" s="196" t="n"/>
      <c r="H38" s="196" t="n"/>
    </row>
    <row r="39" ht="20.1" customHeight="1" s="87">
      <c r="A39" s="167" t="inlineStr">
        <is>
          <t xml:space="preserve">Представитель лица, осуществляющего строительство  </t>
        </is>
      </c>
      <c r="E39" s="154" t="inlineStr">
        <is>
          <t>Главный специалист производственного управления</t>
        </is>
      </c>
      <c r="F39" s="198" t="n"/>
      <c r="G39" s="198" t="n"/>
      <c r="H39" s="198" t="n"/>
    </row>
    <row r="40" ht="15.95" customHeight="1" s="87">
      <c r="A40" s="154" t="inlineStr">
        <is>
          <t xml:space="preserve"> производственного департамента дивизиона по строительству метро АО "Мосинжпроект" Бирин А.С., </t>
        </is>
      </c>
      <c r="B40" s="198" t="n"/>
      <c r="C40" s="198" t="n"/>
      <c r="D40" s="198" t="n"/>
      <c r="E40" s="198" t="n"/>
      <c r="F40" s="198" t="n"/>
      <c r="G40" s="198" t="n"/>
      <c r="H40" s="198" t="n"/>
    </row>
    <row r="41" ht="15.95" customHeight="1" s="87">
      <c r="A41" s="154" t="inlineStr">
        <is>
          <t>приказ  № 78 от 28.01.2025 г.</t>
        </is>
      </c>
      <c r="B41" s="198" t="n"/>
      <c r="C41" s="198" t="n"/>
      <c r="D41" s="198" t="n"/>
      <c r="E41" s="198" t="n"/>
      <c r="F41" s="198" t="n"/>
      <c r="G41" s="198" t="n"/>
      <c r="H41" s="198" t="n"/>
    </row>
    <row r="42" ht="12" customFormat="1" customHeight="1" s="54">
      <c r="A42" s="157" t="inlineStr">
        <is>
          <t>(должность, фамилия, инициалы, реквизиты распорядительного документа, подтверждающего полномочия)</t>
        </is>
      </c>
      <c r="B42" s="196" t="n"/>
      <c r="C42" s="196" t="n"/>
      <c r="D42" s="196" t="n"/>
      <c r="E42" s="196" t="n"/>
      <c r="F42" s="196" t="n"/>
      <c r="G42" s="196" t="n"/>
      <c r="H42" s="196" t="n"/>
    </row>
    <row r="43" ht="20.1" customHeight="1" s="87">
      <c r="A43" s="167" t="inlineStr">
        <is>
          <t>Представитель лица, осуществляющего строительство, по вопросам строительного контроля (специалист по организации строительства)</t>
        </is>
      </c>
    </row>
    <row r="44" ht="15.75" customFormat="1" customHeight="1" s="54">
      <c r="A44" s="154" t="inlineStr">
        <is>
          <t xml:space="preserve">Ведущий инженер отдела качества общестроительных работ управления качества </t>
        </is>
      </c>
      <c r="B44" s="198" t="n"/>
      <c r="C44" s="198" t="n"/>
      <c r="D44" s="198" t="n"/>
      <c r="E44" s="198" t="n"/>
      <c r="F44" s="198" t="n"/>
      <c r="G44" s="198" t="n"/>
      <c r="H44" s="198" t="n"/>
    </row>
    <row r="45" ht="12" customFormat="1" customHeight="1" s="54">
      <c r="A45" s="168" t="inlineStr">
        <is>
          <t>(должность, фамилия, инициалы, идентификационный номер</t>
        </is>
      </c>
    </row>
    <row r="46" ht="15.75" customFormat="1" customHeight="1" s="54">
      <c r="A46" s="154" t="inlineStr">
        <is>
          <t>общестроительных работ департамента качества АО "Мосинжпроект" Сироткин К.В.,</t>
        </is>
      </c>
      <c r="B46" s="198" t="n"/>
      <c r="C46" s="198" t="n"/>
      <c r="D46" s="198" t="n"/>
      <c r="E46" s="198" t="n"/>
      <c r="F46" s="198" t="n"/>
      <c r="G46" s="198" t="n"/>
      <c r="H46" s="198" t="n"/>
    </row>
    <row r="47" ht="12" customFormat="1" customHeight="1" s="54">
      <c r="A47" s="157" t="inlineStr">
        <is>
          <t xml:space="preserve"> в национальном реестре специалистов в области строительства,</t>
        </is>
      </c>
      <c r="B47" s="196" t="n"/>
      <c r="C47" s="196" t="n"/>
      <c r="D47" s="196" t="n"/>
      <c r="E47" s="196" t="n"/>
      <c r="F47" s="196" t="n"/>
      <c r="G47" s="196" t="n"/>
      <c r="H47" s="196" t="n"/>
    </row>
    <row r="48" ht="15.75" customFormat="1" customHeight="1" s="54">
      <c r="A48" s="154" t="inlineStr">
        <is>
          <t>С-77-218302 от 03.08.2020 г., приказ №1174 от 25.10.2023 г.</t>
        </is>
      </c>
      <c r="B48" s="198" t="n"/>
      <c r="C48" s="198" t="n"/>
      <c r="D48" s="198" t="n"/>
      <c r="E48" s="198" t="n"/>
      <c r="F48" s="198" t="n"/>
      <c r="G48" s="198" t="n"/>
      <c r="H48" s="198" t="n"/>
    </row>
    <row r="49" ht="12" customFormat="1" customHeight="1" s="54">
      <c r="A49" s="157" t="inlineStr">
        <is>
          <t>реквизиты распорядительного документа, подтверждающего полномочия)</t>
        </is>
      </c>
      <c r="B49" s="196" t="n"/>
      <c r="C49" s="196" t="n"/>
      <c r="D49" s="196" t="n"/>
      <c r="E49" s="196" t="n"/>
      <c r="F49" s="196" t="n"/>
      <c r="G49" s="196" t="n"/>
      <c r="H49" s="196" t="n"/>
    </row>
    <row r="50" ht="16.5" customFormat="1" customHeight="1" s="54">
      <c r="A50" s="167" t="inlineStr">
        <is>
          <t>Представитель лица, осуществляющего подготовку проектной документации</t>
        </is>
      </c>
    </row>
    <row r="51" ht="15.75" customFormat="1" customHeight="1" s="54">
      <c r="A51" s="154" t="inlineStr">
        <is>
          <t>Ведущий инженер группы авторского надзора Меджидов Р.М., приказ №130/1 от 22.07.2024 г.; ООО "Институт</t>
        </is>
      </c>
      <c r="B51" s="198" t="n"/>
      <c r="C51" s="198" t="n"/>
      <c r="D51" s="198" t="n"/>
      <c r="E51" s="198" t="n"/>
      <c r="F51" s="198" t="n"/>
      <c r="G51" s="198" t="n"/>
      <c r="H51" s="198" t="n"/>
    </row>
    <row r="52" ht="12" customFormat="1" customHeight="1" s="54">
      <c r="A52" s="170" t="inlineStr">
        <is>
          <t>(должность, фамилия, инициалы, реквизиты распорядительного документа, подтверждающего полномочия, с указанием наименования, ОГРН, ИНН, места нахождения юридического лица,</t>
        </is>
      </c>
      <c r="B52" s="196" t="n"/>
      <c r="C52" s="196" t="n"/>
      <c r="D52" s="196" t="n"/>
      <c r="E52" s="196" t="n"/>
      <c r="F52" s="196" t="n"/>
      <c r="G52" s="196" t="n"/>
      <c r="H52" s="196" t="n"/>
    </row>
    <row r="53" ht="15.75" customFormat="1" customHeight="1" s="54">
      <c r="A53" s="171" t="inlineStr">
        <is>
          <t xml:space="preserve">"Мосинжпроект", ОГРН 5157746085173, ИНН 9701021862, 101000, г. Москва, Сверчков переулок, д. 4/1. Саморегулируемая </t>
        </is>
      </c>
      <c r="B53" s="198" t="n"/>
      <c r="C53" s="198" t="n"/>
      <c r="D53" s="198" t="n"/>
      <c r="E53" s="198" t="n"/>
      <c r="F53" s="198" t="n"/>
      <c r="G53" s="198" t="n"/>
      <c r="H53" s="198" t="n"/>
    </row>
    <row r="54" ht="10.5" customHeight="1" s="87">
      <c r="A54" s="170" t="inlineStr">
        <is>
          <t>фамилии, имени, отчества, адреса места жительства, ОГРНИП, ИНН индивидуального предпринимателя,</t>
        </is>
      </c>
      <c r="B54" s="196" t="n"/>
      <c r="C54" s="196" t="n"/>
      <c r="D54" s="196" t="n"/>
      <c r="E54" s="196" t="n"/>
      <c r="F54" s="196" t="n"/>
      <c r="G54" s="196" t="n"/>
      <c r="H54" s="196" t="n"/>
    </row>
    <row r="55" ht="15.75" customFormat="1" customHeight="1" s="54">
      <c r="A55" s="171" t="inlineStr">
        <is>
          <t>организация Союз дорожных проектных организаций "РОДОС", ОГРН 1097799008890, ИНН 7743088946</t>
        </is>
      </c>
      <c r="B55" s="198" t="n"/>
      <c r="C55" s="198" t="n"/>
      <c r="D55" s="198" t="n"/>
      <c r="E55" s="198" t="n"/>
      <c r="F55" s="198" t="n"/>
      <c r="G55" s="198" t="n"/>
      <c r="H55" s="198" t="n"/>
    </row>
    <row r="56" ht="15" customHeight="1" s="87">
      <c r="A56" s="157" t="inlineStr">
        <is>
          <t>фамилии, имени, отчества, адреса места жительства, ОГРНИП, ИНН индивидуального предпринимателя)</t>
        </is>
      </c>
      <c r="B56" s="196" t="n"/>
      <c r="C56" s="196" t="n"/>
      <c r="D56" s="196" t="n"/>
      <c r="E56" s="196" t="n"/>
      <c r="F56" s="196" t="n"/>
      <c r="G56" s="196" t="n"/>
      <c r="H56" s="196" t="n"/>
    </row>
    <row r="57" ht="15.75" customFormat="1" customHeight="1" s="54">
      <c r="A57" s="153" t="inlineStr">
        <is>
          <t xml:space="preserve">Представитель лица, выполнившего работы, подлежащие освидетельствованию </t>
        </is>
      </c>
    </row>
    <row r="58" ht="15.95" customHeight="1" s="87">
      <c r="A58" s="154" t="inlineStr">
        <is>
          <t>Начальник участка №2 Сартаков М.В., приказ №32 от 01.08.2024 г.; ООО «ТМГ», ОГРН 1187746101146,</t>
        </is>
      </c>
      <c r="B58" s="198" t="n"/>
      <c r="C58" s="198" t="n"/>
      <c r="D58" s="198" t="n"/>
      <c r="E58" s="198" t="n"/>
      <c r="F58" s="198" t="n"/>
      <c r="G58" s="198" t="n"/>
      <c r="H58" s="198" t="n"/>
    </row>
    <row r="59" ht="12" customFormat="1" customHeight="1" s="54">
      <c r="A59" s="157" t="inlineStr">
        <is>
          <t>(должность, фамилия, инициалы, реквизиты распорядительного документа, подтверждающего полномочия, с указанием наименования, ОГРН, ИНН, места нахождения юридического лица,</t>
        </is>
      </c>
      <c r="B59" s="196" t="n"/>
      <c r="C59" s="196" t="n"/>
      <c r="D59" s="196" t="n"/>
      <c r="E59" s="196" t="n"/>
      <c r="F59" s="196" t="n"/>
      <c r="G59" s="196" t="n"/>
      <c r="H59" s="196" t="n"/>
    </row>
    <row r="60" ht="15.75" customHeight="1" s="87">
      <c r="A60" s="154" t="inlineStr">
        <is>
          <t xml:space="preserve"> ИНН 7704450802, 123308, г. Москва, вн.тер.г. муниципальный округ Хорошево-Мневники, ул. 3-я Хорошевская, д. 2, стр. 1</t>
        </is>
      </c>
      <c r="B60" s="198" t="n"/>
      <c r="C60" s="198" t="n"/>
      <c r="D60" s="198" t="n"/>
      <c r="E60" s="198" t="n"/>
      <c r="F60" s="198" t="n"/>
      <c r="G60" s="198" t="n"/>
      <c r="H60" s="198" t="n"/>
    </row>
    <row r="61">
      <c r="A61" s="157" t="inlineStr">
        <is>
          <t>фамилии, имени, отчества, адреса места жительства, ОГРНИП, ИНН индивидуального предпринимателя)</t>
        </is>
      </c>
      <c r="B61" s="196" t="n"/>
      <c r="C61" s="196" t="n"/>
      <c r="D61" s="196" t="n"/>
      <c r="E61" s="196" t="n"/>
      <c r="F61" s="196" t="n"/>
      <c r="G61" s="196" t="n"/>
      <c r="H61" s="196" t="n"/>
    </row>
    <row r="62" ht="15.95" customHeight="1" s="87">
      <c r="A62" s="167" t="inlineStr">
        <is>
          <t>а также иные представители лиц, участвующих в освидетельствовании:</t>
        </is>
      </c>
      <c r="F62" s="154" t="inlineStr">
        <is>
          <t>Ведущий инженер по строительному контролю</t>
        </is>
      </c>
      <c r="G62" s="198" t="n"/>
      <c r="H62" s="198" t="n"/>
    </row>
    <row r="63" ht="15.75" customFormat="1" customHeight="1" s="54">
      <c r="A63" s="155" t="inlineStr">
        <is>
          <t xml:space="preserve"> отдела строительного контроля производственно-технического управления АО «Объединение «ИНГЕОКОМ»   </t>
        </is>
      </c>
      <c r="B63" s="198" t="n"/>
      <c r="C63" s="198" t="n"/>
      <c r="D63" s="198" t="n"/>
      <c r="E63" s="198" t="n"/>
      <c r="F63" s="198" t="n"/>
      <c r="G63" s="198" t="n"/>
      <c r="H63" s="198" t="n"/>
    </row>
    <row r="64" ht="15.75" customHeight="1" s="87">
      <c r="A64" s="156" t="inlineStr">
        <is>
          <t xml:space="preserve">Переверзин В.А., приказ № ПР-52-24 от 29.07.2024 г.  </t>
        </is>
      </c>
      <c r="B64" s="216" t="n"/>
      <c r="C64" s="216" t="n"/>
      <c r="D64" s="216" t="n"/>
      <c r="E64" s="216" t="n"/>
      <c r="F64" s="216" t="n"/>
      <c r="G64" s="216" t="n"/>
      <c r="H64" s="216" t="n"/>
    </row>
    <row r="65" ht="12" customFormat="1" customHeight="1" s="54">
      <c r="A65" s="157" t="inlineStr">
        <is>
          <t>(должность с указанием наименования организации, фамилия, инициалы, реквизиты распорядительного документа, подтверждающего полномочия)</t>
        </is>
      </c>
      <c r="B65" s="196" t="n"/>
      <c r="C65" s="196" t="n"/>
      <c r="D65" s="196" t="n"/>
      <c r="E65" s="196" t="n"/>
      <c r="F65" s="196" t="n"/>
      <c r="G65" s="196" t="n"/>
      <c r="H65" s="196" t="n"/>
    </row>
    <row r="66" ht="15.75" customFormat="1" customHeight="1" s="56">
      <c r="A66" s="167" t="inlineStr">
        <is>
          <t>произвели осмотр работ, выполненных</t>
        </is>
      </c>
      <c r="D66" s="154" t="inlineStr">
        <is>
          <t xml:space="preserve">ООО «ТМГ» </t>
        </is>
      </c>
      <c r="E66" s="198" t="n"/>
      <c r="F66" s="198" t="n"/>
      <c r="G66" s="198" t="n"/>
      <c r="H66" s="198" t="n"/>
    </row>
    <row r="67" ht="20.1" customHeight="1" s="87">
      <c r="A67" s="54" t="n"/>
      <c r="B67" s="57" t="n"/>
      <c r="C67" s="57" t="n"/>
      <c r="D67" s="157" t="inlineStr">
        <is>
          <t>(наименование лица, выполнившего работы, подлежащие освидетельствованию)</t>
        </is>
      </c>
      <c r="E67" s="196" t="n"/>
      <c r="F67" s="196" t="n"/>
      <c r="G67" s="196" t="n"/>
      <c r="H67" s="196" t="n"/>
    </row>
    <row r="68" ht="17.25" customHeight="1" s="87">
      <c r="A68" s="172" t="inlineStr">
        <is>
          <t>1. К освидетельствованию предъявлены следующие работы:</t>
        </is>
      </c>
      <c r="F68" s="173" t="n"/>
    </row>
    <row r="69" ht="48" customHeight="1" s="87">
      <c r="A69" s="155" t="inlineStr">
        <is>
          <t>Бетонирование Стены СТм-2-10
в осях: 38(+1.800) - 40(-0.250) /А(+5.150) - Д(-2.050)
с ПК98+32.351 по ПК98+42.101 на отм. 127.222 до 130.241</t>
        </is>
      </c>
      <c r="B69" s="198" t="n"/>
      <c r="C69" s="198" t="n"/>
      <c r="D69" s="198" t="n"/>
      <c r="E69" s="198" t="n"/>
      <c r="F69" s="198" t="n"/>
      <c r="G69" s="198" t="n"/>
      <c r="H69" s="198" t="n"/>
    </row>
    <row r="70" ht="19.15" customFormat="1" customHeight="1" s="54">
      <c r="A70" s="166" t="inlineStr">
        <is>
          <t>(наименование скрытых работ)</t>
        </is>
      </c>
    </row>
    <row r="71" ht="15.75" customHeight="1" s="87">
      <c r="A71" s="167" t="inlineStr">
        <is>
          <t>2. Работы выполнены по проектной документации</t>
        </is>
      </c>
      <c r="E71" s="154" t="n"/>
      <c r="F71" s="198" t="n"/>
      <c r="G71" s="198" t="n"/>
      <c r="H71" s="198" t="n"/>
    </row>
    <row r="72" ht="15.75" customHeight="1" s="87">
      <c r="A72" s="154" t="inlineStr">
        <is>
          <t>ООО «Институт «Мосинжпроект», ИМИП-МРАЛ1-Р-Г0100-СТ01-002-01-КЖ8</t>
        </is>
      </c>
      <c r="B72" s="198" t="n"/>
      <c r="C72" s="198" t="n"/>
      <c r="D72" s="198" t="n"/>
      <c r="E72" s="198" t="n"/>
      <c r="F72" s="198" t="n"/>
      <c r="G72" s="198" t="n"/>
      <c r="H72" s="198" t="n"/>
    </row>
    <row r="73" ht="12" customFormat="1" customHeight="1" s="54">
      <c r="A73" s="166" t="inlineStr">
        <is>
          <t>(номер, другие реквизиты чертежа, наименование проектной и/или рабочей документации, сведения о лицах, осуществляющих подготовку  раздела проектной и/или рабочей документации)</t>
        </is>
      </c>
    </row>
    <row r="74" ht="15" customHeight="1" s="87">
      <c r="A74" s="167" t="inlineStr">
        <is>
          <t>3. При выполнении работ применены:</t>
        </is>
      </c>
      <c r="D74" s="167" t="n"/>
    </row>
    <row r="75" ht="15" customHeight="1" s="87">
      <c r="A75" s="177" t="inlineStr">
        <is>
          <t>БСТ B30F200W8 - документ о качестве бетонной смеси заданного состава качества партии №11-000026524 от 15.06.2025</t>
        </is>
      </c>
      <c r="B75" s="198" t="n"/>
      <c r="C75" s="198" t="n"/>
      <c r="D75" s="198" t="n"/>
      <c r="E75" s="198" t="n"/>
      <c r="F75" s="198" t="n"/>
      <c r="G75" s="198" t="n"/>
      <c r="H75" s="198" t="n"/>
    </row>
    <row r="76" hidden="1" ht="15" customHeight="1" s="87">
      <c r="A76" s="177" t="inlineStr"/>
      <c r="B76" s="198" t="n"/>
      <c r="C76" s="198" t="n"/>
      <c r="D76" s="198" t="n"/>
      <c r="E76" s="198" t="n"/>
      <c r="F76" s="198" t="n"/>
      <c r="G76" s="198" t="n"/>
      <c r="H76" s="198" t="n"/>
    </row>
    <row r="77" ht="12" customFormat="1" customHeight="1" s="54">
      <c r="A77" s="166" t="inlineStr">
        <is>
          <t>(наименование строительных материалов (изделий), реквизиты сертификатов и/или других документов, подтверждающих их качество и безопасность)</t>
        </is>
      </c>
    </row>
    <row r="78" ht="21.75" customHeight="1" s="87">
      <c r="A78" s="167" t="inlineStr">
        <is>
          <t>4. Предъявлены документы, подтверждающие соответствие работ предъявляемым к ним требованиям:</t>
        </is>
      </c>
    </row>
    <row r="79" ht="18" customHeight="1" s="87">
      <c r="A79" s="176" t="inlineStr">
        <is>
          <t>Исполнительная схема №06/25Б-4 от 15.06.2025</t>
        </is>
      </c>
      <c r="B79" s="198" t="n"/>
      <c r="C79" s="198" t="n"/>
      <c r="D79" s="198" t="n"/>
      <c r="E79" s="198" t="n"/>
      <c r="F79" s="198" t="n"/>
      <c r="G79" s="198" t="n"/>
      <c r="H79" s="198" t="n"/>
    </row>
    <row r="80" ht="18" customHeight="1" s="87">
      <c r="A80" s="176" t="inlineStr">
        <is>
          <t>Протокол оценки прочности бетона монолитных железобетонных конструкций №259-УЗК/2/1.3В-2025 от 20.06.2025</t>
        </is>
      </c>
      <c r="B80" s="198" t="n"/>
      <c r="C80" s="198" t="n"/>
      <c r="D80" s="198" t="n"/>
      <c r="E80" s="198" t="n"/>
      <c r="F80" s="198" t="n"/>
      <c r="G80" s="198" t="n"/>
      <c r="H80" s="198" t="n"/>
    </row>
    <row r="81" hidden="1" ht="18" customHeight="1" s="87">
      <c r="A81" s="176" t="inlineStr"/>
      <c r="B81" s="198" t="n"/>
      <c r="C81" s="198" t="n"/>
      <c r="D81" s="198" t="n"/>
      <c r="E81" s="198" t="n"/>
      <c r="F81" s="198" t="n"/>
      <c r="G81" s="198" t="n"/>
      <c r="H81" s="198" t="n"/>
    </row>
    <row r="82" ht="12" customFormat="1" customHeight="1" s="54">
      <c r="A82" s="157" t="inlineStr">
        <is>
          <t>(исполнительные схемы и чертежи, результаты экспертиз, обследований, лабораторных и иных испытаний выполненных работ, проведенных в процессе строительного контроля)</t>
        </is>
      </c>
      <c r="B82" s="196" t="n"/>
      <c r="C82" s="196" t="n"/>
      <c r="D82" s="196" t="n"/>
      <c r="E82" s="196" t="n"/>
      <c r="F82" s="196" t="n"/>
      <c r="G82" s="196" t="n"/>
      <c r="H82" s="196" t="n"/>
    </row>
    <row r="83" ht="20.1" customHeight="1" s="87">
      <c r="A83" s="174" t="inlineStr">
        <is>
          <t xml:space="preserve">5. Даты:          начала работ        </t>
        </is>
      </c>
      <c r="C83" s="175" t="inlineStr">
        <is>
          <t>15.06.2025</t>
        </is>
      </c>
      <c r="D83" s="198" t="n"/>
      <c r="E83" s="198" t="n"/>
      <c r="F83" s="43" t="n"/>
      <c r="G83" s="43" t="n"/>
      <c r="H83" s="43" t="n"/>
    </row>
    <row r="84" ht="20.1" customHeight="1" s="87">
      <c r="A84" s="174" t="inlineStr">
        <is>
          <t xml:space="preserve">                    окончания работ   </t>
        </is>
      </c>
      <c r="C84" s="175" t="inlineStr">
        <is>
          <t>15.06.2025</t>
        </is>
      </c>
      <c r="D84" s="198" t="n"/>
      <c r="E84" s="198" t="n"/>
      <c r="F84" s="43" t="n"/>
      <c r="G84" s="43" t="n"/>
      <c r="H84" s="43" t="n"/>
    </row>
    <row r="85" ht="20.1" customHeight="1" s="87">
      <c r="A85" s="167" t="inlineStr">
        <is>
          <t>6. Работы выполнены в соответствии с</t>
        </is>
      </c>
      <c r="D85" s="154" t="inlineStr">
        <is>
          <t>требованиями технических регламентов,</t>
        </is>
      </c>
      <c r="E85" s="198" t="n"/>
      <c r="F85" s="198" t="n"/>
      <c r="G85" s="198" t="n"/>
      <c r="H85" s="198" t="n"/>
    </row>
    <row r="86" ht="15.95" customHeight="1" s="87">
      <c r="A86" s="154" t="inlineStr">
        <is>
          <t>Градостроительным кодексом РФ, иных нормативно-правовых актов и проектной документации</t>
        </is>
      </c>
      <c r="B86" s="198" t="n"/>
      <c r="C86" s="198" t="n"/>
      <c r="D86" s="198" t="n"/>
      <c r="E86" s="198" t="n"/>
      <c r="F86" s="198" t="n"/>
      <c r="G86" s="198" t="n"/>
      <c r="H86" s="198" t="n"/>
    </row>
    <row r="87" ht="12" customFormat="1" customHeight="1" s="54">
      <c r="A87" s="157" t="inlineStr">
        <is>
          <t>(наименования и структурные единицы технических регламентов, иных нормативных правовых актов,  разделы проектной и/или рабочей документации)</t>
        </is>
      </c>
      <c r="B87" s="196" t="n"/>
      <c r="C87" s="196" t="n"/>
      <c r="D87" s="196" t="n"/>
      <c r="E87" s="196" t="n"/>
      <c r="F87" s="196" t="n"/>
      <c r="G87" s="196" t="n"/>
      <c r="H87" s="196" t="n"/>
    </row>
    <row r="88" ht="20.1" customHeight="1" s="87">
      <c r="A88" s="167" t="inlineStr">
        <is>
          <t>7. Разрешается производство последующих работ:</t>
        </is>
      </c>
      <c r="F88" s="173" t="n"/>
    </row>
    <row r="89" ht="15.95" customHeight="1" s="87">
      <c r="A89" s="154" t="inlineStr">
        <is>
          <t xml:space="preserve">по проекту </t>
        </is>
      </c>
      <c r="B89" s="198" t="n"/>
      <c r="C89" s="198" t="n"/>
      <c r="D89" s="198" t="n"/>
      <c r="E89" s="198" t="n"/>
      <c r="F89" s="198" t="n"/>
      <c r="G89" s="198" t="n"/>
      <c r="H89" s="198" t="n"/>
    </row>
    <row r="90" ht="12" customFormat="1" customHeight="1" s="54">
      <c r="A90" s="157" t="inlineStr">
        <is>
          <t>(наименование работ, конструкций, участков сетей инженерно-техническогообеспечения)</t>
        </is>
      </c>
      <c r="B90" s="196" t="n"/>
      <c r="C90" s="196" t="n"/>
      <c r="D90" s="196" t="n"/>
      <c r="E90" s="196" t="n"/>
      <c r="F90" s="196" t="n"/>
      <c r="G90" s="196" t="n"/>
      <c r="H90" s="196" t="n"/>
    </row>
    <row r="91" ht="20.1" customHeight="1" s="87">
      <c r="A91" s="167" t="inlineStr">
        <is>
          <t>Дополнительные сведения</t>
        </is>
      </c>
      <c r="C91" s="182" t="inlineStr"/>
      <c r="D91" s="198" t="n"/>
      <c r="E91" s="198" t="n"/>
      <c r="F91" s="198" t="n"/>
      <c r="G91" s="198" t="n"/>
      <c r="H91" s="198" t="n"/>
    </row>
    <row r="92" ht="15.95" customHeight="1" s="87">
      <c r="A92" s="183" t="n"/>
      <c r="B92" s="198" t="n"/>
      <c r="C92" s="198" t="n"/>
      <c r="D92" s="198" t="n"/>
      <c r="E92" s="198" t="n"/>
      <c r="F92" s="198" t="n"/>
      <c r="G92" s="198" t="n"/>
      <c r="H92" s="198" t="n"/>
    </row>
    <row r="93" ht="30" customHeight="1" s="87">
      <c r="A93" s="179" t="inlineStr">
        <is>
          <t>Акт составлен в 6 (шести) экземплярах.</t>
        </is>
      </c>
      <c r="B93" s="196" t="n"/>
      <c r="C93" s="196" t="n"/>
      <c r="D93" s="50" t="n"/>
      <c r="E93" s="50" t="n"/>
      <c r="F93" s="50" t="n"/>
      <c r="G93" s="50" t="n"/>
    </row>
    <row r="94" ht="20.1" customHeight="1" s="87">
      <c r="A94" s="59" t="inlineStr">
        <is>
          <t>Приложения:</t>
        </is>
      </c>
      <c r="B94" s="180" t="n"/>
      <c r="G94" s="180" t="n"/>
      <c r="H94" s="180" t="n"/>
    </row>
    <row r="95" ht="18" customHeight="1" s="87">
      <c r="A95" s="176">
        <f>A79</f>
        <v/>
      </c>
      <c r="B95" s="198" t="n"/>
      <c r="C95" s="198" t="n"/>
      <c r="D95" s="198" t="n"/>
      <c r="E95" s="198" t="n"/>
      <c r="F95" s="198" t="n"/>
      <c r="G95" s="198" t="n"/>
      <c r="H95" s="198" t="n"/>
    </row>
    <row r="96" ht="18" customHeight="1" s="87">
      <c r="A96" s="176" t="inlineStr">
        <is>
          <t>Документ о качестве бетонной смеси заданного состава качества партии №11-000026524 от 15.06.2025</t>
        </is>
      </c>
      <c r="B96" s="198" t="n"/>
      <c r="C96" s="198" t="n"/>
      <c r="D96" s="198" t="n"/>
      <c r="E96" s="198" t="n"/>
      <c r="F96" s="198" t="n"/>
      <c r="G96" s="198" t="n"/>
      <c r="H96" s="198" t="n"/>
    </row>
    <row r="97" hidden="1" ht="18" customHeight="1" s="87">
      <c r="A97" s="176" t="inlineStr"/>
      <c r="B97" s="198" t="n"/>
      <c r="C97" s="198" t="n"/>
      <c r="D97" s="198" t="n"/>
      <c r="E97" s="198" t="n"/>
      <c r="F97" s="198" t="n"/>
      <c r="G97" s="198" t="n"/>
      <c r="H97" s="198" t="n"/>
    </row>
    <row r="98" ht="18" customHeight="1" s="87">
      <c r="A98" s="176" t="inlineStr">
        <is>
          <t>Протокол оценки прочности бетона монолитных железобетонных конструкций №259-УЗК/2/1.3В-2025 от 20.06.2025</t>
        </is>
      </c>
      <c r="B98" s="198" t="n"/>
      <c r="C98" s="198" t="n"/>
      <c r="D98" s="198" t="n"/>
      <c r="E98" s="198" t="n"/>
      <c r="F98" s="198" t="n"/>
      <c r="G98" s="198" t="n"/>
      <c r="H98" s="198" t="n"/>
    </row>
    <row r="99" hidden="1" ht="18" customHeight="1" s="87">
      <c r="A99" s="176" t="inlineStr"/>
      <c r="B99" s="198" t="n"/>
      <c r="C99" s="198" t="n"/>
      <c r="D99" s="198" t="n"/>
      <c r="E99" s="198" t="n"/>
      <c r="F99" s="198" t="n"/>
      <c r="G99" s="198" t="n"/>
      <c r="H99" s="198" t="n"/>
    </row>
    <row r="100" hidden="1" ht="18" customHeight="1" s="87">
      <c r="A100" s="181" t="inlineStr"/>
      <c r="B100" s="216" t="n"/>
      <c r="C100" s="216" t="n"/>
      <c r="D100" s="216" t="n"/>
      <c r="E100" s="216" t="n"/>
      <c r="F100" s="216" t="n"/>
      <c r="G100" s="216" t="n"/>
      <c r="H100" s="216" t="n"/>
    </row>
    <row r="101" ht="16.5" customHeight="1" s="87">
      <c r="A101" s="166" t="inlineStr">
        <is>
          <t>(исполнительные схемы и чертежи, результаты экспертиз, обследований, лабораторных и иных испытаний)</t>
        </is>
      </c>
    </row>
    <row r="102" ht="12" customFormat="1" customHeight="1" s="54">
      <c r="A102" s="167" t="inlineStr">
        <is>
          <t>Представитель застройщика (технического заказчика, эксплуатирующей организации или регионального оператора) по вопросам</t>
        </is>
      </c>
    </row>
    <row r="103" ht="20.1" customHeight="1" s="87">
      <c r="A103" s="167" t="inlineStr">
        <is>
          <t>строительного контроля</t>
        </is>
      </c>
      <c r="B103" s="60" t="n"/>
      <c r="C103" s="60" t="n"/>
      <c r="D103" s="60" t="n"/>
      <c r="E103" s="178" t="inlineStr">
        <is>
          <t>Ушанов О.И.</t>
        </is>
      </c>
      <c r="F103" s="198" t="n"/>
      <c r="G103" s="198" t="n"/>
      <c r="H103" s="60" t="n"/>
    </row>
    <row r="104" ht="20.1" customHeight="1" s="87">
      <c r="A104" s="57" t="n"/>
      <c r="B104" s="57" t="n"/>
      <c r="C104" s="57" t="n"/>
      <c r="D104" s="57" t="n"/>
      <c r="E104" s="157" t="inlineStr">
        <is>
          <t>(фамилия, инициалы, подпись)</t>
        </is>
      </c>
      <c r="F104" s="196" t="n"/>
      <c r="G104" s="196" t="n"/>
      <c r="H104" s="196" t="n"/>
    </row>
    <row r="105" ht="12" customFormat="1" customHeight="1" s="54">
      <c r="A105" s="167" t="inlineStr">
        <is>
          <t xml:space="preserve">Представитель лица, осуществляющего строительство  </t>
        </is>
      </c>
    </row>
    <row r="106" ht="20.1" customHeight="1" s="87">
      <c r="A106" s="60" t="n"/>
      <c r="B106" s="60" t="n"/>
      <c r="C106" s="60" t="n"/>
      <c r="D106" s="60" t="n"/>
      <c r="E106" s="178" t="inlineStr">
        <is>
          <t>Бирин А.С.</t>
        </is>
      </c>
      <c r="F106" s="198" t="n"/>
      <c r="G106" s="198" t="n"/>
      <c r="H106" s="60" t="n"/>
    </row>
    <row r="107" ht="20.1" customHeight="1" s="87">
      <c r="A107" s="57" t="n"/>
      <c r="B107" s="57" t="n"/>
      <c r="C107" s="57" t="n"/>
      <c r="D107" s="57" t="n"/>
      <c r="E107" s="157" t="inlineStr">
        <is>
          <t>(фамилия, инициалы, подпись)</t>
        </is>
      </c>
      <c r="F107" s="196" t="n"/>
      <c r="G107" s="196" t="n"/>
      <c r="H107" s="196" t="n"/>
    </row>
    <row r="108" ht="20.1" customHeight="1" s="87">
      <c r="A108" s="153" t="inlineStr">
        <is>
          <t xml:space="preserve">Представитель лица, осуществляющего строительство, по вопросам строительного контроля </t>
        </is>
      </c>
    </row>
    <row r="109" ht="20.1" customHeight="1" s="87">
      <c r="A109" s="153" t="inlineStr">
        <is>
          <t>(специалист по организации строительства)</t>
        </is>
      </c>
      <c r="D109" s="60" t="n"/>
      <c r="E109" s="178" t="inlineStr">
        <is>
          <t>Сироткин К.В.</t>
        </is>
      </c>
      <c r="F109" s="198" t="n"/>
      <c r="G109" s="198" t="n"/>
      <c r="H109" s="61" t="n"/>
    </row>
    <row r="110" ht="20.1" customHeight="1" s="87">
      <c r="A110" s="57" t="n"/>
      <c r="B110" s="57" t="n"/>
      <c r="C110" s="57" t="n"/>
      <c r="D110" s="57" t="n"/>
      <c r="E110" s="157" t="inlineStr">
        <is>
          <t>(фамилия, инициалы, подпись)</t>
        </is>
      </c>
      <c r="F110" s="196" t="n"/>
      <c r="G110" s="196" t="n"/>
      <c r="H110" s="196" t="n"/>
    </row>
    <row r="111" ht="12" customFormat="1" customHeight="1" s="54">
      <c r="A111" s="167" t="inlineStr">
        <is>
          <t>Представитель лица, осуществляющего подготовку проектной документации</t>
        </is>
      </c>
    </row>
    <row r="112" ht="20.1" customHeight="1" s="87">
      <c r="A112" s="60" t="n"/>
      <c r="B112" s="60" t="n"/>
      <c r="C112" s="60" t="n"/>
      <c r="D112" s="60" t="n"/>
      <c r="E112" s="178" t="inlineStr">
        <is>
          <t>Меджидов Р.М</t>
        </is>
      </c>
      <c r="F112" s="198" t="n"/>
      <c r="G112" s="198" t="n"/>
      <c r="H112" s="60" t="n"/>
    </row>
    <row r="113" ht="20.1" customHeight="1" s="87">
      <c r="A113" s="57" t="n"/>
      <c r="B113" s="57" t="n"/>
      <c r="C113" s="57" t="n"/>
      <c r="D113" s="57" t="n"/>
      <c r="E113" s="157" t="inlineStr">
        <is>
          <t>(фамилия, инициалы, подпись)</t>
        </is>
      </c>
      <c r="F113" s="196" t="n"/>
      <c r="G113" s="196" t="n"/>
      <c r="H113" s="196" t="n"/>
    </row>
    <row r="114" ht="12" customFormat="1" customHeight="1" s="54">
      <c r="A114" s="167" t="inlineStr">
        <is>
          <t xml:space="preserve">Представитель лица, выполнившего работы, подлежащие освидетельствованию </t>
        </is>
      </c>
    </row>
    <row r="115" ht="20.1" customHeight="1" s="87">
      <c r="A115" s="60" t="n"/>
      <c r="B115" s="60" t="n"/>
      <c r="C115" s="60" t="n"/>
      <c r="D115" s="60" t="n"/>
      <c r="E115" s="178" t="inlineStr">
        <is>
          <t>Сартаков М.В.</t>
        </is>
      </c>
      <c r="F115" s="198" t="n"/>
      <c r="G115" s="198" t="n"/>
      <c r="H115" s="60" t="n"/>
    </row>
    <row r="116" ht="20.1" customHeight="1" s="87">
      <c r="A116" s="57" t="n"/>
      <c r="B116" s="57" t="n"/>
      <c r="C116" s="57" t="n"/>
      <c r="D116" s="57" t="n"/>
      <c r="E116" s="157" t="inlineStr">
        <is>
          <t>(фамилия, инициалы, подпись)</t>
        </is>
      </c>
      <c r="F116" s="196" t="n"/>
      <c r="G116" s="196" t="n"/>
      <c r="H116" s="196" t="n"/>
    </row>
    <row r="117" ht="12.75" customFormat="1" customHeight="1" s="54">
      <c r="A117" s="167" t="inlineStr">
        <is>
          <t>Представители иных лиц</t>
        </is>
      </c>
      <c r="B117" s="154" t="n"/>
      <c r="C117" s="154" t="n"/>
      <c r="D117" s="154" t="n"/>
      <c r="E117" s="178" t="inlineStr">
        <is>
          <t>Переверзин В.А.</t>
        </is>
      </c>
      <c r="F117" s="198" t="n"/>
      <c r="G117" s="198" t="n"/>
      <c r="H117" s="154" t="n"/>
    </row>
    <row r="118" ht="20.1" customHeight="1" s="87">
      <c r="A118" s="57" t="n"/>
      <c r="B118" s="57" t="n"/>
      <c r="C118" s="57" t="n"/>
      <c r="D118" s="57" t="n"/>
      <c r="E118" s="157" t="inlineStr">
        <is>
          <t>(фамилия, инициалы, подпись)</t>
        </is>
      </c>
      <c r="F118" s="196" t="n"/>
      <c r="G118" s="196" t="n"/>
      <c r="H118" s="196" t="n"/>
    </row>
  </sheetData>
  <mergeCells count="131">
    <mergeCell ref="A77:H77"/>
    <mergeCell ref="A49:H49"/>
    <mergeCell ref="A6:H6"/>
    <mergeCell ref="A69:H69"/>
    <mergeCell ref="A25:H25"/>
    <mergeCell ref="A74:B74"/>
    <mergeCell ref="A75:H75"/>
    <mergeCell ref="E71:H71"/>
    <mergeCell ref="D66:H66"/>
    <mergeCell ref="A50:H50"/>
    <mergeCell ref="A3:H3"/>
    <mergeCell ref="A86:H86"/>
    <mergeCell ref="A55:H55"/>
    <mergeCell ref="A93:C93"/>
    <mergeCell ref="A95:H95"/>
    <mergeCell ref="A5:H5"/>
    <mergeCell ref="A32:H32"/>
    <mergeCell ref="E106:G106"/>
    <mergeCell ref="A97:H97"/>
    <mergeCell ref="A81:H81"/>
    <mergeCell ref="A96:H96"/>
    <mergeCell ref="A38:H38"/>
    <mergeCell ref="B94:F94"/>
    <mergeCell ref="A13:H13"/>
    <mergeCell ref="A44:H44"/>
    <mergeCell ref="A58:H58"/>
    <mergeCell ref="C1:H1"/>
    <mergeCell ref="A40:H40"/>
    <mergeCell ref="E116:H116"/>
    <mergeCell ref="A66:C66"/>
    <mergeCell ref="E113:H113"/>
    <mergeCell ref="C84:E84"/>
    <mergeCell ref="A73:H73"/>
    <mergeCell ref="A51:H51"/>
    <mergeCell ref="A82:H82"/>
    <mergeCell ref="A24:H24"/>
    <mergeCell ref="A60:H60"/>
    <mergeCell ref="A7:H7"/>
    <mergeCell ref="A14:C14"/>
    <mergeCell ref="A16:H16"/>
    <mergeCell ref="A99:H99"/>
    <mergeCell ref="A108:H108"/>
    <mergeCell ref="A27:H27"/>
    <mergeCell ref="A18:H18"/>
    <mergeCell ref="A101:H101"/>
    <mergeCell ref="E112:G112"/>
    <mergeCell ref="A2:H2"/>
    <mergeCell ref="E109:G109"/>
    <mergeCell ref="A42:H42"/>
    <mergeCell ref="A47:H47"/>
    <mergeCell ref="A91:B91"/>
    <mergeCell ref="A22:H22"/>
    <mergeCell ref="D74:H74"/>
    <mergeCell ref="A72:H72"/>
    <mergeCell ref="D67:H67"/>
    <mergeCell ref="E104:H104"/>
    <mergeCell ref="A71:D71"/>
    <mergeCell ref="D85:H85"/>
    <mergeCell ref="D14:H14"/>
    <mergeCell ref="A83:B83"/>
    <mergeCell ref="A48:H48"/>
    <mergeCell ref="A30:H30"/>
    <mergeCell ref="A114:H114"/>
    <mergeCell ref="E110:H110"/>
    <mergeCell ref="A59:H59"/>
    <mergeCell ref="A64:H64"/>
    <mergeCell ref="A98:H98"/>
    <mergeCell ref="A1:B1"/>
    <mergeCell ref="A79:H79"/>
    <mergeCell ref="A61:H61"/>
    <mergeCell ref="A70:H70"/>
    <mergeCell ref="A54:H54"/>
    <mergeCell ref="A39:D39"/>
    <mergeCell ref="A90:H90"/>
    <mergeCell ref="A41:H41"/>
    <mergeCell ref="B31:H31"/>
    <mergeCell ref="A56:H56"/>
    <mergeCell ref="A28:C28"/>
    <mergeCell ref="A26:H26"/>
    <mergeCell ref="E115:G115"/>
    <mergeCell ref="E39:H39"/>
    <mergeCell ref="B21:H21"/>
    <mergeCell ref="E107:H107"/>
    <mergeCell ref="A76:H76"/>
    <mergeCell ref="A33:H33"/>
    <mergeCell ref="A8:H8"/>
    <mergeCell ref="A17:H17"/>
    <mergeCell ref="A100:H100"/>
    <mergeCell ref="F68:H68"/>
    <mergeCell ref="E118:H118"/>
    <mergeCell ref="A53:H53"/>
    <mergeCell ref="A35:H35"/>
    <mergeCell ref="A20:E20"/>
    <mergeCell ref="A63:H63"/>
    <mergeCell ref="A10:H10"/>
    <mergeCell ref="A19:H19"/>
    <mergeCell ref="A102:H102"/>
    <mergeCell ref="A111:H111"/>
    <mergeCell ref="A34:H34"/>
    <mergeCell ref="A9:H9"/>
    <mergeCell ref="A92:H92"/>
    <mergeCell ref="A36:H36"/>
    <mergeCell ref="A11:H11"/>
    <mergeCell ref="A45:H45"/>
    <mergeCell ref="F62:H62"/>
    <mergeCell ref="A88:E88"/>
    <mergeCell ref="A78:H78"/>
    <mergeCell ref="A87:H87"/>
    <mergeCell ref="A85:C85"/>
    <mergeCell ref="A65:H65"/>
    <mergeCell ref="A84:B84"/>
    <mergeCell ref="A109:C109"/>
    <mergeCell ref="A80:H80"/>
    <mergeCell ref="A46:H46"/>
    <mergeCell ref="A37:H37"/>
    <mergeCell ref="A89:H89"/>
    <mergeCell ref="C91:H91"/>
    <mergeCell ref="A12:H12"/>
    <mergeCell ref="A105:H105"/>
    <mergeCell ref="A57:H57"/>
    <mergeCell ref="F88:H88"/>
    <mergeCell ref="A23:H23"/>
    <mergeCell ref="C83:E83"/>
    <mergeCell ref="E117:G117"/>
    <mergeCell ref="A4:H4"/>
    <mergeCell ref="A62:E62"/>
    <mergeCell ref="D15:H15"/>
    <mergeCell ref="A43:H43"/>
    <mergeCell ref="A52:H52"/>
    <mergeCell ref="A68:E68"/>
    <mergeCell ref="E103:G103"/>
  </mergeCells>
  <printOptions horizontalCentered="1"/>
  <pageMargins left="0.25" right="0.25" top="0.75" bottom="0.75" header="0.3" footer="0.3"/>
  <pageSetup orientation="portrait" paperSize="9" scale="70" fitToHeight="0"/>
  <rowBreaks count="1" manualBreakCount="1">
    <brk id="70" min="0" max="7" man="1"/>
  </rowBreaks>
</worksheet>
</file>

<file path=xl/worksheets/sheet4.xml><?xml version="1.0" encoding="utf-8"?>
<worksheet xmlns="http://schemas.openxmlformats.org/spreadsheetml/2006/main">
  <sheetPr>
    <tabColor theme="6" tint="0.7999816888943144"/>
    <outlinePr summaryBelow="1" summaryRight="1"/>
    <pageSetUpPr fitToPage="1"/>
  </sheetPr>
  <dimension ref="A1:H112"/>
  <sheetViews>
    <sheetView view="pageBreakPreview" topLeftCell="A58" zoomScaleNormal="85" zoomScaleSheetLayoutView="100" zoomScalePageLayoutView="110" workbookViewId="0">
      <selection activeCell="A79" sqref="A79:H79"/>
    </sheetView>
  </sheetViews>
  <sheetFormatPr baseColWidth="8" defaultRowHeight="15"/>
  <cols>
    <col width="25.5703125" customWidth="1" style="27" min="1" max="1"/>
    <col width="10.42578125" customWidth="1" style="27" min="2" max="2"/>
    <col width="7.42578125" customWidth="1" style="27" min="3" max="3"/>
    <col width="6.42578125" customWidth="1" style="27" min="4" max="4"/>
    <col width="8.42578125" customWidth="1" style="27" min="5" max="5"/>
    <col width="12.42578125" customWidth="1" style="27" min="6" max="6"/>
    <col width="15.42578125" customWidth="1" style="27" min="7" max="7"/>
    <col width="45.140625" customWidth="1" style="27" min="8" max="8"/>
    <col width="9.140625" customWidth="1" style="27" min="9" max="16384"/>
  </cols>
  <sheetData>
    <row r="1" ht="15.95" customHeight="1" s="87">
      <c r="A1" s="153" t="inlineStr">
        <is>
          <t>Объект капитального строительства</t>
        </is>
      </c>
      <c r="C1" s="154" t="inlineStr">
        <is>
          <t xml:space="preserve">Рублево-Архангельская линия Московского метрополитена, станция </t>
        </is>
      </c>
      <c r="D1" s="198" t="n"/>
      <c r="E1" s="198" t="n"/>
      <c r="F1" s="198" t="n"/>
      <c r="G1" s="198" t="n"/>
      <c r="H1" s="198" t="n"/>
    </row>
    <row r="2" ht="15.75" customHeight="1" s="87">
      <c r="A2" s="155" t="inlineStr">
        <is>
          <t xml:space="preserve">метро "Шелепиха" - станция метро "Липовая Роща". 1  этап: Участок линии от ст. "Шелепиха" до станции </t>
        </is>
      </c>
      <c r="B2" s="198" t="n"/>
      <c r="C2" s="198" t="n"/>
      <c r="D2" s="198" t="n"/>
      <c r="E2" s="198" t="n"/>
      <c r="F2" s="198" t="n"/>
      <c r="G2" s="198" t="n"/>
      <c r="H2" s="198" t="n"/>
    </row>
    <row r="3" ht="15.75" customHeight="1" s="87">
      <c r="A3" s="156" t="inlineStr">
        <is>
          <t>"Бульвар Карбышева" с тупиками за ст. "Бульвар Карбышева". Станционный комплекс "Звенигородская".</t>
        </is>
      </c>
      <c r="B3" s="216" t="n"/>
      <c r="C3" s="216" t="n"/>
      <c r="D3" s="216" t="n"/>
      <c r="E3" s="216" t="n"/>
      <c r="F3" s="216" t="n"/>
      <c r="G3" s="216" t="n"/>
      <c r="H3" s="216" t="n"/>
    </row>
    <row r="4" ht="12" customHeight="1" s="87">
      <c r="A4" s="157" t="inlineStr">
        <is>
          <t>(наименование проектной документации, почтовый или строительный адрес объекта капитального строительства)</t>
        </is>
      </c>
      <c r="B4" s="196" t="n"/>
      <c r="C4" s="196" t="n"/>
      <c r="D4" s="196" t="n"/>
      <c r="E4" s="196" t="n"/>
      <c r="F4" s="196" t="n"/>
      <c r="G4" s="196" t="n"/>
      <c r="H4" s="196" t="n"/>
    </row>
    <row r="5" ht="12" customHeight="1" s="87">
      <c r="A5" s="153" t="inlineStr">
        <is>
          <t>Застройщик (технический заказчик, эксплуатирующая организация или региональный оператор)</t>
        </is>
      </c>
    </row>
    <row r="6" ht="15.95" customHeight="1" s="87">
      <c r="A6" s="154" t="inlineStr">
        <is>
          <t xml:space="preserve">Государственное унитарное предприятие города Москвы "Московский ордена Ленина и ордена Трудового красного </t>
        </is>
      </c>
      <c r="B6" s="198" t="n"/>
      <c r="C6" s="198" t="n"/>
      <c r="D6" s="198" t="n"/>
      <c r="E6" s="198" t="n"/>
      <c r="F6" s="198" t="n"/>
      <c r="G6" s="198" t="n"/>
      <c r="H6" s="198" t="n"/>
    </row>
    <row r="7" ht="12" customHeight="1" s="87">
      <c r="A7" s="157" t="inlineStr">
        <is>
          <t>(фамилия, имя, отчество, адрес места жительства, ОРГНИП, ИНН индивидуального предпринимателя,</t>
        </is>
      </c>
      <c r="B7" s="196" t="n"/>
      <c r="C7" s="196" t="n"/>
      <c r="D7" s="196" t="n"/>
      <c r="E7" s="196" t="n"/>
      <c r="F7" s="196" t="n"/>
      <c r="G7" s="196" t="n"/>
      <c r="H7" s="196" t="n"/>
    </row>
    <row r="8" ht="15.95" customHeight="1" s="87">
      <c r="A8" s="154" t="inlineStr">
        <is>
          <t>знамени метрополитен им. В.И.Ленина» (ГУП "Московский метрополитен"), ОГРН 1027700096280, ИНН 7702038150,</t>
        </is>
      </c>
      <c r="B8" s="198" t="n"/>
      <c r="C8" s="198" t="n"/>
      <c r="D8" s="198" t="n"/>
      <c r="E8" s="198" t="n"/>
      <c r="F8" s="198" t="n"/>
      <c r="G8" s="198" t="n"/>
      <c r="H8" s="198" t="n"/>
    </row>
    <row r="9" ht="12" customHeight="1" s="87">
      <c r="A9" s="159" t="inlineStr">
        <is>
          <t>наименование, ОГРН, ИНН, место нахождения юридического лица, телефон/факс,</t>
        </is>
      </c>
      <c r="B9" s="216" t="n"/>
      <c r="C9" s="216" t="n"/>
      <c r="D9" s="216" t="n"/>
      <c r="E9" s="216" t="n"/>
      <c r="F9" s="216" t="n"/>
      <c r="G9" s="216" t="n"/>
      <c r="H9" s="216" t="n"/>
    </row>
    <row r="10" ht="15.95" customHeight="1" s="87">
      <c r="A10" s="160" t="inlineStr">
        <is>
          <t xml:space="preserve">129110, г. Москва, Проспект Мира, д. 41, стр. 2, тел. (495) 622-17-91. Саморегулируемая организация Ассоциация </t>
        </is>
      </c>
      <c r="B10" s="216" t="n"/>
      <c r="C10" s="216" t="n"/>
      <c r="D10" s="216" t="n"/>
      <c r="E10" s="216" t="n"/>
      <c r="F10" s="216" t="n"/>
      <c r="G10" s="216" t="n"/>
      <c r="H10" s="216" t="n"/>
    </row>
    <row r="11" ht="12" customHeight="1" s="87">
      <c r="A11" s="159" t="inlineStr">
        <is>
          <t>наименование, ОГРН, ИНН саморегулируемой организации, членом которой является - для индивидуальных предпринимателей и юридических лиц;</t>
        </is>
      </c>
      <c r="B11" s="216" t="n"/>
      <c r="C11" s="216" t="n"/>
      <c r="D11" s="216" t="n"/>
      <c r="E11" s="216" t="n"/>
      <c r="F11" s="216" t="n"/>
      <c r="G11" s="216" t="n"/>
      <c r="H11" s="216" t="n"/>
    </row>
    <row r="12" ht="15.95" customHeight="1" s="87">
      <c r="A12" s="160" t="inlineStr">
        <is>
          <t>"Объединение подрядчиков в строительстве". ОГРН 1087799040230, ИНН 7704275614</t>
        </is>
      </c>
      <c r="B12" s="216" t="n"/>
      <c r="C12" s="216" t="n"/>
      <c r="D12" s="216" t="n"/>
      <c r="E12" s="216" t="n"/>
      <c r="F12" s="216" t="n"/>
      <c r="G12" s="216" t="n"/>
      <c r="H12" s="216" t="n"/>
    </row>
    <row r="13" ht="12" customHeight="1" s="87">
      <c r="A13" s="157" t="inlineStr">
        <is>
          <t>фамилия, имя, отчество, паспортные данные, адрес места жительства, телефон/факс - для физических лиц, не являющихся индивидуальными предпринимателями)</t>
        </is>
      </c>
      <c r="B13" s="196" t="n"/>
      <c r="C13" s="196" t="n"/>
      <c r="D13" s="196" t="n"/>
      <c r="E13" s="196" t="n"/>
      <c r="F13" s="196" t="n"/>
      <c r="G13" s="196" t="n"/>
      <c r="H13" s="196" t="n"/>
    </row>
    <row r="14" ht="20.1" customHeight="1" s="87">
      <c r="A14" s="153" t="inlineStr">
        <is>
          <t>Лицо осуществляющее строительство</t>
        </is>
      </c>
      <c r="D14" s="154" t="inlineStr">
        <is>
          <t>АО "Мосинжпроект", ОГРН 1107746614436,  ИНН 7701885820,</t>
        </is>
      </c>
      <c r="E14" s="198" t="n"/>
      <c r="F14" s="198" t="n"/>
      <c r="G14" s="198" t="n"/>
      <c r="H14" s="198" t="n"/>
    </row>
    <row r="15" ht="12" customHeight="1" s="87">
      <c r="A15" s="46" t="n"/>
      <c r="B15" s="47" t="n"/>
      <c r="C15" s="47" t="n"/>
      <c r="D15" s="157" t="inlineStr">
        <is>
          <t>(фамилия, имя, отчество, адрес места жительства, ОГРНИП, ИНН индивидуального предпринимателя,</t>
        </is>
      </c>
      <c r="E15" s="196" t="n"/>
      <c r="F15" s="196" t="n"/>
      <c r="G15" s="196" t="n"/>
      <c r="H15" s="196" t="n"/>
    </row>
    <row r="16" ht="15.95" customHeight="1" s="87">
      <c r="A16" s="154" t="inlineStr">
        <is>
          <t>101990, г. Москва, Сверчков переулок, д. 4/1, тел. (495) 625-25-44. Саморегулируемая организация</t>
        </is>
      </c>
      <c r="B16" s="198" t="n"/>
      <c r="C16" s="198" t="n"/>
      <c r="D16" s="198" t="n"/>
      <c r="E16" s="198" t="n"/>
      <c r="F16" s="198" t="n"/>
      <c r="G16" s="198" t="n"/>
      <c r="H16" s="198" t="n"/>
    </row>
    <row r="17" ht="12" customHeight="1" s="87">
      <c r="A17" s="157" t="inlineStr">
        <is>
          <t>наименование, ОГРН, ИНН, место нахождения юридического лица, телефон/факс,</t>
        </is>
      </c>
      <c r="B17" s="196" t="n"/>
      <c r="C17" s="196" t="n"/>
      <c r="D17" s="196" t="n"/>
      <c r="E17" s="196" t="n"/>
      <c r="F17" s="196" t="n"/>
      <c r="G17" s="196" t="n"/>
      <c r="H17" s="196" t="n"/>
    </row>
    <row r="18" ht="15.95" customHeight="1" s="87">
      <c r="A18" s="154" t="inlineStr">
        <is>
          <t>Союз дорожно-транспортных строителей "СОЮЗДОРСТРОЙ", ОГРН 1097799003323, ИНН 7701016700</t>
        </is>
      </c>
      <c r="B18" s="198" t="n"/>
      <c r="C18" s="198" t="n"/>
      <c r="D18" s="198" t="n"/>
      <c r="E18" s="198" t="n"/>
      <c r="F18" s="198" t="n"/>
      <c r="G18" s="198" t="n"/>
      <c r="H18" s="198" t="n"/>
    </row>
    <row r="19" ht="12" customHeight="1" s="87">
      <c r="A19" s="157" t="inlineStr">
        <is>
          <t>наименование, ОГРН, ИНН саморегулируемой организации, членом которой является)</t>
        </is>
      </c>
      <c r="B19" s="196" t="n"/>
      <c r="C19" s="196" t="n"/>
      <c r="D19" s="196" t="n"/>
      <c r="E19" s="196" t="n"/>
      <c r="F19" s="196" t="n"/>
      <c r="G19" s="196" t="n"/>
      <c r="H19" s="196" t="n"/>
    </row>
    <row r="20" ht="20.1" customHeight="1" s="87">
      <c r="A20" s="153" t="inlineStr">
        <is>
          <t>Лицо, осуществляющее подготовку проектной документации</t>
        </is>
      </c>
      <c r="F20" s="48" t="inlineStr">
        <is>
          <t>АО "Мосинжпроект"; ОГРН 1107746614436,</t>
        </is>
      </c>
      <c r="G20" s="48" t="n"/>
      <c r="H20" s="48" t="n"/>
    </row>
    <row r="21" ht="12" customHeight="1" s="87">
      <c r="A21" s="46" t="n"/>
      <c r="B21" s="161" t="inlineStr">
        <is>
          <t>(фамилия, имя, отчество, адрес места жительства, ОГРНИП, ИНН индивидуального предпринимателя,</t>
        </is>
      </c>
    </row>
    <row r="22" ht="15.95" customHeight="1" s="87">
      <c r="A22" s="154" t="inlineStr">
        <is>
          <t>ИНН 7701885820, 101990, г. Москва, Сверчков переулок, д. 4/1, тел.: (495) 625-25-44; Саморегулируемая организация</t>
        </is>
      </c>
      <c r="B22" s="198" t="n"/>
      <c r="C22" s="198" t="n"/>
      <c r="D22" s="198" t="n"/>
      <c r="E22" s="198" t="n"/>
      <c r="F22" s="198" t="n"/>
      <c r="G22" s="198" t="n"/>
      <c r="H22" s="198" t="n"/>
    </row>
    <row r="23" ht="12" customHeight="1" s="87">
      <c r="A23" s="157" t="inlineStr">
        <is>
          <t>наименование, ОГРН, ИНН, место нахождения юридического лица, телефон/факс,</t>
        </is>
      </c>
      <c r="B23" s="196" t="n"/>
      <c r="C23" s="196" t="n"/>
      <c r="D23" s="196" t="n"/>
      <c r="E23" s="196" t="n"/>
      <c r="F23" s="196" t="n"/>
      <c r="G23" s="196" t="n"/>
      <c r="H23" s="196" t="n"/>
    </row>
    <row r="24" ht="15.95" customHeight="1" s="87">
      <c r="A24" s="154" t="inlineStr">
        <is>
          <t>Союз дорожных проектных организаций "РОДОС", ОГРН 1097799008890, ИНН 7743088946</t>
        </is>
      </c>
      <c r="B24" s="198" t="n"/>
      <c r="C24" s="198" t="n"/>
      <c r="D24" s="198" t="n"/>
      <c r="E24" s="198" t="n"/>
      <c r="F24" s="198" t="n"/>
      <c r="G24" s="198" t="n"/>
      <c r="H24" s="198" t="n"/>
    </row>
    <row r="25" ht="12" customHeight="1" s="87">
      <c r="A25" s="157" t="inlineStr">
        <is>
          <t>наименование, ОГРН, ИНН саморегулируемой организации, членом которой является)</t>
        </is>
      </c>
      <c r="B25" s="196" t="n"/>
      <c r="C25" s="196" t="n"/>
      <c r="D25" s="196" t="n"/>
      <c r="E25" s="196" t="n"/>
      <c r="F25" s="196" t="n"/>
      <c r="G25" s="196" t="n"/>
      <c r="H25" s="196" t="n"/>
    </row>
    <row r="26" ht="20.1" customHeight="1" s="87">
      <c r="A26" s="162" t="inlineStr">
        <is>
          <t>АКТ</t>
        </is>
      </c>
    </row>
    <row r="27" ht="20.1" customHeight="1" s="87">
      <c r="A27" s="163" t="inlineStr">
        <is>
          <t>освидетельствования скрытых работ</t>
        </is>
      </c>
    </row>
    <row r="28" ht="15.75" customHeight="1" s="87">
      <c r="A28" s="164">
        <f>"№"&amp;#REF!&amp;".1"</f>
        <v/>
      </c>
      <c r="D28" s="49" t="n"/>
      <c r="E28" s="49" t="n"/>
      <c r="F28" s="49" t="n"/>
      <c r="G28" s="50" t="n"/>
      <c r="H28" s="62">
        <f>IF(C81&gt;#REF!,C81,#REF!)</f>
        <v/>
      </c>
    </row>
    <row r="29" ht="9.949999999999999" customHeight="1" s="87">
      <c r="A29" s="51" t="n"/>
      <c r="B29" s="52" t="n"/>
      <c r="C29" s="52" t="n"/>
      <c r="D29" s="52" t="n"/>
      <c r="E29" s="52" t="n"/>
      <c r="F29" s="52" t="n"/>
      <c r="G29" s="50" t="n"/>
      <c r="H29" s="44" t="inlineStr">
        <is>
          <t>(дата составления акта)</t>
        </is>
      </c>
    </row>
    <row r="30" ht="20.1" customHeight="1" s="87">
      <c r="A30" s="165" t="inlineStr">
        <is>
          <t xml:space="preserve">Представитель застройщика (технического заказчика, эксплуатирующей организации или регионального оператора) по вопросам   </t>
        </is>
      </c>
    </row>
    <row r="31" ht="15.95" customHeight="1" s="87">
      <c r="A31" s="165" t="inlineStr">
        <is>
          <t>строительного контроля</t>
        </is>
      </c>
      <c r="B31" s="154" t="inlineStr">
        <is>
          <t xml:space="preserve">Инспектор по качеству и приемке строительно-монтажных работ линейных объектов 1 </t>
        </is>
      </c>
      <c r="C31" s="198" t="n"/>
      <c r="D31" s="198" t="n"/>
      <c r="E31" s="198" t="n"/>
      <c r="F31" s="198" t="n"/>
      <c r="G31" s="198" t="n"/>
      <c r="H31" s="198" t="n"/>
    </row>
    <row r="32" ht="12" customFormat="1" customHeight="1" s="54">
      <c r="A32" s="166" t="inlineStr">
        <is>
          <t xml:space="preserve">                                                                                                              (должность, фамилия, инициалы, идентификационный номер в национальном реестре специалистов</t>
        </is>
      </c>
    </row>
    <row r="33" ht="15.75" customHeight="1" s="87">
      <c r="A33" s="154" t="inlineStr">
        <is>
          <t xml:space="preserve">Дирекции строящегося метрополитена Ушанов О.И., приказ № ДСМ-01-06-22 от 06.03.2024 г., идентификационный   </t>
        </is>
      </c>
      <c r="B33" s="198" t="n"/>
      <c r="C33" s="198" t="n"/>
      <c r="D33" s="198" t="n"/>
      <c r="E33" s="198" t="n"/>
      <c r="F33" s="198" t="n"/>
      <c r="G33" s="198" t="n"/>
      <c r="H33" s="198" t="n"/>
    </row>
    <row r="34" ht="12" customFormat="1" customHeight="1" s="54">
      <c r="A34" s="157" t="inlineStr">
        <is>
          <t>в области строительства, реквизиты распорядительного документа, подтверждающего полномочия,</t>
        </is>
      </c>
      <c r="B34" s="196" t="n"/>
      <c r="C34" s="196" t="n"/>
      <c r="D34" s="196" t="n"/>
      <c r="E34" s="196" t="n"/>
      <c r="F34" s="196" t="n"/>
      <c r="G34" s="196" t="n"/>
      <c r="H34" s="196" t="n"/>
    </row>
    <row r="35" ht="15.95" customHeight="1" s="87">
      <c r="A35" s="154" t="inlineStr">
        <is>
          <t xml:space="preserve">номер в национальном реестре специалистов в области строительства С-50-187236 от 13.11.2023г., ГУП </t>
        </is>
      </c>
      <c r="B35" s="198" t="n"/>
      <c r="C35" s="198" t="n"/>
      <c r="D35" s="198" t="n"/>
      <c r="E35" s="198" t="n"/>
      <c r="F35" s="198" t="n"/>
      <c r="G35" s="198" t="n"/>
      <c r="H35" s="198" t="n"/>
    </row>
    <row r="36" ht="12" customFormat="1" customHeight="1" s="54">
      <c r="A36" s="157" t="inlineStr">
        <is>
          <t>с указанием наименования, ОГРН, ИНН,  места нахождения юридического лица,</t>
        </is>
      </c>
      <c r="B36" s="196" t="n"/>
      <c r="C36" s="196" t="n"/>
      <c r="D36" s="196" t="n"/>
      <c r="E36" s="196" t="n"/>
      <c r="F36" s="196" t="n"/>
      <c r="G36" s="196" t="n"/>
      <c r="H36" s="196" t="n"/>
    </row>
    <row r="37" ht="15.95" customHeight="1" s="87">
      <c r="A37" s="154" t="inlineStr">
        <is>
          <t>"Московский метрополитен", ОГРН 1027700096280, ИНН 7702038150,129110, г. Москва, Проспект Мира, д. 41, стр. 2.</t>
        </is>
      </c>
      <c r="B37" s="198" t="n"/>
      <c r="C37" s="198" t="n"/>
      <c r="D37" s="198" t="n"/>
      <c r="E37" s="198" t="n"/>
      <c r="F37" s="198" t="n"/>
      <c r="G37" s="198" t="n"/>
      <c r="H37" s="198" t="n"/>
    </row>
    <row r="38" ht="12" customFormat="1" customHeight="1" s="54">
      <c r="A38" s="157" t="inlineStr">
        <is>
          <t>фамилии, имени, отчества, адреса места жительства, ОГРНИП, ИНН индивидуального предпринимателя)</t>
        </is>
      </c>
      <c r="B38" s="196" t="n"/>
      <c r="C38" s="196" t="n"/>
      <c r="D38" s="196" t="n"/>
      <c r="E38" s="196" t="n"/>
      <c r="F38" s="196" t="n"/>
      <c r="G38" s="196" t="n"/>
      <c r="H38" s="196" t="n"/>
    </row>
    <row r="39" ht="20.1" customHeight="1" s="87">
      <c r="A39" s="167" t="inlineStr">
        <is>
          <t xml:space="preserve">Представитель лица, осуществляющего строительство  </t>
        </is>
      </c>
      <c r="E39" s="154" t="inlineStr">
        <is>
          <t>Главный специалист производственного управления</t>
        </is>
      </c>
      <c r="F39" s="198" t="n"/>
      <c r="G39" s="198" t="n"/>
      <c r="H39" s="198" t="n"/>
    </row>
    <row r="40" ht="15.95" customHeight="1" s="87">
      <c r="A40" s="154" t="inlineStr">
        <is>
          <t xml:space="preserve"> производственного департамента дивизиона по строительству метро АО "Мосинжпроект" Бирин А.С., </t>
        </is>
      </c>
      <c r="B40" s="198" t="n"/>
      <c r="C40" s="198" t="n"/>
      <c r="D40" s="198" t="n"/>
      <c r="E40" s="198" t="n"/>
      <c r="F40" s="198" t="n"/>
      <c r="G40" s="198" t="n"/>
      <c r="H40" s="198" t="n"/>
    </row>
    <row r="41" ht="15.95" customHeight="1" s="87">
      <c r="A41" s="154" t="inlineStr">
        <is>
          <t>приказ  № 78 от 28.01.2025 г.</t>
        </is>
      </c>
      <c r="B41" s="198" t="n"/>
      <c r="C41" s="198" t="n"/>
      <c r="D41" s="198" t="n"/>
      <c r="E41" s="198" t="n"/>
      <c r="F41" s="198" t="n"/>
      <c r="G41" s="198" t="n"/>
      <c r="H41" s="198" t="n"/>
    </row>
    <row r="42" ht="12" customFormat="1" customHeight="1" s="54">
      <c r="A42" s="157" t="inlineStr">
        <is>
          <t>(должность, фамилия, инициалы, реквизиты распорядительного документа, подтверждающего полномочия)</t>
        </is>
      </c>
      <c r="B42" s="196" t="n"/>
      <c r="C42" s="196" t="n"/>
      <c r="D42" s="196" t="n"/>
      <c r="E42" s="196" t="n"/>
      <c r="F42" s="196" t="n"/>
      <c r="G42" s="196" t="n"/>
      <c r="H42" s="196" t="n"/>
    </row>
    <row r="43" ht="20.1" customHeight="1" s="87">
      <c r="A43" s="167" t="inlineStr">
        <is>
          <t>Представитель лица, осуществляющего строительство, по вопросам строительного контроля (специалист по организации строительства)</t>
        </is>
      </c>
    </row>
    <row r="44" ht="15.75" customFormat="1" customHeight="1" s="54">
      <c r="A44" s="154" t="inlineStr">
        <is>
          <t xml:space="preserve">Ведущий инженер отдела качества общестроительных работ управления качества </t>
        </is>
      </c>
      <c r="B44" s="198" t="n"/>
      <c r="C44" s="198" t="n"/>
      <c r="D44" s="198" t="n"/>
      <c r="E44" s="198" t="n"/>
      <c r="F44" s="198" t="n"/>
      <c r="G44" s="198" t="n"/>
      <c r="H44" s="198" t="n"/>
    </row>
    <row r="45" ht="12" customFormat="1" customHeight="1" s="54">
      <c r="A45" s="168" t="inlineStr">
        <is>
          <t>(должность, фамилия, инициалы, идентификационный номер</t>
        </is>
      </c>
    </row>
    <row r="46" ht="15.75" customFormat="1" customHeight="1" s="54">
      <c r="A46" s="154" t="inlineStr">
        <is>
          <t>общестроительных работ департамента качества АО "Мосинжпроект" Сироткин К.В.,</t>
        </is>
      </c>
      <c r="B46" s="198" t="n"/>
      <c r="C46" s="198" t="n"/>
      <c r="D46" s="198" t="n"/>
      <c r="E46" s="198" t="n"/>
      <c r="F46" s="198" t="n"/>
      <c r="G46" s="198" t="n"/>
      <c r="H46" s="198" t="n"/>
    </row>
    <row r="47" ht="12" customFormat="1" customHeight="1" s="54">
      <c r="A47" s="157" t="inlineStr">
        <is>
          <t xml:space="preserve"> в национальном реестре специалистов в области строительства,</t>
        </is>
      </c>
      <c r="B47" s="196" t="n"/>
      <c r="C47" s="196" t="n"/>
      <c r="D47" s="196" t="n"/>
      <c r="E47" s="196" t="n"/>
      <c r="F47" s="196" t="n"/>
      <c r="G47" s="196" t="n"/>
      <c r="H47" s="196" t="n"/>
    </row>
    <row r="48" ht="15.75" customFormat="1" customHeight="1" s="54">
      <c r="A48" s="154" t="inlineStr">
        <is>
          <t>С-77-218302 от 03.08.2020 г., приказ №1174 от 25.10.2023 г.</t>
        </is>
      </c>
      <c r="B48" s="198" t="n"/>
      <c r="C48" s="198" t="n"/>
      <c r="D48" s="198" t="n"/>
      <c r="E48" s="198" t="n"/>
      <c r="F48" s="198" t="n"/>
      <c r="G48" s="198" t="n"/>
      <c r="H48" s="198" t="n"/>
    </row>
    <row r="49" ht="12" customFormat="1" customHeight="1" s="54">
      <c r="A49" s="157" t="inlineStr">
        <is>
          <t>реквизиты распорядительного документа, подтверждающего полномочия)</t>
        </is>
      </c>
      <c r="B49" s="196" t="n"/>
      <c r="C49" s="196" t="n"/>
      <c r="D49" s="196" t="n"/>
      <c r="E49" s="196" t="n"/>
      <c r="F49" s="196" t="n"/>
      <c r="G49" s="196" t="n"/>
      <c r="H49" s="196" t="n"/>
    </row>
    <row r="50" ht="16.5" customFormat="1" customHeight="1" s="54">
      <c r="A50" s="167" t="inlineStr">
        <is>
          <t>Представитель лица, осуществляющего подготовку проектной документации</t>
        </is>
      </c>
    </row>
    <row r="51" ht="15.75" customFormat="1" customHeight="1" s="54">
      <c r="A51" s="154" t="inlineStr">
        <is>
          <t>Ведущий инженер группы авторского надзора Меджидов Р.М., приказ №130/1 от 22.07.2024 г.; ООО "Институт</t>
        </is>
      </c>
      <c r="B51" s="198" t="n"/>
      <c r="C51" s="198" t="n"/>
      <c r="D51" s="198" t="n"/>
      <c r="E51" s="198" t="n"/>
      <c r="F51" s="198" t="n"/>
      <c r="G51" s="198" t="n"/>
      <c r="H51" s="198" t="n"/>
    </row>
    <row r="52" ht="12" customFormat="1" customHeight="1" s="54">
      <c r="A52" s="170" t="inlineStr">
        <is>
          <t>(должность, фамилия, инициалы, реквизиты распорядительного документа, подтверждающего полномочия, с указанием наименования, ОГРН, ИНН, места нахождения юридического лица,</t>
        </is>
      </c>
      <c r="B52" s="196" t="n"/>
      <c r="C52" s="196" t="n"/>
      <c r="D52" s="196" t="n"/>
      <c r="E52" s="196" t="n"/>
      <c r="F52" s="196" t="n"/>
      <c r="G52" s="196" t="n"/>
      <c r="H52" s="196" t="n"/>
    </row>
    <row r="53" ht="15.75" customFormat="1" customHeight="1" s="54">
      <c r="A53" s="171" t="inlineStr">
        <is>
          <t xml:space="preserve">"Мосинжпроект", ОГРН 5157746085173, ИНН 9701021862, 101000, г. Москва, Сверчков переулок, д. 4/1. Саморегулируемая </t>
        </is>
      </c>
      <c r="B53" s="198" t="n"/>
      <c r="C53" s="198" t="n"/>
      <c r="D53" s="198" t="n"/>
      <c r="E53" s="198" t="n"/>
      <c r="F53" s="198" t="n"/>
      <c r="G53" s="198" t="n"/>
      <c r="H53" s="198" t="n"/>
    </row>
    <row r="54" ht="10.5" customHeight="1" s="87">
      <c r="A54" s="170" t="inlineStr">
        <is>
          <t>фамилии, имени, отчества, адреса места жительства, ОГРНИП, ИНН индивидуального предпринимателя,</t>
        </is>
      </c>
      <c r="B54" s="196" t="n"/>
      <c r="C54" s="196" t="n"/>
      <c r="D54" s="196" t="n"/>
      <c r="E54" s="196" t="n"/>
      <c r="F54" s="196" t="n"/>
      <c r="G54" s="196" t="n"/>
      <c r="H54" s="196" t="n"/>
    </row>
    <row r="55" ht="15.75" customFormat="1" customHeight="1" s="54">
      <c r="A55" s="171" t="inlineStr">
        <is>
          <t>организация Союз дорожных проектных организаций "РОДОС", ОГРН 1097799008890, ИНН 7743088946</t>
        </is>
      </c>
      <c r="B55" s="198" t="n"/>
      <c r="C55" s="198" t="n"/>
      <c r="D55" s="198" t="n"/>
      <c r="E55" s="198" t="n"/>
      <c r="F55" s="198" t="n"/>
      <c r="G55" s="198" t="n"/>
      <c r="H55" s="198" t="n"/>
    </row>
    <row r="56" ht="15" customHeight="1" s="87">
      <c r="A56" s="157" t="inlineStr">
        <is>
          <t>фамилии, имени, отчества, адреса места жительства, ОГРНИП, ИНН индивидуального предпринимателя)</t>
        </is>
      </c>
      <c r="B56" s="196" t="n"/>
      <c r="C56" s="196" t="n"/>
      <c r="D56" s="196" t="n"/>
      <c r="E56" s="196" t="n"/>
      <c r="F56" s="196" t="n"/>
      <c r="G56" s="196" t="n"/>
      <c r="H56" s="196" t="n"/>
    </row>
    <row r="57" ht="15.75" customFormat="1" customHeight="1" s="54">
      <c r="A57" s="153" t="inlineStr">
        <is>
          <t xml:space="preserve">Представитель лица, выполнившего работы, подлежащие освидетельствованию </t>
        </is>
      </c>
    </row>
    <row r="58" ht="15.95" customHeight="1" s="87">
      <c r="A58" s="154" t="inlineStr">
        <is>
          <t>Начальник участка №2 Сартаков М.В., приказ №32 от 01.08.2024 г.; ООО «ТМГ», ОГРН 1187746101146,</t>
        </is>
      </c>
      <c r="B58" s="198" t="n"/>
      <c r="C58" s="198" t="n"/>
      <c r="D58" s="198" t="n"/>
      <c r="E58" s="198" t="n"/>
      <c r="F58" s="198" t="n"/>
      <c r="G58" s="198" t="n"/>
      <c r="H58" s="198" t="n"/>
    </row>
    <row r="59" ht="12" customFormat="1" customHeight="1" s="54">
      <c r="A59" s="157" t="inlineStr">
        <is>
          <t>(должность, фамилия, инициалы, реквизиты распорядительного документа, подтверждающего полномочия, с указанием наименования, ОГРН, ИНН, места нахождения юридического лица,</t>
        </is>
      </c>
      <c r="B59" s="196" t="n"/>
      <c r="C59" s="196" t="n"/>
      <c r="D59" s="196" t="n"/>
      <c r="E59" s="196" t="n"/>
      <c r="F59" s="196" t="n"/>
      <c r="G59" s="196" t="n"/>
      <c r="H59" s="196" t="n"/>
    </row>
    <row r="60" ht="15.75" customHeight="1" s="87">
      <c r="A60" s="154" t="inlineStr">
        <is>
          <t xml:space="preserve"> ИНН 7704450802, 123308, г. Москва, вн.тер.г. муниципальный округ Хорошево-Мневники, ул. 3-я Хорошевская, д. 2, стр. 1</t>
        </is>
      </c>
      <c r="B60" s="198" t="n"/>
      <c r="C60" s="198" t="n"/>
      <c r="D60" s="198" t="n"/>
      <c r="E60" s="198" t="n"/>
      <c r="F60" s="198" t="n"/>
      <c r="G60" s="198" t="n"/>
      <c r="H60" s="198" t="n"/>
    </row>
    <row r="61">
      <c r="A61" s="157" t="inlineStr">
        <is>
          <t>фамилии, имени, отчества, адреса места жительства, ОГРНИП, ИНН индивидуального предпринимателя)</t>
        </is>
      </c>
      <c r="B61" s="196" t="n"/>
      <c r="C61" s="196" t="n"/>
      <c r="D61" s="196" t="n"/>
      <c r="E61" s="196" t="n"/>
      <c r="F61" s="196" t="n"/>
      <c r="G61" s="196" t="n"/>
      <c r="H61" s="196" t="n"/>
    </row>
    <row r="62" ht="15.95" customHeight="1" s="87">
      <c r="A62" s="167" t="inlineStr">
        <is>
          <t>а также иные представители лиц, участвующих в освидетельствовании:</t>
        </is>
      </c>
      <c r="F62" s="154" t="inlineStr">
        <is>
          <t>Ведущий инженер по строительному контролю</t>
        </is>
      </c>
      <c r="G62" s="198" t="n"/>
      <c r="H62" s="198" t="n"/>
    </row>
    <row r="63" ht="15.75" customFormat="1" customHeight="1" s="54">
      <c r="A63" s="155" t="inlineStr">
        <is>
          <t xml:space="preserve"> отдела строительного контроля производственно-технического управления АО «Объединение «ИНГЕОКОМ»   </t>
        </is>
      </c>
      <c r="B63" s="198" t="n"/>
      <c r="C63" s="198" t="n"/>
      <c r="D63" s="198" t="n"/>
      <c r="E63" s="198" t="n"/>
      <c r="F63" s="198" t="n"/>
      <c r="G63" s="198" t="n"/>
      <c r="H63" s="198" t="n"/>
    </row>
    <row r="64" ht="15.75" customHeight="1" s="87">
      <c r="A64" s="156" t="inlineStr">
        <is>
          <t xml:space="preserve">Переверзин В.А., приказ № ПР-52-24 от 29.07.2024 г.  </t>
        </is>
      </c>
      <c r="B64" s="216" t="n"/>
      <c r="C64" s="216" t="n"/>
      <c r="D64" s="216" t="n"/>
      <c r="E64" s="216" t="n"/>
      <c r="F64" s="216" t="n"/>
      <c r="G64" s="216" t="n"/>
      <c r="H64" s="216" t="n"/>
    </row>
    <row r="65" ht="12" customFormat="1" customHeight="1" s="54">
      <c r="A65" s="157" t="inlineStr">
        <is>
          <t>(должность с указанием наименования организации, фамилия, инициалы, реквизиты распорядительного документа, подтверждающего полномочия)</t>
        </is>
      </c>
      <c r="B65" s="196" t="n"/>
      <c r="C65" s="196" t="n"/>
      <c r="D65" s="196" t="n"/>
      <c r="E65" s="196" t="n"/>
      <c r="F65" s="196" t="n"/>
      <c r="G65" s="196" t="n"/>
      <c r="H65" s="196" t="n"/>
    </row>
    <row r="66" ht="15.75" customFormat="1" customHeight="1" s="56">
      <c r="A66" s="167" t="inlineStr">
        <is>
          <t>произвели осмотр работ, выполненных</t>
        </is>
      </c>
      <c r="D66" s="154" t="inlineStr">
        <is>
          <t xml:space="preserve">ООО «ТМГ» </t>
        </is>
      </c>
      <c r="E66" s="198" t="n"/>
      <c r="F66" s="198" t="n"/>
      <c r="G66" s="198" t="n"/>
      <c r="H66" s="198" t="n"/>
    </row>
    <row r="67" ht="20.1" customHeight="1" s="87">
      <c r="A67" s="54" t="n"/>
      <c r="B67" s="57" t="n"/>
      <c r="C67" s="57" t="n"/>
      <c r="D67" s="157" t="inlineStr">
        <is>
          <t>(наименование лица, выполнившего работы, подлежащие освидетельствованию)</t>
        </is>
      </c>
      <c r="E67" s="196" t="n"/>
      <c r="F67" s="196" t="n"/>
      <c r="G67" s="196" t="n"/>
      <c r="H67" s="196" t="n"/>
    </row>
    <row r="68" ht="17.25" customHeight="1" s="87">
      <c r="A68" s="172" t="inlineStr">
        <is>
          <t>1. К освидетельствованию предъявлены следующие работы:</t>
        </is>
      </c>
      <c r="F68" s="154" t="n"/>
      <c r="G68" s="198" t="n"/>
      <c r="H68" s="198" t="n"/>
    </row>
    <row r="69" ht="48" customHeight="1" s="87">
      <c r="A69" s="156">
        <f>CONCATENATE("Армирование в опалубке ",RIGHT(#REF!, LEN(#REF!)- SEARCH(" ",#REF!)))</f>
        <v/>
      </c>
      <c r="B69" s="216" t="n"/>
      <c r="C69" s="216" t="n"/>
      <c r="D69" s="216" t="n"/>
      <c r="E69" s="216" t="n"/>
      <c r="F69" s="216" t="n"/>
      <c r="G69" s="216" t="n"/>
      <c r="H69" s="216" t="n"/>
    </row>
    <row r="70" ht="19.15" customFormat="1" customHeight="1" s="54">
      <c r="A70" s="157" t="inlineStr">
        <is>
          <t>(наименование скрытых работ)</t>
        </is>
      </c>
      <c r="B70" s="196" t="n"/>
      <c r="C70" s="196" t="n"/>
      <c r="D70" s="196" t="n"/>
      <c r="E70" s="196" t="n"/>
      <c r="F70" s="196" t="n"/>
      <c r="G70" s="196" t="n"/>
      <c r="H70" s="196" t="n"/>
    </row>
    <row r="71" ht="15.75" customHeight="1" s="87">
      <c r="A71" s="167" t="inlineStr">
        <is>
          <t>2. Работы выполнены по проектной документации</t>
        </is>
      </c>
      <c r="E71" s="154" t="n"/>
      <c r="F71" s="198" t="n"/>
      <c r="G71" s="198" t="n"/>
      <c r="H71" s="198" t="n"/>
    </row>
    <row r="72" ht="15.75" customHeight="1" s="87">
      <c r="A72" s="154">
        <f>"ООО «Институт «Мосинжпроект», "&amp;#REF!</f>
        <v/>
      </c>
      <c r="B72" s="198" t="n"/>
      <c r="C72" s="198" t="n"/>
      <c r="D72" s="198" t="n"/>
      <c r="E72" s="198" t="n"/>
      <c r="F72" s="198" t="n"/>
      <c r="G72" s="198" t="n"/>
      <c r="H72" s="198" t="n"/>
    </row>
    <row r="73" ht="12" customFormat="1" customHeight="1" s="54">
      <c r="A73" s="166" t="inlineStr">
        <is>
          <t>(номер, другие реквизиты чертежа, наименование проектной и/или рабочей документации, сведения о лицах, осуществляющих подготовку  раздела проектной и/или рабочей документации)</t>
        </is>
      </c>
    </row>
    <row r="74" ht="15" customHeight="1" s="87">
      <c r="A74" s="167" t="inlineStr">
        <is>
          <t>3. При выполнении работ применены:</t>
        </is>
      </c>
      <c r="D74" s="167" t="n"/>
    </row>
    <row r="75" ht="15" customHeight="1" s="87">
      <c r="A75" s="177">
        <f>"Материалы согласно реестру "&amp;A28&amp;" от "&amp;TEXT(C81,"ДД.ММ.ГГГГ")&amp;"г."</f>
        <v/>
      </c>
      <c r="B75" s="198" t="n"/>
      <c r="C75" s="198" t="n"/>
      <c r="D75" s="198" t="n"/>
      <c r="E75" s="198" t="n"/>
      <c r="F75" s="198" t="n"/>
      <c r="G75" s="198" t="n"/>
      <c r="H75" s="198" t="n"/>
    </row>
    <row r="76" ht="12" customFormat="1" customHeight="1" s="54">
      <c r="A76" s="166" t="inlineStr">
        <is>
          <t>(наименование строительных материалов (изделий), реквизиты сертификатов и/или других документов, подтверждающих их качество и безопасность)</t>
        </is>
      </c>
    </row>
    <row r="77" ht="21.75" customHeight="1" s="87">
      <c r="A77" s="167" t="inlineStr">
        <is>
          <t>4. Предъявлены документы, подтверждающие соответствие работ предъявляемым к ним требованиям:</t>
        </is>
      </c>
    </row>
    <row r="78" ht="18" customHeight="1" s="87">
      <c r="A78" s="176">
        <f>"Исполнительная схема "&amp;A28&amp;" от "&amp;TEXT(#REF!,"ДД.ММ.ГГГГ")&amp;"г."</f>
        <v/>
      </c>
      <c r="B78" s="198" t="n"/>
      <c r="C78" s="198" t="n"/>
      <c r="D78" s="198" t="n"/>
      <c r="E78" s="198" t="n"/>
      <c r="F78" s="198" t="n"/>
      <c r="G78" s="198" t="n"/>
      <c r="H78" s="198" t="n"/>
    </row>
    <row r="79" ht="12" customFormat="1" customHeight="1" s="54">
      <c r="A79" s="157" t="inlineStr">
        <is>
          <t>(исполнительные схемы и чертежи, результаты экспертиз, обследований, лабораторных и иных испытаний выполненных работ, проведенных в процессе строительного контроля)</t>
        </is>
      </c>
      <c r="B79" s="196" t="n"/>
      <c r="C79" s="196" t="n"/>
      <c r="D79" s="196" t="n"/>
      <c r="E79" s="196" t="n"/>
      <c r="F79" s="196" t="n"/>
      <c r="G79" s="196" t="n"/>
      <c r="H79" s="196" t="n"/>
    </row>
    <row r="80" ht="20.1" customHeight="1" s="87">
      <c r="A80" s="174" t="inlineStr">
        <is>
          <t xml:space="preserve">5. Даты:          начала работ        </t>
        </is>
      </c>
      <c r="C80" s="175">
        <f>#REF!-4</f>
        <v/>
      </c>
      <c r="D80" s="198" t="n"/>
      <c r="E80" s="198" t="n"/>
      <c r="F80" s="43" t="n"/>
      <c r="G80" s="43" t="n"/>
      <c r="H80" s="43" t="n"/>
    </row>
    <row r="81" ht="20.1" customHeight="1" s="87">
      <c r="A81" s="174" t="inlineStr">
        <is>
          <t xml:space="preserve">                    окончания работ   </t>
        </is>
      </c>
      <c r="C81" s="175">
        <f>#REF!-1</f>
        <v/>
      </c>
      <c r="D81" s="198" t="n"/>
      <c r="E81" s="198" t="n"/>
      <c r="F81" s="43" t="n"/>
      <c r="G81" s="43" t="n"/>
      <c r="H81" s="43" t="n"/>
    </row>
    <row r="82" ht="20.1" customHeight="1" s="87">
      <c r="A82" s="167" t="inlineStr">
        <is>
          <t>6. Работы выполнены в соответствии с</t>
        </is>
      </c>
      <c r="D82" s="154" t="inlineStr">
        <is>
          <t>требованиями технических регламентов,</t>
        </is>
      </c>
      <c r="E82" s="198" t="n"/>
      <c r="F82" s="198" t="n"/>
      <c r="G82" s="198" t="n"/>
      <c r="H82" s="198" t="n"/>
    </row>
    <row r="83" ht="15.95" customHeight="1" s="87">
      <c r="A83" s="154" t="inlineStr">
        <is>
          <t>Градостроительным кодексом РФ, иных нормативно-правовых актов и проектной документации</t>
        </is>
      </c>
      <c r="B83" s="198" t="n"/>
      <c r="C83" s="198" t="n"/>
      <c r="D83" s="198" t="n"/>
      <c r="E83" s="198" t="n"/>
      <c r="F83" s="198" t="n"/>
      <c r="G83" s="198" t="n"/>
      <c r="H83" s="198" t="n"/>
    </row>
    <row r="84" ht="12" customFormat="1" customHeight="1" s="54">
      <c r="A84" s="157" t="inlineStr">
        <is>
          <t>(наименования и структурные единицы технических регламентов, иных нормативных правовых актов,  разделы проектной и/или рабочей документации)</t>
        </is>
      </c>
      <c r="B84" s="196" t="n"/>
      <c r="C84" s="196" t="n"/>
      <c r="D84" s="196" t="n"/>
      <c r="E84" s="196" t="n"/>
      <c r="F84" s="196" t="n"/>
      <c r="G84" s="196" t="n"/>
      <c r="H84" s="196" t="n"/>
    </row>
    <row r="85" ht="20.1" customHeight="1" s="87">
      <c r="A85" s="167" t="inlineStr">
        <is>
          <t>7. Разрешается производство последующих работ:</t>
        </is>
      </c>
      <c r="F85" s="173" t="n"/>
    </row>
    <row r="86" ht="15.95" customHeight="1" s="87">
      <c r="A86" s="154" t="inlineStr">
        <is>
          <t xml:space="preserve">по проекту </t>
        </is>
      </c>
      <c r="B86" s="198" t="n"/>
      <c r="C86" s="198" t="n"/>
      <c r="D86" s="198" t="n"/>
      <c r="E86" s="198" t="n"/>
      <c r="F86" s="198" t="n"/>
      <c r="G86" s="198" t="n"/>
      <c r="H86" s="198" t="n"/>
    </row>
    <row r="87" ht="12" customFormat="1" customHeight="1" s="54">
      <c r="A87" s="157" t="inlineStr">
        <is>
          <t>(наименование работ, конструкций, участков сетей инженерно-техническогообеспечения)</t>
        </is>
      </c>
      <c r="B87" s="196" t="n"/>
      <c r="C87" s="196" t="n"/>
      <c r="D87" s="196" t="n"/>
      <c r="E87" s="196" t="n"/>
      <c r="F87" s="196" t="n"/>
      <c r="G87" s="196" t="n"/>
      <c r="H87" s="196" t="n"/>
    </row>
    <row r="88" ht="20.1" customHeight="1" s="87">
      <c r="A88" s="167" t="inlineStr">
        <is>
          <t>Дополнительные сведения</t>
        </is>
      </c>
      <c r="C88" s="182">
        <f> IF(#REF!=0, "","Учетный лист №б/н от "&amp;TEXT(#REF!,"ДД.ММ.ГГГГ")&amp;"г.")</f>
        <v/>
      </c>
      <c r="D88" s="198" t="n"/>
      <c r="E88" s="198" t="n"/>
      <c r="F88" s="198" t="n"/>
      <c r="G88" s="198" t="n"/>
      <c r="H88" s="198" t="n"/>
    </row>
    <row r="89" ht="15.95" customHeight="1" s="87">
      <c r="A89" s="183" t="n"/>
      <c r="B89" s="198" t="n"/>
      <c r="C89" s="198" t="n"/>
      <c r="D89" s="198" t="n"/>
      <c r="E89" s="198" t="n"/>
      <c r="F89" s="198" t="n"/>
      <c r="G89" s="198" t="n"/>
      <c r="H89" s="198" t="n"/>
    </row>
    <row r="90" ht="30" customHeight="1" s="87">
      <c r="A90" s="179" t="inlineStr">
        <is>
          <t>Акт составлен в 6 (шести) экземплярах.</t>
        </is>
      </c>
      <c r="B90" s="196" t="n"/>
      <c r="C90" s="196" t="n"/>
      <c r="D90" s="50" t="n"/>
      <c r="E90" s="50" t="n"/>
      <c r="F90" s="50" t="n"/>
      <c r="G90" s="50" t="n"/>
    </row>
    <row r="91" ht="20.1" customHeight="1" s="87">
      <c r="A91" s="59" t="inlineStr">
        <is>
          <t>Приложения:</t>
        </is>
      </c>
      <c r="B91" s="180" t="n"/>
      <c r="G91" s="180" t="n"/>
      <c r="H91" s="180" t="n"/>
    </row>
    <row r="92" ht="18" customHeight="1" s="87">
      <c r="A92" s="176">
        <f>A78</f>
        <v/>
      </c>
      <c r="B92" s="198" t="n"/>
      <c r="C92" s="198" t="n"/>
      <c r="D92" s="198" t="n"/>
      <c r="E92" s="198" t="n"/>
      <c r="F92" s="198" t="n"/>
      <c r="G92" s="198" t="n"/>
      <c r="H92" s="198" t="n"/>
    </row>
    <row r="93" ht="18" customHeight="1" s="87">
      <c r="A93" s="176">
        <f>"Реестр "&amp;A28&amp;" от "&amp;TEXT(C81,"ДД.ММ.ГГГГ")&amp;"г."</f>
        <v/>
      </c>
      <c r="B93" s="198" t="n"/>
      <c r="C93" s="198" t="n"/>
      <c r="D93" s="198" t="n"/>
      <c r="E93" s="198" t="n"/>
      <c r="F93" s="198" t="n"/>
      <c r="G93" s="198" t="n"/>
      <c r="H93" s="198" t="n"/>
    </row>
    <row r="94" ht="18" customHeight="1" s="87">
      <c r="A94" s="176">
        <f>C88</f>
        <v/>
      </c>
      <c r="B94" s="198" t="n"/>
      <c r="C94" s="198" t="n"/>
      <c r="D94" s="198" t="n"/>
      <c r="E94" s="198" t="n"/>
      <c r="F94" s="198" t="n"/>
      <c r="G94" s="198" t="n"/>
      <c r="H94" s="198" t="n"/>
    </row>
    <row r="95" ht="16.5" customHeight="1" s="87">
      <c r="A95" s="166" t="inlineStr">
        <is>
          <t>(исполнительные схемы и чертежи, результаты экспертиз, обследований, лабораторных и иных испытаний)</t>
        </is>
      </c>
    </row>
    <row r="96" ht="12" customFormat="1" customHeight="1" s="54">
      <c r="A96" s="167" t="inlineStr">
        <is>
          <t>Представитель застройщика (технического заказчика, эксплуатирующей организации или регионального оператора) по вопросам</t>
        </is>
      </c>
    </row>
    <row r="97" ht="20.1" customHeight="1" s="87">
      <c r="A97" s="167" t="inlineStr">
        <is>
          <t>строительного контроля</t>
        </is>
      </c>
      <c r="B97" s="60" t="n"/>
      <c r="C97" s="60" t="n"/>
      <c r="D97" s="60" t="n"/>
      <c r="E97" s="178" t="inlineStr">
        <is>
          <t>Ушанов О.И.</t>
        </is>
      </c>
      <c r="F97" s="198" t="n"/>
      <c r="G97" s="198" t="n"/>
      <c r="H97" s="60" t="n"/>
    </row>
    <row r="98" ht="20.1" customHeight="1" s="87">
      <c r="A98" s="57" t="n"/>
      <c r="B98" s="57" t="n"/>
      <c r="C98" s="57" t="n"/>
      <c r="D98" s="57" t="n"/>
      <c r="E98" s="157" t="inlineStr">
        <is>
          <t>(фамилия, инициалы, подпись)</t>
        </is>
      </c>
      <c r="F98" s="196" t="n"/>
      <c r="G98" s="196" t="n"/>
      <c r="H98" s="196" t="n"/>
    </row>
    <row r="99" ht="12" customFormat="1" customHeight="1" s="54">
      <c r="A99" s="167" t="inlineStr">
        <is>
          <t xml:space="preserve">Представитель лица, осуществляющего строительство  </t>
        </is>
      </c>
    </row>
    <row r="100" ht="20.1" customHeight="1" s="87">
      <c r="A100" s="60" t="n"/>
      <c r="B100" s="60" t="n"/>
      <c r="C100" s="60" t="n"/>
      <c r="D100" s="60" t="n"/>
      <c r="E100" s="178" t="inlineStr">
        <is>
          <t>Бирин А.С.</t>
        </is>
      </c>
      <c r="F100" s="198" t="n"/>
      <c r="G100" s="198" t="n"/>
      <c r="H100" s="60" t="n"/>
    </row>
    <row r="101" ht="20.1" customHeight="1" s="87">
      <c r="A101" s="57" t="n"/>
      <c r="B101" s="57" t="n"/>
      <c r="C101" s="57" t="n"/>
      <c r="D101" s="57" t="n"/>
      <c r="E101" s="157" t="inlineStr">
        <is>
          <t>(фамилия, инициалы, подпись)</t>
        </is>
      </c>
      <c r="F101" s="196" t="n"/>
      <c r="G101" s="196" t="n"/>
      <c r="H101" s="196" t="n"/>
    </row>
    <row r="102" ht="20.1" customHeight="1" s="87">
      <c r="A102" s="153" t="inlineStr">
        <is>
          <t xml:space="preserve">Представитель лица, осуществляющего строительство, по вопросам строительного контроля </t>
        </is>
      </c>
    </row>
    <row r="103" ht="20.1" customHeight="1" s="87">
      <c r="A103" s="153" t="inlineStr">
        <is>
          <t>(специалист по организации строительства)</t>
        </is>
      </c>
      <c r="D103" s="60" t="n"/>
      <c r="E103" s="178" t="inlineStr">
        <is>
          <t>Сироткин К.В.</t>
        </is>
      </c>
      <c r="F103" s="198" t="n"/>
      <c r="G103" s="198" t="n"/>
      <c r="H103" s="61" t="n"/>
    </row>
    <row r="104" ht="20.1" customHeight="1" s="87">
      <c r="A104" s="57" t="n"/>
      <c r="B104" s="57" t="n"/>
      <c r="C104" s="57" t="n"/>
      <c r="D104" s="57" t="n"/>
      <c r="E104" s="157" t="inlineStr">
        <is>
          <t>(фамилия, инициалы, подпись)</t>
        </is>
      </c>
      <c r="F104" s="196" t="n"/>
      <c r="G104" s="196" t="n"/>
      <c r="H104" s="196" t="n"/>
    </row>
    <row r="105" ht="12" customFormat="1" customHeight="1" s="54">
      <c r="A105" s="167" t="inlineStr">
        <is>
          <t>Представитель лица, осуществляющего подготовку проектной документации</t>
        </is>
      </c>
    </row>
    <row r="106" ht="20.1" customHeight="1" s="87">
      <c r="A106" s="60" t="n"/>
      <c r="B106" s="60" t="n"/>
      <c r="C106" s="60" t="n"/>
      <c r="D106" s="60" t="n"/>
      <c r="E106" s="178" t="inlineStr">
        <is>
          <t>Меджидов Р.М</t>
        </is>
      </c>
      <c r="F106" s="198" t="n"/>
      <c r="G106" s="198" t="n"/>
      <c r="H106" s="60" t="n"/>
    </row>
    <row r="107" ht="20.1" customHeight="1" s="87">
      <c r="A107" s="57" t="n"/>
      <c r="B107" s="57" t="n"/>
      <c r="C107" s="57" t="n"/>
      <c r="D107" s="57" t="n"/>
      <c r="E107" s="157" t="inlineStr">
        <is>
          <t>(фамилия, инициалы, подпись)</t>
        </is>
      </c>
      <c r="F107" s="196" t="n"/>
      <c r="G107" s="196" t="n"/>
      <c r="H107" s="196" t="n"/>
    </row>
    <row r="108" ht="12" customFormat="1" customHeight="1" s="54">
      <c r="A108" s="167" t="inlineStr">
        <is>
          <t xml:space="preserve">Представитель лица, выполнившего работы, подлежащие освидетельствованию </t>
        </is>
      </c>
    </row>
    <row r="109" ht="20.1" customHeight="1" s="87">
      <c r="A109" s="60" t="n"/>
      <c r="B109" s="60" t="n"/>
      <c r="C109" s="60" t="n"/>
      <c r="D109" s="60" t="n"/>
      <c r="E109" s="178" t="inlineStr">
        <is>
          <t>Сартаков М.В.</t>
        </is>
      </c>
      <c r="F109" s="198" t="n"/>
      <c r="G109" s="198" t="n"/>
      <c r="H109" s="60" t="n"/>
    </row>
    <row r="110" ht="20.1" customHeight="1" s="87">
      <c r="A110" s="57" t="n"/>
      <c r="B110" s="57" t="n"/>
      <c r="C110" s="57" t="n"/>
      <c r="D110" s="57" t="n"/>
      <c r="E110" s="157" t="inlineStr">
        <is>
          <t>(фамилия, инициалы, подпись)</t>
        </is>
      </c>
      <c r="F110" s="196" t="n"/>
      <c r="G110" s="196" t="n"/>
      <c r="H110" s="196" t="n"/>
    </row>
    <row r="111" ht="12.75" customFormat="1" customHeight="1" s="54">
      <c r="A111" s="167" t="inlineStr">
        <is>
          <t>Представители иных лиц</t>
        </is>
      </c>
      <c r="B111" s="154" t="n"/>
      <c r="C111" s="154" t="n"/>
      <c r="D111" s="154" t="n"/>
      <c r="E111" s="178" t="inlineStr">
        <is>
          <t>Переверзин В.А.</t>
        </is>
      </c>
      <c r="F111" s="198" t="n"/>
      <c r="G111" s="198" t="n"/>
      <c r="H111" s="154" t="n"/>
    </row>
    <row r="112" ht="20.1" customHeight="1" s="87">
      <c r="A112" s="57" t="n"/>
      <c r="B112" s="57" t="n"/>
      <c r="C112" s="57" t="n"/>
      <c r="D112" s="57" t="n"/>
      <c r="E112" s="157" t="inlineStr">
        <is>
          <t>(фамилия, инициалы, подпись)</t>
        </is>
      </c>
      <c r="F112" s="196" t="n"/>
      <c r="G112" s="196" t="n"/>
      <c r="H112" s="196" t="n"/>
    </row>
  </sheetData>
  <mergeCells count="125">
    <mergeCell ref="A77:H77"/>
    <mergeCell ref="A83:H83"/>
    <mergeCell ref="C80:E80"/>
    <mergeCell ref="F85:H85"/>
    <mergeCell ref="A49:H49"/>
    <mergeCell ref="A88:B88"/>
    <mergeCell ref="A6:H6"/>
    <mergeCell ref="A69:H69"/>
    <mergeCell ref="A25:H25"/>
    <mergeCell ref="A74:B74"/>
    <mergeCell ref="A75:H75"/>
    <mergeCell ref="E71:H71"/>
    <mergeCell ref="D66:H66"/>
    <mergeCell ref="E98:H98"/>
    <mergeCell ref="A50:H50"/>
    <mergeCell ref="A3:H3"/>
    <mergeCell ref="A86:H86"/>
    <mergeCell ref="A55:H55"/>
    <mergeCell ref="A95:H95"/>
    <mergeCell ref="A5:H5"/>
    <mergeCell ref="A32:H32"/>
    <mergeCell ref="E106:G106"/>
    <mergeCell ref="A96:H96"/>
    <mergeCell ref="A38:H38"/>
    <mergeCell ref="A13:H13"/>
    <mergeCell ref="C88:H88"/>
    <mergeCell ref="A44:H44"/>
    <mergeCell ref="A58:H58"/>
    <mergeCell ref="C1:H1"/>
    <mergeCell ref="A40:H40"/>
    <mergeCell ref="E101:H101"/>
    <mergeCell ref="A66:C66"/>
    <mergeCell ref="A73:H73"/>
    <mergeCell ref="A24:H24"/>
    <mergeCell ref="A51:H51"/>
    <mergeCell ref="A60:H60"/>
    <mergeCell ref="A7:H7"/>
    <mergeCell ref="A16:H16"/>
    <mergeCell ref="A14:C14"/>
    <mergeCell ref="A99:H99"/>
    <mergeCell ref="A108:H108"/>
    <mergeCell ref="A84:H84"/>
    <mergeCell ref="A27:H27"/>
    <mergeCell ref="C81:E81"/>
    <mergeCell ref="A18:H18"/>
    <mergeCell ref="E97:G97"/>
    <mergeCell ref="A2:H2"/>
    <mergeCell ref="E109:G109"/>
    <mergeCell ref="A42:H42"/>
    <mergeCell ref="A47:H47"/>
    <mergeCell ref="A22:H22"/>
    <mergeCell ref="A82:C82"/>
    <mergeCell ref="E111:G111"/>
    <mergeCell ref="D74:H74"/>
    <mergeCell ref="A72:H72"/>
    <mergeCell ref="D67:H67"/>
    <mergeCell ref="E104:H104"/>
    <mergeCell ref="A71:D71"/>
    <mergeCell ref="D14:H14"/>
    <mergeCell ref="A48:H48"/>
    <mergeCell ref="A30:H30"/>
    <mergeCell ref="E110:H110"/>
    <mergeCell ref="A59:H59"/>
    <mergeCell ref="A64:H64"/>
    <mergeCell ref="A1:B1"/>
    <mergeCell ref="A79:H79"/>
    <mergeCell ref="A61:H61"/>
    <mergeCell ref="A70:H70"/>
    <mergeCell ref="A54:H54"/>
    <mergeCell ref="A39:D39"/>
    <mergeCell ref="A41:H41"/>
    <mergeCell ref="A80:B80"/>
    <mergeCell ref="E100:G100"/>
    <mergeCell ref="B31:H31"/>
    <mergeCell ref="A56:H56"/>
    <mergeCell ref="A28:C28"/>
    <mergeCell ref="A26:H26"/>
    <mergeCell ref="E39:H39"/>
    <mergeCell ref="B21:H21"/>
    <mergeCell ref="E107:H107"/>
    <mergeCell ref="A76:H76"/>
    <mergeCell ref="A33:H33"/>
    <mergeCell ref="A8:H8"/>
    <mergeCell ref="A17:H17"/>
    <mergeCell ref="F68:H68"/>
    <mergeCell ref="A53:H53"/>
    <mergeCell ref="A35:H35"/>
    <mergeCell ref="A20:E20"/>
    <mergeCell ref="D82:H82"/>
    <mergeCell ref="A63:H63"/>
    <mergeCell ref="A10:H10"/>
    <mergeCell ref="A19:H19"/>
    <mergeCell ref="A102:H102"/>
    <mergeCell ref="A34:H34"/>
    <mergeCell ref="A9:H9"/>
    <mergeCell ref="A92:H92"/>
    <mergeCell ref="B91:F91"/>
    <mergeCell ref="A90:C90"/>
    <mergeCell ref="A36:H36"/>
    <mergeCell ref="A11:H11"/>
    <mergeCell ref="A94:H94"/>
    <mergeCell ref="F62:H62"/>
    <mergeCell ref="E112:H112"/>
    <mergeCell ref="A45:H45"/>
    <mergeCell ref="A78:H78"/>
    <mergeCell ref="A87:H87"/>
    <mergeCell ref="A65:H65"/>
    <mergeCell ref="A46:H46"/>
    <mergeCell ref="A37:H37"/>
    <mergeCell ref="A89:H89"/>
    <mergeCell ref="A12:H12"/>
    <mergeCell ref="A105:H105"/>
    <mergeCell ref="A57:H57"/>
    <mergeCell ref="A85:E85"/>
    <mergeCell ref="A23:H23"/>
    <mergeCell ref="A4:H4"/>
    <mergeCell ref="A62:E62"/>
    <mergeCell ref="D15:H15"/>
    <mergeCell ref="A103:C103"/>
    <mergeCell ref="A81:B81"/>
    <mergeCell ref="A43:H43"/>
    <mergeCell ref="A52:H52"/>
    <mergeCell ref="A68:E68"/>
    <mergeCell ref="A93:H93"/>
    <mergeCell ref="E103:G103"/>
  </mergeCells>
  <printOptions horizontalCentered="1"/>
  <pageMargins left="0.25" right="0.25" top="0.75" bottom="0.75" header="0.3" footer="0.3"/>
  <pageSetup orientation="portrait" paperSize="9" scale="75" fitToHeight="0"/>
  <rowBreaks count="1" manualBreakCount="1">
    <brk id="67" min="0" max="7" man="1"/>
  </row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Дом</dc:creator>
  <dcterms:created xsi:type="dcterms:W3CDTF">2012-08-24T12:49:55Z</dcterms:created>
  <dcterms:modified xsi:type="dcterms:W3CDTF">2025-07-09T14:31:34Z</dcterms:modified>
  <cp:lastModifiedBy>Saratov</cp:lastModifiedBy>
  <cp:lastPrinted>2025-07-09T12:18:30Z</cp:lastPrinted>
</cp:coreProperties>
</file>