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mc:AlternateContent xmlns:mc="http://schemas.openxmlformats.org/markup-compatibility/2006">
    <mc:Choice Requires="x15">
      <x15ac:absPath xmlns:x15ac="http://schemas.microsoft.com/office/spreadsheetml/2010/11/ac" url="/Users/wardog/Documents/metrics/"/>
    </mc:Choice>
  </mc:AlternateContent>
  <bookViews>
    <workbookView xWindow="0" yWindow="0" windowWidth="28800" windowHeight="18000"/>
  </bookViews>
  <sheets>
    <sheet name="HeatMap" sheetId="1" r:id="rId1"/>
    <sheet name="Score Defs" sheetId="2" r:id="rId2"/>
    <sheet name="Trends" sheetId="6" r:id="rId3"/>
    <sheet name="Detailed Techniques" sheetId="5" r:id="rId4"/>
    <sheet name="DataQuality-Scores" sheetId="17" r:id="rId5"/>
    <sheet name="DataSource-Tool-Coverage" sheetId="8" r:id="rId6"/>
    <sheet name="DS-Tool-Coverage-Histogram" sheetId="14" r:id="rId7"/>
    <sheet name="DS-Tool-Tactic-Coverage" sheetId="9" r:id="rId8"/>
  </sheets>
  <definedNames>
    <definedName name="_xlnm._FilterDatabase" localSheetId="3" hidden="1">'Detailed Techniques'!$A$1:$Y$170</definedName>
  </definedNames>
  <calcPr calcId="150001" concurrentCalc="0"/>
  <pivotCaches>
    <pivotCache cacheId="8" r:id="rId9"/>
    <pivotCache cacheId="11" r:id="rId10"/>
    <pivotCache cacheId="15" r:id="rId11"/>
    <pivotCache cacheId="19" r:id="rId12"/>
    <pivotCache cacheId="23" r:id="rId13"/>
    <pivotCache cacheId="27" r:id="rId14"/>
    <pivotCache cacheId="31" r:id="rId15"/>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3" i="17" l="1"/>
  <c r="R3" i="17"/>
  <c r="V3" i="17"/>
  <c r="B3" i="17"/>
  <c r="F4" i="17"/>
  <c r="B4" i="17"/>
  <c r="F5" i="17"/>
  <c r="B5" i="17"/>
  <c r="F6" i="17"/>
  <c r="R6" i="17"/>
  <c r="V6" i="17"/>
  <c r="B6" i="17"/>
  <c r="F8" i="17"/>
  <c r="R8" i="17"/>
  <c r="V8" i="17"/>
  <c r="B8" i="17"/>
  <c r="F10" i="17"/>
  <c r="J10" i="17"/>
  <c r="V10" i="17"/>
  <c r="B10" i="17"/>
  <c r="F12" i="17"/>
  <c r="J12" i="17"/>
  <c r="B12" i="17"/>
  <c r="F13" i="17"/>
  <c r="J13" i="17"/>
  <c r="R13" i="17"/>
  <c r="V13" i="17"/>
  <c r="B13" i="17"/>
  <c r="F14" i="17"/>
  <c r="R14" i="17"/>
  <c r="B14" i="17"/>
  <c r="F15" i="17"/>
  <c r="V15" i="17"/>
  <c r="B15" i="17"/>
  <c r="F16" i="17"/>
  <c r="J16" i="17"/>
  <c r="V16" i="17"/>
  <c r="B16" i="17"/>
  <c r="F17" i="17"/>
  <c r="B17" i="17"/>
  <c r="F24" i="17"/>
  <c r="J24" i="17"/>
  <c r="B24" i="17"/>
  <c r="F25" i="17"/>
  <c r="J25" i="17"/>
  <c r="R25" i="17"/>
  <c r="V25" i="17"/>
  <c r="B25" i="17"/>
  <c r="F26" i="17"/>
  <c r="J26" i="17"/>
  <c r="B26" i="17"/>
  <c r="F27" i="17"/>
  <c r="N27" i="17"/>
  <c r="R27" i="17"/>
  <c r="V27" i="17"/>
  <c r="B27" i="17"/>
  <c r="F28" i="17"/>
  <c r="B28" i="17"/>
  <c r="F30" i="17"/>
  <c r="B30" i="17"/>
  <c r="F35" i="17"/>
  <c r="B35" i="17"/>
  <c r="F36" i="17"/>
  <c r="J36" i="17"/>
  <c r="V36" i="17"/>
  <c r="B36" i="17"/>
  <c r="F37" i="17"/>
  <c r="J37" i="17"/>
  <c r="V37" i="17"/>
  <c r="B37" i="17"/>
  <c r="N19" i="17"/>
  <c r="Z19" i="17"/>
  <c r="AD19" i="17"/>
  <c r="F19" i="17"/>
  <c r="B19" i="17"/>
  <c r="N21" i="17"/>
  <c r="Z21" i="17"/>
  <c r="AD21" i="17"/>
  <c r="F21" i="17"/>
  <c r="B21" i="17"/>
  <c r="N20" i="17"/>
  <c r="Z20" i="17"/>
  <c r="AD20" i="17"/>
  <c r="F20" i="17"/>
  <c r="B20" i="17"/>
  <c r="R32" i="17"/>
  <c r="V32" i="17"/>
  <c r="F32" i="17"/>
  <c r="B32" i="17"/>
  <c r="AD22" i="17"/>
  <c r="Z22" i="17"/>
  <c r="F22" i="17"/>
  <c r="B22" i="17"/>
  <c r="F7" i="17"/>
  <c r="B7" i="17"/>
  <c r="F9" i="17"/>
  <c r="B9" i="17"/>
  <c r="F11" i="17"/>
  <c r="B11" i="17"/>
  <c r="F18" i="17"/>
  <c r="B18" i="17"/>
  <c r="F23" i="17"/>
  <c r="B23" i="17"/>
  <c r="F29" i="17"/>
  <c r="B29" i="17"/>
  <c r="F31" i="17"/>
  <c r="B31" i="17"/>
  <c r="F33" i="17"/>
  <c r="B33" i="17"/>
  <c r="F34" i="17"/>
  <c r="B34" i="17"/>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N24" i="17"/>
  <c r="N25" i="17"/>
  <c r="N26" i="17"/>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J4" i="17"/>
  <c r="N4" i="17"/>
  <c r="R4" i="17"/>
  <c r="V4" i="17"/>
  <c r="Z4" i="17"/>
  <c r="AD4" i="17"/>
  <c r="J3" i="17"/>
  <c r="N3" i="17"/>
  <c r="Z3" i="17"/>
  <c r="AD3" i="17"/>
  <c r="J5" i="17"/>
  <c r="N5" i="17"/>
  <c r="R5" i="17"/>
  <c r="V5" i="17"/>
  <c r="Z5" i="17"/>
  <c r="AD5" i="17"/>
  <c r="J6" i="17"/>
  <c r="N6" i="17"/>
  <c r="Z6" i="17"/>
  <c r="AD6" i="17"/>
  <c r="J8" i="17"/>
  <c r="N8" i="17"/>
  <c r="Z8" i="17"/>
  <c r="AD8" i="17"/>
  <c r="N10" i="17"/>
  <c r="R10" i="17"/>
  <c r="Z10" i="17"/>
  <c r="AD10" i="17"/>
  <c r="J7" i="17"/>
  <c r="N7" i="17"/>
  <c r="V7" i="17"/>
  <c r="Z7" i="17"/>
  <c r="AD7" i="17"/>
  <c r="J9" i="17"/>
  <c r="N9" i="17"/>
  <c r="V9" i="17"/>
  <c r="Z9" i="17"/>
  <c r="AD9" i="17"/>
  <c r="N12" i="17"/>
  <c r="R12" i="17"/>
  <c r="V12" i="17"/>
  <c r="Z12" i="17"/>
  <c r="AD12" i="17"/>
  <c r="N13" i="17"/>
  <c r="Z13" i="17"/>
  <c r="AD13" i="17"/>
  <c r="J14" i="17"/>
  <c r="N14" i="17"/>
  <c r="V14" i="17"/>
  <c r="Z14" i="17"/>
  <c r="AD14" i="17"/>
  <c r="J15" i="17"/>
  <c r="N15" i="17"/>
  <c r="R15" i="17"/>
  <c r="Z15" i="17"/>
  <c r="AD15" i="17"/>
  <c r="N16" i="17"/>
  <c r="R16" i="17"/>
  <c r="Z16" i="17"/>
  <c r="AD16" i="17"/>
  <c r="J17" i="17"/>
  <c r="N17" i="17"/>
  <c r="R17" i="17"/>
  <c r="V17" i="17"/>
  <c r="Z17" i="17"/>
  <c r="AD17" i="17"/>
  <c r="R24" i="17"/>
  <c r="V24" i="17"/>
  <c r="Z24" i="17"/>
  <c r="AD24" i="17"/>
  <c r="Z25" i="17"/>
  <c r="AD25" i="17"/>
  <c r="R26" i="17"/>
  <c r="V26" i="17"/>
  <c r="Z26" i="17"/>
  <c r="AD26" i="17"/>
  <c r="J27" i="17"/>
  <c r="Z27" i="17"/>
  <c r="AD27" i="17"/>
  <c r="J28" i="17"/>
  <c r="N28" i="17"/>
  <c r="R28" i="17"/>
  <c r="V28" i="17"/>
  <c r="Z28" i="17"/>
  <c r="AD28" i="17"/>
  <c r="J30" i="17"/>
  <c r="N30" i="17"/>
  <c r="R30" i="17"/>
  <c r="V30" i="17"/>
  <c r="Z30" i="17"/>
  <c r="AD30" i="17"/>
  <c r="J35" i="17"/>
  <c r="N35" i="17"/>
  <c r="R35" i="17"/>
  <c r="V35" i="17"/>
  <c r="Z35" i="17"/>
  <c r="AD35" i="17"/>
  <c r="N36" i="17"/>
  <c r="R36" i="17"/>
  <c r="Z36" i="17"/>
  <c r="AD36" i="17"/>
  <c r="N37" i="17"/>
  <c r="R37" i="17"/>
  <c r="Z37" i="17"/>
  <c r="AD37" i="17"/>
  <c r="J29" i="17"/>
  <c r="N29" i="17"/>
  <c r="V29" i="17"/>
  <c r="Z29" i="17"/>
  <c r="AD29" i="17"/>
  <c r="J31" i="17"/>
  <c r="N31" i="17"/>
  <c r="V31" i="17"/>
  <c r="Z31" i="17"/>
  <c r="AD31" i="17"/>
  <c r="J32" i="17"/>
  <c r="N32" i="17"/>
  <c r="Z32" i="17"/>
  <c r="AD32" i="17"/>
  <c r="J33" i="17"/>
  <c r="N33" i="17"/>
  <c r="R33" i="17"/>
  <c r="V33" i="17"/>
  <c r="Z33" i="17"/>
  <c r="AD33" i="17"/>
  <c r="J34" i="17"/>
  <c r="N34" i="17"/>
  <c r="R34" i="17"/>
  <c r="V34" i="17"/>
  <c r="Z34" i="17"/>
  <c r="AD34" i="17"/>
  <c r="N11" i="17"/>
  <c r="V11" i="17"/>
  <c r="Z11" i="17"/>
  <c r="AD11" i="17"/>
  <c r="N18" i="17"/>
  <c r="R18" i="17"/>
  <c r="V18" i="17"/>
  <c r="Z18" i="17"/>
  <c r="AD18" i="17"/>
  <c r="R19" i="17"/>
  <c r="V19" i="17"/>
  <c r="R21" i="17"/>
  <c r="V21" i="17"/>
  <c r="R20" i="17"/>
  <c r="V20" i="17"/>
  <c r="R22" i="17"/>
  <c r="V22" i="17"/>
  <c r="R23" i="17"/>
  <c r="V23" i="17"/>
  <c r="Z23" i="17"/>
  <c r="AD23" i="17"/>
  <c r="G169" i="5"/>
  <c r="G168" i="5"/>
  <c r="G167" i="5"/>
  <c r="G166" i="5"/>
  <c r="G164" i="5"/>
  <c r="G163" i="5"/>
  <c r="G162" i="5"/>
  <c r="G161" i="5"/>
  <c r="G160" i="5"/>
  <c r="G159" i="5"/>
  <c r="G158" i="5"/>
  <c r="G157" i="5"/>
  <c r="G156" i="5"/>
  <c r="G155" i="5"/>
  <c r="G154" i="5"/>
  <c r="G153" i="5"/>
  <c r="G152" i="5"/>
  <c r="G151" i="5"/>
  <c r="G150" i="5"/>
  <c r="G149" i="5"/>
  <c r="G148" i="5"/>
  <c r="G147" i="5"/>
  <c r="G146" i="5"/>
  <c r="G144" i="5"/>
  <c r="G143" i="5"/>
  <c r="G141" i="5"/>
  <c r="G140" i="5"/>
  <c r="G139" i="5"/>
  <c r="G138" i="5"/>
  <c r="G137" i="5"/>
  <c r="G134" i="5"/>
  <c r="G132" i="5"/>
  <c r="G130" i="5"/>
  <c r="G129" i="5"/>
  <c r="G128" i="5"/>
  <c r="G126" i="5"/>
  <c r="G125" i="5"/>
  <c r="G124" i="5"/>
  <c r="G123" i="5"/>
  <c r="G122" i="5"/>
  <c r="G121" i="5"/>
  <c r="G120" i="5"/>
  <c r="G119" i="5"/>
  <c r="G118" i="5"/>
  <c r="G117" i="5"/>
  <c r="G116" i="5"/>
  <c r="G115" i="5"/>
  <c r="G114" i="5"/>
  <c r="G113" i="5"/>
  <c r="G111" i="5"/>
  <c r="G108" i="5"/>
  <c r="G107" i="5"/>
  <c r="G104" i="5"/>
  <c r="G102" i="5"/>
  <c r="G100" i="5"/>
  <c r="G99" i="5"/>
  <c r="G98" i="5"/>
  <c r="G97" i="5"/>
  <c r="G95" i="5"/>
  <c r="G94" i="5"/>
  <c r="G93" i="5"/>
  <c r="G92" i="5"/>
  <c r="G90" i="5"/>
  <c r="G89" i="5"/>
  <c r="G88" i="5"/>
  <c r="G87" i="5"/>
  <c r="G86" i="5"/>
  <c r="G85" i="5"/>
  <c r="G84" i="5"/>
  <c r="G83" i="5"/>
  <c r="G82" i="5"/>
  <c r="G81" i="5"/>
  <c r="G79" i="5"/>
  <c r="G78" i="5"/>
  <c r="G70" i="5"/>
  <c r="G67" i="5"/>
  <c r="G65" i="5"/>
  <c r="G64" i="5"/>
  <c r="G61" i="5"/>
  <c r="G60" i="5"/>
  <c r="G56" i="5"/>
  <c r="G54" i="5"/>
  <c r="G53" i="5"/>
  <c r="G52" i="5"/>
  <c r="G51" i="5"/>
  <c r="G50" i="5"/>
  <c r="G40" i="5"/>
  <c r="G43" i="5"/>
  <c r="G46" i="5"/>
  <c r="G45" i="5"/>
  <c r="G44" i="5"/>
  <c r="G42" i="5"/>
  <c r="G41" i="5"/>
  <c r="G39" i="5"/>
  <c r="G38" i="5"/>
  <c r="G37" i="5"/>
  <c r="G36" i="5"/>
  <c r="G35" i="5"/>
  <c r="G34" i="5"/>
  <c r="G33" i="5"/>
  <c r="G32" i="5"/>
  <c r="G31" i="5"/>
  <c r="G30" i="5"/>
  <c r="G29" i="5"/>
  <c r="G28" i="5"/>
  <c r="G26" i="5"/>
  <c r="G22" i="5"/>
  <c r="G20" i="5"/>
  <c r="G19" i="5"/>
  <c r="G18" i="5"/>
  <c r="G17" i="5"/>
  <c r="G14" i="5"/>
  <c r="G13" i="5"/>
  <c r="G12" i="5"/>
  <c r="G11" i="5"/>
  <c r="G10" i="5"/>
  <c r="G9" i="5"/>
  <c r="G8" i="5"/>
  <c r="G5" i="5"/>
  <c r="G4" i="5"/>
  <c r="G3" i="5"/>
  <c r="K2" i="5"/>
  <c r="G2" i="5"/>
  <c r="G170" i="5"/>
  <c r="L3" i="5"/>
  <c r="G6" i="5"/>
  <c r="G7" i="5"/>
  <c r="G15" i="5"/>
  <c r="G16" i="5"/>
  <c r="G21" i="5"/>
  <c r="G23" i="5"/>
  <c r="G24" i="5"/>
  <c r="G25" i="5"/>
  <c r="G27" i="5"/>
  <c r="G47" i="5"/>
  <c r="G48" i="5"/>
  <c r="G49" i="5"/>
  <c r="G55" i="5"/>
  <c r="G57" i="5"/>
  <c r="G58" i="5"/>
  <c r="G59" i="5"/>
  <c r="G62" i="5"/>
  <c r="G63" i="5"/>
  <c r="G66" i="5"/>
  <c r="G68" i="5"/>
  <c r="G69" i="5"/>
  <c r="G71" i="5"/>
  <c r="G72" i="5"/>
  <c r="G73" i="5"/>
  <c r="G74" i="5"/>
  <c r="G75" i="5"/>
  <c r="G76" i="5"/>
  <c r="G77" i="5"/>
  <c r="G80" i="5"/>
  <c r="G91" i="5"/>
  <c r="G96" i="5"/>
  <c r="G101" i="5"/>
  <c r="G103" i="5"/>
  <c r="G105" i="5"/>
  <c r="G106" i="5"/>
  <c r="G109" i="5"/>
  <c r="G110" i="5"/>
  <c r="G112" i="5"/>
  <c r="G127" i="5"/>
  <c r="G131" i="5"/>
  <c r="G133" i="5"/>
  <c r="G135" i="5"/>
  <c r="G136" i="5"/>
  <c r="G142" i="5"/>
  <c r="G145" i="5"/>
  <c r="G165" i="5"/>
  <c r="R31" i="17"/>
  <c r="R29" i="17"/>
  <c r="J23" i="17"/>
  <c r="N23" i="17"/>
  <c r="J22" i="17"/>
  <c r="N22" i="17"/>
  <c r="J21" i="17"/>
  <c r="J20" i="17"/>
  <c r="J19" i="17"/>
  <c r="J18" i="17"/>
  <c r="J11" i="17"/>
  <c r="R11" i="17"/>
  <c r="R9" i="17"/>
  <c r="R7" i="17"/>
  <c r="B2" i="9"/>
  <c r="B2" i="1"/>
  <c r="L2" i="5"/>
  <c r="X14" i="5"/>
  <c r="X16" i="5"/>
  <c r="X35" i="5"/>
  <c r="X39" i="5"/>
  <c r="X2" i="5"/>
  <c r="X3" i="5"/>
  <c r="X4" i="5"/>
  <c r="X5" i="5"/>
  <c r="X6" i="5"/>
  <c r="X7" i="5"/>
  <c r="X8" i="5"/>
  <c r="X9" i="5"/>
  <c r="X10" i="5"/>
  <c r="X11" i="5"/>
  <c r="X12" i="5"/>
  <c r="X13" i="5"/>
  <c r="X15" i="5"/>
  <c r="X17" i="5"/>
  <c r="X18" i="5"/>
  <c r="X19" i="5"/>
  <c r="X20" i="5"/>
  <c r="X21" i="5"/>
  <c r="X22" i="5"/>
  <c r="X23" i="5"/>
  <c r="X24" i="5"/>
  <c r="X25" i="5"/>
  <c r="X26" i="5"/>
  <c r="X27" i="5"/>
  <c r="X28" i="5"/>
  <c r="X29" i="5"/>
  <c r="X30" i="5"/>
  <c r="X31" i="5"/>
  <c r="X32" i="5"/>
  <c r="X33" i="5"/>
  <c r="X34" i="5"/>
  <c r="X36" i="5"/>
  <c r="X37" i="5"/>
  <c r="X38"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H3" i="9"/>
  <c r="H4" i="9"/>
  <c r="H5" i="9"/>
  <c r="H6" i="9"/>
  <c r="H7" i="9"/>
  <c r="H8" i="9"/>
  <c r="H9" i="9"/>
  <c r="H10" i="9"/>
  <c r="H11" i="9"/>
  <c r="H2" i="9"/>
  <c r="V14" i="5"/>
  <c r="V16" i="5"/>
  <c r="V35" i="5"/>
  <c r="V39" i="5"/>
  <c r="V2" i="5"/>
  <c r="V3" i="5"/>
  <c r="V4" i="5"/>
  <c r="V5" i="5"/>
  <c r="V6" i="5"/>
  <c r="V7" i="5"/>
  <c r="V8" i="5"/>
  <c r="V9" i="5"/>
  <c r="V10" i="5"/>
  <c r="V11" i="5"/>
  <c r="V12" i="5"/>
  <c r="V13" i="5"/>
  <c r="V15" i="5"/>
  <c r="V17" i="5"/>
  <c r="V18" i="5"/>
  <c r="V19" i="5"/>
  <c r="V20" i="5"/>
  <c r="V21" i="5"/>
  <c r="V22" i="5"/>
  <c r="V23" i="5"/>
  <c r="V24" i="5"/>
  <c r="V25" i="5"/>
  <c r="V26" i="5"/>
  <c r="V27" i="5"/>
  <c r="V28" i="5"/>
  <c r="V29" i="5"/>
  <c r="V30" i="5"/>
  <c r="V31" i="5"/>
  <c r="V32" i="5"/>
  <c r="V33" i="5"/>
  <c r="V34" i="5"/>
  <c r="V36" i="5"/>
  <c r="V37" i="5"/>
  <c r="V38"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G3" i="9"/>
  <c r="G4" i="9"/>
  <c r="G5" i="9"/>
  <c r="G6" i="9"/>
  <c r="G7" i="9"/>
  <c r="G8" i="9"/>
  <c r="G9" i="9"/>
  <c r="G10" i="9"/>
  <c r="G11" i="9"/>
  <c r="G2" i="9"/>
  <c r="T14" i="5"/>
  <c r="T16" i="5"/>
  <c r="T35" i="5"/>
  <c r="T39" i="5"/>
  <c r="T2" i="5"/>
  <c r="T3" i="5"/>
  <c r="T4" i="5"/>
  <c r="T5" i="5"/>
  <c r="T6" i="5"/>
  <c r="T7" i="5"/>
  <c r="T8" i="5"/>
  <c r="T9" i="5"/>
  <c r="T10" i="5"/>
  <c r="T11" i="5"/>
  <c r="T12" i="5"/>
  <c r="T13" i="5"/>
  <c r="T15" i="5"/>
  <c r="T17" i="5"/>
  <c r="T18" i="5"/>
  <c r="T19" i="5"/>
  <c r="T20" i="5"/>
  <c r="T21" i="5"/>
  <c r="T22" i="5"/>
  <c r="T23" i="5"/>
  <c r="T24" i="5"/>
  <c r="T25" i="5"/>
  <c r="T26" i="5"/>
  <c r="T27" i="5"/>
  <c r="T28" i="5"/>
  <c r="T29" i="5"/>
  <c r="T30" i="5"/>
  <c r="T31" i="5"/>
  <c r="T32" i="5"/>
  <c r="T33" i="5"/>
  <c r="T34" i="5"/>
  <c r="T36" i="5"/>
  <c r="T37" i="5"/>
  <c r="T38"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F3" i="9"/>
  <c r="F4" i="9"/>
  <c r="F5" i="9"/>
  <c r="F6" i="9"/>
  <c r="F7" i="9"/>
  <c r="F8" i="9"/>
  <c r="F9" i="9"/>
  <c r="F10" i="9"/>
  <c r="F11" i="9"/>
  <c r="F2" i="9"/>
  <c r="R14" i="5"/>
  <c r="R16" i="5"/>
  <c r="R35" i="5"/>
  <c r="R39" i="5"/>
  <c r="R2" i="5"/>
  <c r="R3" i="5"/>
  <c r="R4" i="5"/>
  <c r="R5" i="5"/>
  <c r="R6" i="5"/>
  <c r="R7" i="5"/>
  <c r="R8" i="5"/>
  <c r="R9" i="5"/>
  <c r="R10" i="5"/>
  <c r="R11" i="5"/>
  <c r="R12" i="5"/>
  <c r="R13" i="5"/>
  <c r="R15" i="5"/>
  <c r="R17" i="5"/>
  <c r="R18" i="5"/>
  <c r="R19" i="5"/>
  <c r="R20" i="5"/>
  <c r="R21" i="5"/>
  <c r="R22" i="5"/>
  <c r="R23" i="5"/>
  <c r="R24" i="5"/>
  <c r="R25" i="5"/>
  <c r="R26" i="5"/>
  <c r="R27" i="5"/>
  <c r="R28" i="5"/>
  <c r="R29" i="5"/>
  <c r="R30" i="5"/>
  <c r="R31" i="5"/>
  <c r="R32" i="5"/>
  <c r="R33" i="5"/>
  <c r="R34" i="5"/>
  <c r="R36" i="5"/>
  <c r="R37" i="5"/>
  <c r="R38"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E3" i="9"/>
  <c r="E4" i="9"/>
  <c r="E5" i="9"/>
  <c r="E6" i="9"/>
  <c r="E7" i="9"/>
  <c r="E8" i="9"/>
  <c r="E9" i="9"/>
  <c r="E10" i="9"/>
  <c r="E11" i="9"/>
  <c r="E2" i="9"/>
  <c r="P14" i="5"/>
  <c r="P16" i="5"/>
  <c r="P35" i="5"/>
  <c r="P39" i="5"/>
  <c r="P2" i="5"/>
  <c r="P3" i="5"/>
  <c r="P4" i="5"/>
  <c r="P5" i="5"/>
  <c r="P6" i="5"/>
  <c r="P7" i="5"/>
  <c r="P8" i="5"/>
  <c r="P9" i="5"/>
  <c r="P10" i="5"/>
  <c r="P11" i="5"/>
  <c r="P12" i="5"/>
  <c r="P13" i="5"/>
  <c r="P15" i="5"/>
  <c r="P17" i="5"/>
  <c r="P18" i="5"/>
  <c r="P19" i="5"/>
  <c r="P20" i="5"/>
  <c r="P21" i="5"/>
  <c r="P22" i="5"/>
  <c r="P23" i="5"/>
  <c r="P24" i="5"/>
  <c r="P25" i="5"/>
  <c r="P26" i="5"/>
  <c r="P27" i="5"/>
  <c r="P28" i="5"/>
  <c r="P29" i="5"/>
  <c r="P30" i="5"/>
  <c r="P31" i="5"/>
  <c r="P32" i="5"/>
  <c r="P33" i="5"/>
  <c r="P34" i="5"/>
  <c r="P36" i="5"/>
  <c r="P37" i="5"/>
  <c r="P38"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D3" i="9"/>
  <c r="D4" i="9"/>
  <c r="D5" i="9"/>
  <c r="D6" i="9"/>
  <c r="D7" i="9"/>
  <c r="D8" i="9"/>
  <c r="D9" i="9"/>
  <c r="D10" i="9"/>
  <c r="D11" i="9"/>
  <c r="D2" i="9"/>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2" i="5"/>
  <c r="N3" i="5"/>
  <c r="O3" i="5"/>
  <c r="N4" i="5"/>
  <c r="O4" i="5"/>
  <c r="N5" i="5"/>
  <c r="O5" i="5"/>
  <c r="N6" i="5"/>
  <c r="O6" i="5"/>
  <c r="N7" i="5"/>
  <c r="O7" i="5"/>
  <c r="N8" i="5"/>
  <c r="O8" i="5"/>
  <c r="N9" i="5"/>
  <c r="O9" i="5"/>
  <c r="N10" i="5"/>
  <c r="O10" i="5"/>
  <c r="N11" i="5"/>
  <c r="O11" i="5"/>
  <c r="N12" i="5"/>
  <c r="O12" i="5"/>
  <c r="N13" i="5"/>
  <c r="O13" i="5"/>
  <c r="N14" i="5"/>
  <c r="O14" i="5"/>
  <c r="N15" i="5"/>
  <c r="O15" i="5"/>
  <c r="N16" i="5"/>
  <c r="O16" i="5"/>
  <c r="N17" i="5"/>
  <c r="O17" i="5"/>
  <c r="N18" i="5"/>
  <c r="O18" i="5"/>
  <c r="N19" i="5"/>
  <c r="O19" i="5"/>
  <c r="N20" i="5"/>
  <c r="O20" i="5"/>
  <c r="N21" i="5"/>
  <c r="O21" i="5"/>
  <c r="N22" i="5"/>
  <c r="O22" i="5"/>
  <c r="N23" i="5"/>
  <c r="O23" i="5"/>
  <c r="N24" i="5"/>
  <c r="O24" i="5"/>
  <c r="N25" i="5"/>
  <c r="O25" i="5"/>
  <c r="N26" i="5"/>
  <c r="O26" i="5"/>
  <c r="N27" i="5"/>
  <c r="O27" i="5"/>
  <c r="N28" i="5"/>
  <c r="O28" i="5"/>
  <c r="N29" i="5"/>
  <c r="O29" i="5"/>
  <c r="N30" i="5"/>
  <c r="O30" i="5"/>
  <c r="N31" i="5"/>
  <c r="O31" i="5"/>
  <c r="N32" i="5"/>
  <c r="O32" i="5"/>
  <c r="N33" i="5"/>
  <c r="O33" i="5"/>
  <c r="N34" i="5"/>
  <c r="O34" i="5"/>
  <c r="N35" i="5"/>
  <c r="O35" i="5"/>
  <c r="N36" i="5"/>
  <c r="O36" i="5"/>
  <c r="N37" i="5"/>
  <c r="O37" i="5"/>
  <c r="N38" i="5"/>
  <c r="O38" i="5"/>
  <c r="N39" i="5"/>
  <c r="O39" i="5"/>
  <c r="N40" i="5"/>
  <c r="O40" i="5"/>
  <c r="N41" i="5"/>
  <c r="O41" i="5"/>
  <c r="N42" i="5"/>
  <c r="O42" i="5"/>
  <c r="N43" i="5"/>
  <c r="O43" i="5"/>
  <c r="N44" i="5"/>
  <c r="O44" i="5"/>
  <c r="N45" i="5"/>
  <c r="O45" i="5"/>
  <c r="N46" i="5"/>
  <c r="O46" i="5"/>
  <c r="N47" i="5"/>
  <c r="O47" i="5"/>
  <c r="N48" i="5"/>
  <c r="O48" i="5"/>
  <c r="N49" i="5"/>
  <c r="O49" i="5"/>
  <c r="N50" i="5"/>
  <c r="O50" i="5"/>
  <c r="N51" i="5"/>
  <c r="O51" i="5"/>
  <c r="N52" i="5"/>
  <c r="O52" i="5"/>
  <c r="N53" i="5"/>
  <c r="O53" i="5"/>
  <c r="N54" i="5"/>
  <c r="O54" i="5"/>
  <c r="N55" i="5"/>
  <c r="O55" i="5"/>
  <c r="N56" i="5"/>
  <c r="O56" i="5"/>
  <c r="N57" i="5"/>
  <c r="O57" i="5"/>
  <c r="N58" i="5"/>
  <c r="O58" i="5"/>
  <c r="N59" i="5"/>
  <c r="O59" i="5"/>
  <c r="N60" i="5"/>
  <c r="O60" i="5"/>
  <c r="N61" i="5"/>
  <c r="O61" i="5"/>
  <c r="N62" i="5"/>
  <c r="O62" i="5"/>
  <c r="N63" i="5"/>
  <c r="O63" i="5"/>
  <c r="N64" i="5"/>
  <c r="O64" i="5"/>
  <c r="N65" i="5"/>
  <c r="O65" i="5"/>
  <c r="N66" i="5"/>
  <c r="O66" i="5"/>
  <c r="N67" i="5"/>
  <c r="O67" i="5"/>
  <c r="N68" i="5"/>
  <c r="O68" i="5"/>
  <c r="N69" i="5"/>
  <c r="O69" i="5"/>
  <c r="N70" i="5"/>
  <c r="O70" i="5"/>
  <c r="N71" i="5"/>
  <c r="O71" i="5"/>
  <c r="N72" i="5"/>
  <c r="O72" i="5"/>
  <c r="N73" i="5"/>
  <c r="O73" i="5"/>
  <c r="N74" i="5"/>
  <c r="O74" i="5"/>
  <c r="N75" i="5"/>
  <c r="O75" i="5"/>
  <c r="N76" i="5"/>
  <c r="O76" i="5"/>
  <c r="N77" i="5"/>
  <c r="O77" i="5"/>
  <c r="N78" i="5"/>
  <c r="O78" i="5"/>
  <c r="N79" i="5"/>
  <c r="O79" i="5"/>
  <c r="N80" i="5"/>
  <c r="O80" i="5"/>
  <c r="N81" i="5"/>
  <c r="O81" i="5"/>
  <c r="N82" i="5"/>
  <c r="O82" i="5"/>
  <c r="N83" i="5"/>
  <c r="O83" i="5"/>
  <c r="N84" i="5"/>
  <c r="O84" i="5"/>
  <c r="N85" i="5"/>
  <c r="O85" i="5"/>
  <c r="N86" i="5"/>
  <c r="O86" i="5"/>
  <c r="N87" i="5"/>
  <c r="O87" i="5"/>
  <c r="N88" i="5"/>
  <c r="O88" i="5"/>
  <c r="N89" i="5"/>
  <c r="O89" i="5"/>
  <c r="N90" i="5"/>
  <c r="O90" i="5"/>
  <c r="N91" i="5"/>
  <c r="O91" i="5"/>
  <c r="N92" i="5"/>
  <c r="O92" i="5"/>
  <c r="N93" i="5"/>
  <c r="O93" i="5"/>
  <c r="N94" i="5"/>
  <c r="O94" i="5"/>
  <c r="N95" i="5"/>
  <c r="O95" i="5"/>
  <c r="N96" i="5"/>
  <c r="O96" i="5"/>
  <c r="N97" i="5"/>
  <c r="O97" i="5"/>
  <c r="N98" i="5"/>
  <c r="O98" i="5"/>
  <c r="N99" i="5"/>
  <c r="O99" i="5"/>
  <c r="N100" i="5"/>
  <c r="O100" i="5"/>
  <c r="N101" i="5"/>
  <c r="O101" i="5"/>
  <c r="N102" i="5"/>
  <c r="O102" i="5"/>
  <c r="N103" i="5"/>
  <c r="O103" i="5"/>
  <c r="N104" i="5"/>
  <c r="O104" i="5"/>
  <c r="N105" i="5"/>
  <c r="O105" i="5"/>
  <c r="N106" i="5"/>
  <c r="O106" i="5"/>
  <c r="N107" i="5"/>
  <c r="O107" i="5"/>
  <c r="N108" i="5"/>
  <c r="O108" i="5"/>
  <c r="N109" i="5"/>
  <c r="O109" i="5"/>
  <c r="N110" i="5"/>
  <c r="O110" i="5"/>
  <c r="N111" i="5"/>
  <c r="O111" i="5"/>
  <c r="N112" i="5"/>
  <c r="O112" i="5"/>
  <c r="N113" i="5"/>
  <c r="O113" i="5"/>
  <c r="N114" i="5"/>
  <c r="O114" i="5"/>
  <c r="N115" i="5"/>
  <c r="O115" i="5"/>
  <c r="N116" i="5"/>
  <c r="O116" i="5"/>
  <c r="N117" i="5"/>
  <c r="O117" i="5"/>
  <c r="N118" i="5"/>
  <c r="O118" i="5"/>
  <c r="N119" i="5"/>
  <c r="O119" i="5"/>
  <c r="N120" i="5"/>
  <c r="O120" i="5"/>
  <c r="N121" i="5"/>
  <c r="O121" i="5"/>
  <c r="N122" i="5"/>
  <c r="O122" i="5"/>
  <c r="N123" i="5"/>
  <c r="O123" i="5"/>
  <c r="N124" i="5"/>
  <c r="O124" i="5"/>
  <c r="N125" i="5"/>
  <c r="O125" i="5"/>
  <c r="N126" i="5"/>
  <c r="O126" i="5"/>
  <c r="N127" i="5"/>
  <c r="O127" i="5"/>
  <c r="N128" i="5"/>
  <c r="O128" i="5"/>
  <c r="N129" i="5"/>
  <c r="O129" i="5"/>
  <c r="N130" i="5"/>
  <c r="O130" i="5"/>
  <c r="N131" i="5"/>
  <c r="O131" i="5"/>
  <c r="N132" i="5"/>
  <c r="O132" i="5"/>
  <c r="N133" i="5"/>
  <c r="O133" i="5"/>
  <c r="N134" i="5"/>
  <c r="O134" i="5"/>
  <c r="N135" i="5"/>
  <c r="O135" i="5"/>
  <c r="N136" i="5"/>
  <c r="O136" i="5"/>
  <c r="N137" i="5"/>
  <c r="O137" i="5"/>
  <c r="N138" i="5"/>
  <c r="O138" i="5"/>
  <c r="N139" i="5"/>
  <c r="O139" i="5"/>
  <c r="N140" i="5"/>
  <c r="O140" i="5"/>
  <c r="N141" i="5"/>
  <c r="O141" i="5"/>
  <c r="N142" i="5"/>
  <c r="O142" i="5"/>
  <c r="N143" i="5"/>
  <c r="O143" i="5"/>
  <c r="N144" i="5"/>
  <c r="O144" i="5"/>
  <c r="N145" i="5"/>
  <c r="O145" i="5"/>
  <c r="N146" i="5"/>
  <c r="O146" i="5"/>
  <c r="N147" i="5"/>
  <c r="O147" i="5"/>
  <c r="N148" i="5"/>
  <c r="O148" i="5"/>
  <c r="N149" i="5"/>
  <c r="O149" i="5"/>
  <c r="N150" i="5"/>
  <c r="O150" i="5"/>
  <c r="N151" i="5"/>
  <c r="O151" i="5"/>
  <c r="N152" i="5"/>
  <c r="O152" i="5"/>
  <c r="N153" i="5"/>
  <c r="O153" i="5"/>
  <c r="N154" i="5"/>
  <c r="O154" i="5"/>
  <c r="N155" i="5"/>
  <c r="O155" i="5"/>
  <c r="N156" i="5"/>
  <c r="O156" i="5"/>
  <c r="N157" i="5"/>
  <c r="O157" i="5"/>
  <c r="N158" i="5"/>
  <c r="O158" i="5"/>
  <c r="N159" i="5"/>
  <c r="O159" i="5"/>
  <c r="N160" i="5"/>
  <c r="O160" i="5"/>
  <c r="N161" i="5"/>
  <c r="O161" i="5"/>
  <c r="N162" i="5"/>
  <c r="O162" i="5"/>
  <c r="N163" i="5"/>
  <c r="O163" i="5"/>
  <c r="N164" i="5"/>
  <c r="O164" i="5"/>
  <c r="N165" i="5"/>
  <c r="O165" i="5"/>
  <c r="N166" i="5"/>
  <c r="O166" i="5"/>
  <c r="N167" i="5"/>
  <c r="O167" i="5"/>
  <c r="N168" i="5"/>
  <c r="O168" i="5"/>
  <c r="N169" i="5"/>
  <c r="O169" i="5"/>
  <c r="N170" i="5"/>
  <c r="O170" i="5"/>
  <c r="N2" i="5"/>
  <c r="O2" i="5"/>
  <c r="M3" i="5"/>
  <c r="L4" i="5"/>
  <c r="M4" i="5"/>
  <c r="L5" i="5"/>
  <c r="M5" i="5"/>
  <c r="L6" i="5"/>
  <c r="L7" i="5"/>
  <c r="L8" i="5"/>
  <c r="L9" i="5"/>
  <c r="M9" i="5"/>
  <c r="L10" i="5"/>
  <c r="L11" i="5"/>
  <c r="L12" i="5"/>
  <c r="L13" i="5"/>
  <c r="M13" i="5"/>
  <c r="L14" i="5"/>
  <c r="L15" i="5"/>
  <c r="L16" i="5"/>
  <c r="L17" i="5"/>
  <c r="M17" i="5"/>
  <c r="L18" i="5"/>
  <c r="M18" i="5"/>
  <c r="L19" i="5"/>
  <c r="M19" i="5"/>
  <c r="L20" i="5"/>
  <c r="M20" i="5"/>
  <c r="L21" i="5"/>
  <c r="M21" i="5"/>
  <c r="L22" i="5"/>
  <c r="M22" i="5"/>
  <c r="L23" i="5"/>
  <c r="M23" i="5"/>
  <c r="L24" i="5"/>
  <c r="M24" i="5"/>
  <c r="L25" i="5"/>
  <c r="M25" i="5"/>
  <c r="L26" i="5"/>
  <c r="M26" i="5"/>
  <c r="L27" i="5"/>
  <c r="M27" i="5"/>
  <c r="L28" i="5"/>
  <c r="M28" i="5"/>
  <c r="L29" i="5"/>
  <c r="M29" i="5"/>
  <c r="L30" i="5"/>
  <c r="L31" i="5"/>
  <c r="M31" i="5"/>
  <c r="L32" i="5"/>
  <c r="M32" i="5"/>
  <c r="L33" i="5"/>
  <c r="M33" i="5"/>
  <c r="L34" i="5"/>
  <c r="L35" i="5"/>
  <c r="L36" i="5"/>
  <c r="M36" i="5"/>
  <c r="L37" i="5"/>
  <c r="M37" i="5"/>
  <c r="L38" i="5"/>
  <c r="M38" i="5"/>
  <c r="L39" i="5"/>
  <c r="L40" i="5"/>
  <c r="M40" i="5"/>
  <c r="L41" i="5"/>
  <c r="M41" i="5"/>
  <c r="L42" i="5"/>
  <c r="M42" i="5"/>
  <c r="L43" i="5"/>
  <c r="M43" i="5"/>
  <c r="L44" i="5"/>
  <c r="M44" i="5"/>
  <c r="L45" i="5"/>
  <c r="L46" i="5"/>
  <c r="L47" i="5"/>
  <c r="M47" i="5"/>
  <c r="L48" i="5"/>
  <c r="M48" i="5"/>
  <c r="L49" i="5"/>
  <c r="M49" i="5"/>
  <c r="L50" i="5"/>
  <c r="L51" i="5"/>
  <c r="L52" i="5"/>
  <c r="L53" i="5"/>
  <c r="L54" i="5"/>
  <c r="M54" i="5"/>
  <c r="L55" i="5"/>
  <c r="M55" i="5"/>
  <c r="L56" i="5"/>
  <c r="M56" i="5"/>
  <c r="L57" i="5"/>
  <c r="M57" i="5"/>
  <c r="L58" i="5"/>
  <c r="L59" i="5"/>
  <c r="L60" i="5"/>
  <c r="M60" i="5"/>
  <c r="L61" i="5"/>
  <c r="M61" i="5"/>
  <c r="L62" i="5"/>
  <c r="M62" i="5"/>
  <c r="L63" i="5"/>
  <c r="M63" i="5"/>
  <c r="L64" i="5"/>
  <c r="M64" i="5"/>
  <c r="L65" i="5"/>
  <c r="M65" i="5"/>
  <c r="L66" i="5"/>
  <c r="M66" i="5"/>
  <c r="L67" i="5"/>
  <c r="M67" i="5"/>
  <c r="L68" i="5"/>
  <c r="L69" i="5"/>
  <c r="L70" i="5"/>
  <c r="M70" i="5"/>
  <c r="L71" i="5"/>
  <c r="M71" i="5"/>
  <c r="L72" i="5"/>
  <c r="M72" i="5"/>
  <c r="L73" i="5"/>
  <c r="M73" i="5"/>
  <c r="L74" i="5"/>
  <c r="M74" i="5"/>
  <c r="L75" i="5"/>
  <c r="L76" i="5"/>
  <c r="L77" i="5"/>
  <c r="M77" i="5"/>
  <c r="L78" i="5"/>
  <c r="M78" i="5"/>
  <c r="L79" i="5"/>
  <c r="L80" i="5"/>
  <c r="M80" i="5"/>
  <c r="L81" i="5"/>
  <c r="M81" i="5"/>
  <c r="L82" i="5"/>
  <c r="M82" i="5"/>
  <c r="L83" i="5"/>
  <c r="M83" i="5"/>
  <c r="L84" i="5"/>
  <c r="M84" i="5"/>
  <c r="L85" i="5"/>
  <c r="L86" i="5"/>
  <c r="M86" i="5"/>
  <c r="L87" i="5"/>
  <c r="L88" i="5"/>
  <c r="M88" i="5"/>
  <c r="L89" i="5"/>
  <c r="M89" i="5"/>
  <c r="L90" i="5"/>
  <c r="M90" i="5"/>
  <c r="L91" i="5"/>
  <c r="M91" i="5"/>
  <c r="L92" i="5"/>
  <c r="M92" i="5"/>
  <c r="L93" i="5"/>
  <c r="M93" i="5"/>
  <c r="L94" i="5"/>
  <c r="M94" i="5"/>
  <c r="L95" i="5"/>
  <c r="M95" i="5"/>
  <c r="L96" i="5"/>
  <c r="M96" i="5"/>
  <c r="L97" i="5"/>
  <c r="M97" i="5"/>
  <c r="L98" i="5"/>
  <c r="M98" i="5"/>
  <c r="L99" i="5"/>
  <c r="M99" i="5"/>
  <c r="L100" i="5"/>
  <c r="M100" i="5"/>
  <c r="L101" i="5"/>
  <c r="M101" i="5"/>
  <c r="L102" i="5"/>
  <c r="M102" i="5"/>
  <c r="L103" i="5"/>
  <c r="M103" i="5"/>
  <c r="L104" i="5"/>
  <c r="M104" i="5"/>
  <c r="L105" i="5"/>
  <c r="M105" i="5"/>
  <c r="L106" i="5"/>
  <c r="M106" i="5"/>
  <c r="L107" i="5"/>
  <c r="M107" i="5"/>
  <c r="L108" i="5"/>
  <c r="M108" i="5"/>
  <c r="L109" i="5"/>
  <c r="M109" i="5"/>
  <c r="L110" i="5"/>
  <c r="M110" i="5"/>
  <c r="L111" i="5"/>
  <c r="M111" i="5"/>
  <c r="L112" i="5"/>
  <c r="M112" i="5"/>
  <c r="L113" i="5"/>
  <c r="M113" i="5"/>
  <c r="L114" i="5"/>
  <c r="M114" i="5"/>
  <c r="L115" i="5"/>
  <c r="M115" i="5"/>
  <c r="L116" i="5"/>
  <c r="M116" i="5"/>
  <c r="L117" i="5"/>
  <c r="M117" i="5"/>
  <c r="L118" i="5"/>
  <c r="M118" i="5"/>
  <c r="L119" i="5"/>
  <c r="M119" i="5"/>
  <c r="L120" i="5"/>
  <c r="M120" i="5"/>
  <c r="L121" i="5"/>
  <c r="M121" i="5"/>
  <c r="L122" i="5"/>
  <c r="M122" i="5"/>
  <c r="L123" i="5"/>
  <c r="M123" i="5"/>
  <c r="L124" i="5"/>
  <c r="M124" i="5"/>
  <c r="L125" i="5"/>
  <c r="M125" i="5"/>
  <c r="L126" i="5"/>
  <c r="M126" i="5"/>
  <c r="L127" i="5"/>
  <c r="M127" i="5"/>
  <c r="L128" i="5"/>
  <c r="M128" i="5"/>
  <c r="L129" i="5"/>
  <c r="M129" i="5"/>
  <c r="L130" i="5"/>
  <c r="M130" i="5"/>
  <c r="L131" i="5"/>
  <c r="M131" i="5"/>
  <c r="L132" i="5"/>
  <c r="M132" i="5"/>
  <c r="L133" i="5"/>
  <c r="M133" i="5"/>
  <c r="L134" i="5"/>
  <c r="M134" i="5"/>
  <c r="L135" i="5"/>
  <c r="M135" i="5"/>
  <c r="L136" i="5"/>
  <c r="M136" i="5"/>
  <c r="L137" i="5"/>
  <c r="M137" i="5"/>
  <c r="L138" i="5"/>
  <c r="M138" i="5"/>
  <c r="L139" i="5"/>
  <c r="M139" i="5"/>
  <c r="L140" i="5"/>
  <c r="M140" i="5"/>
  <c r="L141" i="5"/>
  <c r="M141" i="5"/>
  <c r="L142" i="5"/>
  <c r="M142" i="5"/>
  <c r="L143" i="5"/>
  <c r="M143" i="5"/>
  <c r="L144" i="5"/>
  <c r="M144" i="5"/>
  <c r="L145" i="5"/>
  <c r="M145" i="5"/>
  <c r="L146" i="5"/>
  <c r="M146" i="5"/>
  <c r="L147" i="5"/>
  <c r="M147" i="5"/>
  <c r="L148" i="5"/>
  <c r="M148" i="5"/>
  <c r="L149" i="5"/>
  <c r="M149" i="5"/>
  <c r="L150" i="5"/>
  <c r="M150" i="5"/>
  <c r="L151" i="5"/>
  <c r="M151" i="5"/>
  <c r="L152" i="5"/>
  <c r="M152" i="5"/>
  <c r="L153" i="5"/>
  <c r="M153" i="5"/>
  <c r="L154" i="5"/>
  <c r="M154" i="5"/>
  <c r="L155" i="5"/>
  <c r="M155" i="5"/>
  <c r="L156" i="5"/>
  <c r="M156" i="5"/>
  <c r="L157" i="5"/>
  <c r="M157" i="5"/>
  <c r="L158" i="5"/>
  <c r="M158" i="5"/>
  <c r="L159" i="5"/>
  <c r="M159" i="5"/>
  <c r="L160" i="5"/>
  <c r="M160" i="5"/>
  <c r="L161" i="5"/>
  <c r="M161" i="5"/>
  <c r="L162" i="5"/>
  <c r="M162" i="5"/>
  <c r="L163" i="5"/>
  <c r="M163" i="5"/>
  <c r="L164" i="5"/>
  <c r="M164" i="5"/>
  <c r="L165" i="5"/>
  <c r="M165" i="5"/>
  <c r="L166" i="5"/>
  <c r="M166" i="5"/>
  <c r="L167" i="5"/>
  <c r="M167" i="5"/>
  <c r="L168" i="5"/>
  <c r="M168" i="5"/>
  <c r="L169" i="5"/>
  <c r="M169" i="5"/>
  <c r="L170" i="5"/>
  <c r="M170" i="5"/>
  <c r="M2" i="5"/>
  <c r="M7" i="5"/>
  <c r="M6" i="5"/>
  <c r="M8" i="5"/>
  <c r="M10" i="5"/>
  <c r="M11" i="5"/>
  <c r="M12" i="5"/>
  <c r="M14" i="5"/>
  <c r="M15" i="5"/>
  <c r="M16" i="5"/>
  <c r="M30" i="5"/>
  <c r="M34" i="5"/>
  <c r="M35" i="5"/>
  <c r="M39" i="5"/>
  <c r="M45" i="5"/>
  <c r="M46" i="5"/>
  <c r="M50" i="5"/>
  <c r="M51" i="5"/>
  <c r="M52" i="5"/>
  <c r="M53" i="5"/>
  <c r="M58" i="5"/>
  <c r="M59" i="5"/>
  <c r="M68" i="5"/>
  <c r="M69" i="5"/>
  <c r="M75" i="5"/>
  <c r="M76" i="5"/>
  <c r="M79" i="5"/>
  <c r="M85" i="5"/>
  <c r="M87" i="5"/>
  <c r="B3" i="9"/>
  <c r="B6" i="9"/>
  <c r="B4" i="9"/>
  <c r="B9" i="9"/>
  <c r="C10" i="9"/>
  <c r="C9" i="9"/>
  <c r="C8" i="9"/>
  <c r="C7" i="9"/>
  <c r="C6" i="9"/>
  <c r="C5" i="9"/>
  <c r="C2" i="9"/>
  <c r="C4" i="9"/>
  <c r="C11" i="9"/>
  <c r="C3" i="9"/>
  <c r="B8" i="9"/>
  <c r="B7" i="9"/>
  <c r="B5" i="9"/>
  <c r="B11" i="9"/>
  <c r="B10" i="9"/>
  <c r="N19" i="1"/>
  <c r="N20" i="1"/>
  <c r="N21" i="1"/>
  <c r="N22" i="1"/>
  <c r="N23" i="1"/>
  <c r="N24" i="1"/>
  <c r="L16" i="1"/>
  <c r="F35" i="1"/>
  <c r="F36" i="1"/>
  <c r="F37" i="1"/>
  <c r="F38" i="1"/>
  <c r="F39" i="1"/>
  <c r="F40" i="1"/>
  <c r="F41" i="1"/>
  <c r="F42" i="1"/>
  <c r="F43" i="1"/>
  <c r="F44" i="1"/>
  <c r="F45" i="1"/>
  <c r="F46" i="1"/>
  <c r="B30" i="1"/>
  <c r="B31" i="1"/>
  <c r="B32" i="1"/>
  <c r="B33" i="1"/>
  <c r="B34" i="1"/>
  <c r="B35" i="1"/>
  <c r="B36" i="1"/>
  <c r="B37" i="1"/>
  <c r="B38" i="1"/>
  <c r="B39" i="1"/>
  <c r="B40" i="1"/>
  <c r="B41" i="1"/>
  <c r="B42" i="1"/>
  <c r="B43" i="1"/>
  <c r="B44" i="1"/>
  <c r="B45" i="1"/>
  <c r="D16" i="1"/>
  <c r="D17" i="1"/>
  <c r="D18" i="1"/>
  <c r="D19" i="1"/>
  <c r="D20" i="1"/>
  <c r="D21" i="1"/>
  <c r="D22" i="1"/>
  <c r="D23" i="1"/>
  <c r="H11" i="1"/>
  <c r="H12" i="1"/>
  <c r="H13" i="1"/>
  <c r="H14" i="1"/>
  <c r="H15" i="1"/>
  <c r="D2" i="1"/>
  <c r="F2" i="1"/>
  <c r="H2" i="1"/>
  <c r="J2" i="1"/>
  <c r="B3" i="1"/>
  <c r="D3" i="1"/>
  <c r="F3" i="1"/>
  <c r="H3" i="1"/>
  <c r="J3" i="1"/>
  <c r="B4" i="1"/>
  <c r="D4" i="1"/>
  <c r="F4" i="1"/>
  <c r="H4" i="1"/>
  <c r="J4" i="1"/>
  <c r="B5" i="1"/>
  <c r="D5" i="1"/>
  <c r="F5" i="1"/>
  <c r="H5" i="1"/>
  <c r="J5" i="1"/>
  <c r="B6" i="1"/>
  <c r="D6" i="1"/>
  <c r="F6" i="1"/>
  <c r="H6" i="1"/>
  <c r="J6" i="1"/>
  <c r="B7" i="1"/>
  <c r="D7" i="1"/>
  <c r="F7" i="1"/>
  <c r="H7" i="1"/>
  <c r="J7" i="1"/>
  <c r="B8" i="1"/>
  <c r="D8" i="1"/>
  <c r="F8" i="1"/>
  <c r="H8" i="1"/>
  <c r="J8" i="1"/>
  <c r="B9" i="1"/>
  <c r="D9" i="1"/>
  <c r="F9" i="1"/>
  <c r="H9" i="1"/>
  <c r="J9" i="1"/>
  <c r="B10" i="1"/>
  <c r="D10" i="1"/>
  <c r="F10" i="1"/>
  <c r="H10" i="1"/>
  <c r="J10" i="1"/>
  <c r="B11" i="1"/>
  <c r="D11" i="1"/>
  <c r="F11" i="1"/>
  <c r="J11" i="1"/>
  <c r="B12" i="1"/>
  <c r="D12" i="1"/>
  <c r="F12" i="1"/>
  <c r="J12" i="1"/>
  <c r="B13" i="1"/>
  <c r="D13" i="1"/>
  <c r="F13" i="1"/>
  <c r="J13" i="1"/>
  <c r="B14" i="1"/>
  <c r="D14" i="1"/>
  <c r="F14" i="1"/>
  <c r="J14" i="1"/>
  <c r="B15" i="1"/>
  <c r="D15" i="1"/>
  <c r="F15" i="1"/>
  <c r="J15" i="1"/>
  <c r="B16" i="1"/>
  <c r="F16" i="1"/>
  <c r="J16" i="1"/>
  <c r="B17" i="1"/>
  <c r="F17" i="1"/>
  <c r="J17" i="1"/>
  <c r="B18" i="1"/>
  <c r="F18" i="1"/>
  <c r="J18" i="1"/>
  <c r="B19" i="1"/>
  <c r="F19" i="1"/>
  <c r="B20" i="1"/>
  <c r="F20" i="1"/>
  <c r="B21" i="1"/>
  <c r="F21" i="1"/>
  <c r="B22" i="1"/>
  <c r="F22" i="1"/>
  <c r="B23" i="1"/>
  <c r="F23" i="1"/>
  <c r="B24" i="1"/>
  <c r="F24" i="1"/>
  <c r="B25" i="1"/>
  <c r="F25" i="1"/>
  <c r="B26" i="1"/>
  <c r="F26" i="1"/>
  <c r="B27" i="1"/>
  <c r="F27" i="1"/>
  <c r="B28" i="1"/>
  <c r="F28" i="1"/>
  <c r="B29" i="1"/>
  <c r="F29" i="1"/>
  <c r="F30" i="1"/>
  <c r="F31" i="1"/>
  <c r="F32" i="1"/>
  <c r="F33" i="1"/>
  <c r="F34" i="1"/>
  <c r="T34" i="1"/>
  <c r="T33" i="1"/>
  <c r="T32" i="1"/>
  <c r="T31" i="1"/>
  <c r="T30" i="1"/>
  <c r="T29" i="1"/>
  <c r="T28" i="1"/>
  <c r="T27" i="1"/>
  <c r="T26" i="1"/>
  <c r="T25" i="1"/>
  <c r="T24" i="1"/>
  <c r="T23" i="1"/>
  <c r="T22" i="1"/>
  <c r="T21" i="1"/>
  <c r="T20" i="1"/>
  <c r="T19" i="1"/>
  <c r="T18" i="1"/>
  <c r="N18" i="1"/>
  <c r="T17" i="1"/>
  <c r="N17" i="1"/>
  <c r="T16" i="1"/>
  <c r="N16" i="1"/>
  <c r="T15" i="1"/>
  <c r="N15" i="1"/>
  <c r="L15" i="1"/>
  <c r="T14" i="1"/>
  <c r="N14" i="1"/>
  <c r="L14" i="1"/>
  <c r="T13" i="1"/>
  <c r="N13" i="1"/>
  <c r="L13" i="1"/>
  <c r="T12" i="1"/>
  <c r="P12" i="1"/>
  <c r="N12" i="1"/>
  <c r="L12" i="1"/>
  <c r="T11" i="1"/>
  <c r="R11" i="1"/>
  <c r="P11" i="1"/>
  <c r="N11" i="1"/>
  <c r="L11" i="1"/>
  <c r="T10" i="1"/>
  <c r="R10" i="1"/>
  <c r="P10" i="1"/>
  <c r="N10" i="1"/>
  <c r="L10" i="1"/>
  <c r="T9" i="1"/>
  <c r="R9" i="1"/>
  <c r="P9" i="1"/>
  <c r="N9" i="1"/>
  <c r="L9" i="1"/>
  <c r="T8" i="1"/>
  <c r="R8" i="1"/>
  <c r="P8" i="1"/>
  <c r="N8" i="1"/>
  <c r="L8" i="1"/>
  <c r="T7" i="1"/>
  <c r="R7" i="1"/>
  <c r="P7" i="1"/>
  <c r="N7" i="1"/>
  <c r="L7" i="1"/>
  <c r="T6" i="1"/>
  <c r="R6" i="1"/>
  <c r="P6" i="1"/>
  <c r="N6" i="1"/>
  <c r="L6" i="1"/>
  <c r="T5" i="1"/>
  <c r="R5" i="1"/>
  <c r="P5" i="1"/>
  <c r="N5" i="1"/>
  <c r="L5" i="1"/>
  <c r="T4" i="1"/>
  <c r="R4" i="1"/>
  <c r="P4" i="1"/>
  <c r="N4" i="1"/>
  <c r="L4" i="1"/>
  <c r="T3" i="1"/>
  <c r="R3" i="1"/>
  <c r="P3" i="1"/>
  <c r="N3" i="1"/>
  <c r="L3" i="1"/>
  <c r="T2" i="1"/>
  <c r="R2" i="1"/>
  <c r="P2" i="1"/>
  <c r="N2" i="1"/>
  <c r="L2" i="1"/>
</calcChain>
</file>

<file path=xl/sharedStrings.xml><?xml version="1.0" encoding="utf-8"?>
<sst xmlns="http://schemas.openxmlformats.org/spreadsheetml/2006/main" count="1514" uniqueCount="914">
  <si>
    <t>Persistence</t>
  </si>
  <si>
    <t>Privilege Escalation</t>
  </si>
  <si>
    <t>Defense Evasion</t>
  </si>
  <si>
    <t>Credential Access</t>
  </si>
  <si>
    <t>Discovery</t>
  </si>
  <si>
    <t>Lateral Movement</t>
  </si>
  <si>
    <t>Execution</t>
  </si>
  <si>
    <t>Collection</t>
  </si>
  <si>
    <t>Exfiltration</t>
  </si>
  <si>
    <t>Command and Control</t>
  </si>
  <si>
    <t>Accessibility Features</t>
  </si>
  <si>
    <t>Binary Padding</t>
  </si>
  <si>
    <t>Brute Force</t>
  </si>
  <si>
    <t>Account Discovery</t>
  </si>
  <si>
    <t>Application Deployment Software</t>
  </si>
  <si>
    <t>Command-Line Interface</t>
  </si>
  <si>
    <t>Audio Capture</t>
  </si>
  <si>
    <t>Automated Exfiltration</t>
  </si>
  <si>
    <t>Commonly Used Port</t>
  </si>
  <si>
    <t>AppInit DLLs</t>
  </si>
  <si>
    <t>Bypass User Account Control</t>
  </si>
  <si>
    <t>Credential Dumping</t>
  </si>
  <si>
    <t>Application Window Discovery</t>
  </si>
  <si>
    <t>Exploitation of Vulnerability</t>
  </si>
  <si>
    <t>Execution through API</t>
  </si>
  <si>
    <t>Automated Collection</t>
  </si>
  <si>
    <t>Data Compressed</t>
  </si>
  <si>
    <t>Communication Through Removable Media</t>
  </si>
  <si>
    <t>Authentication Package</t>
  </si>
  <si>
    <t>Code Signing</t>
  </si>
  <si>
    <t>File and Directory Discovery</t>
  </si>
  <si>
    <t>Logon Scripts</t>
  </si>
  <si>
    <t>Execution through Module Load</t>
  </si>
  <si>
    <t>Clipboard Data</t>
  </si>
  <si>
    <t>Data Encrypted</t>
  </si>
  <si>
    <t>Connection Proxy</t>
  </si>
  <si>
    <t>DLL Injection</t>
  </si>
  <si>
    <t>Component Firmware</t>
  </si>
  <si>
    <t>Credentials in Files</t>
  </si>
  <si>
    <t>Pass the Hash</t>
  </si>
  <si>
    <t>Graphical User Interface</t>
  </si>
  <si>
    <t>Data Staged</t>
  </si>
  <si>
    <t>Data Transfer Size Limits</t>
  </si>
  <si>
    <t>Custom Command and Control Protocol</t>
  </si>
  <si>
    <t>Bootkit</t>
  </si>
  <si>
    <t>DLL Search Order Hijacking</t>
  </si>
  <si>
    <t>Component Object Model Hijacking</t>
  </si>
  <si>
    <t>Pass the Ticket</t>
  </si>
  <si>
    <t>InstallUtil</t>
  </si>
  <si>
    <t>Data from Local System</t>
  </si>
  <si>
    <t>Exfiltration Over Alternative Protocol</t>
  </si>
  <si>
    <t>Custom Cryptographic Protocol</t>
  </si>
  <si>
    <t>Change Default File Association</t>
  </si>
  <si>
    <t>Input Capture</t>
  </si>
  <si>
    <t>Network Service Scanning</t>
  </si>
  <si>
    <t>Remote Desktop Protocol</t>
  </si>
  <si>
    <t>Data from Network Shared Drive</t>
  </si>
  <si>
    <t>Exfiltration Over Command and Control Channel</t>
  </si>
  <si>
    <t>Data Encoding</t>
  </si>
  <si>
    <t>File System Permissions Weakness</t>
  </si>
  <si>
    <t>Network Sniffing</t>
  </si>
  <si>
    <t>Peripheral Device Discovery</t>
  </si>
  <si>
    <t>Remote File Copy</t>
  </si>
  <si>
    <t>PowerShell</t>
  </si>
  <si>
    <t>Data from Removable Media</t>
  </si>
  <si>
    <t>Exfiltration Over Other Network Medium</t>
  </si>
  <si>
    <t>Data Obfuscation</t>
  </si>
  <si>
    <t>DLL Side-Loading</t>
  </si>
  <si>
    <t>Two-Factor Authentication Interception</t>
  </si>
  <si>
    <t>Permission Groups Discovery</t>
  </si>
  <si>
    <t>Remote Services</t>
  </si>
  <si>
    <t>Process Hollowing</t>
  </si>
  <si>
    <t>Email Collection</t>
  </si>
  <si>
    <t>Exfiltration Over Physical Medium</t>
  </si>
  <si>
    <t>Fallback Channels</t>
  </si>
  <si>
    <t>Local Port Monitor</t>
  </si>
  <si>
    <t>Disabling Security Tools</t>
  </si>
  <si>
    <t>Process Discovery</t>
  </si>
  <si>
    <t>Replication Through Removable Media</t>
  </si>
  <si>
    <t>Regsvcs/Regasm</t>
  </si>
  <si>
    <t>Scheduled Transfer</t>
  </si>
  <si>
    <t>Multi-Stage Channels</t>
  </si>
  <si>
    <t>External Remote Services</t>
  </si>
  <si>
    <t>New Service</t>
  </si>
  <si>
    <t>Query Registry</t>
  </si>
  <si>
    <t>Shared Webroot</t>
  </si>
  <si>
    <t>Regsvr32</t>
  </si>
  <si>
    <t>Screen Capture</t>
  </si>
  <si>
    <t>Multiband Communication</t>
  </si>
  <si>
    <t>Path Interception</t>
  </si>
  <si>
    <t>File Deletion</t>
  </si>
  <si>
    <t>Remote System Discovery</t>
  </si>
  <si>
    <t>Taint Shared Content</t>
  </si>
  <si>
    <t>Rundll32</t>
  </si>
  <si>
    <t>Video Capture</t>
  </si>
  <si>
    <t>Multilayer Encryption</t>
  </si>
  <si>
    <t>Hypervisor</t>
  </si>
  <si>
    <t>Scheduled Task</t>
  </si>
  <si>
    <t>File System Logical Offsets</t>
  </si>
  <si>
    <t>Security Software Discovery</t>
  </si>
  <si>
    <t>Third-party Software</t>
  </si>
  <si>
    <t>Service Registry Permissions Weakness</t>
  </si>
  <si>
    <t>Indicator Blocking</t>
  </si>
  <si>
    <t>System Information Discovery</t>
  </si>
  <si>
    <t>Windows Admin Shares</t>
  </si>
  <si>
    <t>Scripting</t>
  </si>
  <si>
    <t>Standard Application Layer Protocol</t>
  </si>
  <si>
    <t>Web Shell</t>
  </si>
  <si>
    <t>Indicator Removal from Tools</t>
  </si>
  <si>
    <t>System Owner/User Discovery</t>
  </si>
  <si>
    <t>Windows Remote Management</t>
  </si>
  <si>
    <t>Service Execution</t>
  </si>
  <si>
    <t>Standard Cryptographic Protocol</t>
  </si>
  <si>
    <t>Indicator Removal on Host</t>
  </si>
  <si>
    <t>System Service Discovery</t>
  </si>
  <si>
    <t>Standard Non-Application Layer Protocol</t>
  </si>
  <si>
    <t>Modify Existing Service</t>
  </si>
  <si>
    <t>Install Root Certificate</t>
  </si>
  <si>
    <t>System Time Discovery</t>
  </si>
  <si>
    <t>Windows Management Instrumentation</t>
  </si>
  <si>
    <t>Uncommonly Used Port</t>
  </si>
  <si>
    <t>Netsh Helper DLL</t>
  </si>
  <si>
    <t>Web Service</t>
  </si>
  <si>
    <t>Redundant Access</t>
  </si>
  <si>
    <t>Masquerading</t>
  </si>
  <si>
    <t>Registry Run Keys / Start Folder</t>
  </si>
  <si>
    <t>Modify Registry</t>
  </si>
  <si>
    <t>NTFS Extended Attributes</t>
  </si>
  <si>
    <t>Security Support Provider</t>
  </si>
  <si>
    <t>Network Share Connection Removal</t>
  </si>
  <si>
    <t>Obfuscated Files or Information</t>
  </si>
  <si>
    <t>Shortcut Modification</t>
  </si>
  <si>
    <t>Windows Management Instrumentation Event Subscription</t>
  </si>
  <si>
    <t>Winlogon Helper DLL</t>
  </si>
  <si>
    <t>Rootkit</t>
  </si>
  <si>
    <t>Software Packing</t>
  </si>
  <si>
    <t>Timestomp</t>
  </si>
  <si>
    <t>Tactics</t>
  </si>
  <si>
    <t>None</t>
  </si>
  <si>
    <t>Poor</t>
  </si>
  <si>
    <t>Fair</t>
  </si>
  <si>
    <t>Good</t>
  </si>
  <si>
    <t>Very Good</t>
  </si>
  <si>
    <t>Excellent</t>
  </si>
  <si>
    <t>Name</t>
  </si>
  <si>
    <t>ID</t>
  </si>
  <si>
    <t>Technical Description</t>
  </si>
  <si>
    <t>T1001</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</si>
  <si>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</si>
  <si>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</si>
  <si>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T1003</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</si>
  <si>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</si>
  <si>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</si>
  <si>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T1005</t>
  </si>
  <si>
    <t>T1006</t>
  </si>
  <si>
    <t>T1007</t>
  </si>
  <si>
    <t>T1008</t>
  </si>
  <si>
    <t>Adversaries may use fallback or alternate communication channels if the primary channel is compromised or inaccessible in order to maintain reliable command and control and to avoid data transfer thresholds.</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</si>
  <si>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</si>
  <si>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</si>
  <si>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T1010</t>
  </si>
  <si>
    <t>Adversaries may attempt to get a listing of open application windows. Window listings could convey information about how the system is used or give context to information collected by a keylogger.</t>
  </si>
  <si>
    <t>T1011</t>
  </si>
  <si>
    <t>T1012</t>
  </si>
  <si>
    <t>T1013</t>
  </si>
  <si>
    <t>T1014</t>
  </si>
  <si>
    <t>T1015</t>
  </si>
  <si>
    <t>T1016</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</si>
  <si>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</si>
  <si>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</si>
  <si>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T1018</t>
  </si>
  <si>
    <t>T1019</t>
  </si>
  <si>
    <t>T1020</t>
  </si>
  <si>
    <t>T1021</t>
  </si>
  <si>
    <t>An adversary may use valid credentials to log into a service specifically designed to accept remote connections, such as telnet, SSH, and VNC. The adversary may then perform actions as the logged-on user.</t>
  </si>
  <si>
    <t>T1022</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</si>
  <si>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</si>
  <si>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</si>
  <si>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T1024</t>
  </si>
  <si>
    <t>T1025</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</si>
  <si>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</si>
  <si>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</si>
  <si>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T1027</t>
  </si>
  <si>
    <t>Adversaries may attempt to make an executable or file difficult to discover or analyze by encrypting, encoding, or otherwise obfuscating its contents on the system.</t>
  </si>
  <si>
    <t>T1028</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</si>
  <si>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</si>
  <si>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</si>
  <si>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T1030</t>
  </si>
  <si>
    <t>An adversary may exfiltrate data in fixed size chunks instead of whole files or limit packet sizes below certain thresholds. This approach may be used to avoid triggering network data transfer threshold alerts.</t>
  </si>
  <si>
    <t>T1031</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</si>
  <si>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</si>
  <si>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</si>
  <si>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T1033</t>
  </si>
  <si>
    <t>T1034</t>
  </si>
  <si>
    <t>T1035</t>
  </si>
  <si>
    <t>T1036</t>
  </si>
  <si>
    <t>T1037</t>
  </si>
  <si>
    <t>T1038</t>
  </si>
  <si>
    <t>T1039</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</si>
  <si>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</si>
  <si>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</si>
  <si>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T1041</t>
  </si>
  <si>
    <t>Data exfiltration is performed over the Command and Control channel. Data is encoded into the normal communications channel using the same protocol as command and control communications.</t>
  </si>
  <si>
    <t>T1042</t>
  </si>
  <si>
    <t>T1043</t>
  </si>
  <si>
    <t>T1044</t>
  </si>
  <si>
    <t>T1045</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</si>
  <si>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</si>
  <si>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</si>
  <si>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T1047</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</si>
  <si>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</si>
  <si>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</si>
  <si>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T1049</t>
  </si>
  <si>
    <t>T1050</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</si>
  <si>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</si>
  <si>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</si>
  <si>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</si>
  <si>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</si>
  <si>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T1053</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</si>
  <si>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</si>
  <si>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</si>
  <si>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T1055</t>
  </si>
  <si>
    <t>T1056</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</si>
  <si>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</si>
  <si>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</si>
  <si>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</si>
  <si>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T1059</t>
  </si>
  <si>
    <t>T1060</t>
  </si>
  <si>
    <t>T1061</t>
  </si>
  <si>
    <t>Cause a binary or script to execute based on interacting with the file through a graphical user interface (GUI) or in an interactive remote session such as Remote Desktop Protocol.</t>
  </si>
  <si>
    <t>T1062</t>
  </si>
  <si>
    <t>T1063</t>
  </si>
  <si>
    <t>T1064</t>
  </si>
  <si>
    <t>T1065</t>
  </si>
  <si>
    <t>Adversaries may conduct C2 communications over a non-standard port to bypass proxies and firewalls that have been improperly configured.</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</si>
  <si>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</si>
  <si>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</si>
  <si>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T1067</t>
  </si>
  <si>
    <t>T1068</t>
  </si>
  <si>
    <t>T1069</t>
  </si>
  <si>
    <t>Adversaries may attempt to find local system or domain-level groups and permissions settings. Examples of commands that can list groups are net group /domain and net localgroup using the Net utility.</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</si>
  <si>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</si>
  <si>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</si>
  <si>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</si>
  <si>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</si>
  <si>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T1072</t>
  </si>
  <si>
    <t>T1073</t>
  </si>
  <si>
    <t>T1074</t>
  </si>
  <si>
    <t>T1075</t>
  </si>
  <si>
    <t>T1076</t>
  </si>
  <si>
    <t>T1077</t>
  </si>
  <si>
    <t>T1078</t>
  </si>
  <si>
    <t>T1079</t>
  </si>
  <si>
    <t>An adversary performs C2 communications using multiple layers of encryption, typically (but not exclusively) tunneling a custom encryption scheme within a protocol encryption scheme such as HTTPS or SMTPS.</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</si>
  <si>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</si>
  <si>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</si>
  <si>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T1081</t>
  </si>
  <si>
    <t>T1082</t>
  </si>
  <si>
    <t>T1083</t>
  </si>
  <si>
    <t>T1084</t>
  </si>
  <si>
    <t>T1085</t>
  </si>
  <si>
    <t>T1086</t>
  </si>
  <si>
    <t>T1087</t>
  </si>
  <si>
    <t>T1088</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</si>
  <si>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</si>
  <si>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</si>
  <si>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T1090</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</si>
  <si>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</si>
  <si>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</si>
  <si>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</si>
  <si>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</si>
  <si>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T1093</t>
  </si>
  <si>
    <t>T1094</t>
  </si>
  <si>
    <t>Adversaries may communicate using a custom command and control protocol instead of using existing Standard Application Layer Protocol to encapsulate commands. Implementations could mimic well-known protocols.</t>
  </si>
  <si>
    <t>T1095</t>
  </si>
  <si>
    <t>T1096</t>
  </si>
  <si>
    <t>T1097</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</si>
  <si>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</si>
  <si>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</si>
  <si>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T1099</t>
  </si>
  <si>
    <t>T1100</t>
  </si>
  <si>
    <t>T1101</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</si>
  <si>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</si>
  <si>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</si>
  <si>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T1103</t>
  </si>
  <si>
    <t>T1104</t>
  </si>
  <si>
    <t>T1105</t>
  </si>
  <si>
    <t>T1106</t>
  </si>
  <si>
    <t>T1107</t>
  </si>
  <si>
    <t>T1108</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</si>
  <si>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</si>
  <si>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</si>
  <si>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T1110</t>
  </si>
  <si>
    <t>T1111</t>
  </si>
  <si>
    <t>T1112</t>
  </si>
  <si>
    <t>T1113</t>
  </si>
  <si>
    <t>Adversaries may attempt to take screen captures of the desktop to gather information over the course of an operation. Screen capturing functionality may be included as a feature of a remote access tool used in post-compromise operations.</t>
  </si>
  <si>
    <t>T1114</t>
  </si>
  <si>
    <t>T1115</t>
  </si>
  <si>
    <t>T1116</t>
  </si>
  <si>
    <t>T1117</t>
  </si>
  <si>
    <t>T1118</t>
  </si>
  <si>
    <t>T1119</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</si>
  <si>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</si>
  <si>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</si>
  <si>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T1121</t>
  </si>
  <si>
    <t>T1122</t>
  </si>
  <si>
    <t>T1123</t>
  </si>
  <si>
    <t>T1124</t>
  </si>
  <si>
    <t>T1126</t>
  </si>
  <si>
    <t>T1127</t>
  </si>
  <si>
    <t>T1128</t>
  </si>
  <si>
    <t>T1129</t>
  </si>
  <si>
    <t>T1130</t>
  </si>
  <si>
    <t>T1131</t>
  </si>
  <si>
    <t>T1133</t>
  </si>
  <si>
    <t>Detection Approach</t>
  </si>
  <si>
    <t>Detection Score</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</si>
  <si>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</si>
  <si>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</si>
  <si>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</si>
  <si>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</si>
  <si>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</si>
  <si>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</si>
  <si>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</si>
  <si>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</si>
  <si>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</si>
  <si>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</si>
  <si>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</si>
  <si>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</si>
  <si>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</si>
  <si>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</si>
  <si>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</si>
  <si>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</si>
  <si>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</si>
  <si>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</si>
  <si>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</si>
  <si>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</si>
  <si>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</si>
  <si>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</si>
  <si>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</si>
  <si>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</si>
  <si>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</si>
  <si>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</si>
  <si>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</si>
  <si>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</si>
  <si>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</si>
  <si>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</si>
  <si>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Adversaries may communicate over a commonly used port to bypass firewalls or network detection systems and to blend with normal network activity to avoid more detailed inspection. </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</si>
  <si>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</si>
  <si>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Monitor file access on removable media. Detect processes that execute when removable media is mounted.</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</si>
  <si>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</si>
  <si>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</si>
  <si>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</si>
  <si>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</si>
  <si>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</si>
  <si>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</si>
  <si>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</si>
  <si>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</si>
  <si>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</si>
  <si>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</si>
  <si>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</si>
  <si>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</si>
  <si>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</si>
  <si>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</si>
  <si>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</si>
  <si>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</si>
  <si>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</si>
  <si>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</si>
  <si>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</si>
  <si>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</si>
  <si>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</si>
  <si>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</si>
  <si>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</si>
  <si>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</si>
  <si>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Monitor processes and command-line arguments to see if security tools are killed or stop running. Monitor Registry edits for modifications to services and startup programs that correspond to security tools. Lack of log or event file reporting may be suspicious.</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</si>
  <si>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</si>
  <si>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</si>
  <si>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</si>
  <si>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</si>
  <si>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</si>
  <si>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</si>
  <si>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</si>
  <si>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</si>
  <si>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</si>
  <si>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</si>
  <si>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</si>
  <si>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</si>
  <si>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</si>
  <si>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Monitor file access on removable media. Detect processes that execute when removable media are mounted.</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</si>
  <si>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</si>
  <si>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</si>
  <si>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</si>
  <si>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</si>
  <si>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</si>
  <si>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</si>
  <si>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</si>
  <si>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</si>
  <si>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Detection of execution through the GUI will likely lead to significant false positives. Other factors should be considered to detect misuse of services that can lead to adversaries gaining access to systems through interactive remote sessions.</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</si>
  <si>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</si>
  <si>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</si>
  <si>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System calls</t>
  </si>
  <si>
    <t>Detect lack of reported activity from a host sensor. Different methods of blocking may cause different disruptions in reporting. Systems may suddenly stop reporting all data or only certain kinds of 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</si>
  <si>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</si>
  <si>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File system monitoring may be used to detect improper deletion or modification of indicator files. Events not stored on the file system will require different detection mechanisms.</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</si>
  <si>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</si>
  <si>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</si>
  <si>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</si>
  <si>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</si>
  <si>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</si>
  <si>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</si>
  <si>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</si>
  <si>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Adversaries may attempt to get a listing of network connections to or from the compromised system. Utilities and commands that acquire this information include netstat, "net use," and "net session" with Net.</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</si>
  <si>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</si>
  <si>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</si>
  <si>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</si>
  <si>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</si>
  <si>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</si>
  <si>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</si>
  <si>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</si>
  <si>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</si>
  <si>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</si>
  <si>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</si>
  <si>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</si>
  <si>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</si>
  <si>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</si>
  <si>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</si>
  <si>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</si>
  <si>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</si>
  <si>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</si>
  <si>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</si>
  <si>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</si>
  <si>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</si>
  <si>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</si>
  <si>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</si>
  <si>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</si>
  <si>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</si>
  <si>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</si>
  <si>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</si>
  <si>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</si>
  <si>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</si>
  <si>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</si>
  <si>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</si>
  <si>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</si>
  <si>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</si>
  <si>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</si>
  <si>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</si>
  <si>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</si>
  <si>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</si>
  <si>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</si>
  <si>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</si>
  <si>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</si>
  <si>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</si>
  <si>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</si>
  <si>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</si>
  <si>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</si>
  <si>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</si>
  <si>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</si>
  <si>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</si>
  <si>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</si>
  <si>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</si>
  <si>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</si>
  <si>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</si>
  <si>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</si>
  <si>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</si>
  <si>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</si>
  <si>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</si>
  <si>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</si>
  <si>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</si>
  <si>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</si>
  <si>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</si>
  <si>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</si>
  <si>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</si>
  <si>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</si>
  <si>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</si>
  <si>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</si>
  <si>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</si>
  <si>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</si>
  <si>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</si>
  <si>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</si>
  <si>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</si>
  <si>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</si>
  <si>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</si>
  <si>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</si>
  <si>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</si>
  <si>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</si>
  <si>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</si>
  <si>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</si>
  <si>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</si>
  <si>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Adversaries may try to get information about registered services. Commands that may obtain information about services using operating system utilities are "sc," "tasklist /svc" using Tasklist, and "net start" using Net, but adversaries may also use other tools as well.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</si>
  <si>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</si>
  <si>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</si>
  <si>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</si>
  <si>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</si>
  <si>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</si>
  <si>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Detecting use of proxied smart card connections by an adversary may be difficult because it requires the token to be inserted into a system; thus it is more likely to be in use by a legitimate user and blend in with other network behavior.</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</si>
  <si>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</si>
  <si>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</si>
  <si>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</si>
  <si>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</si>
  <si>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</si>
  <si>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</si>
  <si>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</si>
  <si>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</si>
  <si>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</si>
  <si>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</si>
  <si>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</si>
  <si>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</si>
  <si>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</si>
  <si>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Monitor for changes to registry entries in HKLM\Software\Microsoft\Windows NT\Winlogon\Notify that do not correlate with known software, patch cycles, etc</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</si>
  <si>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</si>
  <si>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</si>
  <si>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</si>
  <si>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</si>
  <si>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</si>
  <si>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</si>
  <si>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</si>
  <si>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</si>
  <si>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</si>
  <si>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</si>
  <si>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</si>
  <si>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</si>
  <si>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</si>
  <si>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</si>
  <si>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</si>
  <si>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</si>
  <si>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</si>
  <si>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</si>
  <si>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</si>
  <si>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</si>
  <si>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</si>
  <si>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</si>
  <si>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</si>
  <si>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</si>
  <si>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</si>
  <si>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Period</t>
  </si>
  <si>
    <t>2017 - Q1</t>
  </si>
  <si>
    <t>2017 - Q2</t>
  </si>
  <si>
    <t>2017- Q3</t>
  </si>
  <si>
    <t>2017 - Q4</t>
  </si>
  <si>
    <t>2018 - Q1</t>
  </si>
  <si>
    <t>2018 - Q2</t>
  </si>
  <si>
    <t>2018- Q3</t>
  </si>
  <si>
    <t>2018 - Q4</t>
  </si>
  <si>
    <t>Access Token Manipulation</t>
  </si>
  <si>
    <t>Defense Evasion,Privilege Escalation</t>
  </si>
  <si>
    <t>T1134</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</si>
  <si>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level.Pentestlab Token Manipulation
Adversaries can also create spoofed access tokens if they know the credentials of a user.  Any standard user can use the &lt;code&gt;runas&lt;/code&gt; command, and the Windows API functions, to do this; it does not require access to an administrator account.
Lastly, an adversary can use a spoofed token to authenticate to a remote system as the account for that token if the account has appropriate permissions on the remote system.
Metasploit?s Meterpreter payload allows arbitrary token stealing and uses token stealing to escalate privileges. Metasploit access token  The Cobalt Strike beacon payload allows arbitrary token stealing and can also create tokens. Cobalt Strike Access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</si>
  <si>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&lt;code&gt;LogonUser&lt;/code&gt;Microsoft LogonUser, &lt;code&gt;DuplicateTokenEx&lt;/code&gt;Microsoft DuplicateTokenEx, and &lt;code&gt;ImpersonateLoggedOnUser&lt;/code&gt;Microsoft ImpersonateLoggedOnUser).  Please see the referenced Windows API pages for more information.</t>
  </si>
  <si>
    <t>Network Share Discovery</t>
  </si>
  <si>
    <t>T1135</t>
  </si>
  <si>
    <t>Networks often contain shared network drives and folders that enable users to access file directories on various systems across a network. 
===Windows===
File sharing over a Windows network occurs over the SMB protocol.Wikipedia Shared ResourceTechNet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</si>
  <si>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t>
  </si>
  <si>
    <t>Process Monitoring,Process command-line parameters,Network protocol analysis,Process use of network</t>
  </si>
  <si>
    <t>Create Account</t>
  </si>
  <si>
    <t>T1136</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</si>
  <si>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</si>
  <si>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Collect data on account creation within a network. Event ID 4720 is generated when a user account is created on a Windows system and domain controller.Microsoft User Creation Event Perform regular audits of domain and local system accounts to detect suspicious accounts that may have been created by an adversary.</t>
  </si>
  <si>
    <t>Process Monitoring,Process command-line parameters,Authentication logs,Windows event logs</t>
  </si>
  <si>
    <t>Office Application Startup</t>
  </si>
  <si>
    <t>T1137</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</si>
  <si>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starts.Microsoft Change Normal Template
Office Visual Basic for Applications (VBA) macrosMSDN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loaded.enigma0x3 normal.dotmHexacorn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startedHexacorn Office Test
&lt;code&gt;HKEY_CURRENT_USER\Software\Microsoft\Office test\Special\Perf&lt;/code&gt;
===Add-ins===
Office add-ins can be used to add functionality to Office programs.Microsoft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add-ins.MRWLabs Office Persistence Add-ins</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</si>
  <si>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</si>
  <si>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Process monitoring,Process command-line parameters,Windows Registry,File monitoring</t>
  </si>
  <si>
    <t>Application Shimming</t>
  </si>
  <si>
    <t>Execution,Persistence,Privilege Escalation</t>
  </si>
  <si>
    <t>T1138</t>
  </si>
  <si>
    <t>The Microsoft Windows Application Compatibility Infrastructure/Framework (Application Shim) was created to allow compatibility of programs as Windows updates and changes its code. For example, application shimming feature that allows programs that were created for Windows XP to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API 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and intercept memory addresses (GetProcAddress). Utilizing these shims, an adversary can perform several malicious acts, such as elevate privileges, install backdoors, disable defenses like Windows Defender, etc.</t>
  </si>
  <si>
    <t>There are several public tools available that will detect shims that are currently availableBlack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</si>
  <si>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Loaded DLLs,System calls,Windows Registry,Process Monitoring,Process command-line parameters</t>
  </si>
  <si>
    <t>Bash History</t>
  </si>
  <si>
    <t>T1139</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</si>
  <si>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</si>
  <si>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</si>
  <si>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File monitoring,Process monitoring,Process command-line parameters</t>
  </si>
  <si>
    <t>Deobfuscate/Decode Files or Information</t>
  </si>
  <si>
    <t>T1140</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</si>
  <si>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file.Malwarebytes Targeted Attack against Saudi Arabia</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</si>
  <si>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t>
  </si>
  <si>
    <t>File monitoring,Process Monitoring,Process command-line parameters</t>
  </si>
  <si>
    <t>Input Prompt</t>
  </si>
  <si>
    <t>T1141</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</si>
  <si>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OSX Keydnap malware
Adversaries can prompt a user for a number of reasons that mimic normal usage, such as a fake installer requiring additional access or a fake malware removal suite.OSX Malware Exploits MacKeeper</t>
  </si>
  <si>
    <t>This technique exploits users' tendencies to always supply credentials when prompted, which makes it very difficult to detect. Monitor process execution for unusual programs as well as AppleScript that could be used to prompt users for credentials.</t>
  </si>
  <si>
    <t>User interface,Process Monitoring</t>
  </si>
  <si>
    <t>Keychain</t>
  </si>
  <si>
    <t>T1142</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</si>
  <si>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vault.External to DA, the OS X Way By default, the passphrase for the keychain is the user?s logon credentials.</t>
  </si>
  <si>
    <t>Unlocking the keychain and using passwords from it is a very common process, so there is likely to be a lot of noise in any detection technique. Monitoring of system calls to the keychain can help determine if there is a suspicious process trying to access it.</t>
  </si>
  <si>
    <t>System calls,Process Monitoring</t>
  </si>
  <si>
    <t>Hidden Window</t>
  </si>
  <si>
    <t>T1143</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</si>
  <si>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Antiquated Mac Malware.</t>
  </si>
  <si>
    <t>Plist files are ASCII text files with a specific format, so they're relatively easy to parse. File monitoring can check for the &lt;code&gt;apple.awt.UIElement&lt;/code&gt; or any other suspicious plist tag in plist files and flag them.</t>
  </si>
  <si>
    <t>File monitoring</t>
  </si>
  <si>
    <t>Gatekeeper Bypass</t>
  </si>
  <si>
    <t>T1144</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</si>
  <si>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Clearing quarantine attributeOceanLotus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Bypassing Gatekeeper.</t>
  </si>
  <si>
    <t>Monitoring for the removal of the &lt;code&gt;com.apple.quarantine&lt;/code&gt; flag by a user instead of the operating system is a suspicious action and should be examined further.</t>
  </si>
  <si>
    <t>Private Keys</t>
  </si>
  <si>
    <t>T1145</t>
  </si>
  <si>
    <t>Private cryptographic keys and certificates are used for authentication, encryption/decryption, and digital signatures.Wikipedia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certificates.Kaspersky CaretoPalo Alto Prince of Persia</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</si>
  <si>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</si>
  <si>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Clear Command History</t>
  </si>
  <si>
    <t>T1146</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</si>
  <si>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</si>
  <si>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</si>
  <si>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Authentication logs,File monitoring</t>
  </si>
  <si>
    <t>Hidden Users</t>
  </si>
  <si>
    <t>T1147</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</si>
  <si>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401&lt;/code&gt;Cybereason OSX Pirrit.</t>
  </si>
  <si>
    <t>This technique prevents the new user from showing up at the log in screen, but all of the other signs of a new user still exist. The user still gets a home directory and will appear in the authentication logs.</t>
  </si>
  <si>
    <t>HISTCONTROL</t>
  </si>
  <si>
    <t>T1148</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</si>
  <si>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</si>
  <si>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Correlating a user session with a distinct lack of new commands in their &lt;code&gt;.bash_history&lt;/code&gt; can be a clue to suspicious behavior. Additionally, users checking or changing their &lt;code&gt;HISTCONTROL&lt;/code&gt; environment variable is also suspicious.</t>
  </si>
  <si>
    <t>Process Monitoring,Authentication logs,File monitoring,Environment variable</t>
  </si>
  <si>
    <t>LC_MAIN Hijacking</t>
  </si>
  <si>
    <t>T1149</t>
  </si>
  <si>
    <t>As of OS X 10.8, mach-O binaries introduced a new header called LC_MAIN that points to the binary?s entry point for execution. Previously, there were two headers to achieve this same effect: LC_THREAD and LC_UNIXTHREAD Prolific OSX Malware History. The entry point for a binary can be hijacked so that initial execution flows to a malicious addition (either another section or a code cave) and then goes back to the initial entry point so that the victim doesn?t know anything was different Methods of Mac Malware Persistence. By modifying a binary in this way, application whitelisting can be bypassed because the file name or application path is still the same.</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</si>
  <si>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</si>
  <si>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Binary file metadata,Malware reverse engineering,Process Monitoring</t>
  </si>
  <si>
    <t>Plist Modification</t>
  </si>
  <si>
    <t>Defense Evasion,Persistence,Privilege Escalation</t>
  </si>
  <si>
    <t>T1150</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</si>
  <si>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</si>
  <si>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</si>
  <si>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Space after Filename</t>
  </si>
  <si>
    <t>Defense Evasion,Execution</t>
  </si>
  <si>
    <t>T1151</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</si>
  <si>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executedMac Backdoors are back. 
Adversaries can use this feature to trick users into double clicking benign-looking files of any format and ultimately executing something malicious.</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</si>
  <si>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</si>
  <si>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File monitoring,Process Monitoring</t>
  </si>
  <si>
    <t>Launchctl</t>
  </si>
  <si>
    <t>Defense Evasion,Execution,Persistence</t>
  </si>
  <si>
    <t>T1152</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</si>
  <si>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</si>
  <si>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</si>
  <si>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Source</t>
  </si>
  <si>
    <t>T1153</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</si>
  <si>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</si>
  <si>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</si>
  <si>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Process Monitoring,File monitoring,Process command-line parameters</t>
  </si>
  <si>
    <t>Trap</t>
  </si>
  <si>
    <t>Execution,Persistence</t>
  </si>
  <si>
    <t>T1154</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</si>
  <si>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</si>
  <si>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</si>
  <si>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AppleScript</t>
  </si>
  <si>
    <t>Execution,Lateral Movement</t>
  </si>
  <si>
    <t>T1155</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</si>
  <si>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Macro Malware Targets Macs. Scripts can be run from the command lie via &lt;code&gt;osascript /path/to/script&lt;/code&gt; or &lt;code&gt;osascript -e "script here"&lt;/code&gt;.</t>
  </si>
  <si>
    <t>Monitor for execution of AppleScript through osascript that may be related to other suspicious behavior occurring on the system.</t>
  </si>
  <si>
    <t>API monitoring,System calls,Process Monitoring,Process command-line parameters</t>
  </si>
  <si>
    <t>.bash_profile and .bashrc</t>
  </si>
  <si>
    <t>T1156</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</si>
  <si>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</si>
  <si>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</si>
  <si>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File monitoring,Process Monitoring,Process command-line parameters,Process use of network</t>
  </si>
  <si>
    <t>Dylib Hijacking</t>
  </si>
  <si>
    <t>Persistence,Privilege Escalation</t>
  </si>
  <si>
    <t>T1157</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</si>
  <si>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itselfWriting Bad Malware for OSXMalware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</si>
  <si>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</si>
  <si>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Hidden Files and Directories</t>
  </si>
  <si>
    <t>Defense Evasion,Persistence</t>
  </si>
  <si>
    <t>T1158</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</si>
  <si>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Sofacy Komplex TrojanAntiquated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</si>
  <si>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t>
  </si>
  <si>
    <t>Launch Agent</t>
  </si>
  <si>
    <t>T1159</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</si>
  <si>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&lt;code&gt;$HOME/Library/LaunchAgents&lt;/code&gt;AppleDocs Launch Agent DaemonsOSX Keydnap malwareAntiquated Mac Malware.  These launch agents have property list files which point to the executables that will be launchedOSX.Dok Malware.
Adversaries may install a new launch agent that can be configured to execute at login by using launchd or launchctl to load a plist into the appropriate directories Sofacy Komplex Trojan Methods of Mac Malware Persistence. The agent name may be disguised by using a name from a related operating system or benign software. Launch Agents are created with user level privileges and are executed with the privileges of the user when they log inOSX Malware DetectionOceanLotus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</si>
  <si>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t>
  </si>
  <si>
    <t>Launch Daemon</t>
  </si>
  <si>
    <t>T1160</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</si>
  <si>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&lt;code&gt;/Library/LaunchDaemons&lt;/code&gt;AppleDocs Launch Agent Daemons. These LaunchDaemons have property list files which point to the executables that will be launchedMethods of Mac Malware Persistence.
Adversaries may install a new launch daemon that can be configured to execute at startup by using launchd or launchctl to load a plist into the appropriate directoriesOSX Malware Detection. The daemon name may be disguised by using a name from a related operating system or benign software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</si>
  <si>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Monitor Launch Daemon creation through additional plist files and utilities such as Objective-See's Knock Knock application.</t>
  </si>
  <si>
    <t>Process Monitoring,File monitoring</t>
  </si>
  <si>
    <t>LC_LOAD_DYLIB Addition</t>
  </si>
  <si>
    <t>T1161</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</si>
  <si>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timeMalware Persistence on OS X.</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</si>
  <si>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</si>
  <si>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Binary file metadata,Process Monitoring,Process command-line parameters,File monitoring</t>
  </si>
  <si>
    <t>Login Item</t>
  </si>
  <si>
    <t>T1162</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</si>
  <si>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themAdding Login Items. Users have direct control over login items installed using a shared file list which are also visible in System PreferencesAdding Login Items. These login items are stored in the user's &lt;code&gt;~/Library/Preferences/&lt;/code&gt; directory in a plist file called &lt;code&gt;com.apple.loginitems.plist&lt;/code&gt;Methods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inMalware Persistence on OS XOSX.Dok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</si>
  <si>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t>
  </si>
  <si>
    <t>Rc.common</t>
  </si>
  <si>
    <t>T1163</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</si>
  <si>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ScriptsStartup Items. In macOS and OS X, this is now a deprecated technique in favor of launch agents and launch daemons, but is currently still used.
Adversaries can use the rc.common file as a way to hide code for persistence that will execute on each reboot as the root userMethods of Mac Malware Persistence.</t>
  </si>
  <si>
    <t>The &lt;code&gt;/etc/rc.common&lt;/code&gt; file can be monitored to detect changes from the company policy. Monitor process execution resulting from the rc.common script for unusual or unknown applications or behavior.</t>
  </si>
  <si>
    <t>Re-opened Applications</t>
  </si>
  <si>
    <t>T1164</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</si>
  <si>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machineMethods of Mac Malware Persistence.</t>
  </si>
  <si>
    <t>Monitoring the specific plist files associated with reopening applications can indicate when an application has registered itself to be reopened.</t>
  </si>
  <si>
    <t>Startup Items</t>
  </si>
  <si>
    <t>T1165</t>
  </si>
  <si>
    <t>Per Apple?s documentation, startup items execute during the final phase of the boot process and contain shell scripts or other executable files along with configuration information used by the system to determine the execution order for all startup itemsStartup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</si>
  <si>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</si>
  <si>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Setuid and Setgid</t>
  </si>
  <si>
    <t>T1166</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</si>
  <si>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</si>
  <si>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t>
  </si>
  <si>
    <t>Securityd Memory</t>
  </si>
  <si>
    <t>T1167</t>
  </si>
  <si>
    <t>In OS X prior to El Capitan, users with root access can read plaintext keychain passwords of logged-in users because Apple?s keychain implementation allows these credentials to be cached so that users are not repeatedly prompted for passwords.OS X KeychainExternal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etc.OS X KeychainOSX Keydnap malware</t>
  </si>
  <si>
    <t>Process Monitoring</t>
  </si>
  <si>
    <t>Cron Job</t>
  </si>
  <si>
    <t>T1168</t>
  </si>
  <si>
    <t>Per Apple?s developer documentation, there are two supported methods for creating periodic background jobs: launchd and cronAppleDocs Scheduling Timed Jobs.
===Launchd===
Each Launchd job is described by a different configuration property list (plist) file similar to Launch Daemons or Launch Agents, except there is an additional key called &lt;code&gt;StartCalendarInterval&lt;/code&gt; with a dictionary of time values AppleDocs Scheduling Timed Jobs. This only works on macOS and OS X.
===cron===
System-wide cron jobs are installed by modifying &lt;code&gt;/etc/crontab&lt;/code&gt; while per-user cron jobs are installed using crontab with specifically formatted crontab files AppleDocs Scheduling Timed Jobs. This works on Mac and Linux systems.
Both methods allow for commands or scripts to be executed at specific, periodic intervals in the background without user interaction. An adversary may use task scheduling to execute programs at system startup or on a scheduled basis for persistenceJanicabMethods of Mac Malware PersistenceMalware Persistence on OS X, to conduct Execution as part of Lateral Movement, to gain root privileges, or to run a process under the context of a specific account.</t>
  </si>
  <si>
    <t>Legitimate scheduled jobs may be created during installation of new software or through administration functions. Tasks scheduled with launchd and cron can be monitored from their respective utilities to list out detailed information about the jobs. Monitor process execution resulting from launchd and cron tasks to look for unusual or unknown applications and behavior.</t>
  </si>
  <si>
    <t>Sudo</t>
  </si>
  <si>
    <t>T1169</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</si>
  <si>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</si>
  <si>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t>
  </si>
  <si>
    <t>Account Manipulation</t>
  </si>
  <si>
    <t>System Network Configuration Discovery</t>
  </si>
  <si>
    <t>System Network Connections Discovery</t>
  </si>
  <si>
    <t>Valid Accounts</t>
  </si>
  <si>
    <t>Trusted Developer Utilities</t>
  </si>
  <si>
    <t>System Firmware</t>
  </si>
  <si>
    <t xml:space="preserve"> {The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and cdb.exe.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</si>
  <si>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configurations.MSDN MSBuild
Adversaries can use MSBuild to proxy execution of code through a trusted Windows utility. The inline task capability of MSBuild that was introduced in .NET version 4 allows for C# code to be inserted into the XML project file.MSDN MSBuild Inline Tasks
MSBuild will compile and execute the inline task. MSBuild.exe is a signed Microsoft binary, so when it is used this way it can execute arbitrary code and bypass application whitelisting defenses that are configured to allow MSBuild.exe
execution.SubTee GitHub All The Things Application Whitelisting Bypass
===DNX===
The .NET Execution Environment (DNX), dnx.exe, is a software development kit packaged with Visual Studio Enterprise. It was retired in favor of .NET Core CLI in 2016.Microsoft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DNX.engima0x3 DNX Bypass
===RCSI===
The rcsi.exe utility is a non-interactive command-line interface for C# that is similar to csi.exe. It was provided within an early version of the Roslyn .NET Compiler Platform but has since been deprecated for an integrated solution.Microsoft Roslyn
CPT RCSI The rcsi.exe binary is signed by Microsoft.engima0x3 RCSI Bypass
C# .csx script files can be written and executed with rcsi.exe at the command-line. An adversary can use rcsi.exe to proxy execution of arbitrary code to bypass application whitelisting policies that do not account for execution of rcsi.exe.engima0x3
RCSI Bypass
===WinDbg/CDB===
WinDbg is a Microsoft Windows kernel and user-mode debugging utility. The Microsoft Console Debugger (CDB) cdb.exe is also user-mode debugger. Both utilities are included in Windows software development kits and can be used as standalone
tools.Microsoft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t>
  </si>
  <si>
    <t>Packet capture</t>
  </si>
  <si>
    <t>Windows Registry</t>
  </si>
  <si>
    <t>Anti-virus</t>
  </si>
  <si>
    <t>BIOS</t>
  </si>
  <si>
    <t>Network protocol analysis</t>
  </si>
  <si>
    <t>Netflow/Enclave netflow</t>
  </si>
  <si>
    <t>Network device logs</t>
  </si>
  <si>
    <t>Data loss prevention</t>
  </si>
  <si>
    <t>Sensor health and status</t>
  </si>
  <si>
    <t>Process use of network</t>
  </si>
  <si>
    <t>Windows Error Reporting</t>
  </si>
  <si>
    <t>DLL monitoring</t>
  </si>
  <si>
    <t>Host network interface</t>
  </si>
  <si>
    <t>Loaded DLLs</t>
  </si>
  <si>
    <t>SSL/TLS inspection</t>
  </si>
  <si>
    <t>Windows event logs</t>
  </si>
  <si>
    <t>User interface</t>
  </si>
  <si>
    <t>Environment variable</t>
  </si>
  <si>
    <t>Binary file metadata</t>
  </si>
  <si>
    <t>Malware reverse engineering</t>
  </si>
  <si>
    <t>Digital Certificate Logs</t>
  </si>
  <si>
    <t>EFI</t>
  </si>
  <si>
    <t>Kernel drivers</t>
  </si>
  <si>
    <t>MBR</t>
  </si>
  <si>
    <t>PowerShell logs</t>
  </si>
  <si>
    <t>Services</t>
  </si>
  <si>
    <t>Third-party application logs</t>
  </si>
  <si>
    <t>VBR</t>
  </si>
  <si>
    <t>Sysmon</t>
  </si>
  <si>
    <t>Row Labels</t>
  </si>
  <si>
    <t>0-20</t>
  </si>
  <si>
    <t>20-40</t>
  </si>
  <si>
    <t>40-60</t>
  </si>
  <si>
    <t>60-80</t>
  </si>
  <si>
    <t>80-100</t>
  </si>
  <si>
    <t>Grand Total</t>
  </si>
  <si>
    <t>Data Source</t>
  </si>
  <si>
    <t>Packet capture,Process use of network,Process monitoring,Network protocol analysis</t>
  </si>
  <si>
    <t>File monitoring,Binary file metadata,Process command-line parameters,Process monitoring</t>
  </si>
  <si>
    <t>API monitoring,Process command-line parameters,Process monitoring,PowerShell logs</t>
  </si>
  <si>
    <t>Windows Registry,File monitoring,Process monitoring</t>
  </si>
  <si>
    <t>Process command-line parameters,Process monitoring</t>
  </si>
  <si>
    <t>Packet capture,Netflow/Enclave netflow,Malware reverse engineering,Process use of network,Process monitoring</t>
  </si>
  <si>
    <t>API monitoring,Process command-line parameters,Process monitoring</t>
  </si>
  <si>
    <t>User interface,Process monitoring</t>
  </si>
  <si>
    <t>Windows Registry,Process monitoring,Process command-line parameters</t>
  </si>
  <si>
    <t>File monitoring,API monitoring,DLL monitoring,Windows Registry,Process monitoring</t>
  </si>
  <si>
    <t>BIOS,MBR,System calls</t>
  </si>
  <si>
    <t>File monitoring,Process use of network,Process monitoring</t>
  </si>
  <si>
    <t>Network protocol analysis,Process command-line parameters,Process monitoring,Process use of network</t>
  </si>
  <si>
    <t>API monitoring,BIOS,EFI</t>
  </si>
  <si>
    <t>File monitoring,Process monitoring,Process use of network</t>
  </si>
  <si>
    <t>File monitoring,Process command-line parameters,Process monitoring</t>
  </si>
  <si>
    <t>Packet capture,Netflow/Enclave netflow,Process use of network,Malware reverse engineering,Process monitoring</t>
  </si>
  <si>
    <t>Network protocol analysis,Process use of network,Binary file metadata,File monitoring,Malware reverse engineering</t>
  </si>
  <si>
    <t>File monitoring,Authentication logs,Netflow/Enclave netflow,Process command-line parameters,Process monitoring</t>
  </si>
  <si>
    <t>Netflow/Enclave netflow,Process use of network,Process monitoring</t>
  </si>
  <si>
    <t>Packet capture,Netflow/Enclave netflow,Process use of network,Process monitoring</t>
  </si>
  <si>
    <t>Windows Registry,File monitoring,Process command-line parameters,Process monitoring</t>
  </si>
  <si>
    <t>Packet capture,Netflow/Enclave netflow,Malware reverse engineering,Process use of network,Process monitoring,SSL/TLS inspection</t>
  </si>
  <si>
    <t>File monitoring,Process monitoring</t>
  </si>
  <si>
    <t>Process command-line parameters,Process monitoring,Windows Registry</t>
  </si>
  <si>
    <t>File monitoring,Process monitoring,Binary file metadata</t>
  </si>
  <si>
    <t>File monitoring,DLL monitoring,Process command-line parameters,Process monitoring</t>
  </si>
  <si>
    <t>Network device logs,Host network interface,Netflow/Enclave netflow</t>
  </si>
  <si>
    <t>Windows Registry,Process command-line parameters,Process monitoring</t>
  </si>
  <si>
    <t>File monitoring,Process command-line parameters,Services</t>
  </si>
  <si>
    <t>Netflow/Enclave netflow,Network protocol analysis,Packet capture,Process command-line parameters,Process use of network</t>
  </si>
  <si>
    <t>Authentication logs,Netflow/Enclave netflow,Process command-line parameters,Process monitoring</t>
  </si>
  <si>
    <t>User interface,Process monitoring,Process use of network,Packet capture,Netflow/Enclave netflow,Network protocol analysis</t>
  </si>
  <si>
    <t>Data loss prevention,File monitoring</t>
  </si>
  <si>
    <t>Sensor health and status,Process command-line parameters,Process monitoring</t>
  </si>
  <si>
    <t>API monitoring,Windows Registry,File monitoring,Process monitoring</t>
  </si>
  <si>
    <t>Windows Registry,Kernel drivers,Process monitoring,API monitoring</t>
  </si>
  <si>
    <t>Process command-line parameters,Services,Windows Registry</t>
  </si>
  <si>
    <t>Windows Registry,File monitoring</t>
  </si>
  <si>
    <t>Process monitoring,File monitoring,Process command-line parameters</t>
  </si>
  <si>
    <t>Process use of network,Anti-virus,Binary file metadata,Process command-line parameters,Process monitoring</t>
  </si>
  <si>
    <t>API monitoring,MBR,VBR</t>
  </si>
  <si>
    <t>Windows Error Reporting,File monitoring,Process monitoring</t>
  </si>
  <si>
    <t>Binary file metadata,File monitoring,Process monitoring,Process use of network,Third-party application logs,Windows Registry</t>
  </si>
  <si>
    <t>Process use of network,Process monitoring,Loaded DLLs</t>
  </si>
  <si>
    <t>Authentication logs,Netflow/Enclave netflow,Process monitoring</t>
  </si>
  <si>
    <t>Process use of network,Authentication logs,Process command-line parameters,Process monitoring</t>
  </si>
  <si>
    <t>Authentication logs,Process monitoring</t>
  </si>
  <si>
    <t>Packet capture,Process use of network,Malware reverse engineering,Process monitoring</t>
  </si>
  <si>
    <t>File monitoring,Process command-line parameters</t>
  </si>
  <si>
    <t>System calls,Process monitoring,Authentication logs,Process command-line parameters</t>
  </si>
  <si>
    <t>API monitoring,Anti-virus,File monitoring,Services,Windows Registry,Process command-line parameters</t>
  </si>
  <si>
    <t>Process use of network,Process monitoring,Netflow/Enclave netflow,Packet capture</t>
  </si>
  <si>
    <t>File monitoring,Data loss prevention</t>
  </si>
  <si>
    <t>Process monitoring,API monitoring</t>
  </si>
  <si>
    <t>File monitoring,Kernel drivers</t>
  </si>
  <si>
    <t>Authentication logs,API monitoring,Windows event logs</t>
  </si>
  <si>
    <t>Anti-virus,File monitoring,Process monitoring,Authentication logs,Netflow/Enclave netflow</t>
  </si>
  <si>
    <t>DLL monitoring,Windows Registry,Loaded DLLs</t>
  </si>
  <si>
    <t>Host network interface,Netflow/Enclave netflow,Network protocol analysis,Packet capture</t>
  </si>
  <si>
    <t>Loaded DLLs,Process monitoring,Windows Registry</t>
  </si>
  <si>
    <t>Netflow/Enclave netflow,Network device logs,Network protocol analysis,Packet capture,Process use of network</t>
  </si>
  <si>
    <t>File monitoring,Packet capture,Process use of network,Netflow/Enclave netflow,Network protocol analysis,Process monitoring</t>
  </si>
  <si>
    <t>API monitoring,Process monitoring</t>
  </si>
  <si>
    <t>Binary file metadata,File monitoring,Process command-line parameters</t>
  </si>
  <si>
    <t>Process monitoring,Process use of network,Packet capture,Network protocol analysis,File monitoring,Binary file metadata,Authentication logs</t>
  </si>
  <si>
    <t>Windows Registry,File monitoring,Process monitoring,Process command-line parameters</t>
  </si>
  <si>
    <t>API monitoring,Process monitoring,File monitoring</t>
  </si>
  <si>
    <t>Authentication logs,File monitoring,Process monitoring,Process use of network</t>
  </si>
  <si>
    <t>Loaded DLLs,Process monitoring,Process command-line parameters,Windows Registry</t>
  </si>
  <si>
    <t>Process monitoring,Process command-line parameters</t>
  </si>
  <si>
    <t>File monitoring,Process command-line parameters,Data loss prevention</t>
  </si>
  <si>
    <t>Windows Registry,DLL monitoring,Loaded DLLs</t>
  </si>
  <si>
    <t>Process monitoring,Process command-line parameters,API monitoring</t>
  </si>
  <si>
    <t>Process monitoring,File monitoring,API monitoring</t>
  </si>
  <si>
    <t>Process monitoring,Process command-line parameters,Packet capture,Authentication logs</t>
  </si>
  <si>
    <t>Process monitoring,DLL monitoring,Windows Registry</t>
  </si>
  <si>
    <t>Process Monitoring,API monitoring,File monitoring,DLL monitoring</t>
  </si>
  <si>
    <t>SSL/TLS inspection,Digital Certificate Logs</t>
  </si>
  <si>
    <t>Packet capture,Process use of network,Process Monitoring,Network protocol analysis</t>
  </si>
  <si>
    <t>Lateral Movement,Persistence</t>
  </si>
  <si>
    <t>Collection,Credential Access</t>
  </si>
  <si>
    <t>Credential Access,Defense Evasion,Lateral Movement,Privilege Escalation</t>
  </si>
  <si>
    <t>Command and Control,Lateral Movement</t>
  </si>
  <si>
    <t>Completeness</t>
  </si>
  <si>
    <t>Timeliness</t>
  </si>
  <si>
    <t>Consistency</t>
  </si>
  <si>
    <t>Data Quality</t>
  </si>
  <si>
    <t>EDR</t>
  </si>
  <si>
    <t>AV-1</t>
  </si>
  <si>
    <t>AV-2</t>
  </si>
  <si>
    <t>Bro</t>
  </si>
  <si>
    <t>Moloch</t>
  </si>
  <si>
    <t>BlueProxy</t>
  </si>
  <si>
    <t>don’t know / not documented</t>
  </si>
  <si>
    <t>Score #</t>
  </si>
  <si>
    <t>Technology</t>
  </si>
  <si>
    <t>Definition</t>
  </si>
  <si>
    <t>Tools helping you correlate and integrate numerous data types across all your endpoints in order to filter out noise and potential false positives. Here is where you star using a few basic Data Science capabilities provided by your tools (i.e ELK Enterprise) in order to make sense of all the data that you have in your central repository (Better Automation).</t>
  </si>
  <si>
    <t xml:space="preserve">Hunt Tool </t>
  </si>
  <si>
    <t>Skills + Intuition + Institutional Knowledge</t>
  </si>
  <si>
    <t>Talent</t>
  </si>
  <si>
    <r>
      <t xml:space="preserve">I don’t know what tools I have or need in order to start hunting. Not documentation available. Most likely you dont even have a SIEM to centralize your data. 
</t>
    </r>
    <r>
      <rPr>
        <b/>
        <sz val="18"/>
        <color theme="1"/>
        <rFont val="Calibri"/>
        <family val="2"/>
        <scheme val="minor"/>
      </rPr>
      <t/>
    </r>
  </si>
  <si>
    <t>Your team focuses only on creating signatures or basic correlation rules to detect IOCs from intel reports. 
First hunting procedures get documented (Plenty of time to do this since at this level your team might not have the right tools or required data to event start hunting effectively). Also, here is where you might have Threat Intel feeds helping your routine hunts (IOC Sweeps)</t>
  </si>
  <si>
    <t>A team might not even exist or you might have the talent but without previous experience, tools,  or training for hunting.
You might be recruting people at this stage.
A repository of specific techniques to hunt for specific adversaries might not exist at this point.
Hunting procedures might not even be documented.</t>
  </si>
  <si>
    <t>Your team starts documenting or obtaining information about the network (starting with High Value Targets maybe?).
Your team identifies a framework to start categorizing TTPs (MITRE ATT&amp;CK) and starts exploring the data.
Basic hunting procedures are documented (i.e queries)</t>
  </si>
  <si>
    <t>Your team has a better understanding of the environment and has documented several parts of the network already.
An internal repository (Wiki or Internal Github) exists where hunters are already documenting specific analytics and procedures to validate the detection of adversary techniques.
Your team starts using basic data science techniques to validate the detection of specific techniques.</t>
  </si>
  <si>
    <t xml:space="preserve">Your team already understands the data sources available to hunt and is already learning advanced procedures to manipulate the data with the right tools.
Your team starts using advanced data science techniques to detect the known and unknown.
A complete hunt program is documented and already being used for official hunting campaigns.
</t>
  </si>
  <si>
    <t xml:space="preserve">Your team already understand the environment very well and has complete documentation of the network.
Your team also has great institutional knowlegde of your organization (CRITICAL FOR HUNTING).
Your team has great intuition and is capable to determine what is evil or not faster. Here is where your team is also helping either the vendor or internal data scientists to improve/update machine learning models to reduce the number of false positives (Advanced Skills to have as a hunter). </t>
  </si>
  <si>
    <r>
      <t xml:space="preserve">Besides having the appropriate tools , it is important to be able to integrate themwith other platforms (processes) being used in other teams across your security department (IR Ticketing system, Intel Platforms (not just to ingest IOCs, but to document hunting campaign results that might turn into actionable intelligence), etc). This is more specific to your organization and flexibility of your hunting tools play a big role here (i.e API access) </t>
    </r>
    <r>
      <rPr>
        <b/>
        <sz val="18"/>
        <color theme="1"/>
        <rFont val="Calibri"/>
        <family val="2"/>
        <scheme val="minor"/>
      </rPr>
      <t/>
    </r>
  </si>
  <si>
    <r>
      <t xml:space="preserve">The right technology is present to help centralize your data across several other tools (Splunk, ELK, EDR, etc).
Tools allowing you to run basic queries in order to make sense of the data without automation,reducing the efficiency and effectiveness of your hunt(i.e Running a few queries returns still thousands and thousands of events that your team will still need to go through manually).
</t>
    </r>
    <r>
      <rPr>
        <b/>
        <sz val="20"/>
        <color theme="1"/>
        <rFont val="Calibri"/>
        <family val="2"/>
        <scheme val="minor"/>
      </rPr>
      <t xml:space="preserve">
</t>
    </r>
  </si>
  <si>
    <r>
      <rPr>
        <b/>
        <sz val="20"/>
        <color theme="1"/>
        <rFont val="Calibri"/>
        <family val="2"/>
        <scheme val="minor"/>
      </rPr>
      <t xml:space="preserve">Endpoint Coverage </t>
    </r>
    <r>
      <rPr>
        <sz val="20"/>
        <color theme="1"/>
        <rFont val="Calibri"/>
        <family val="2"/>
        <scheme val="minor"/>
      </rPr>
      <t xml:space="preserve">- required data source is available from  0 - 25%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75%-100%.
</t>
    </r>
    <r>
      <rPr>
        <b/>
        <sz val="20"/>
        <color theme="1"/>
        <rFont val="Calibri"/>
        <family val="2"/>
        <scheme val="minor"/>
      </rPr>
      <t>Data Retention</t>
    </r>
    <r>
      <rPr>
        <sz val="20"/>
        <color theme="1"/>
        <rFont val="Calibri"/>
        <family val="2"/>
        <scheme val="minor"/>
      </rPr>
      <t xml:space="preserve"> - Required data is retained 0-25% of the time needed or defined by the organization.</t>
    </r>
  </si>
  <si>
    <r>
      <rPr>
        <b/>
        <sz val="20"/>
        <color theme="1"/>
        <rFont val="Calibri"/>
        <family val="2"/>
        <scheme val="minor"/>
      </rPr>
      <t xml:space="preserve">Timezones - </t>
    </r>
    <r>
      <rPr>
        <sz val="20"/>
        <color theme="1"/>
        <rFont val="Calibri"/>
        <family val="2"/>
        <scheme val="minor"/>
      </rPr>
      <t xml:space="preserve">Original timezone identified in data (Local or UTC)
</t>
    </r>
    <r>
      <rPr>
        <b/>
        <sz val="20"/>
        <color theme="1"/>
        <rFont val="Calibri"/>
        <family val="2"/>
        <scheme val="minor"/>
      </rPr>
      <t xml:space="preserve">Ingestion vs Creation - </t>
    </r>
    <r>
      <rPr>
        <sz val="20"/>
        <color theme="1"/>
        <rFont val="Calibri"/>
        <family val="2"/>
        <scheme val="minor"/>
      </rPr>
      <t>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</si>
  <si>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0-25% across all data sources.
</t>
    </r>
    <r>
      <rPr>
        <b/>
        <sz val="20"/>
        <color theme="1"/>
        <rFont val="Calibri"/>
        <family val="2"/>
        <scheme val="minor"/>
      </rPr>
      <t>Standard Field Types</t>
    </r>
    <r>
      <rPr>
        <sz val="20"/>
        <color theme="1"/>
        <rFont val="Calibri"/>
        <family val="2"/>
        <scheme val="minor"/>
      </rPr>
      <t xml:space="preserve"> - Required data field types standardized only 0-25% across all data sources.
</t>
    </r>
  </si>
  <si>
    <r>
      <t xml:space="preserve">Without the right tools or processes to aggregate and make sense of all the data, your team might not be effective yet after automating a few rules/queries. Hunters might be running queries and still get a very high amount of events that still need to be analyzed. </t>
    </r>
    <r>
      <rPr>
        <b/>
        <sz val="20"/>
        <color theme="1"/>
        <rFont val="Calibri"/>
        <family val="2"/>
        <scheme val="minor"/>
      </rPr>
      <t xml:space="preserve">
</t>
    </r>
    <r>
      <rPr>
        <sz val="20"/>
        <color theme="1"/>
        <rFont val="Calibri"/>
        <family val="2"/>
        <scheme val="minor"/>
      </rPr>
      <t>Tools collecting/integrating the right data (NOT JUST MORE DATA) to improve the detection of an adversary technique.</t>
    </r>
  </si>
  <si>
    <r>
      <rPr>
        <b/>
        <sz val="20"/>
        <color theme="1"/>
        <rFont val="Calibri"/>
        <family val="2"/>
        <scheme val="minor"/>
      </rPr>
      <t>Endpoint Coverage</t>
    </r>
    <r>
      <rPr>
        <sz val="20"/>
        <color theme="1"/>
        <rFont val="Calibri"/>
        <family val="2"/>
        <scheme val="minor"/>
      </rPr>
      <t xml:space="preserve"> - required data source is available from  25 - 50% of your network endpoints.
</t>
    </r>
    <r>
      <rPr>
        <b/>
        <sz val="20"/>
        <color theme="1"/>
        <rFont val="Calibri"/>
        <family val="2"/>
        <scheme val="minor"/>
      </rPr>
      <t>Missing Data</t>
    </r>
    <r>
      <rPr>
        <sz val="20"/>
        <color theme="1"/>
        <rFont val="Calibri"/>
        <family val="2"/>
        <scheme val="minor"/>
      </rPr>
      <t xml:space="preserve"> - Required data (values or fields) is missing 50%-75%.
</t>
    </r>
    <r>
      <rPr>
        <b/>
        <sz val="20"/>
        <color theme="1"/>
        <rFont val="Calibri"/>
        <family val="2"/>
        <scheme val="minor"/>
      </rPr>
      <t>Data Retention</t>
    </r>
    <r>
      <rPr>
        <sz val="20"/>
        <color theme="1"/>
        <rFont val="Calibri"/>
        <family val="2"/>
        <scheme val="minor"/>
      </rPr>
      <t xml:space="preserve"> - Required data is retained 25%-50%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</si>
  <si>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identified in order to cover at least local and UTC times (not fixed yed).
</t>
    </r>
    <r>
      <rPr>
        <b/>
        <sz val="20"/>
        <color theme="1"/>
        <rFont val="Calibri"/>
        <family val="2"/>
        <scheme val="minor"/>
      </rPr>
      <t>Ingestion vs Creation</t>
    </r>
    <r>
      <rPr>
        <sz val="20"/>
        <color theme="1"/>
        <rFont val="Calibri"/>
        <family val="2"/>
        <scheme val="minor"/>
      </rPr>
      <t xml:space="preserve"> - 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</si>
  <si>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25%-50% across all data sources.
</t>
    </r>
    <r>
      <rPr>
        <b/>
        <sz val="20"/>
        <color theme="1"/>
        <rFont val="Calibri"/>
        <family val="2"/>
        <scheme val="minor"/>
      </rPr>
      <t>Standard Field Types</t>
    </r>
    <r>
      <rPr>
        <sz val="20"/>
        <color theme="1"/>
        <rFont val="Calibri"/>
        <family val="2"/>
        <scheme val="minor"/>
      </rPr>
      <t xml:space="preserve"> - Required data field types standardized only 25%-50% across all data sources.</t>
    </r>
  </si>
  <si>
    <r>
      <rPr>
        <b/>
        <sz val="20"/>
        <color theme="1"/>
        <rFont val="Calibri"/>
        <family val="2"/>
        <scheme val="minor"/>
      </rPr>
      <t>Endpoint Coverage</t>
    </r>
    <r>
      <rPr>
        <sz val="20"/>
        <color theme="1"/>
        <rFont val="Calibri"/>
        <family val="2"/>
        <scheme val="minor"/>
      </rPr>
      <t xml:space="preserve"> - required data source is available from  50% - 75% of your network endpoints.
</t>
    </r>
    <r>
      <rPr>
        <b/>
        <sz val="20"/>
        <color theme="1"/>
        <rFont val="Calibri"/>
        <family val="2"/>
        <scheme val="minor"/>
      </rPr>
      <t>Missing Data</t>
    </r>
    <r>
      <rPr>
        <sz val="20"/>
        <color theme="1"/>
        <rFont val="Calibri"/>
        <family val="2"/>
        <scheme val="minor"/>
      </rPr>
      <t xml:space="preserve"> - Required data (values or fields) is missing 25%-50%.
</t>
    </r>
    <r>
      <rPr>
        <b/>
        <sz val="20"/>
        <color theme="1"/>
        <rFont val="Calibri"/>
        <family val="2"/>
        <scheme val="minor"/>
      </rPr>
      <t>Data Retention</t>
    </r>
    <r>
      <rPr>
        <sz val="20"/>
        <color theme="1"/>
        <rFont val="Calibri"/>
        <family val="2"/>
        <scheme val="minor"/>
      </rPr>
      <t xml:space="preserve"> - Required data is retained 50%-75%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</si>
  <si>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configured in order to cover at least local and UTC times
 </t>
    </r>
    <r>
      <rPr>
        <b/>
        <sz val="20"/>
        <color theme="1"/>
        <rFont val="Calibri"/>
        <family val="2"/>
        <scheme val="minor"/>
      </rPr>
      <t xml:space="preserve">
Ingestion vs Creation - </t>
    </r>
    <r>
      <rPr>
        <sz val="20"/>
        <color theme="1"/>
        <rFont val="Calibri"/>
        <family val="2"/>
        <scheme val="minor"/>
      </rPr>
      <t>Ingestion time automatically generated and Creation time capability identified</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</si>
  <si>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50%-75% across all data sources</t>
    </r>
  </si>
  <si>
    <r>
      <t xml:space="preserve">Tools helping you leverage more than just simple outlier detection techniques. Here is where the capability of using advanced data science techniques are posible with the right libraries and plugins provided by your tools with access to your data (i.e Integration of Spark Analytics). (Remember, data science concepts such as machine learning might not be applicable to every single use case or technique that you are trying to detect). If you can validate the detection of an adversay technique by just applying basic data science techniques, then you might be already in the </t>
    </r>
    <r>
      <rPr>
        <b/>
        <sz val="20"/>
        <color theme="1"/>
        <rFont val="Calibri"/>
        <family val="2"/>
        <scheme val="minor"/>
      </rPr>
      <t>"Very Good"</t>
    </r>
    <r>
      <rPr>
        <sz val="20"/>
        <color theme="1"/>
        <rFont val="Calibri"/>
        <family val="2"/>
        <scheme val="minor"/>
      </rPr>
      <t xml:space="preserve"> level.
</t>
    </r>
  </si>
  <si>
    <r>
      <rPr>
        <b/>
        <sz val="20"/>
        <color theme="1"/>
        <rFont val="Calibri"/>
        <family val="2"/>
        <scheme val="minor"/>
      </rPr>
      <t xml:space="preserve">Endpoint Coverage </t>
    </r>
    <r>
      <rPr>
        <sz val="20"/>
        <color theme="1"/>
        <rFont val="Calibri"/>
        <family val="2"/>
        <scheme val="minor"/>
      </rPr>
      <t xml:space="preserve">- required data source is available from  50% - 75%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</si>
  <si>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Timezones</t>
    </r>
    <r>
      <rPr>
        <sz val="20"/>
        <color theme="1"/>
        <rFont val="Calibri"/>
        <family val="2"/>
        <scheme val="minor"/>
      </rPr>
      <t xml:space="preserve"> - Extra timezones configured in order to cover at least local and UTC times
</t>
    </r>
    <r>
      <rPr>
        <b/>
        <sz val="20"/>
        <color theme="1"/>
        <rFont val="Calibri"/>
        <family val="2"/>
        <scheme val="minor"/>
      </rPr>
      <t>Ingestion vs Creation</t>
    </r>
    <r>
      <rPr>
        <sz val="20"/>
        <color theme="1"/>
        <rFont val="Calibri"/>
        <family val="2"/>
        <scheme val="minor"/>
      </rPr>
      <t xml:space="preserve"> - Ingestion  and Creation time configured to be available as two different fields and used to reduce latency.</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</si>
  <si>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</si>
  <si>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r>
      <rPr>
        <b/>
        <sz val="20"/>
        <color theme="1"/>
        <rFont val="Calibri"/>
        <family val="2"/>
        <scheme val="minor"/>
      </rPr>
      <t xml:space="preserve">Endpoint Coverage </t>
    </r>
    <r>
      <rPr>
        <sz val="20"/>
        <color theme="1"/>
        <rFont val="Calibri"/>
        <family val="2"/>
        <scheme val="minor"/>
      </rPr>
      <t xml:space="preserve">- required data source is available from  75%-100% of your network endpoints
</t>
    </r>
    <r>
      <rPr>
        <b/>
        <sz val="20"/>
        <color theme="1"/>
        <rFont val="Calibri"/>
        <family val="2"/>
        <scheme val="minor"/>
      </rPr>
      <t>Missing Data</t>
    </r>
    <r>
      <rPr>
        <sz val="20"/>
        <color theme="1"/>
        <rFont val="Calibri"/>
        <family val="2"/>
        <scheme val="minor"/>
      </rPr>
      <t xml:space="preserve"> -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</si>
  <si>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 xml:space="preserve">Timezones </t>
    </r>
    <r>
      <rPr>
        <sz val="20"/>
        <color theme="1"/>
        <rFont val="Calibri"/>
        <family val="2"/>
        <scheme val="minor"/>
      </rPr>
      <t xml:space="preserve">- Extra timezones configured in order to cover at least local and UTC times
</t>
    </r>
    <r>
      <rPr>
        <b/>
        <sz val="20"/>
        <color theme="1"/>
        <rFont val="Calibri"/>
        <family val="2"/>
        <scheme val="minor"/>
      </rPr>
      <t xml:space="preserve">Ingestion vs Creation - </t>
    </r>
    <r>
      <rPr>
        <sz val="20"/>
        <color theme="1"/>
        <rFont val="Calibri"/>
        <family val="2"/>
        <scheme val="minor"/>
      </rPr>
      <t>ingestion and creation time difference has been reduced to the minimun.</t>
    </r>
  </si>
  <si>
    <r>
      <rPr>
        <b/>
        <sz val="20"/>
        <color theme="1"/>
        <rFont val="Calibri"/>
        <family val="2"/>
        <scheme val="minor"/>
      </rPr>
      <t>Standard Field Names</t>
    </r>
    <r>
      <rPr>
        <sz val="20"/>
        <color theme="1"/>
        <rFont val="Calibri"/>
        <family val="2"/>
        <scheme val="minor"/>
      </rPr>
      <t xml:space="preserve"> - Required data field names standardized only 75%-100%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</si>
  <si>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t>Completenes</t>
  </si>
  <si>
    <t>Average</t>
  </si>
  <si>
    <t>Avg</t>
  </si>
  <si>
    <t>MAX</t>
  </si>
  <si>
    <t>EDR DS Coveage%</t>
  </si>
  <si>
    <t>EDR Coverage BIN</t>
  </si>
  <si>
    <t>SYSMON DS Coverage%</t>
  </si>
  <si>
    <t>SYSMON Coverage BIN</t>
  </si>
  <si>
    <t>BLUEPROXY DS Coverage%</t>
  </si>
  <si>
    <t>BLUEPROXY Coverage BIN</t>
  </si>
  <si>
    <t>AV-1 Coverage %</t>
  </si>
  <si>
    <t>AV-1 Coverage BIN</t>
  </si>
  <si>
    <t>AV-2 Coverage %</t>
  </si>
  <si>
    <t>AV-2 Coverage BIN</t>
  </si>
  <si>
    <t>BRO Coverage %</t>
  </si>
  <si>
    <t>BRO Coverage BIN</t>
  </si>
  <si>
    <t>MOLOCH Coverage %</t>
  </si>
  <si>
    <t>MOLOCH Coverage BIN</t>
  </si>
  <si>
    <t>(blank)</t>
  </si>
  <si>
    <t>Count of EDR DS Coveage%</t>
  </si>
  <si>
    <t>Count of SYSMON DS Coverage%</t>
  </si>
  <si>
    <t>Count of BLUEPROXY DS Coverage%</t>
  </si>
  <si>
    <t>Count of AV-1 Coverage %</t>
  </si>
  <si>
    <t>Count of AV-2 Coverage %</t>
  </si>
  <si>
    <t>Count of BRO Coverage %</t>
  </si>
  <si>
    <t>Count of MOLOCH Coverage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</si>
</sst>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Times New Roman"/>
      <family val="1"/>
    </font>
    <font>
      <sz val="11"/>
      <color rgb="FF000000"/>
      <name val="Calibri"/>
      <family val="2"/>
      <scheme val="minor"/>
    </font>
    <font>
      <b/>
      <sz val="12"/>
      <color theme="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b/>
      <sz val="18"/>
      <color theme="1"/>
      <name val="Calibri"/>
      <family val="2"/>
      <scheme val="minor"/>
    </font>
    <font>
      <b/>
      <sz val="20"/>
      <color theme="0"/>
      <name val="Calibri"/>
      <family val="2"/>
      <scheme val="minor"/>
    </font>
    <font>
      <b/>
      <sz val="20"/>
      <color theme="1"/>
      <name val="Calibri"/>
      <family val="2"/>
      <scheme val="minor"/>
    </font>
    <font>
      <sz val="20"/>
      <color theme="1"/>
      <name val="Calibri"/>
      <family val="2"/>
      <scheme val="minor"/>
    </font>
    <font>
      <b/>
      <sz val="11"/>
      <color rgb="FFFFFFFF"/>
      <name val="Calibri"/>
      <family val="2"/>
      <scheme val="minor"/>
    </font>
    <font>
      <b/>
      <sz val="13"/>
      <color theme="0"/>
      <name val="Calibri"/>
      <family val="2"/>
      <scheme val="minor"/>
    </font>
    <font>
      <b/>
      <sz val="13"/>
      <color theme="1"/>
      <name val="Calibri"/>
      <family val="2"/>
      <scheme val="minor"/>
    </font>
    <font>
      <sz val="13"/>
      <color theme="1"/>
      <name val="Calibri"/>
      <family val="2"/>
      <scheme val="minor"/>
    </font>
  </fonts>
  <fills count="22">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rgb="FFFF4E4E"/>
        <bgColor indexed="64"/>
      </patternFill>
    </fill>
    <fill>
      <patternFill patternType="solid">
        <fgColor theme="9"/>
        <bgColor rgb="FF000000"/>
      </patternFill>
    </fill>
    <fill>
      <patternFill patternType="solid">
        <fgColor rgb="FFFFFF00"/>
        <bgColor rgb="FF000000"/>
      </patternFill>
    </fill>
    <fill>
      <patternFill patternType="solid">
        <fgColor rgb="FFD1DCFF"/>
        <bgColor rgb="FF000000"/>
      </patternFill>
    </fill>
    <fill>
      <patternFill patternType="solid">
        <fgColor theme="5" tint="-0.249977111117893"/>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8">
    <xf numFmtId="0" fontId="0" fillId="0" borderId="0"/>
    <xf numFmtId="9" fontId="10"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7">
    <xf numFmtId="0" fontId="0" fillId="0" borderId="0" xfId="0"/>
    <xf numFmtId="0" fontId="0" fillId="0" borderId="0" xfId="0" applyAlignment="1">
      <alignment vertical="center"/>
    </xf>
    <xf numFmtId="0" fontId="3" fillId="0" borderId="0" xfId="0" applyFont="1"/>
    <xf numFmtId="0" fontId="4" fillId="2" borderId="1" xfId="0" applyFont="1"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3" borderId="1" xfId="0" applyFont="1" applyFill="1" applyBorder="1" applyAlignment="1">
      <alignment vertical="center" wrapText="1"/>
    </xf>
    <xf numFmtId="0" fontId="7" fillId="0" borderId="0" xfId="0" applyFont="1"/>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xf numFmtId="0" fontId="0" fillId="0" borderId="1" xfId="0" applyBorder="1" applyAlignment="1">
      <alignment wrapText="1"/>
    </xf>
    <xf numFmtId="0" fontId="0" fillId="0" borderId="0" xfId="0" applyAlignment="1">
      <alignment vertical="center" wrapText="1"/>
    </xf>
    <xf numFmtId="0" fontId="2" fillId="0" borderId="0" xfId="0" applyFont="1" applyAlignment="1">
      <alignment horizontal="left" vertical="center" wrapText="1"/>
    </xf>
    <xf numFmtId="0" fontId="0" fillId="0" borderId="0" xfId="0" applyBorder="1"/>
    <xf numFmtId="0" fontId="1" fillId="11"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left" vertical="center"/>
    </xf>
    <xf numFmtId="0" fontId="9" fillId="0" borderId="1" xfId="0" applyFont="1" applyBorder="1" applyAlignment="1">
      <alignment horizontal="left" vertical="center" wrapText="1"/>
    </xf>
    <xf numFmtId="0" fontId="0" fillId="0" borderId="1" xfId="0" applyBorder="1" applyAlignment="1">
      <alignment horizontal="left" vertical="center" wrapText="1"/>
    </xf>
    <xf numFmtId="9" fontId="0" fillId="0" borderId="1" xfId="1" applyFont="1" applyBorder="1" applyAlignment="1">
      <alignment horizontal="left" vertical="center"/>
    </xf>
    <xf numFmtId="0" fontId="2" fillId="0" borderId="1" xfId="0" applyFont="1" applyBorder="1"/>
    <xf numFmtId="0" fontId="1" fillId="5" borderId="1" xfId="0" applyFont="1" applyFill="1" applyBorder="1"/>
    <xf numFmtId="0" fontId="1" fillId="3" borderId="1" xfId="0" applyFont="1" applyFill="1" applyBorder="1"/>
    <xf numFmtId="0" fontId="0" fillId="0" borderId="0" xfId="0" applyAlignment="1">
      <alignment wrapText="1"/>
    </xf>
    <xf numFmtId="0" fontId="11"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center" vertical="center"/>
    </xf>
    <xf numFmtId="0" fontId="1" fillId="14" borderId="1" xfId="0" applyFont="1" applyFill="1" applyBorder="1"/>
    <xf numFmtId="0" fontId="1" fillId="15" borderId="1" xfId="0" applyFont="1" applyFill="1" applyBorder="1"/>
    <xf numFmtId="0" fontId="14" fillId="0" borderId="1" xfId="0" applyFont="1" applyBorder="1"/>
    <xf numFmtId="9" fontId="7" fillId="0" borderId="1" xfId="1" applyFont="1" applyBorder="1"/>
    <xf numFmtId="0" fontId="17" fillId="0" borderId="1" xfId="0" applyFont="1" applyBorder="1"/>
    <xf numFmtId="0" fontId="0" fillId="0" borderId="1" xfId="0" applyBorder="1" applyAlignment="1">
      <alignment horizontal="center" vertical="center"/>
    </xf>
    <xf numFmtId="0" fontId="15" fillId="4" borderId="1" xfId="0" applyFont="1" applyFill="1" applyBorder="1" applyAlignment="1">
      <alignment horizontal="center" vertical="center"/>
    </xf>
    <xf numFmtId="0" fontId="17" fillId="0" borderId="1" xfId="0" applyFont="1" applyBorder="1" applyAlignment="1">
      <alignment horizontal="center" vertical="center" wrapText="1"/>
    </xf>
    <xf numFmtId="0" fontId="7" fillId="0" borderId="0" xfId="0" applyFont="1" applyAlignment="1">
      <alignment wrapText="1"/>
    </xf>
    <xf numFmtId="0" fontId="15" fillId="11" borderId="1" xfId="0" applyFont="1" applyFill="1" applyBorder="1" applyAlignment="1">
      <alignment horizontal="center"/>
    </xf>
    <xf numFmtId="0" fontId="15" fillId="11" borderId="1" xfId="0" applyFont="1" applyFill="1" applyBorder="1" applyAlignment="1">
      <alignment horizontal="center" wrapText="1"/>
    </xf>
    <xf numFmtId="0" fontId="15" fillId="4" borderId="1" xfId="0" applyFont="1" applyFill="1" applyBorder="1" applyAlignment="1">
      <alignment horizontal="left" vertical="center"/>
    </xf>
    <xf numFmtId="0" fontId="15" fillId="4" borderId="1" xfId="0" applyFont="1" applyFill="1" applyBorder="1" applyAlignment="1">
      <alignment vertical="center"/>
    </xf>
    <xf numFmtId="0" fontId="15" fillId="4" borderId="1" xfId="0" applyFont="1" applyFill="1" applyBorder="1" applyAlignment="1">
      <alignment horizontal="center" wrapText="1"/>
    </xf>
    <xf numFmtId="0" fontId="15" fillId="4" borderId="1" xfId="0" applyFont="1" applyFill="1" applyBorder="1" applyAlignment="1">
      <alignment horizontal="center"/>
    </xf>
    <xf numFmtId="0" fontId="17" fillId="5" borderId="1" xfId="0" applyFont="1" applyFill="1" applyBorder="1" applyAlignment="1">
      <alignment vertical="center"/>
    </xf>
    <xf numFmtId="0" fontId="17" fillId="0" borderId="1" xfId="0" applyFont="1" applyBorder="1" applyAlignment="1">
      <alignment horizontal="left" vertical="top" wrapText="1"/>
    </xf>
    <xf numFmtId="0" fontId="17" fillId="0" borderId="1" xfId="0" applyFont="1" applyBorder="1" applyAlignment="1">
      <alignment vertical="top" wrapText="1"/>
    </xf>
    <xf numFmtId="0" fontId="17" fillId="6" borderId="1" xfId="0" applyFont="1" applyFill="1" applyBorder="1" applyAlignment="1">
      <alignment vertical="center"/>
    </xf>
    <xf numFmtId="0" fontId="17" fillId="7" borderId="1" xfId="0" applyFont="1" applyFill="1" applyBorder="1" applyAlignment="1">
      <alignment vertical="center"/>
    </xf>
    <xf numFmtId="0" fontId="17" fillId="8" borderId="1" xfId="0" applyFont="1" applyFill="1" applyBorder="1" applyAlignment="1">
      <alignment vertical="center"/>
    </xf>
    <xf numFmtId="0" fontId="17" fillId="9" borderId="1" xfId="0" applyFont="1" applyFill="1" applyBorder="1" applyAlignment="1">
      <alignment vertical="center"/>
    </xf>
    <xf numFmtId="0" fontId="17" fillId="10" borderId="1" xfId="0" applyFont="1" applyFill="1" applyBorder="1" applyAlignment="1">
      <alignment vertical="center"/>
    </xf>
    <xf numFmtId="0" fontId="8" fillId="11" borderId="1" xfId="0" applyFont="1" applyFill="1" applyBorder="1" applyAlignment="1">
      <alignment horizontal="center" vertical="top"/>
    </xf>
    <xf numFmtId="0" fontId="8" fillId="5" borderId="1" xfId="0" applyFont="1" applyFill="1" applyBorder="1" applyAlignment="1">
      <alignment horizontal="center" vertical="top"/>
    </xf>
    <xf numFmtId="0" fontId="8" fillId="3" borderId="1" xfId="0" applyFont="1" applyFill="1" applyBorder="1" applyAlignment="1">
      <alignment horizontal="center" vertical="top"/>
    </xf>
    <xf numFmtId="0" fontId="8" fillId="14" borderId="1" xfId="0" applyFont="1" applyFill="1" applyBorder="1" applyAlignment="1">
      <alignment horizontal="center" vertical="top"/>
    </xf>
    <xf numFmtId="0" fontId="8" fillId="15" borderId="1" xfId="0" applyFont="1" applyFill="1" applyBorder="1" applyAlignment="1">
      <alignment horizontal="center" vertical="top"/>
    </xf>
    <xf numFmtId="0" fontId="8" fillId="12" borderId="1" xfId="0" applyFont="1" applyFill="1" applyBorder="1" applyAlignment="1">
      <alignment horizontal="center" vertical="top"/>
    </xf>
    <xf numFmtId="0" fontId="14" fillId="13" borderId="1" xfId="0" applyFont="1" applyFill="1" applyBorder="1" applyAlignment="1">
      <alignment horizontal="center" vertical="top"/>
    </xf>
    <xf numFmtId="0" fontId="14" fillId="9" borderId="1" xfId="0" applyFont="1" applyFill="1" applyBorder="1" applyAlignment="1">
      <alignment horizontal="center" vertical="top"/>
    </xf>
    <xf numFmtId="0" fontId="18" fillId="17" borderId="1" xfId="0" applyFont="1" applyFill="1" applyBorder="1"/>
    <xf numFmtId="0" fontId="2" fillId="18" borderId="1" xfId="0" applyFont="1" applyFill="1" applyBorder="1"/>
    <xf numFmtId="0" fontId="2" fillId="19" borderId="1" xfId="0" applyFont="1" applyFill="1" applyBorder="1"/>
    <xf numFmtId="2" fontId="0" fillId="0" borderId="0" xfId="0" applyNumberFormat="1" applyAlignment="1">
      <alignment vertical="center"/>
    </xf>
    <xf numFmtId="1" fontId="0" fillId="0" borderId="1" xfId="1" applyNumberFormat="1" applyFont="1" applyBorder="1" applyAlignment="1">
      <alignment horizontal="center" vertical="center"/>
    </xf>
    <xf numFmtId="0" fontId="0" fillId="0" borderId="0" xfId="0" applyAlignment="1">
      <alignment vertical="top"/>
    </xf>
    <xf numFmtId="0" fontId="1" fillId="11" borderId="1" xfId="0" applyFont="1" applyFill="1" applyBorder="1" applyAlignment="1">
      <alignment vertical="top"/>
    </xf>
    <xf numFmtId="2" fontId="1" fillId="20" borderId="1" xfId="0" applyNumberFormat="1" applyFont="1" applyFill="1" applyBorder="1" applyAlignment="1">
      <alignment vertical="top"/>
    </xf>
    <xf numFmtId="0" fontId="15" fillId="11" borderId="1" xfId="0" applyFont="1" applyFill="1" applyBorder="1" applyAlignment="1">
      <alignment horizontal="center" vertical="top"/>
    </xf>
    <xf numFmtId="0" fontId="1" fillId="21" borderId="2" xfId="0" applyFont="1" applyFill="1" applyBorder="1" applyAlignment="1">
      <alignment horizontal="center"/>
    </xf>
    <xf numFmtId="0" fontId="1" fillId="21" borderId="4" xfId="0" applyFont="1" applyFill="1" applyBorder="1" applyAlignment="1">
      <alignment horizontal="center"/>
    </xf>
    <xf numFmtId="0" fontId="1" fillId="21" borderId="3" xfId="0" applyFont="1" applyFill="1" applyBorder="1" applyAlignment="1">
      <alignment horizontal="center"/>
    </xf>
    <xf numFmtId="0" fontId="2" fillId="13" borderId="2" xfId="0" applyFont="1" applyFill="1" applyBorder="1" applyAlignment="1">
      <alignment horizontal="center"/>
    </xf>
    <xf numFmtId="0" fontId="2" fillId="13" borderId="4" xfId="0" applyFont="1" applyFill="1" applyBorder="1" applyAlignment="1">
      <alignment horizontal="center"/>
    </xf>
    <xf numFmtId="0" fontId="2" fillId="13" borderId="3" xfId="0" applyFont="1" applyFill="1" applyBorder="1" applyAlignment="1">
      <alignment horizontal="center"/>
    </xf>
    <xf numFmtId="0" fontId="2" fillId="9" borderId="2" xfId="0" applyFont="1" applyFill="1" applyBorder="1" applyAlignment="1">
      <alignment horizontal="center"/>
    </xf>
    <xf numFmtId="0" fontId="2" fillId="9" borderId="4" xfId="0" applyFont="1" applyFill="1" applyBorder="1" applyAlignment="1">
      <alignment horizontal="center"/>
    </xf>
    <xf numFmtId="0" fontId="2" fillId="9" borderId="3" xfId="0" applyFont="1" applyFill="1" applyBorder="1" applyAlignment="1">
      <alignment horizontal="center"/>
    </xf>
    <xf numFmtId="0" fontId="1" fillId="16" borderId="2" xfId="0" applyFont="1" applyFill="1" applyBorder="1" applyAlignment="1">
      <alignment horizontal="center"/>
    </xf>
    <xf numFmtId="0" fontId="1" fillId="16" borderId="4" xfId="0" applyFont="1" applyFill="1" applyBorder="1" applyAlignment="1">
      <alignment horizontal="center"/>
    </xf>
    <xf numFmtId="0" fontId="1" fillId="16"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1" fillId="14" borderId="2" xfId="0" applyFont="1" applyFill="1" applyBorder="1" applyAlignment="1">
      <alignment horizontal="center"/>
    </xf>
    <xf numFmtId="0" fontId="1" fillId="14" borderId="4" xfId="0" applyFont="1" applyFill="1" applyBorder="1" applyAlignment="1">
      <alignment horizontal="center"/>
    </xf>
    <xf numFmtId="0" fontId="1" fillId="14" borderId="3" xfId="0" applyFont="1" applyFill="1" applyBorder="1" applyAlignment="1">
      <alignment horizontal="center"/>
    </xf>
    <xf numFmtId="0" fontId="1" fillId="15" borderId="2" xfId="0" applyFont="1" applyFill="1" applyBorder="1" applyAlignment="1">
      <alignment horizontal="center" wrapText="1"/>
    </xf>
    <xf numFmtId="0" fontId="1" fillId="15" borderId="4" xfId="0" applyFont="1" applyFill="1" applyBorder="1" applyAlignment="1">
      <alignment horizontal="center" wrapText="1"/>
    </xf>
    <xf numFmtId="0" fontId="1" fillId="15" borderId="3" xfId="0" applyFont="1" applyFill="1" applyBorder="1" applyAlignment="1">
      <alignment horizontal="center" wrapText="1"/>
    </xf>
    <xf numFmtId="0" fontId="19" fillId="11" borderId="1" xfId="0" applyFont="1" applyFill="1" applyBorder="1"/>
    <xf numFmtId="0" fontId="19" fillId="5" borderId="1" xfId="0" applyFont="1" applyFill="1" applyBorder="1" applyAlignment="1">
      <alignment horizontal="center" vertical="top"/>
    </xf>
    <xf numFmtId="0" fontId="19" fillId="3" borderId="1" xfId="0" applyFont="1" applyFill="1" applyBorder="1" applyAlignment="1">
      <alignment horizontal="center" vertical="top"/>
    </xf>
    <xf numFmtId="0" fontId="19" fillId="14" borderId="1" xfId="0" applyFont="1" applyFill="1" applyBorder="1" applyAlignment="1">
      <alignment horizontal="center" vertical="top"/>
    </xf>
    <xf numFmtId="0" fontId="19" fillId="15" borderId="1" xfId="0" applyFont="1" applyFill="1" applyBorder="1" applyAlignment="1">
      <alignment horizontal="center" vertical="top"/>
    </xf>
    <xf numFmtId="0" fontId="19" fillId="12" borderId="1" xfId="0" applyFont="1" applyFill="1" applyBorder="1" applyAlignment="1">
      <alignment horizontal="center" vertical="top"/>
    </xf>
    <xf numFmtId="0" fontId="20" fillId="13" borderId="1" xfId="0" applyFont="1" applyFill="1" applyBorder="1" applyAlignment="1">
      <alignment horizontal="center" vertical="top"/>
    </xf>
    <xf numFmtId="0" fontId="20" fillId="9" borderId="1" xfId="0" applyFont="1" applyFill="1" applyBorder="1" applyAlignment="1">
      <alignment horizontal="center" vertical="top"/>
    </xf>
    <xf numFmtId="0" fontId="20" fillId="0" borderId="1" xfId="0" applyFont="1" applyBorder="1"/>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7" fillId="0" borderId="1" xfId="0" applyFont="1" applyBorder="1" applyAlignment="1">
      <alignment horizontal="center" wrapText="1"/>
    </xf>
    <xf numFmtId="2" fontId="7" fillId="0" borderId="1" xfId="0" applyNumberFormat="1" applyFont="1" applyBorder="1" applyAlignment="1">
      <alignment horizontal="center" wrapText="1"/>
    </xf>
    <xf numFmtId="0" fontId="8" fillId="11" borderId="1" xfId="0" applyFont="1" applyFill="1" applyBorder="1" applyAlignment="1">
      <alignment horizontal="center" vertical="top" wrapText="1"/>
    </xf>
    <xf numFmtId="0" fontId="14" fillId="0" borderId="1" xfId="0" applyFont="1" applyBorder="1" applyAlignment="1">
      <alignment horizontal="center" vertical="top"/>
    </xf>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Percent" xfId="1" builtinId="5"/>
  </cellStyles>
  <dxfs count="7">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D1DCFF"/>
      <color rgb="FFFF4E4E"/>
      <color rgb="FFFF7757"/>
      <color rgb="FFFF4F4F"/>
      <color rgb="FF648ACE"/>
      <color rgb="FF7D9CFF"/>
      <color rgb="FFF2F57B"/>
      <color rgb="FFFFAE5D"/>
      <color rgb="FF6A8ED0"/>
      <color rgb="FFA9D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pivotCacheDefinition" Target="pivotCache/pivotCacheDefinition4.xml"/><Relationship Id="rId13" Type="http://schemas.openxmlformats.org/officeDocument/2006/relationships/pivotCacheDefinition" Target="pivotCache/pivotCacheDefinition5.xml"/><Relationship Id="rId14" Type="http://schemas.openxmlformats.org/officeDocument/2006/relationships/pivotCacheDefinition" Target="pivotCache/pivotCacheDefinition6.xml"/><Relationship Id="rId15" Type="http://schemas.openxmlformats.org/officeDocument/2006/relationships/pivotCacheDefinition" Target="pivotCache/pivotCacheDefinition7.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Trends!$B$2:$B$9</c:f>
              <c:numCache>
                <c:formatCode>General</c:formatCode>
                <c:ptCount val="8"/>
                <c:pt idx="0">
                  <c:v>0.4</c:v>
                </c:pt>
                <c:pt idx="1">
                  <c:v>1.0</c:v>
                </c:pt>
                <c:pt idx="2">
                  <c:v>1.5</c:v>
                </c:pt>
                <c:pt idx="3">
                  <c:v>2.0</c:v>
                </c:pt>
                <c:pt idx="4">
                  <c:v>2.5</c:v>
                </c:pt>
                <c:pt idx="5">
                  <c:v>2.75</c:v>
                </c:pt>
                <c:pt idx="6">
                  <c:v>4.0</c:v>
                </c:pt>
                <c:pt idx="7">
                  <c:v>4.0</c:v>
                </c:pt>
              </c:numCache>
            </c:numRef>
          </c:val>
          <c:smooth val="0"/>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Trends!$C$2:$C$9</c:f>
              <c:numCache>
                <c:formatCode>0.00</c:formatCode>
                <c:ptCount val="8"/>
                <c:pt idx="0">
                  <c:v>0.1</c:v>
                </c:pt>
                <c:pt idx="1">
                  <c:v>0.3</c:v>
                </c:pt>
                <c:pt idx="2">
                  <c:v>1.0</c:v>
                </c:pt>
                <c:pt idx="3">
                  <c:v>2.0</c:v>
                </c:pt>
                <c:pt idx="4">
                  <c:v>2.5</c:v>
                </c:pt>
                <c:pt idx="5">
                  <c:v>3.0</c:v>
                </c:pt>
                <c:pt idx="6">
                  <c:v>4.0</c:v>
                </c:pt>
                <c:pt idx="7">
                  <c:v>4.5</c:v>
                </c:pt>
              </c:numCache>
            </c:numRef>
          </c:val>
          <c:smooth val="0"/>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Trends!$D$2:$D$9</c:f>
              <c:numCache>
                <c:formatCode>0.00</c:formatCode>
                <c:ptCount val="8"/>
                <c:pt idx="0">
                  <c:v>1.0</c:v>
                </c:pt>
                <c:pt idx="1">
                  <c:v>2.0</c:v>
                </c:pt>
                <c:pt idx="2">
                  <c:v>1.0</c:v>
                </c:pt>
                <c:pt idx="3">
                  <c:v>1.0</c:v>
                </c:pt>
                <c:pt idx="4">
                  <c:v>2.75</c:v>
                </c:pt>
                <c:pt idx="5">
                  <c:v>3.0</c:v>
                </c:pt>
                <c:pt idx="6">
                  <c:v>3.75</c:v>
                </c:pt>
                <c:pt idx="7">
                  <c:v>4.0</c:v>
                </c:pt>
              </c:numCache>
            </c:numRef>
          </c:val>
          <c:smooth val="0"/>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Trends!$E$2:$E$9</c:f>
              <c:numCache>
                <c:formatCode>0.00</c:formatCode>
                <c:ptCount val="8"/>
                <c:pt idx="0">
                  <c:v>0.63</c:v>
                </c:pt>
                <c:pt idx="1">
                  <c:v>0.75</c:v>
                </c:pt>
                <c:pt idx="2">
                  <c:v>1.0</c:v>
                </c:pt>
                <c:pt idx="3">
                  <c:v>2.0</c:v>
                </c:pt>
                <c:pt idx="4">
                  <c:v>2.75</c:v>
                </c:pt>
                <c:pt idx="5">
                  <c:v>3.0</c:v>
                </c:pt>
                <c:pt idx="6">
                  <c:v>4.5</c:v>
                </c:pt>
                <c:pt idx="7">
                  <c:v>5.0</c:v>
                </c:pt>
              </c:numCache>
            </c:numRef>
          </c:val>
          <c:smooth val="0"/>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Trends!$F$2:$F$9</c:f>
              <c:numCache>
                <c:formatCode>0.00</c:formatCode>
                <c:ptCount val="8"/>
                <c:pt idx="0">
                  <c:v>0.27</c:v>
                </c:pt>
                <c:pt idx="1">
                  <c:v>1.0</c:v>
                </c:pt>
                <c:pt idx="2">
                  <c:v>2.0</c:v>
                </c:pt>
                <c:pt idx="3">
                  <c:v>2.35</c:v>
                </c:pt>
                <c:pt idx="4">
                  <c:v>3.27</c:v>
                </c:pt>
                <c:pt idx="5">
                  <c:v>4.25</c:v>
                </c:pt>
                <c:pt idx="6">
                  <c:v>4.25</c:v>
                </c:pt>
                <c:pt idx="7">
                  <c:v>4.25</c:v>
                </c:pt>
              </c:numCache>
            </c:numRef>
          </c:val>
          <c:smooth val="0"/>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Trends!$G$2:$G$9</c:f>
              <c:numCache>
                <c:formatCode>0.00</c:formatCode>
                <c:ptCount val="8"/>
                <c:pt idx="0">
                  <c:v>1.21</c:v>
                </c:pt>
                <c:pt idx="1">
                  <c:v>2.0</c:v>
                </c:pt>
                <c:pt idx="2">
                  <c:v>2.5</c:v>
                </c:pt>
                <c:pt idx="3">
                  <c:v>3.0</c:v>
                </c:pt>
                <c:pt idx="4">
                  <c:v>3.0</c:v>
                </c:pt>
                <c:pt idx="5">
                  <c:v>4.0</c:v>
                </c:pt>
                <c:pt idx="6">
                  <c:v>4.85</c:v>
                </c:pt>
                <c:pt idx="7">
                  <c:v>5.0</c:v>
                </c:pt>
              </c:numCache>
            </c:numRef>
          </c:val>
          <c:smooth val="0"/>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Trends!$H$2:$H$9</c:f>
              <c:numCache>
                <c:formatCode>0.00</c:formatCode>
                <c:ptCount val="8"/>
                <c:pt idx="0">
                  <c:v>0.5</c:v>
                </c:pt>
                <c:pt idx="1">
                  <c:v>0.6</c:v>
                </c:pt>
                <c:pt idx="2">
                  <c:v>1.0</c:v>
                </c:pt>
                <c:pt idx="3">
                  <c:v>2.0</c:v>
                </c:pt>
                <c:pt idx="4">
                  <c:v>2.5</c:v>
                </c:pt>
                <c:pt idx="5">
                  <c:v>2.85</c:v>
                </c:pt>
                <c:pt idx="6">
                  <c:v>4.0</c:v>
                </c:pt>
                <c:pt idx="7">
                  <c:v>4.25</c:v>
                </c:pt>
              </c:numCache>
            </c:numRef>
          </c:val>
          <c:smooth val="0"/>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Trends!$I$2:$I$9</c:f>
              <c:numCache>
                <c:formatCode>0.00</c:formatCode>
                <c:ptCount val="8"/>
                <c:pt idx="0">
                  <c:v>0.0</c:v>
                </c:pt>
                <c:pt idx="1">
                  <c:v>0.25</c:v>
                </c:pt>
                <c:pt idx="2">
                  <c:v>0.5</c:v>
                </c:pt>
                <c:pt idx="3">
                  <c:v>1.0</c:v>
                </c:pt>
                <c:pt idx="4">
                  <c:v>2.35</c:v>
                </c:pt>
                <c:pt idx="5">
                  <c:v>3.15</c:v>
                </c:pt>
                <c:pt idx="6">
                  <c:v>4.15</c:v>
                </c:pt>
                <c:pt idx="7">
                  <c:v>4.55</c:v>
                </c:pt>
              </c:numCache>
            </c:numRef>
          </c:val>
          <c:smooth val="0"/>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Trends!$J$2:$J$9</c:f>
              <c:numCache>
                <c:formatCode>0.00</c:formatCode>
                <c:ptCount val="8"/>
                <c:pt idx="0">
                  <c:v>1.67</c:v>
                </c:pt>
                <c:pt idx="1">
                  <c:v>2.0</c:v>
                </c:pt>
                <c:pt idx="2">
                  <c:v>2.5</c:v>
                </c:pt>
                <c:pt idx="3">
                  <c:v>2.0</c:v>
                </c:pt>
                <c:pt idx="4">
                  <c:v>3.45</c:v>
                </c:pt>
                <c:pt idx="5">
                  <c:v>3.55</c:v>
                </c:pt>
                <c:pt idx="6">
                  <c:v>3.75</c:v>
                </c:pt>
                <c:pt idx="7">
                  <c:v>3.85</c:v>
                </c:pt>
              </c:numCache>
            </c:numRef>
          </c:val>
          <c:smooth val="0"/>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Trends!$K$2:$K$9</c:f>
              <c:numCache>
                <c:formatCode>0.00</c:formatCode>
                <c:ptCount val="8"/>
                <c:pt idx="0">
                  <c:v>0.25</c:v>
                </c:pt>
                <c:pt idx="1">
                  <c:v>0.45</c:v>
                </c:pt>
                <c:pt idx="2">
                  <c:v>1.0</c:v>
                </c:pt>
                <c:pt idx="3">
                  <c:v>3.0</c:v>
                </c:pt>
                <c:pt idx="4">
                  <c:v>3.25</c:v>
                </c:pt>
                <c:pt idx="5">
                  <c:v>3.55</c:v>
                </c:pt>
                <c:pt idx="6">
                  <c:v>4.0</c:v>
                </c:pt>
                <c:pt idx="7">
                  <c:v>4.66</c:v>
                </c:pt>
              </c:numCache>
            </c:numRef>
          </c:val>
          <c:smooth val="0"/>
        </c:ser>
        <c:dLbls>
          <c:showLegendKey val="0"/>
          <c:showVal val="1"/>
          <c:showCatName val="0"/>
          <c:showSerName val="0"/>
          <c:showPercent val="0"/>
          <c:showBubbleSize val="0"/>
        </c:dLbls>
        <c:smooth val="0"/>
        <c:axId val="217543392"/>
        <c:axId val="114415824"/>
      </c:lineChart>
      <c:catAx>
        <c:axId val="217543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415824"/>
        <c:crosses val="autoZero"/>
        <c:auto val="1"/>
        <c:lblAlgn val="ctr"/>
        <c:lblOffset val="100"/>
        <c:noMultiLvlLbl val="0"/>
      </c:catAx>
      <c:valAx>
        <c:axId val="114415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5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EDR</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4E4E"/>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'DS-Tool-Coverage-Histogram'!$A$2:$A$6</c:f>
              <c:strCache>
                <c:ptCount val="5"/>
                <c:pt idx="0">
                  <c:v>0-20</c:v>
                </c:pt>
                <c:pt idx="1">
                  <c:v>20-40</c:v>
                </c:pt>
                <c:pt idx="2">
                  <c:v>40-60</c:v>
                </c:pt>
                <c:pt idx="3">
                  <c:v>60-80</c:v>
                </c:pt>
                <c:pt idx="4">
                  <c:v>80-100</c:v>
                </c:pt>
              </c:strCache>
            </c:strRef>
          </c:cat>
          <c:val>
            <c:numRef>
              <c:f>'DS-Tool-Coverage-Histogram'!$B$2:$B$6</c:f>
              <c:numCache>
                <c:formatCode>General</c:formatCode>
                <c:ptCount val="5"/>
                <c:pt idx="0">
                  <c:v>10.0</c:v>
                </c:pt>
                <c:pt idx="1">
                  <c:v>7.0</c:v>
                </c:pt>
                <c:pt idx="2">
                  <c:v>12.0</c:v>
                </c:pt>
                <c:pt idx="3">
                  <c:v>15.0</c:v>
                </c:pt>
                <c:pt idx="4">
                  <c:v>125.0</c:v>
                </c:pt>
              </c:numCache>
            </c:numRef>
          </c:val>
        </c:ser>
        <c:dLbls>
          <c:dLblPos val="inEnd"/>
          <c:showLegendKey val="0"/>
          <c:showVal val="1"/>
          <c:showCatName val="0"/>
          <c:showSerName val="0"/>
          <c:showPercent val="0"/>
          <c:showBubbleSize val="0"/>
        </c:dLbls>
        <c:gapWidth val="41"/>
        <c:axId val="290289616"/>
        <c:axId val="292870704"/>
      </c:barChart>
      <c:catAx>
        <c:axId val="29028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2870704"/>
        <c:crosses val="autoZero"/>
        <c:auto val="1"/>
        <c:lblAlgn val="ctr"/>
        <c:lblOffset val="100"/>
        <c:noMultiLvlLbl val="0"/>
      </c:catAx>
      <c:valAx>
        <c:axId val="292870704"/>
        <c:scaling>
          <c:orientation val="minMax"/>
        </c:scaling>
        <c:delete val="1"/>
        <c:axPos val="l"/>
        <c:majorTickMark val="none"/>
        <c:minorTickMark val="none"/>
        <c:tickLblPos val="nextTo"/>
        <c:crossAx val="29028961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Sysmon</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'DS-Tool-Coverage-Histogram'!$A$11:$A$15</c:f>
              <c:strCache>
                <c:ptCount val="5"/>
                <c:pt idx="0">
                  <c:v>0-20</c:v>
                </c:pt>
                <c:pt idx="1">
                  <c:v>20-40</c:v>
                </c:pt>
                <c:pt idx="2">
                  <c:v>40-60</c:v>
                </c:pt>
                <c:pt idx="3">
                  <c:v>60-80</c:v>
                </c:pt>
                <c:pt idx="4">
                  <c:v>80-100</c:v>
                </c:pt>
              </c:strCache>
            </c:strRef>
          </c:cat>
          <c:val>
            <c:numRef>
              <c:f>'DS-Tool-Coverage-Histogram'!$B$11:$B$15</c:f>
              <c:numCache>
                <c:formatCode>General</c:formatCode>
                <c:ptCount val="5"/>
                <c:pt idx="0">
                  <c:v>26.0</c:v>
                </c:pt>
                <c:pt idx="1">
                  <c:v>5.0</c:v>
                </c:pt>
                <c:pt idx="2">
                  <c:v>37.0</c:v>
                </c:pt>
                <c:pt idx="3">
                  <c:v>31.0</c:v>
                </c:pt>
                <c:pt idx="4">
                  <c:v>70.0</c:v>
                </c:pt>
              </c:numCache>
            </c:numRef>
          </c:val>
        </c:ser>
        <c:dLbls>
          <c:dLblPos val="inEnd"/>
          <c:showLegendKey val="0"/>
          <c:showVal val="1"/>
          <c:showCatName val="0"/>
          <c:showSerName val="0"/>
          <c:showPercent val="0"/>
          <c:showBubbleSize val="0"/>
        </c:dLbls>
        <c:gapWidth val="41"/>
        <c:axId val="228683504"/>
        <c:axId val="250159936"/>
      </c:barChart>
      <c:catAx>
        <c:axId val="22868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50159936"/>
        <c:crosses val="autoZero"/>
        <c:auto val="1"/>
        <c:lblAlgn val="ctr"/>
        <c:lblOffset val="100"/>
        <c:noMultiLvlLbl val="0"/>
      </c:catAx>
      <c:valAx>
        <c:axId val="250159936"/>
        <c:scaling>
          <c:orientation val="minMax"/>
        </c:scaling>
        <c:delete val="1"/>
        <c:axPos val="l"/>
        <c:majorTickMark val="none"/>
        <c:minorTickMark val="none"/>
        <c:tickLblPos val="nextTo"/>
        <c:crossAx val="228683504"/>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AV-1</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'DS-Tool-Coverage-Histogram'!$A$27:$A$31</c:f>
              <c:strCache>
                <c:ptCount val="5"/>
                <c:pt idx="0">
                  <c:v>0-20</c:v>
                </c:pt>
                <c:pt idx="1">
                  <c:v>20-40</c:v>
                </c:pt>
                <c:pt idx="2">
                  <c:v>40-60</c:v>
                </c:pt>
                <c:pt idx="3">
                  <c:v>60-80</c:v>
                </c:pt>
                <c:pt idx="4">
                  <c:v>80-100</c:v>
                </c:pt>
              </c:strCache>
            </c:strRef>
          </c:cat>
          <c:val>
            <c:numRef>
              <c:f>'DS-Tool-Coverage-Histogram'!$B$27:$B$31</c:f>
              <c:numCache>
                <c:formatCode>General</c:formatCode>
                <c:ptCount val="5"/>
                <c:pt idx="0">
                  <c:v>31.0</c:v>
                </c:pt>
                <c:pt idx="1">
                  <c:v>42.0</c:v>
                </c:pt>
                <c:pt idx="2">
                  <c:v>35.0</c:v>
                </c:pt>
                <c:pt idx="3">
                  <c:v>39.0</c:v>
                </c:pt>
                <c:pt idx="4">
                  <c:v>22.0</c:v>
                </c:pt>
              </c:numCache>
            </c:numRef>
          </c:val>
        </c:ser>
        <c:dLbls>
          <c:dLblPos val="inEnd"/>
          <c:showLegendKey val="0"/>
          <c:showVal val="1"/>
          <c:showCatName val="0"/>
          <c:showSerName val="0"/>
          <c:showPercent val="0"/>
          <c:showBubbleSize val="0"/>
        </c:dLbls>
        <c:gapWidth val="41"/>
        <c:axId val="250848224"/>
        <c:axId val="246332576"/>
      </c:barChart>
      <c:catAx>
        <c:axId val="25084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46332576"/>
        <c:crosses val="autoZero"/>
        <c:auto val="1"/>
        <c:lblAlgn val="ctr"/>
        <c:lblOffset val="100"/>
        <c:noMultiLvlLbl val="0"/>
      </c:catAx>
      <c:valAx>
        <c:axId val="246332576"/>
        <c:scaling>
          <c:orientation val="minMax"/>
        </c:scaling>
        <c:delete val="1"/>
        <c:axPos val="l"/>
        <c:majorTickMark val="none"/>
        <c:minorTickMark val="none"/>
        <c:tickLblPos val="nextTo"/>
        <c:crossAx val="250848224"/>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AV-2</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'DS-Tool-Coverage-Histogram'!$A$36:$A$40</c:f>
              <c:strCache>
                <c:ptCount val="5"/>
                <c:pt idx="0">
                  <c:v>0-20</c:v>
                </c:pt>
                <c:pt idx="1">
                  <c:v>20-40</c:v>
                </c:pt>
                <c:pt idx="2">
                  <c:v>40-60</c:v>
                </c:pt>
                <c:pt idx="3">
                  <c:v>60-80</c:v>
                </c:pt>
                <c:pt idx="4">
                  <c:v>80-100</c:v>
                </c:pt>
              </c:strCache>
            </c:strRef>
          </c:cat>
          <c:val>
            <c:numRef>
              <c:f>'DS-Tool-Coverage-Histogram'!$B$36:$B$40</c:f>
              <c:numCache>
                <c:formatCode>General</c:formatCode>
                <c:ptCount val="5"/>
                <c:pt idx="0">
                  <c:v>25.0</c:v>
                </c:pt>
                <c:pt idx="1">
                  <c:v>31.0</c:v>
                </c:pt>
                <c:pt idx="2">
                  <c:v>36.0</c:v>
                </c:pt>
                <c:pt idx="3">
                  <c:v>48.0</c:v>
                </c:pt>
                <c:pt idx="4">
                  <c:v>29.0</c:v>
                </c:pt>
              </c:numCache>
            </c:numRef>
          </c:val>
        </c:ser>
        <c:dLbls>
          <c:dLblPos val="inEnd"/>
          <c:showLegendKey val="0"/>
          <c:showVal val="1"/>
          <c:showCatName val="0"/>
          <c:showSerName val="0"/>
          <c:showPercent val="0"/>
          <c:showBubbleSize val="0"/>
        </c:dLbls>
        <c:gapWidth val="41"/>
        <c:axId val="292848144"/>
        <c:axId val="293517024"/>
      </c:barChart>
      <c:catAx>
        <c:axId val="29284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3517024"/>
        <c:crosses val="autoZero"/>
        <c:auto val="1"/>
        <c:lblAlgn val="ctr"/>
        <c:lblOffset val="100"/>
        <c:noMultiLvlLbl val="0"/>
      </c:catAx>
      <c:valAx>
        <c:axId val="293517024"/>
        <c:scaling>
          <c:orientation val="minMax"/>
        </c:scaling>
        <c:delete val="1"/>
        <c:axPos val="l"/>
        <c:majorTickMark val="none"/>
        <c:minorTickMark val="none"/>
        <c:tickLblPos val="nextTo"/>
        <c:crossAx val="292848144"/>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Bro</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FF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'DS-Tool-Coverage-Histogram'!$A$45:$A$49</c:f>
              <c:strCache>
                <c:ptCount val="5"/>
                <c:pt idx="0">
                  <c:v>0-20</c:v>
                </c:pt>
                <c:pt idx="1">
                  <c:v>20-40</c:v>
                </c:pt>
                <c:pt idx="2">
                  <c:v>40-60</c:v>
                </c:pt>
                <c:pt idx="3">
                  <c:v>60-80</c:v>
                </c:pt>
                <c:pt idx="4">
                  <c:v>80-100</c:v>
                </c:pt>
              </c:strCache>
            </c:strRef>
          </c:cat>
          <c:val>
            <c:numRef>
              <c:f>'DS-Tool-Coverage-Histogram'!$B$45:$B$49</c:f>
              <c:numCache>
                <c:formatCode>General</c:formatCode>
                <c:ptCount val="5"/>
                <c:pt idx="0">
                  <c:v>140.0</c:v>
                </c:pt>
                <c:pt idx="1">
                  <c:v>13.0</c:v>
                </c:pt>
                <c:pt idx="2">
                  <c:v>12.0</c:v>
                </c:pt>
                <c:pt idx="3">
                  <c:v>3.0</c:v>
                </c:pt>
                <c:pt idx="4">
                  <c:v>1.0</c:v>
                </c:pt>
              </c:numCache>
            </c:numRef>
          </c:val>
        </c:ser>
        <c:dLbls>
          <c:dLblPos val="inEnd"/>
          <c:showLegendKey val="0"/>
          <c:showVal val="1"/>
          <c:showCatName val="0"/>
          <c:showSerName val="0"/>
          <c:showPercent val="0"/>
          <c:showBubbleSize val="0"/>
        </c:dLbls>
        <c:gapWidth val="41"/>
        <c:axId val="322269472"/>
        <c:axId val="290104352"/>
      </c:barChart>
      <c:catAx>
        <c:axId val="322269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0104352"/>
        <c:crosses val="autoZero"/>
        <c:auto val="1"/>
        <c:lblAlgn val="ctr"/>
        <c:lblOffset val="100"/>
        <c:noMultiLvlLbl val="0"/>
      </c:catAx>
      <c:valAx>
        <c:axId val="290104352"/>
        <c:scaling>
          <c:orientation val="minMax"/>
        </c:scaling>
        <c:delete val="1"/>
        <c:axPos val="l"/>
        <c:numFmt formatCode="General" sourceLinked="1"/>
        <c:majorTickMark val="none"/>
        <c:minorTickMark val="none"/>
        <c:tickLblPos val="nextTo"/>
        <c:crossAx val="32226947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Moloch</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D1DCFF"/>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'DS-Tool-Coverage-Histogram'!$A$54:$A$58</c:f>
              <c:strCache>
                <c:ptCount val="5"/>
                <c:pt idx="0">
                  <c:v>0-20</c:v>
                </c:pt>
                <c:pt idx="1">
                  <c:v>20-40</c:v>
                </c:pt>
                <c:pt idx="2">
                  <c:v>40-60</c:v>
                </c:pt>
                <c:pt idx="3">
                  <c:v>60-80</c:v>
                </c:pt>
                <c:pt idx="4">
                  <c:v>80-100</c:v>
                </c:pt>
              </c:strCache>
            </c:strRef>
          </c:cat>
          <c:val>
            <c:numRef>
              <c:f>'DS-Tool-Coverage-Histogram'!$B$54:$B$58</c:f>
              <c:numCache>
                <c:formatCode>General</c:formatCode>
                <c:ptCount val="5"/>
                <c:pt idx="0">
                  <c:v>140.0</c:v>
                </c:pt>
                <c:pt idx="1">
                  <c:v>13.0</c:v>
                </c:pt>
                <c:pt idx="2">
                  <c:v>12.0</c:v>
                </c:pt>
                <c:pt idx="3">
                  <c:v>3.0</c:v>
                </c:pt>
                <c:pt idx="4">
                  <c:v>1.0</c:v>
                </c:pt>
              </c:numCache>
            </c:numRef>
          </c:val>
        </c:ser>
        <c:dLbls>
          <c:dLblPos val="inEnd"/>
          <c:showLegendKey val="0"/>
          <c:showVal val="1"/>
          <c:showCatName val="0"/>
          <c:showSerName val="0"/>
          <c:showPercent val="0"/>
          <c:showBubbleSize val="0"/>
        </c:dLbls>
        <c:gapWidth val="41"/>
        <c:axId val="292986832"/>
        <c:axId val="290318464"/>
      </c:barChart>
      <c:catAx>
        <c:axId val="292986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0318464"/>
        <c:crosses val="autoZero"/>
        <c:auto val="1"/>
        <c:lblAlgn val="ctr"/>
        <c:lblOffset val="100"/>
        <c:noMultiLvlLbl val="0"/>
      </c:catAx>
      <c:valAx>
        <c:axId val="290318464"/>
        <c:scaling>
          <c:orientation val="minMax"/>
        </c:scaling>
        <c:delete val="1"/>
        <c:axPos val="l"/>
        <c:majorTickMark val="none"/>
        <c:minorTickMark val="none"/>
        <c:tickLblPos val="nextTo"/>
        <c:crossAx val="29298683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800"/>
              <a:t>Tool and Data Source</a:t>
            </a:r>
            <a:r>
              <a:rPr lang="en-US" sz="2800" baseline="0"/>
              <a:t> Coverage (Per Tactic)</a:t>
            </a:r>
            <a:endParaRPr lang="en-US" sz="28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'DS-Tool-Tactic-Coverage'!$B$1</c:f>
              <c:strCache>
                <c:ptCount val="1"/>
                <c:pt idx="0">
                  <c:v>EDR</c:v>
                </c:pt>
              </c:strCache>
            </c:strRef>
          </c:tx>
          <c:spPr>
            <a:solidFill>
              <a:srgbClr val="FF4F4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'DS-Tool-Tactic-Coverage'!$B$2:$B$11</c:f>
              <c:numCache>
                <c:formatCode>0%</c:formatCode>
                <c:ptCount val="10"/>
                <c:pt idx="0">
                  <c:v>0.89047619047619</c:v>
                </c:pt>
                <c:pt idx="1">
                  <c:v>0.93030303030303</c:v>
                </c:pt>
                <c:pt idx="2">
                  <c:v>0.85031746031746</c:v>
                </c:pt>
                <c:pt idx="3">
                  <c:v>0.803571428571429</c:v>
                </c:pt>
                <c:pt idx="4">
                  <c:v>0.876470588235294</c:v>
                </c:pt>
                <c:pt idx="5">
                  <c:v>0.897777777777778</c:v>
                </c:pt>
                <c:pt idx="6">
                  <c:v>0.973188405797101</c:v>
                </c:pt>
                <c:pt idx="7">
                  <c:v>1.0</c:v>
                </c:pt>
                <c:pt idx="8">
                  <c:v>0.722222222222222</c:v>
                </c:pt>
                <c:pt idx="9">
                  <c:v>0.515686274509804</c:v>
                </c:pt>
              </c:numCache>
            </c:numRef>
          </c:val>
        </c:ser>
        <c:ser>
          <c:idx val="1"/>
          <c:order val="1"/>
          <c:tx>
            <c:strRef>
              <c:f>'DS-Tool-Tactic-Coverage'!$C$1</c:f>
              <c:strCache>
                <c:ptCount val="1"/>
                <c:pt idx="0">
                  <c:v>Sysmon</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'DS-Tool-Tactic-Coverage'!$C$2:$C$11</c:f>
              <c:numCache>
                <c:formatCode>0%</c:formatCode>
                <c:ptCount val="10"/>
                <c:pt idx="0">
                  <c:v>0.772997835497835</c:v>
                </c:pt>
                <c:pt idx="1">
                  <c:v>0.806818181818182</c:v>
                </c:pt>
                <c:pt idx="2">
                  <c:v>0.615079365079365</c:v>
                </c:pt>
                <c:pt idx="3">
                  <c:v>0.511904761904762</c:v>
                </c:pt>
                <c:pt idx="4">
                  <c:v>0.798039215686274</c:v>
                </c:pt>
                <c:pt idx="5">
                  <c:v>0.567777777777778</c:v>
                </c:pt>
                <c:pt idx="6">
                  <c:v>0.839855072463768</c:v>
                </c:pt>
                <c:pt idx="7">
                  <c:v>0.71969696969697</c:v>
                </c:pt>
                <c:pt idx="8">
                  <c:v>0.611111111111111</c:v>
                </c:pt>
                <c:pt idx="9">
                  <c:v>0.4</c:v>
                </c:pt>
              </c:numCache>
            </c:numRef>
          </c:val>
        </c:ser>
        <c:ser>
          <c:idx val="2"/>
          <c:order val="2"/>
          <c:tx>
            <c:strRef>
              <c:f>'DS-Tool-Tactic-Coverage'!$D$1</c:f>
              <c:strCache>
                <c:ptCount val="1"/>
                <c:pt idx="0">
                  <c:v>BlueProxy</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'DS-Tool-Tactic-Coverage'!$D$2:$D$11</c:f>
              <c:numCache>
                <c:formatCode>0%</c:formatCode>
                <c:ptCount val="10"/>
                <c:pt idx="0">
                  <c:v>0.00779220779220779</c:v>
                </c:pt>
                <c:pt idx="1">
                  <c:v>0.00909090909090909</c:v>
                </c:pt>
                <c:pt idx="2">
                  <c:v>0.015026455026455</c:v>
                </c:pt>
                <c:pt idx="3">
                  <c:v>0.0238095238095238</c:v>
                </c:pt>
                <c:pt idx="4">
                  <c:v>0.0529411764705882</c:v>
                </c:pt>
                <c:pt idx="5">
                  <c:v>0.0577777777777778</c:v>
                </c:pt>
                <c:pt idx="6">
                  <c:v>0.0195652173913043</c:v>
                </c:pt>
                <c:pt idx="7">
                  <c:v>0.0</c:v>
                </c:pt>
                <c:pt idx="8">
                  <c:v>0.101851851851852</c:v>
                </c:pt>
                <c:pt idx="9">
                  <c:v>0.222549019607843</c:v>
                </c:pt>
              </c:numCache>
            </c:numRef>
          </c:val>
        </c:ser>
        <c:ser>
          <c:idx val="3"/>
          <c:order val="3"/>
          <c:tx>
            <c:strRef>
              <c:f>'DS-Tool-Tactic-Coverage'!$E$1</c:f>
              <c:strCache>
                <c:ptCount val="1"/>
                <c:pt idx="0">
                  <c:v>AV-1</c:v>
                </c:pt>
              </c:strCache>
            </c:strRef>
          </c:tx>
          <c:spPr>
            <a:solidFill>
              <a:srgbClr val="C0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'DS-Tool-Tactic-Coverage'!$E$2:$E$11</c:f>
              <c:numCache>
                <c:formatCode>0%</c:formatCode>
                <c:ptCount val="10"/>
                <c:pt idx="0">
                  <c:v>0.463149350649351</c:v>
                </c:pt>
                <c:pt idx="1">
                  <c:v>0.558333333333333</c:v>
                </c:pt>
                <c:pt idx="2">
                  <c:v>0.498412698412698</c:v>
                </c:pt>
                <c:pt idx="3">
                  <c:v>0.422619047619048</c:v>
                </c:pt>
                <c:pt idx="4">
                  <c:v>0.392156862745098</c:v>
                </c:pt>
                <c:pt idx="5">
                  <c:v>0.493333333333333</c:v>
                </c:pt>
                <c:pt idx="6">
                  <c:v>0.544202898550725</c:v>
                </c:pt>
                <c:pt idx="7">
                  <c:v>0.553030303030303</c:v>
                </c:pt>
                <c:pt idx="8">
                  <c:v>0.546296296296296</c:v>
                </c:pt>
                <c:pt idx="9">
                  <c:v>0.257843137254902</c:v>
                </c:pt>
              </c:numCache>
            </c:numRef>
          </c:val>
        </c:ser>
        <c:ser>
          <c:idx val="4"/>
          <c:order val="4"/>
          <c:tx>
            <c:strRef>
              <c:f>'DS-Tool-Tactic-Coverage'!$F$1</c:f>
              <c:strCache>
                <c:ptCount val="1"/>
                <c:pt idx="0">
                  <c:v>AV-2</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'DS-Tool-Tactic-Coverage'!$F$2:$F$11</c:f>
              <c:numCache>
                <c:formatCode>0%</c:formatCode>
                <c:ptCount val="10"/>
                <c:pt idx="0">
                  <c:v>0.558225108225108</c:v>
                </c:pt>
                <c:pt idx="1">
                  <c:v>0.623484848484848</c:v>
                </c:pt>
                <c:pt idx="2">
                  <c:v>0.585449735449736</c:v>
                </c:pt>
                <c:pt idx="3">
                  <c:v>0.476190476190476</c:v>
                </c:pt>
                <c:pt idx="4">
                  <c:v>0.470588235294118</c:v>
                </c:pt>
                <c:pt idx="5">
                  <c:v>0.476666666666667</c:v>
                </c:pt>
                <c:pt idx="6">
                  <c:v>0.639855072463768</c:v>
                </c:pt>
                <c:pt idx="7">
                  <c:v>0.75</c:v>
                </c:pt>
                <c:pt idx="8">
                  <c:v>0.490740740740741</c:v>
                </c:pt>
                <c:pt idx="9">
                  <c:v>0.213725490196078</c:v>
                </c:pt>
              </c:numCache>
            </c:numRef>
          </c:val>
        </c:ser>
        <c:ser>
          <c:idx val="5"/>
          <c:order val="5"/>
          <c:tx>
            <c:strRef>
              <c:f>'DS-Tool-Tactic-Coverage'!$G$1</c:f>
              <c:strCache>
                <c:ptCount val="1"/>
                <c:pt idx="0">
                  <c:v>Bro</c:v>
                </c:pt>
              </c:strCache>
            </c:strRef>
          </c:tx>
          <c:spPr>
            <a:solidFill>
              <a:srgbClr val="FFFF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'DS-Tool-Tactic-Coverage'!$G$2:$G$11</c:f>
              <c:numCache>
                <c:formatCode>0%</c:formatCode>
                <c:ptCount val="10"/>
                <c:pt idx="0">
                  <c:v>0.011038961038961</c:v>
                </c:pt>
                <c:pt idx="1">
                  <c:v>0.00909090909090909</c:v>
                </c:pt>
                <c:pt idx="2">
                  <c:v>0.0163492063492063</c:v>
                </c:pt>
                <c:pt idx="3">
                  <c:v>0.0476190476190476</c:v>
                </c:pt>
                <c:pt idx="4">
                  <c:v>0.0647058823529412</c:v>
                </c:pt>
                <c:pt idx="5">
                  <c:v>0.0688888888888889</c:v>
                </c:pt>
                <c:pt idx="6">
                  <c:v>0.0195652173913043</c:v>
                </c:pt>
                <c:pt idx="7">
                  <c:v>0.0</c:v>
                </c:pt>
                <c:pt idx="8">
                  <c:v>0.148148148148148</c:v>
                </c:pt>
                <c:pt idx="9">
                  <c:v>0.415686274509804</c:v>
                </c:pt>
              </c:numCache>
            </c:numRef>
          </c:val>
        </c:ser>
        <c:ser>
          <c:idx val="6"/>
          <c:order val="6"/>
          <c:tx>
            <c:strRef>
              <c:f>'DS-Tool-Tactic-Coverage'!$H$1</c:f>
              <c:strCache>
                <c:ptCount val="1"/>
                <c:pt idx="0">
                  <c:v>Moloch</c:v>
                </c:pt>
              </c:strCache>
            </c:strRef>
          </c:tx>
          <c:spPr>
            <a:solidFill>
              <a:srgbClr val="D1DCF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'DS-Tool-Tactic-Coverage'!$H$2:$H$11</c:f>
              <c:numCache>
                <c:formatCode>0%</c:formatCode>
                <c:ptCount val="10"/>
                <c:pt idx="0">
                  <c:v>0.011038961038961</c:v>
                </c:pt>
                <c:pt idx="1">
                  <c:v>0.00909090909090909</c:v>
                </c:pt>
                <c:pt idx="2">
                  <c:v>0.0163492063492063</c:v>
                </c:pt>
                <c:pt idx="3">
                  <c:v>0.0476190476190476</c:v>
                </c:pt>
                <c:pt idx="4">
                  <c:v>0.0647058823529412</c:v>
                </c:pt>
                <c:pt idx="5">
                  <c:v>0.0688888888888889</c:v>
                </c:pt>
                <c:pt idx="6">
                  <c:v>0.0195652173913043</c:v>
                </c:pt>
                <c:pt idx="7">
                  <c:v>0.0</c:v>
                </c:pt>
                <c:pt idx="8">
                  <c:v>0.148148148148148</c:v>
                </c:pt>
                <c:pt idx="9">
                  <c:v>0.415686274509804</c:v>
                </c:pt>
              </c:numCache>
            </c:numRef>
          </c:val>
        </c:ser>
        <c:dLbls>
          <c:showLegendKey val="0"/>
          <c:showVal val="1"/>
          <c:showCatName val="0"/>
          <c:showSerName val="0"/>
          <c:showPercent val="0"/>
          <c:showBubbleSize val="0"/>
        </c:dLbls>
        <c:gapWidth val="75"/>
        <c:axId val="227683472"/>
        <c:axId val="227686224"/>
      </c:barChart>
      <c:catAx>
        <c:axId val="227683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7686224"/>
        <c:crosses val="autoZero"/>
        <c:auto val="1"/>
        <c:lblAlgn val="ctr"/>
        <c:lblOffset val="100"/>
        <c:noMultiLvlLbl val="0"/>
      </c:catAx>
      <c:valAx>
        <c:axId val="227686224"/>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768347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1168398</xdr:colOff>
      <xdr:row>11</xdr:row>
      <xdr:rowOff>150811</xdr:rowOff>
    </xdr:from>
    <xdr:to>
      <xdr:col>12</xdr:col>
      <xdr:colOff>365124</xdr:colOff>
      <xdr:row>41</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xdr:row>
      <xdr:rowOff>38100</xdr:rowOff>
    </xdr:from>
    <xdr:to>
      <xdr:col>10</xdr:col>
      <xdr:colOff>546100</xdr:colOff>
      <xdr:row>16</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2</xdr:row>
      <xdr:rowOff>76200</xdr:rowOff>
    </xdr:from>
    <xdr:to>
      <xdr:col>18</xdr:col>
      <xdr:colOff>177800</xdr:colOff>
      <xdr:row>16</xdr:row>
      <xdr:rowOff>152400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19</xdr:row>
      <xdr:rowOff>76200</xdr:rowOff>
    </xdr:from>
    <xdr:to>
      <xdr:col>10</xdr:col>
      <xdr:colOff>546100</xdr:colOff>
      <xdr:row>33</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298450</xdr:colOff>
      <xdr:row>19</xdr:row>
      <xdr:rowOff>101600</xdr:rowOff>
    </xdr:from>
    <xdr:to>
      <xdr:col>18</xdr:col>
      <xdr:colOff>158750</xdr:colOff>
      <xdr:row>33</xdr:row>
      <xdr:rowOff>177800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654050</xdr:colOff>
      <xdr:row>36</xdr:row>
      <xdr:rowOff>0</xdr:rowOff>
    </xdr:from>
    <xdr:to>
      <xdr:col>10</xdr:col>
      <xdr:colOff>514350</xdr:colOff>
      <xdr:row>50</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311150</xdr:colOff>
      <xdr:row>36</xdr:row>
      <xdr:rowOff>76200</xdr:rowOff>
    </xdr:from>
    <xdr:to>
      <xdr:col>18</xdr:col>
      <xdr:colOff>171450</xdr:colOff>
      <xdr:row>50</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2173110</xdr:colOff>
      <xdr:row>12</xdr:row>
      <xdr:rowOff>110066</xdr:rowOff>
    </xdr:from>
    <xdr:to>
      <xdr:col>20</xdr:col>
      <xdr:colOff>70555</xdr:colOff>
      <xdr:row>38</xdr:row>
      <xdr:rowOff>141111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84.694677083331" createdVersion="4" refreshedVersion="4" minRefreshableVersion="3" recordCount="170">
  <cacheSource type="worksheet">
    <worksheetSource ref="L1:M1048576" sheet="Detailed Techniques"/>
  </cacheSource>
  <cacheFields count="2">
    <cacheField name="EDR DS Coveage%" numFmtId="0">
      <sharedItems containsString="0" containsBlank="1" containsNumber="1" minValue="0" maxValue="1"/>
    </cacheField>
    <cacheField name="EDR Coverage BIN" numFmtId="0">
      <sharedItems containsBlank="1" count="6">
        <s v="40-60"/>
        <s v="80-100"/>
        <s v="60-80"/>
        <s v="0-20"/>
        <s v="20-4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084.695055324075" createdVersion="4" refreshedVersion="4" minRefreshableVersion="3" recordCount="170">
  <cacheSource type="worksheet">
    <worksheetSource ref="N1:O1048576" sheet="Detailed Techniques"/>
  </cacheSource>
  <cacheFields count="2">
    <cacheField name="SYSMON DS Coverage%" numFmtId="0">
      <sharedItems containsString="0" containsBlank="1" containsNumber="1" minValue="0" maxValue="1"/>
    </cacheField>
    <cacheField name="SYSMON Coverage BIN" numFmtId="0">
      <sharedItems containsBlank="1" count="6">
        <s v="40-60"/>
        <s v="60-80"/>
        <s v="80-100"/>
        <s v="0-20"/>
        <s v="20-4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084.695572337965" createdVersion="4" refreshedVersion="4" minRefreshableVersion="3" recordCount="170">
  <cacheSource type="worksheet">
    <worksheetSource ref="P1:Q1048576" sheet="Detailed Techniques"/>
  </cacheSource>
  <cacheFields count="2">
    <cacheField name="BLUEPROXY DS Coverage%" numFmtId="0">
      <sharedItems containsString="0" containsBlank="1" containsNumber="1" minValue="0" maxValue="0.5" count="9">
        <n v="0.25"/>
        <n v="0"/>
        <n v="0.2"/>
        <n v="0.33333333333333331"/>
        <n v="0.16666666666666666"/>
        <n v="0.4"/>
        <n v="0.5"/>
        <n v="0.14285714285714285"/>
        <m/>
      </sharedItems>
    </cacheField>
    <cacheField name="BLUEPROXY Coverage BIN" numFmtId="0">
      <sharedItems containsBlank="1" count="4">
        <s v="20-40"/>
        <s v="0-20"/>
        <s v="40-6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084.696042129632" createdVersion="4" refreshedVersion="4" minRefreshableVersion="3" recordCount="170">
  <cacheSource type="worksheet">
    <worksheetSource ref="R1:S1048576" sheet="Detailed Techniques"/>
  </cacheSource>
  <cacheFields count="2">
    <cacheField name="AV-1 Coverage %" numFmtId="0">
      <sharedItems containsString="0" containsBlank="1" containsNumber="1" minValue="0" maxValue="1" count="13">
        <n v="0.25"/>
        <n v="0.75"/>
        <n v="0.66666666666666663"/>
        <n v="0"/>
        <n v="0.5"/>
        <n v="0.2"/>
        <n v="0.33333333333333331"/>
        <n v="0.4"/>
        <n v="0.16666666666666666"/>
        <n v="1"/>
        <n v="0.6"/>
        <n v="0.42857142857142855"/>
        <m/>
      </sharedItems>
    </cacheField>
    <cacheField name="AV-1 Coverage BIN" numFmtId="0">
      <sharedItems containsBlank="1" count="6">
        <s v="20-40"/>
        <s v="60-80"/>
        <s v="0-20"/>
        <s v="40-60"/>
        <s v="80-100"/>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084.696526736108" createdVersion="4" refreshedVersion="4" minRefreshableVersion="3" recordCount="170">
  <cacheSource type="worksheet">
    <worksheetSource ref="T1:U1048576" sheet="Detailed Techniques"/>
  </cacheSource>
  <cacheFields count="2">
    <cacheField name="AV-2 Coverage %" numFmtId="0">
      <sharedItems containsString="0" containsBlank="1" containsNumber="1" minValue="0" maxValue="1" count="14">
        <n v="0.25"/>
        <n v="0.75"/>
        <n v="0.5"/>
        <n v="0.66666666666666663"/>
        <n v="1"/>
        <n v="0.2"/>
        <n v="0"/>
        <n v="0.33333333333333331"/>
        <n v="0.8"/>
        <n v="0.4"/>
        <n v="0.16666666666666666"/>
        <n v="0.6"/>
        <n v="0.42857142857142855"/>
        <m/>
      </sharedItems>
    </cacheField>
    <cacheField name="AV-2 Coverage BIN" numFmtId="0">
      <sharedItems containsBlank="1" count="6">
        <s v="20-40"/>
        <s v="60-80"/>
        <s v="40-60"/>
        <s v="80-100"/>
        <s v="0-20"/>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User" refreshedDate="43084.696777662037" createdVersion="4" refreshedVersion="4" minRefreshableVersion="3" recordCount="170">
  <cacheSource type="worksheet">
    <worksheetSource ref="V1:W1048576" sheet="Detailed Techniques"/>
  </cacheSource>
  <cacheFields count="2">
    <cacheField name="BRO Coverage %" numFmtId="0">
      <sharedItems containsString="0" containsBlank="1" containsNumber="1" minValue="0" maxValue="0.8" count="12">
        <n v="0.5"/>
        <n v="0"/>
        <n v="0.4"/>
        <n v="0.25"/>
        <n v="0.2"/>
        <n v="0.33333333333333331"/>
        <n v="0.66666666666666663"/>
        <n v="0.6"/>
        <n v="0.75"/>
        <n v="0.8"/>
        <n v="0.2857142857142857"/>
        <m/>
      </sharedItems>
    </cacheField>
    <cacheField name="BRO Coverage BIN" numFmtId="0">
      <sharedItems containsBlank="1" count="6">
        <s v="40-60"/>
        <s v="0-20"/>
        <s v="20-40"/>
        <s v="60-80"/>
        <s v="80-100"/>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User" refreshedDate="43084.69706875" createdVersion="4" refreshedVersion="4" minRefreshableVersion="3" recordCount="170">
  <cacheSource type="worksheet">
    <worksheetSource ref="X1:Y1048576" sheet="Detailed Techniques"/>
  </cacheSource>
  <cacheFields count="2">
    <cacheField name="MOLOCH Coverage %" numFmtId="0">
      <sharedItems containsString="0" containsBlank="1" containsNumber="1" minValue="0" maxValue="0.8" count="12">
        <n v="0.5"/>
        <n v="0"/>
        <n v="0.4"/>
        <n v="0.25"/>
        <n v="0.2"/>
        <n v="0.33333333333333331"/>
        <n v="0.66666666666666663"/>
        <n v="0.6"/>
        <n v="0.75"/>
        <n v="0.8"/>
        <n v="0.2857142857142857"/>
        <m/>
      </sharedItems>
    </cacheField>
    <cacheField name="MOLOCH Coverage BIN" numFmtId="0">
      <sharedItems containsBlank="1" count="6">
        <s v="40-60"/>
        <s v="0-20"/>
        <s v="20-40"/>
        <s v="60-80"/>
        <s v="80-1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
  <r>
    <n v="0.5"/>
    <x v="0"/>
  </r>
  <r>
    <n v="1"/>
    <x v="1"/>
  </r>
  <r>
    <n v="0.75"/>
    <x v="2"/>
  </r>
  <r>
    <n v="1"/>
    <x v="1"/>
  </r>
  <r>
    <n v="1"/>
    <x v="1"/>
  </r>
  <r>
    <n v="1"/>
    <x v="1"/>
  </r>
  <r>
    <n v="1"/>
    <x v="1"/>
  </r>
  <r>
    <n v="0.6"/>
    <x v="2"/>
  </r>
  <r>
    <n v="0"/>
    <x v="3"/>
  </r>
  <r>
    <n v="1"/>
    <x v="1"/>
  </r>
  <r>
    <n v="0.5"/>
    <x v="0"/>
  </r>
  <r>
    <n v="1"/>
    <x v="1"/>
  </r>
  <r>
    <n v="1"/>
    <x v="1"/>
  </r>
  <r>
    <n v="0.33333333333333331"/>
    <x v="4"/>
  </r>
  <r>
    <n v="1"/>
    <x v="1"/>
  </r>
  <r>
    <n v="1"/>
    <x v="1"/>
  </r>
  <r>
    <n v="1"/>
    <x v="1"/>
  </r>
  <r>
    <n v="0.75"/>
    <x v="2"/>
  </r>
  <r>
    <n v="0.33333333333333331"/>
    <x v="4"/>
  </r>
  <r>
    <n v="1"/>
    <x v="1"/>
  </r>
  <r>
    <n v="1"/>
    <x v="1"/>
  </r>
  <r>
    <n v="1"/>
    <x v="1"/>
  </r>
  <r>
    <n v="1"/>
    <x v="1"/>
  </r>
  <r>
    <n v="0.6"/>
    <x v="2"/>
  </r>
  <r>
    <n v="1"/>
    <x v="1"/>
  </r>
  <r>
    <n v="0.6"/>
    <x v="2"/>
  </r>
  <r>
    <n v="0.8"/>
    <x v="1"/>
  </r>
  <r>
    <n v="0.8"/>
    <x v="1"/>
  </r>
  <r>
    <n v="0.66666666666666663"/>
    <x v="2"/>
  </r>
  <r>
    <n v="0.5"/>
    <x v="0"/>
  </r>
  <r>
    <n v="1"/>
    <x v="1"/>
  </r>
  <r>
    <n v="0.5"/>
    <x v="0"/>
  </r>
  <r>
    <n v="1"/>
    <x v="1"/>
  </r>
  <r>
    <n v="1"/>
    <x v="1"/>
  </r>
  <r>
    <n v="1"/>
    <x v="1"/>
  </r>
  <r>
    <n v="1"/>
    <x v="1"/>
  </r>
  <r>
    <n v="1"/>
    <x v="1"/>
  </r>
  <r>
    <n v="1"/>
    <x v="1"/>
  </r>
  <r>
    <n v="1"/>
    <x v="1"/>
  </r>
  <r>
    <n v="0.33333333333333331"/>
    <x v="4"/>
  </r>
  <r>
    <n v="0.5"/>
    <x v="0"/>
  </r>
  <r>
    <n v="1"/>
    <x v="1"/>
  </r>
  <r>
    <n v="0.5"/>
    <x v="0"/>
  </r>
  <r>
    <n v="1"/>
    <x v="1"/>
  </r>
  <r>
    <n v="1"/>
    <x v="1"/>
  </r>
  <r>
    <n v="0.4"/>
    <x v="0"/>
  </r>
  <r>
    <n v="0.75"/>
    <x v="2"/>
  </r>
  <r>
    <n v="0.33333333333333331"/>
    <x v="4"/>
  </r>
  <r>
    <n v="1"/>
    <x v="1"/>
  </r>
  <r>
    <n v="1"/>
    <x v="1"/>
  </r>
  <r>
    <n v="1"/>
    <x v="1"/>
  </r>
  <r>
    <n v="1"/>
    <x v="1"/>
  </r>
  <r>
    <n v="1"/>
    <x v="1"/>
  </r>
  <r>
    <n v="1"/>
    <x v="1"/>
  </r>
  <r>
    <n v="1"/>
    <x v="1"/>
  </r>
  <r>
    <n v="1"/>
    <x v="1"/>
  </r>
  <r>
    <n v="1"/>
    <x v="1"/>
  </r>
  <r>
    <n v="1"/>
    <x v="1"/>
  </r>
  <r>
    <n v="1"/>
    <x v="1"/>
  </r>
  <r>
    <n v="1"/>
    <x v="1"/>
  </r>
  <r>
    <n v="1"/>
    <x v="1"/>
  </r>
  <r>
    <n v="1"/>
    <x v="1"/>
  </r>
  <r>
    <n v="1"/>
    <x v="1"/>
  </r>
  <r>
    <n v="1"/>
    <x v="1"/>
  </r>
  <r>
    <n v="0.66666666666666663"/>
    <x v="2"/>
  </r>
  <r>
    <n v="1"/>
    <x v="1"/>
  </r>
  <r>
    <n v="0.33333333333333331"/>
    <x v="4"/>
  </r>
  <r>
    <n v="0.66666666666666663"/>
    <x v="2"/>
  </r>
  <r>
    <n v="1"/>
    <x v="1"/>
  </r>
  <r>
    <n v="1"/>
    <x v="1"/>
  </r>
  <r>
    <n v="0.6"/>
    <x v="2"/>
  </r>
  <r>
    <n v="0.83333333333333337"/>
    <x v="1"/>
  </r>
  <r>
    <n v="1"/>
    <x v="1"/>
  </r>
  <r>
    <n v="1"/>
    <x v="1"/>
  </r>
  <r>
    <n v="1"/>
    <x v="1"/>
  </r>
  <r>
    <n v="0.66666666666666663"/>
    <x v="2"/>
  </r>
  <r>
    <n v="1"/>
    <x v="1"/>
  </r>
  <r>
    <n v="1"/>
    <x v="1"/>
  </r>
  <r>
    <n v="0.75"/>
    <x v="2"/>
  </r>
  <r>
    <n v="1"/>
    <x v="1"/>
  </r>
  <r>
    <n v="1"/>
    <x v="1"/>
  </r>
  <r>
    <n v="1"/>
    <x v="1"/>
  </r>
  <r>
    <n v="1"/>
    <x v="1"/>
  </r>
  <r>
    <n v="1"/>
    <x v="1"/>
  </r>
  <r>
    <n v="1"/>
    <x v="1"/>
  </r>
  <r>
    <n v="1"/>
    <x v="1"/>
  </r>
  <r>
    <n v="1"/>
    <x v="1"/>
  </r>
  <r>
    <n v="1"/>
    <x v="1"/>
  </r>
  <r>
    <n v="1"/>
    <x v="1"/>
  </r>
  <r>
    <n v="0.5"/>
    <x v="0"/>
  </r>
  <r>
    <n v="1"/>
    <x v="1"/>
  </r>
  <r>
    <n v="1"/>
    <x v="1"/>
  </r>
  <r>
    <n v="1"/>
    <x v="1"/>
  </r>
  <r>
    <n v="0.5"/>
    <x v="0"/>
  </r>
  <r>
    <n v="0"/>
    <x v="3"/>
  </r>
  <r>
    <n v="1"/>
    <x v="1"/>
  </r>
  <r>
    <n v="1"/>
    <x v="1"/>
  </r>
  <r>
    <n v="1"/>
    <x v="1"/>
  </r>
  <r>
    <n v="1"/>
    <x v="1"/>
  </r>
  <r>
    <n v="0.8"/>
    <x v="1"/>
  </r>
  <r>
    <n v="1"/>
    <x v="1"/>
  </r>
  <r>
    <n v="0.25"/>
    <x v="4"/>
  </r>
  <r>
    <n v="1"/>
    <x v="1"/>
  </r>
  <r>
    <n v="0.2"/>
    <x v="4"/>
  </r>
  <r>
    <n v="0.5"/>
    <x v="0"/>
  </r>
  <r>
    <n v="1"/>
    <x v="1"/>
  </r>
  <r>
    <n v="1"/>
    <x v="1"/>
  </r>
  <r>
    <n v="0.7142857142857143"/>
    <x v="2"/>
  </r>
  <r>
    <n v="0"/>
    <x v="3"/>
  </r>
  <r>
    <n v="1"/>
    <x v="1"/>
  </r>
  <r>
    <n v="0"/>
    <x v="3"/>
  </r>
  <r>
    <n v="1"/>
    <x v="1"/>
  </r>
  <r>
    <n v="1"/>
    <x v="1"/>
  </r>
  <r>
    <n v="1"/>
    <x v="1"/>
  </r>
  <r>
    <n v="1"/>
    <x v="1"/>
  </r>
  <r>
    <n v="1"/>
    <x v="1"/>
  </r>
  <r>
    <n v="1"/>
    <x v="1"/>
  </r>
  <r>
    <n v="1"/>
    <x v="1"/>
  </r>
  <r>
    <n v="1"/>
    <x v="1"/>
  </r>
  <r>
    <n v="0"/>
    <x v="3"/>
  </r>
  <r>
    <n v="1"/>
    <x v="1"/>
  </r>
  <r>
    <n v="1"/>
    <x v="1"/>
  </r>
  <r>
    <n v="1"/>
    <x v="1"/>
  </r>
  <r>
    <n v="1"/>
    <x v="1"/>
  </r>
  <r>
    <n v="1"/>
    <x v="1"/>
  </r>
  <r>
    <n v="0.75"/>
    <x v="2"/>
  </r>
  <r>
    <n v="1"/>
    <x v="1"/>
  </r>
  <r>
    <n v="1"/>
    <x v="1"/>
  </r>
  <r>
    <n v="1"/>
    <x v="1"/>
  </r>
  <r>
    <n v="0"/>
    <x v="3"/>
  </r>
  <r>
    <n v="1"/>
    <x v="1"/>
  </r>
  <r>
    <n v="0.5"/>
    <x v="0"/>
  </r>
  <r>
    <n v="1"/>
    <x v="1"/>
  </r>
  <r>
    <n v="0"/>
    <x v="3"/>
  </r>
  <r>
    <n v="0.75"/>
    <x v="2"/>
  </r>
  <r>
    <n v="1"/>
    <x v="1"/>
  </r>
  <r>
    <n v="1"/>
    <x v="1"/>
  </r>
  <r>
    <n v="1"/>
    <x v="1"/>
  </r>
  <r>
    <n v="1"/>
    <x v="1"/>
  </r>
  <r>
    <n v="1"/>
    <x v="1"/>
  </r>
  <r>
    <n v="0.5"/>
    <x v="0"/>
  </r>
  <r>
    <n v="1"/>
    <x v="1"/>
  </r>
  <r>
    <n v="1"/>
    <x v="1"/>
  </r>
  <r>
    <n v="0"/>
    <x v="3"/>
  </r>
  <r>
    <n v="1"/>
    <x v="1"/>
  </r>
  <r>
    <n v="1"/>
    <x v="1"/>
  </r>
  <r>
    <n v="1"/>
    <x v="1"/>
  </r>
  <r>
    <n v="1"/>
    <x v="1"/>
  </r>
  <r>
    <n v="1"/>
    <x v="1"/>
  </r>
  <r>
    <n v="1"/>
    <x v="1"/>
  </r>
  <r>
    <n v="1"/>
    <x v="1"/>
  </r>
  <r>
    <n v="1"/>
    <x v="1"/>
  </r>
  <r>
    <n v="1"/>
    <x v="1"/>
  </r>
  <r>
    <n v="1"/>
    <x v="1"/>
  </r>
  <r>
    <n v="1"/>
    <x v="1"/>
  </r>
  <r>
    <n v="1"/>
    <x v="1"/>
  </r>
  <r>
    <n v="1"/>
    <x v="1"/>
  </r>
  <r>
    <n v="1"/>
    <x v="1"/>
  </r>
  <r>
    <n v="1"/>
    <x v="1"/>
  </r>
  <r>
    <n v="1"/>
    <x v="1"/>
  </r>
  <r>
    <n v="1"/>
    <x v="1"/>
  </r>
  <r>
    <n v="0"/>
    <x v="3"/>
  </r>
  <r>
    <n v="1"/>
    <x v="1"/>
  </r>
  <r>
    <n v="0"/>
    <x v="3"/>
  </r>
  <r>
    <n v="1"/>
    <x v="1"/>
  </r>
  <r>
    <n v="1"/>
    <x v="1"/>
  </r>
  <r>
    <n v="1"/>
    <x v="1"/>
  </r>
  <r>
    <n v="1"/>
    <x v="1"/>
  </r>
  <r>
    <n v="1"/>
    <x v="1"/>
  </r>
  <r>
    <m/>
    <x v="5"/>
  </r>
</pivotCacheRecords>
</file>

<file path=xl/pivotCache/pivotCacheRecords2.xml><?xml version="1.0" encoding="utf-8"?>
<pivotCacheRecords xmlns="http://schemas.openxmlformats.org/spreadsheetml/2006/main" xmlns:r="http://schemas.openxmlformats.org/officeDocument/2006/relationships" count="170">
  <r>
    <n v="0.5"/>
    <x v="0"/>
  </r>
  <r>
    <n v="0.75"/>
    <x v="1"/>
  </r>
  <r>
    <n v="0.5"/>
    <x v="0"/>
  </r>
  <r>
    <n v="1"/>
    <x v="2"/>
  </r>
  <r>
    <n v="1"/>
    <x v="2"/>
  </r>
  <r>
    <n v="0"/>
    <x v="3"/>
  </r>
  <r>
    <n v="1"/>
    <x v="2"/>
  </r>
  <r>
    <n v="0.4"/>
    <x v="0"/>
  </r>
  <r>
    <n v="0"/>
    <x v="3"/>
  </r>
  <r>
    <n v="0.66666666666666663"/>
    <x v="1"/>
  </r>
  <r>
    <n v="0.5"/>
    <x v="0"/>
  </r>
  <r>
    <n v="1"/>
    <x v="2"/>
  </r>
  <r>
    <n v="0.8"/>
    <x v="2"/>
  </r>
  <r>
    <n v="0"/>
    <x v="3"/>
  </r>
  <r>
    <n v="1"/>
    <x v="2"/>
  </r>
  <r>
    <n v="1"/>
    <x v="2"/>
  </r>
  <r>
    <n v="1"/>
    <x v="2"/>
  </r>
  <r>
    <n v="0.75"/>
    <x v="1"/>
  </r>
  <r>
    <n v="0"/>
    <x v="3"/>
  </r>
  <r>
    <n v="1"/>
    <x v="2"/>
  </r>
  <r>
    <n v="0"/>
    <x v="3"/>
  </r>
  <r>
    <n v="0.75"/>
    <x v="1"/>
  </r>
  <r>
    <n v="1"/>
    <x v="2"/>
  </r>
  <r>
    <n v="0.4"/>
    <x v="0"/>
  </r>
  <r>
    <n v="1"/>
    <x v="2"/>
  </r>
  <r>
    <n v="0.4"/>
    <x v="0"/>
  </r>
  <r>
    <n v="0.4"/>
    <x v="0"/>
  </r>
  <r>
    <n v="0.6"/>
    <x v="1"/>
  </r>
  <r>
    <n v="0.66666666666666663"/>
    <x v="1"/>
  </r>
  <r>
    <n v="0.5"/>
    <x v="0"/>
  </r>
  <r>
    <n v="1"/>
    <x v="2"/>
  </r>
  <r>
    <n v="0.33333333333333331"/>
    <x v="4"/>
  </r>
  <r>
    <n v="1"/>
    <x v="2"/>
  </r>
  <r>
    <n v="1"/>
    <x v="2"/>
  </r>
  <r>
    <n v="1"/>
    <x v="2"/>
  </r>
  <r>
    <n v="0.66666666666666663"/>
    <x v="1"/>
  </r>
  <r>
    <n v="1"/>
    <x v="2"/>
  </r>
  <r>
    <n v="1"/>
    <x v="2"/>
  </r>
  <r>
    <n v="1"/>
    <x v="2"/>
  </r>
  <r>
    <n v="0"/>
    <x v="3"/>
  </r>
  <r>
    <n v="0.5"/>
    <x v="0"/>
  </r>
  <r>
    <n v="1"/>
    <x v="2"/>
  </r>
  <r>
    <n v="0.5"/>
    <x v="0"/>
  </r>
  <r>
    <n v="0.66666666666666663"/>
    <x v="1"/>
  </r>
  <r>
    <n v="0"/>
    <x v="3"/>
  </r>
  <r>
    <n v="0.4"/>
    <x v="0"/>
  </r>
  <r>
    <n v="0.5"/>
    <x v="0"/>
  </r>
  <r>
    <n v="0.33333333333333331"/>
    <x v="4"/>
  </r>
  <r>
    <n v="1"/>
    <x v="2"/>
  </r>
  <r>
    <n v="1"/>
    <x v="2"/>
  </r>
  <r>
    <n v="1"/>
    <x v="2"/>
  </r>
  <r>
    <n v="0.5"/>
    <x v="0"/>
  </r>
  <r>
    <n v="1"/>
    <x v="2"/>
  </r>
  <r>
    <n v="0.66666666666666663"/>
    <x v="1"/>
  </r>
  <r>
    <n v="0.75"/>
    <x v="1"/>
  </r>
  <r>
    <n v="0.5"/>
    <x v="0"/>
  </r>
  <r>
    <n v="1"/>
    <x v="2"/>
  </r>
  <r>
    <n v="0.66666666666666663"/>
    <x v="1"/>
  </r>
  <r>
    <n v="1"/>
    <x v="2"/>
  </r>
  <r>
    <n v="1"/>
    <x v="2"/>
  </r>
  <r>
    <n v="0.75"/>
    <x v="1"/>
  </r>
  <r>
    <n v="0"/>
    <x v="3"/>
  </r>
  <r>
    <n v="1"/>
    <x v="2"/>
  </r>
  <r>
    <n v="1"/>
    <x v="2"/>
  </r>
  <r>
    <n v="0.66666666666666663"/>
    <x v="1"/>
  </r>
  <r>
    <n v="0.6"/>
    <x v="1"/>
  </r>
  <r>
    <n v="0"/>
    <x v="3"/>
  </r>
  <r>
    <n v="0.66666666666666663"/>
    <x v="1"/>
  </r>
  <r>
    <n v="0.66666666666666663"/>
    <x v="1"/>
  </r>
  <r>
    <n v="1"/>
    <x v="2"/>
  </r>
  <r>
    <n v="0.4"/>
    <x v="0"/>
  </r>
  <r>
    <n v="0.66666666666666663"/>
    <x v="1"/>
  </r>
  <r>
    <n v="1"/>
    <x v="2"/>
  </r>
  <r>
    <n v="1"/>
    <x v="2"/>
  </r>
  <r>
    <n v="0"/>
    <x v="3"/>
  </r>
  <r>
    <n v="0.33333333333333331"/>
    <x v="4"/>
  </r>
  <r>
    <n v="0.75"/>
    <x v="1"/>
  </r>
  <r>
    <n v="0.5"/>
    <x v="0"/>
  </r>
  <r>
    <n v="0.5"/>
    <x v="0"/>
  </r>
  <r>
    <n v="1"/>
    <x v="2"/>
  </r>
  <r>
    <n v="1"/>
    <x v="2"/>
  </r>
  <r>
    <n v="1"/>
    <x v="2"/>
  </r>
  <r>
    <n v="1"/>
    <x v="2"/>
  </r>
  <r>
    <n v="1"/>
    <x v="2"/>
  </r>
  <r>
    <n v="0.75"/>
    <x v="1"/>
  </r>
  <r>
    <n v="1"/>
    <x v="2"/>
  </r>
  <r>
    <n v="0.66666666666666663"/>
    <x v="1"/>
  </r>
  <r>
    <n v="0.5"/>
    <x v="0"/>
  </r>
  <r>
    <n v="0.5"/>
    <x v="0"/>
  </r>
  <r>
    <n v="0.5"/>
    <x v="0"/>
  </r>
  <r>
    <n v="0.5"/>
    <x v="0"/>
  </r>
  <r>
    <n v="0.5"/>
    <x v="0"/>
  </r>
  <r>
    <n v="0.5"/>
    <x v="0"/>
  </r>
  <r>
    <n v="0.5"/>
    <x v="0"/>
  </r>
  <r>
    <n v="0"/>
    <x v="3"/>
  </r>
  <r>
    <n v="0.5"/>
    <x v="0"/>
  </r>
  <r>
    <n v="0"/>
    <x v="3"/>
  </r>
  <r>
    <n v="0"/>
    <x v="3"/>
  </r>
  <r>
    <n v="1"/>
    <x v="2"/>
  </r>
  <r>
    <n v="0.4"/>
    <x v="0"/>
  </r>
  <r>
    <n v="1"/>
    <x v="2"/>
  </r>
  <r>
    <n v="0"/>
    <x v="3"/>
  </r>
  <r>
    <n v="1"/>
    <x v="2"/>
  </r>
  <r>
    <n v="0.2"/>
    <x v="4"/>
  </r>
  <r>
    <n v="0.5"/>
    <x v="0"/>
  </r>
  <r>
    <n v="0.5"/>
    <x v="0"/>
  </r>
  <r>
    <n v="0.66666666666666663"/>
    <x v="1"/>
  </r>
  <r>
    <n v="0.42857142857142855"/>
    <x v="0"/>
  </r>
  <r>
    <n v="0"/>
    <x v="3"/>
  </r>
  <r>
    <n v="0"/>
    <x v="3"/>
  </r>
  <r>
    <n v="0"/>
    <x v="3"/>
  </r>
  <r>
    <n v="1"/>
    <x v="2"/>
  </r>
  <r>
    <n v="0.66666666666666663"/>
    <x v="1"/>
  </r>
  <r>
    <n v="0.75"/>
    <x v="1"/>
  </r>
  <r>
    <n v="0"/>
    <x v="3"/>
  </r>
  <r>
    <n v="0"/>
    <x v="3"/>
  </r>
  <r>
    <n v="1"/>
    <x v="2"/>
  </r>
  <r>
    <n v="1"/>
    <x v="2"/>
  </r>
  <r>
    <n v="0.66666666666666663"/>
    <x v="1"/>
  </r>
  <r>
    <n v="0"/>
    <x v="3"/>
  </r>
  <r>
    <n v="1"/>
    <x v="2"/>
  </r>
  <r>
    <n v="1"/>
    <x v="2"/>
  </r>
  <r>
    <n v="0.66666666666666663"/>
    <x v="1"/>
  </r>
  <r>
    <n v="0.66666666666666663"/>
    <x v="1"/>
  </r>
  <r>
    <n v="0.66666666666666663"/>
    <x v="1"/>
  </r>
  <r>
    <n v="0.5"/>
    <x v="0"/>
  </r>
  <r>
    <n v="1"/>
    <x v="2"/>
  </r>
  <r>
    <n v="1"/>
    <x v="2"/>
  </r>
  <r>
    <n v="0.75"/>
    <x v="1"/>
  </r>
  <r>
    <n v="0"/>
    <x v="3"/>
  </r>
  <r>
    <n v="1"/>
    <x v="2"/>
  </r>
  <r>
    <n v="0.5"/>
    <x v="0"/>
  </r>
  <r>
    <n v="0"/>
    <x v="3"/>
  </r>
  <r>
    <n v="0"/>
    <x v="3"/>
  </r>
  <r>
    <n v="0.75"/>
    <x v="1"/>
  </r>
  <r>
    <n v="0.5"/>
    <x v="0"/>
  </r>
  <r>
    <n v="1"/>
    <x v="2"/>
  </r>
  <r>
    <n v="0.8"/>
    <x v="2"/>
  </r>
  <r>
    <n v="1"/>
    <x v="2"/>
  </r>
  <r>
    <n v="1"/>
    <x v="2"/>
  </r>
  <r>
    <n v="0.5"/>
    <x v="0"/>
  </r>
  <r>
    <n v="0.5"/>
    <x v="0"/>
  </r>
  <r>
    <n v="1"/>
    <x v="2"/>
  </r>
  <r>
    <n v="0"/>
    <x v="3"/>
  </r>
  <r>
    <n v="1"/>
    <x v="2"/>
  </r>
  <r>
    <n v="0.5"/>
    <x v="0"/>
  </r>
  <r>
    <n v="0.5"/>
    <x v="0"/>
  </r>
  <r>
    <n v="0.75"/>
    <x v="1"/>
  </r>
  <r>
    <n v="0.33333333333333331"/>
    <x v="4"/>
  </r>
  <r>
    <n v="1"/>
    <x v="2"/>
  </r>
  <r>
    <n v="1"/>
    <x v="2"/>
  </r>
  <r>
    <n v="1"/>
    <x v="2"/>
  </r>
  <r>
    <n v="1"/>
    <x v="2"/>
  </r>
  <r>
    <n v="1"/>
    <x v="2"/>
  </r>
  <r>
    <n v="0.5"/>
    <x v="0"/>
  </r>
  <r>
    <n v="1"/>
    <x v="2"/>
  </r>
  <r>
    <n v="1"/>
    <x v="2"/>
  </r>
  <r>
    <n v="1"/>
    <x v="2"/>
  </r>
  <r>
    <n v="1"/>
    <x v="2"/>
  </r>
  <r>
    <n v="1"/>
    <x v="2"/>
  </r>
  <r>
    <n v="0.75"/>
    <x v="1"/>
  </r>
  <r>
    <n v="0"/>
    <x v="3"/>
  </r>
  <r>
    <n v="1"/>
    <x v="2"/>
  </r>
  <r>
    <n v="0"/>
    <x v="3"/>
  </r>
  <r>
    <n v="1"/>
    <x v="2"/>
  </r>
  <r>
    <n v="1"/>
    <x v="2"/>
  </r>
  <r>
    <n v="1"/>
    <x v="2"/>
  </r>
  <r>
    <n v="1"/>
    <x v="2"/>
  </r>
  <r>
    <n v="1"/>
    <x v="2"/>
  </r>
  <r>
    <m/>
    <x v="5"/>
  </r>
</pivotCacheRecords>
</file>

<file path=xl/pivotCache/pivotCacheRecords3.xml><?xml version="1.0" encoding="utf-8"?>
<pivotCacheRecords xmlns="http://schemas.openxmlformats.org/spreadsheetml/2006/main" xmlns:r="http://schemas.openxmlformats.org/officeDocument/2006/relationships" count="170">
  <r>
    <x v="0"/>
    <x v="0"/>
  </r>
  <r>
    <x v="1"/>
    <x v="1"/>
  </r>
  <r>
    <x v="1"/>
    <x v="1"/>
  </r>
  <r>
    <x v="1"/>
    <x v="1"/>
  </r>
  <r>
    <x v="1"/>
    <x v="1"/>
  </r>
  <r>
    <x v="1"/>
    <x v="1"/>
  </r>
  <r>
    <x v="1"/>
    <x v="1"/>
  </r>
  <r>
    <x v="2"/>
    <x v="0"/>
  </r>
  <r>
    <x v="1"/>
    <x v="1"/>
  </r>
  <r>
    <x v="1"/>
    <x v="1"/>
  </r>
  <r>
    <x v="1"/>
    <x v="1"/>
  </r>
  <r>
    <x v="1"/>
    <x v="1"/>
  </r>
  <r>
    <x v="1"/>
    <x v="1"/>
  </r>
  <r>
    <x v="1"/>
    <x v="1"/>
  </r>
  <r>
    <x v="1"/>
    <x v="1"/>
  </r>
  <r>
    <x v="1"/>
    <x v="1"/>
  </r>
  <r>
    <x v="1"/>
    <x v="1"/>
  </r>
  <r>
    <x v="0"/>
    <x v="0"/>
  </r>
  <r>
    <x v="1"/>
    <x v="1"/>
  </r>
  <r>
    <x v="1"/>
    <x v="1"/>
  </r>
  <r>
    <x v="1"/>
    <x v="1"/>
  </r>
  <r>
    <x v="1"/>
    <x v="1"/>
  </r>
  <r>
    <x v="1"/>
    <x v="1"/>
  </r>
  <r>
    <x v="2"/>
    <x v="0"/>
  </r>
  <r>
    <x v="1"/>
    <x v="1"/>
  </r>
  <r>
    <x v="2"/>
    <x v="0"/>
  </r>
  <r>
    <x v="2"/>
    <x v="0"/>
  </r>
  <r>
    <x v="2"/>
    <x v="0"/>
  </r>
  <r>
    <x v="3"/>
    <x v="0"/>
  </r>
  <r>
    <x v="0"/>
    <x v="0"/>
  </r>
  <r>
    <x v="1"/>
    <x v="1"/>
  </r>
  <r>
    <x v="4"/>
    <x v="1"/>
  </r>
  <r>
    <x v="1"/>
    <x v="1"/>
  </r>
  <r>
    <x v="1"/>
    <x v="1"/>
  </r>
  <r>
    <x v="1"/>
    <x v="1"/>
  </r>
  <r>
    <x v="1"/>
    <x v="1"/>
  </r>
  <r>
    <x v="1"/>
    <x v="1"/>
  </r>
  <r>
    <x v="1"/>
    <x v="1"/>
  </r>
  <r>
    <x v="1"/>
    <x v="1"/>
  </r>
  <r>
    <x v="3"/>
    <x v="0"/>
  </r>
  <r>
    <x v="1"/>
    <x v="1"/>
  </r>
  <r>
    <x v="1"/>
    <x v="1"/>
  </r>
  <r>
    <x v="0"/>
    <x v="0"/>
  </r>
  <r>
    <x v="1"/>
    <x v="1"/>
  </r>
  <r>
    <x v="1"/>
    <x v="1"/>
  </r>
  <r>
    <x v="5"/>
    <x v="2"/>
  </r>
  <r>
    <x v="0"/>
    <x v="0"/>
  </r>
  <r>
    <x v="3"/>
    <x v="0"/>
  </r>
  <r>
    <x v="1"/>
    <x v="1"/>
  </r>
  <r>
    <x v="1"/>
    <x v="1"/>
  </r>
  <r>
    <x v="1"/>
    <x v="1"/>
  </r>
  <r>
    <x v="1"/>
    <x v="1"/>
  </r>
  <r>
    <x v="1"/>
    <x v="1"/>
  </r>
  <r>
    <x v="3"/>
    <x v="0"/>
  </r>
  <r>
    <x v="1"/>
    <x v="1"/>
  </r>
  <r>
    <x v="1"/>
    <x v="1"/>
  </r>
  <r>
    <x v="1"/>
    <x v="1"/>
  </r>
  <r>
    <x v="1"/>
    <x v="1"/>
  </r>
  <r>
    <x v="1"/>
    <x v="1"/>
  </r>
  <r>
    <x v="1"/>
    <x v="1"/>
  </r>
  <r>
    <x v="1"/>
    <x v="1"/>
  </r>
  <r>
    <x v="1"/>
    <x v="1"/>
  </r>
  <r>
    <x v="1"/>
    <x v="1"/>
  </r>
  <r>
    <x v="1"/>
    <x v="1"/>
  </r>
  <r>
    <x v="3"/>
    <x v="0"/>
  </r>
  <r>
    <x v="1"/>
    <x v="1"/>
  </r>
  <r>
    <x v="1"/>
    <x v="1"/>
  </r>
  <r>
    <x v="1"/>
    <x v="1"/>
  </r>
  <r>
    <x v="1"/>
    <x v="1"/>
  </r>
  <r>
    <x v="1"/>
    <x v="1"/>
  </r>
  <r>
    <x v="2"/>
    <x v="0"/>
  </r>
  <r>
    <x v="1"/>
    <x v="1"/>
  </r>
  <r>
    <x v="1"/>
    <x v="1"/>
  </r>
  <r>
    <x v="1"/>
    <x v="1"/>
  </r>
  <r>
    <x v="1"/>
    <x v="1"/>
  </r>
  <r>
    <x v="3"/>
    <x v="0"/>
  </r>
  <r>
    <x v="1"/>
    <x v="1"/>
  </r>
  <r>
    <x v="1"/>
    <x v="1"/>
  </r>
  <r>
    <x v="1"/>
    <x v="1"/>
  </r>
  <r>
    <x v="1"/>
    <x v="1"/>
  </r>
  <r>
    <x v="1"/>
    <x v="1"/>
  </r>
  <r>
    <x v="1"/>
    <x v="1"/>
  </r>
  <r>
    <x v="1"/>
    <x v="1"/>
  </r>
  <r>
    <x v="1"/>
    <x v="1"/>
  </r>
  <r>
    <x v="1"/>
    <x v="1"/>
  </r>
  <r>
    <x v="1"/>
    <x v="1"/>
  </r>
  <r>
    <x v="1"/>
    <x v="1"/>
  </r>
  <r>
    <x v="1"/>
    <x v="1"/>
  </r>
  <r>
    <x v="1"/>
    <x v="1"/>
  </r>
  <r>
    <x v="0"/>
    <x v="0"/>
  </r>
  <r>
    <x v="1"/>
    <x v="1"/>
  </r>
  <r>
    <x v="1"/>
    <x v="1"/>
  </r>
  <r>
    <x v="1"/>
    <x v="1"/>
  </r>
  <r>
    <x v="0"/>
    <x v="0"/>
  </r>
  <r>
    <x v="1"/>
    <x v="1"/>
  </r>
  <r>
    <x v="1"/>
    <x v="1"/>
  </r>
  <r>
    <x v="1"/>
    <x v="1"/>
  </r>
  <r>
    <x v="1"/>
    <x v="1"/>
  </r>
  <r>
    <x v="1"/>
    <x v="1"/>
  </r>
  <r>
    <x v="2"/>
    <x v="0"/>
  </r>
  <r>
    <x v="1"/>
    <x v="1"/>
  </r>
  <r>
    <x v="6"/>
    <x v="2"/>
  </r>
  <r>
    <x v="1"/>
    <x v="1"/>
  </r>
  <r>
    <x v="5"/>
    <x v="2"/>
  </r>
  <r>
    <x v="3"/>
    <x v="0"/>
  </r>
  <r>
    <x v="1"/>
    <x v="1"/>
  </r>
  <r>
    <x v="1"/>
    <x v="1"/>
  </r>
  <r>
    <x v="7"/>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0"/>
    <x v="0"/>
  </r>
  <r>
    <x v="1"/>
    <x v="1"/>
  </r>
  <r>
    <x v="1"/>
    <x v="1"/>
  </r>
  <r>
    <x v="0"/>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8"/>
    <x v="3"/>
  </r>
</pivotCacheRecords>
</file>

<file path=xl/pivotCache/pivotCacheRecords4.xml><?xml version="1.0" encoding="utf-8"?>
<pivotCacheRecords xmlns="http://schemas.openxmlformats.org/spreadsheetml/2006/main" xmlns:r="http://schemas.openxmlformats.org/officeDocument/2006/relationships" count="170">
  <r>
    <x v="0"/>
    <x v="0"/>
  </r>
  <r>
    <x v="1"/>
    <x v="1"/>
  </r>
  <r>
    <x v="0"/>
    <x v="0"/>
  </r>
  <r>
    <x v="2"/>
    <x v="1"/>
  </r>
  <r>
    <x v="2"/>
    <x v="1"/>
  </r>
  <r>
    <x v="3"/>
    <x v="2"/>
  </r>
  <r>
    <x v="4"/>
    <x v="3"/>
  </r>
  <r>
    <x v="5"/>
    <x v="0"/>
  </r>
  <r>
    <x v="3"/>
    <x v="2"/>
  </r>
  <r>
    <x v="6"/>
    <x v="0"/>
  </r>
  <r>
    <x v="4"/>
    <x v="3"/>
  </r>
  <r>
    <x v="6"/>
    <x v="0"/>
  </r>
  <r>
    <x v="7"/>
    <x v="3"/>
  </r>
  <r>
    <x v="3"/>
    <x v="2"/>
  </r>
  <r>
    <x v="2"/>
    <x v="1"/>
  </r>
  <r>
    <x v="4"/>
    <x v="3"/>
  </r>
  <r>
    <x v="2"/>
    <x v="1"/>
  </r>
  <r>
    <x v="0"/>
    <x v="0"/>
  </r>
  <r>
    <x v="3"/>
    <x v="2"/>
  </r>
  <r>
    <x v="2"/>
    <x v="1"/>
  </r>
  <r>
    <x v="3"/>
    <x v="2"/>
  </r>
  <r>
    <x v="1"/>
    <x v="1"/>
  </r>
  <r>
    <x v="2"/>
    <x v="1"/>
  </r>
  <r>
    <x v="5"/>
    <x v="0"/>
  </r>
  <r>
    <x v="2"/>
    <x v="1"/>
  </r>
  <r>
    <x v="5"/>
    <x v="0"/>
  </r>
  <r>
    <x v="7"/>
    <x v="3"/>
  </r>
  <r>
    <x v="7"/>
    <x v="3"/>
  </r>
  <r>
    <x v="6"/>
    <x v="0"/>
  </r>
  <r>
    <x v="0"/>
    <x v="0"/>
  </r>
  <r>
    <x v="4"/>
    <x v="3"/>
  </r>
  <r>
    <x v="8"/>
    <x v="2"/>
  </r>
  <r>
    <x v="2"/>
    <x v="1"/>
  </r>
  <r>
    <x v="9"/>
    <x v="4"/>
  </r>
  <r>
    <x v="6"/>
    <x v="0"/>
  </r>
  <r>
    <x v="9"/>
    <x v="4"/>
  </r>
  <r>
    <x v="9"/>
    <x v="4"/>
  </r>
  <r>
    <x v="4"/>
    <x v="3"/>
  </r>
  <r>
    <x v="2"/>
    <x v="1"/>
  </r>
  <r>
    <x v="6"/>
    <x v="0"/>
  </r>
  <r>
    <x v="4"/>
    <x v="3"/>
  </r>
  <r>
    <x v="6"/>
    <x v="0"/>
  </r>
  <r>
    <x v="0"/>
    <x v="0"/>
  </r>
  <r>
    <x v="6"/>
    <x v="0"/>
  </r>
  <r>
    <x v="9"/>
    <x v="4"/>
  </r>
  <r>
    <x v="3"/>
    <x v="2"/>
  </r>
  <r>
    <x v="0"/>
    <x v="0"/>
  </r>
  <r>
    <x v="8"/>
    <x v="2"/>
  </r>
  <r>
    <x v="4"/>
    <x v="3"/>
  </r>
  <r>
    <x v="6"/>
    <x v="0"/>
  </r>
  <r>
    <x v="9"/>
    <x v="4"/>
  </r>
  <r>
    <x v="9"/>
    <x v="4"/>
  </r>
  <r>
    <x v="2"/>
    <x v="1"/>
  </r>
  <r>
    <x v="2"/>
    <x v="1"/>
  </r>
  <r>
    <x v="4"/>
    <x v="3"/>
  </r>
  <r>
    <x v="0"/>
    <x v="0"/>
  </r>
  <r>
    <x v="4"/>
    <x v="3"/>
  </r>
  <r>
    <x v="3"/>
    <x v="2"/>
  </r>
  <r>
    <x v="4"/>
    <x v="3"/>
  </r>
  <r>
    <x v="4"/>
    <x v="3"/>
  </r>
  <r>
    <x v="1"/>
    <x v="1"/>
  </r>
  <r>
    <x v="3"/>
    <x v="2"/>
  </r>
  <r>
    <x v="2"/>
    <x v="1"/>
  </r>
  <r>
    <x v="2"/>
    <x v="1"/>
  </r>
  <r>
    <x v="6"/>
    <x v="0"/>
  </r>
  <r>
    <x v="10"/>
    <x v="1"/>
  </r>
  <r>
    <x v="3"/>
    <x v="2"/>
  </r>
  <r>
    <x v="2"/>
    <x v="1"/>
  </r>
  <r>
    <x v="6"/>
    <x v="0"/>
  </r>
  <r>
    <x v="2"/>
    <x v="1"/>
  </r>
  <r>
    <x v="5"/>
    <x v="0"/>
  </r>
  <r>
    <x v="4"/>
    <x v="3"/>
  </r>
  <r>
    <x v="6"/>
    <x v="0"/>
  </r>
  <r>
    <x v="2"/>
    <x v="1"/>
  </r>
  <r>
    <x v="3"/>
    <x v="2"/>
  </r>
  <r>
    <x v="6"/>
    <x v="0"/>
  </r>
  <r>
    <x v="0"/>
    <x v="0"/>
  </r>
  <r>
    <x v="4"/>
    <x v="3"/>
  </r>
  <r>
    <x v="0"/>
    <x v="0"/>
  </r>
  <r>
    <x v="9"/>
    <x v="4"/>
  </r>
  <r>
    <x v="4"/>
    <x v="3"/>
  </r>
  <r>
    <x v="4"/>
    <x v="3"/>
  </r>
  <r>
    <x v="2"/>
    <x v="1"/>
  </r>
  <r>
    <x v="3"/>
    <x v="2"/>
  </r>
  <r>
    <x v="1"/>
    <x v="1"/>
  </r>
  <r>
    <x v="4"/>
    <x v="3"/>
  </r>
  <r>
    <x v="6"/>
    <x v="0"/>
  </r>
  <r>
    <x v="0"/>
    <x v="0"/>
  </r>
  <r>
    <x v="6"/>
    <x v="0"/>
  </r>
  <r>
    <x v="0"/>
    <x v="0"/>
  </r>
  <r>
    <x v="9"/>
    <x v="4"/>
  </r>
  <r>
    <x v="9"/>
    <x v="4"/>
  </r>
  <r>
    <x v="4"/>
    <x v="3"/>
  </r>
  <r>
    <x v="0"/>
    <x v="0"/>
  </r>
  <r>
    <x v="3"/>
    <x v="2"/>
  </r>
  <r>
    <x v="4"/>
    <x v="3"/>
  </r>
  <r>
    <x v="3"/>
    <x v="2"/>
  </r>
  <r>
    <x v="3"/>
    <x v="2"/>
  </r>
  <r>
    <x v="2"/>
    <x v="1"/>
  </r>
  <r>
    <x v="10"/>
    <x v="1"/>
  </r>
  <r>
    <x v="3"/>
    <x v="2"/>
  </r>
  <r>
    <x v="0"/>
    <x v="0"/>
  </r>
  <r>
    <x v="6"/>
    <x v="0"/>
  </r>
  <r>
    <x v="3"/>
    <x v="2"/>
  </r>
  <r>
    <x v="6"/>
    <x v="0"/>
  </r>
  <r>
    <x v="4"/>
    <x v="3"/>
  </r>
  <r>
    <x v="2"/>
    <x v="1"/>
  </r>
  <r>
    <x v="11"/>
    <x v="3"/>
  </r>
  <r>
    <x v="3"/>
    <x v="2"/>
  </r>
  <r>
    <x v="3"/>
    <x v="2"/>
  </r>
  <r>
    <x v="3"/>
    <x v="2"/>
  </r>
  <r>
    <x v="4"/>
    <x v="3"/>
  </r>
  <r>
    <x v="2"/>
    <x v="1"/>
  </r>
  <r>
    <x v="4"/>
    <x v="3"/>
  </r>
  <r>
    <x v="3"/>
    <x v="2"/>
  </r>
  <r>
    <x v="9"/>
    <x v="4"/>
  </r>
  <r>
    <x v="0"/>
    <x v="0"/>
  </r>
  <r>
    <x v="4"/>
    <x v="3"/>
  </r>
  <r>
    <x v="2"/>
    <x v="1"/>
  </r>
  <r>
    <x v="3"/>
    <x v="2"/>
  </r>
  <r>
    <x v="4"/>
    <x v="3"/>
  </r>
  <r>
    <x v="3"/>
    <x v="2"/>
  </r>
  <r>
    <x v="2"/>
    <x v="1"/>
  </r>
  <r>
    <x v="6"/>
    <x v="0"/>
  </r>
  <r>
    <x v="2"/>
    <x v="1"/>
  </r>
  <r>
    <x v="0"/>
    <x v="0"/>
  </r>
  <r>
    <x v="9"/>
    <x v="4"/>
  </r>
  <r>
    <x v="6"/>
    <x v="0"/>
  </r>
  <r>
    <x v="4"/>
    <x v="3"/>
  </r>
  <r>
    <x v="3"/>
    <x v="2"/>
  </r>
  <r>
    <x v="3"/>
    <x v="2"/>
  </r>
  <r>
    <x v="0"/>
    <x v="0"/>
  </r>
  <r>
    <x v="3"/>
    <x v="2"/>
  </r>
  <r>
    <x v="3"/>
    <x v="2"/>
  </r>
  <r>
    <x v="0"/>
    <x v="0"/>
  </r>
  <r>
    <x v="0"/>
    <x v="0"/>
  </r>
  <r>
    <x v="4"/>
    <x v="3"/>
  </r>
  <r>
    <x v="5"/>
    <x v="0"/>
  </r>
  <r>
    <x v="2"/>
    <x v="1"/>
  </r>
  <r>
    <x v="2"/>
    <x v="1"/>
  </r>
  <r>
    <x v="4"/>
    <x v="3"/>
  </r>
  <r>
    <x v="4"/>
    <x v="3"/>
  </r>
  <r>
    <x v="9"/>
    <x v="4"/>
  </r>
  <r>
    <x v="3"/>
    <x v="2"/>
  </r>
  <r>
    <x v="9"/>
    <x v="4"/>
  </r>
  <r>
    <x v="4"/>
    <x v="3"/>
  </r>
  <r>
    <x v="4"/>
    <x v="3"/>
  </r>
  <r>
    <x v="4"/>
    <x v="3"/>
  </r>
  <r>
    <x v="2"/>
    <x v="1"/>
  </r>
  <r>
    <x v="2"/>
    <x v="1"/>
  </r>
  <r>
    <x v="9"/>
    <x v="4"/>
  </r>
  <r>
    <x v="2"/>
    <x v="1"/>
  </r>
  <r>
    <x v="2"/>
    <x v="1"/>
  </r>
  <r>
    <x v="2"/>
    <x v="1"/>
  </r>
  <r>
    <x v="0"/>
    <x v="0"/>
  </r>
  <r>
    <x v="4"/>
    <x v="3"/>
  </r>
  <r>
    <x v="9"/>
    <x v="4"/>
  </r>
  <r>
    <x v="2"/>
    <x v="1"/>
  </r>
  <r>
    <x v="9"/>
    <x v="4"/>
  </r>
  <r>
    <x v="9"/>
    <x v="4"/>
  </r>
  <r>
    <x v="1"/>
    <x v="1"/>
  </r>
  <r>
    <x v="3"/>
    <x v="2"/>
  </r>
  <r>
    <x v="9"/>
    <x v="4"/>
  </r>
  <r>
    <x v="3"/>
    <x v="2"/>
  </r>
  <r>
    <x v="9"/>
    <x v="4"/>
  </r>
  <r>
    <x v="2"/>
    <x v="1"/>
  </r>
  <r>
    <x v="9"/>
    <x v="4"/>
  </r>
  <r>
    <x v="9"/>
    <x v="4"/>
  </r>
  <r>
    <x v="9"/>
    <x v="4"/>
  </r>
  <r>
    <x v="12"/>
    <x v="5"/>
  </r>
</pivotCacheRecords>
</file>

<file path=xl/pivotCache/pivotCacheRecords5.xml><?xml version="1.0" encoding="utf-8"?>
<pivotCacheRecords xmlns="http://schemas.openxmlformats.org/spreadsheetml/2006/main" xmlns:r="http://schemas.openxmlformats.org/officeDocument/2006/relationships" count="170">
  <r>
    <x v="0"/>
    <x v="0"/>
  </r>
  <r>
    <x v="1"/>
    <x v="1"/>
  </r>
  <r>
    <x v="2"/>
    <x v="2"/>
  </r>
  <r>
    <x v="3"/>
    <x v="1"/>
  </r>
  <r>
    <x v="3"/>
    <x v="1"/>
  </r>
  <r>
    <x v="4"/>
    <x v="3"/>
  </r>
  <r>
    <x v="2"/>
    <x v="2"/>
  </r>
  <r>
    <x v="5"/>
    <x v="0"/>
  </r>
  <r>
    <x v="6"/>
    <x v="4"/>
  </r>
  <r>
    <x v="3"/>
    <x v="1"/>
  </r>
  <r>
    <x v="2"/>
    <x v="2"/>
  </r>
  <r>
    <x v="7"/>
    <x v="0"/>
  </r>
  <r>
    <x v="8"/>
    <x v="3"/>
  </r>
  <r>
    <x v="6"/>
    <x v="4"/>
  </r>
  <r>
    <x v="3"/>
    <x v="1"/>
  </r>
  <r>
    <x v="2"/>
    <x v="2"/>
  </r>
  <r>
    <x v="3"/>
    <x v="1"/>
  </r>
  <r>
    <x v="0"/>
    <x v="0"/>
  </r>
  <r>
    <x v="7"/>
    <x v="0"/>
  </r>
  <r>
    <x v="3"/>
    <x v="1"/>
  </r>
  <r>
    <x v="6"/>
    <x v="4"/>
  </r>
  <r>
    <x v="1"/>
    <x v="1"/>
  </r>
  <r>
    <x v="3"/>
    <x v="1"/>
  </r>
  <r>
    <x v="5"/>
    <x v="0"/>
  </r>
  <r>
    <x v="3"/>
    <x v="1"/>
  </r>
  <r>
    <x v="5"/>
    <x v="0"/>
  </r>
  <r>
    <x v="9"/>
    <x v="2"/>
  </r>
  <r>
    <x v="9"/>
    <x v="2"/>
  </r>
  <r>
    <x v="7"/>
    <x v="0"/>
  </r>
  <r>
    <x v="0"/>
    <x v="0"/>
  </r>
  <r>
    <x v="2"/>
    <x v="2"/>
  </r>
  <r>
    <x v="10"/>
    <x v="4"/>
  </r>
  <r>
    <x v="3"/>
    <x v="1"/>
  </r>
  <r>
    <x v="4"/>
    <x v="3"/>
  </r>
  <r>
    <x v="7"/>
    <x v="0"/>
  </r>
  <r>
    <x v="4"/>
    <x v="3"/>
  </r>
  <r>
    <x v="4"/>
    <x v="3"/>
  </r>
  <r>
    <x v="1"/>
    <x v="1"/>
  </r>
  <r>
    <x v="3"/>
    <x v="1"/>
  </r>
  <r>
    <x v="6"/>
    <x v="4"/>
  </r>
  <r>
    <x v="2"/>
    <x v="2"/>
  </r>
  <r>
    <x v="7"/>
    <x v="0"/>
  </r>
  <r>
    <x v="0"/>
    <x v="0"/>
  </r>
  <r>
    <x v="7"/>
    <x v="0"/>
  </r>
  <r>
    <x v="4"/>
    <x v="3"/>
  </r>
  <r>
    <x v="6"/>
    <x v="4"/>
  </r>
  <r>
    <x v="0"/>
    <x v="0"/>
  </r>
  <r>
    <x v="10"/>
    <x v="4"/>
  </r>
  <r>
    <x v="2"/>
    <x v="2"/>
  </r>
  <r>
    <x v="7"/>
    <x v="0"/>
  </r>
  <r>
    <x v="4"/>
    <x v="3"/>
  </r>
  <r>
    <x v="2"/>
    <x v="2"/>
  </r>
  <r>
    <x v="3"/>
    <x v="1"/>
  </r>
  <r>
    <x v="3"/>
    <x v="1"/>
  </r>
  <r>
    <x v="1"/>
    <x v="1"/>
  </r>
  <r>
    <x v="1"/>
    <x v="1"/>
  </r>
  <r>
    <x v="2"/>
    <x v="2"/>
  </r>
  <r>
    <x v="6"/>
    <x v="4"/>
  </r>
  <r>
    <x v="2"/>
    <x v="2"/>
  </r>
  <r>
    <x v="2"/>
    <x v="2"/>
  </r>
  <r>
    <x v="1"/>
    <x v="1"/>
  </r>
  <r>
    <x v="6"/>
    <x v="4"/>
  </r>
  <r>
    <x v="3"/>
    <x v="1"/>
  </r>
  <r>
    <x v="3"/>
    <x v="1"/>
  </r>
  <r>
    <x v="7"/>
    <x v="0"/>
  </r>
  <r>
    <x v="11"/>
    <x v="1"/>
  </r>
  <r>
    <x v="7"/>
    <x v="0"/>
  </r>
  <r>
    <x v="3"/>
    <x v="1"/>
  </r>
  <r>
    <x v="3"/>
    <x v="1"/>
  </r>
  <r>
    <x v="3"/>
    <x v="1"/>
  </r>
  <r>
    <x v="5"/>
    <x v="0"/>
  </r>
  <r>
    <x v="2"/>
    <x v="2"/>
  </r>
  <r>
    <x v="3"/>
    <x v="1"/>
  </r>
  <r>
    <x v="3"/>
    <x v="1"/>
  </r>
  <r>
    <x v="6"/>
    <x v="4"/>
  </r>
  <r>
    <x v="7"/>
    <x v="0"/>
  </r>
  <r>
    <x v="0"/>
    <x v="0"/>
  </r>
  <r>
    <x v="2"/>
    <x v="2"/>
  </r>
  <r>
    <x v="0"/>
    <x v="0"/>
  </r>
  <r>
    <x v="4"/>
    <x v="3"/>
  </r>
  <r>
    <x v="2"/>
    <x v="2"/>
  </r>
  <r>
    <x v="2"/>
    <x v="2"/>
  </r>
  <r>
    <x v="3"/>
    <x v="1"/>
  </r>
  <r>
    <x v="6"/>
    <x v="4"/>
  </r>
  <r>
    <x v="1"/>
    <x v="1"/>
  </r>
  <r>
    <x v="2"/>
    <x v="2"/>
  </r>
  <r>
    <x v="3"/>
    <x v="1"/>
  </r>
  <r>
    <x v="0"/>
    <x v="0"/>
  </r>
  <r>
    <x v="2"/>
    <x v="2"/>
  </r>
  <r>
    <x v="0"/>
    <x v="0"/>
  </r>
  <r>
    <x v="2"/>
    <x v="2"/>
  </r>
  <r>
    <x v="2"/>
    <x v="2"/>
  </r>
  <r>
    <x v="4"/>
    <x v="3"/>
  </r>
  <r>
    <x v="0"/>
    <x v="0"/>
  </r>
  <r>
    <x v="6"/>
    <x v="4"/>
  </r>
  <r>
    <x v="4"/>
    <x v="3"/>
  </r>
  <r>
    <x v="6"/>
    <x v="4"/>
  </r>
  <r>
    <x v="7"/>
    <x v="0"/>
  </r>
  <r>
    <x v="3"/>
    <x v="1"/>
  </r>
  <r>
    <x v="11"/>
    <x v="1"/>
  </r>
  <r>
    <x v="3"/>
    <x v="1"/>
  </r>
  <r>
    <x v="6"/>
    <x v="4"/>
  </r>
  <r>
    <x v="3"/>
    <x v="1"/>
  </r>
  <r>
    <x v="6"/>
    <x v="4"/>
  </r>
  <r>
    <x v="7"/>
    <x v="0"/>
  </r>
  <r>
    <x v="4"/>
    <x v="3"/>
  </r>
  <r>
    <x v="3"/>
    <x v="1"/>
  </r>
  <r>
    <x v="12"/>
    <x v="2"/>
  </r>
  <r>
    <x v="6"/>
    <x v="4"/>
  </r>
  <r>
    <x v="6"/>
    <x v="4"/>
  </r>
  <r>
    <x v="6"/>
    <x v="4"/>
  </r>
  <r>
    <x v="2"/>
    <x v="2"/>
  </r>
  <r>
    <x v="4"/>
    <x v="3"/>
  </r>
  <r>
    <x v="2"/>
    <x v="2"/>
  </r>
  <r>
    <x v="4"/>
    <x v="3"/>
  </r>
  <r>
    <x v="4"/>
    <x v="3"/>
  </r>
  <r>
    <x v="2"/>
    <x v="2"/>
  </r>
  <r>
    <x v="2"/>
    <x v="2"/>
  </r>
  <r>
    <x v="7"/>
    <x v="0"/>
  </r>
  <r>
    <x v="6"/>
    <x v="4"/>
  </r>
  <r>
    <x v="2"/>
    <x v="2"/>
  </r>
  <r>
    <x v="3"/>
    <x v="1"/>
  </r>
  <r>
    <x v="4"/>
    <x v="3"/>
  </r>
  <r>
    <x v="3"/>
    <x v="1"/>
  </r>
  <r>
    <x v="4"/>
    <x v="3"/>
  </r>
  <r>
    <x v="0"/>
    <x v="0"/>
  </r>
  <r>
    <x v="4"/>
    <x v="3"/>
  </r>
  <r>
    <x v="3"/>
    <x v="1"/>
  </r>
  <r>
    <x v="4"/>
    <x v="3"/>
  </r>
  <r>
    <x v="6"/>
    <x v="4"/>
  </r>
  <r>
    <x v="3"/>
    <x v="1"/>
  </r>
  <r>
    <x v="0"/>
    <x v="0"/>
  </r>
  <r>
    <x v="6"/>
    <x v="4"/>
  </r>
  <r>
    <x v="6"/>
    <x v="4"/>
  </r>
  <r>
    <x v="0"/>
    <x v="0"/>
  </r>
  <r>
    <x v="0"/>
    <x v="0"/>
  </r>
  <r>
    <x v="2"/>
    <x v="2"/>
  </r>
  <r>
    <x v="9"/>
    <x v="2"/>
  </r>
  <r>
    <x v="3"/>
    <x v="1"/>
  </r>
  <r>
    <x v="3"/>
    <x v="1"/>
  </r>
  <r>
    <x v="2"/>
    <x v="2"/>
  </r>
  <r>
    <x v="2"/>
    <x v="2"/>
  </r>
  <r>
    <x v="4"/>
    <x v="3"/>
  </r>
  <r>
    <x v="6"/>
    <x v="4"/>
  </r>
  <r>
    <x v="4"/>
    <x v="3"/>
  </r>
  <r>
    <x v="2"/>
    <x v="2"/>
  </r>
  <r>
    <x v="2"/>
    <x v="2"/>
  </r>
  <r>
    <x v="2"/>
    <x v="2"/>
  </r>
  <r>
    <x v="3"/>
    <x v="1"/>
  </r>
  <r>
    <x v="3"/>
    <x v="1"/>
  </r>
  <r>
    <x v="4"/>
    <x v="3"/>
  </r>
  <r>
    <x v="3"/>
    <x v="1"/>
  </r>
  <r>
    <x v="3"/>
    <x v="1"/>
  </r>
  <r>
    <x v="3"/>
    <x v="1"/>
  </r>
  <r>
    <x v="2"/>
    <x v="2"/>
  </r>
  <r>
    <x v="2"/>
    <x v="2"/>
  </r>
  <r>
    <x v="4"/>
    <x v="3"/>
  </r>
  <r>
    <x v="3"/>
    <x v="1"/>
  </r>
  <r>
    <x v="4"/>
    <x v="3"/>
  </r>
  <r>
    <x v="4"/>
    <x v="3"/>
  </r>
  <r>
    <x v="1"/>
    <x v="1"/>
  </r>
  <r>
    <x v="6"/>
    <x v="4"/>
  </r>
  <r>
    <x v="4"/>
    <x v="3"/>
  </r>
  <r>
    <x v="6"/>
    <x v="4"/>
  </r>
  <r>
    <x v="4"/>
    <x v="3"/>
  </r>
  <r>
    <x v="3"/>
    <x v="1"/>
  </r>
  <r>
    <x v="4"/>
    <x v="3"/>
  </r>
  <r>
    <x v="4"/>
    <x v="3"/>
  </r>
  <r>
    <x v="4"/>
    <x v="3"/>
  </r>
  <r>
    <x v="13"/>
    <x v="5"/>
  </r>
</pivotCacheRecords>
</file>

<file path=xl/pivotCache/pivotCacheRecords6.xml><?xml version="1.0" encoding="utf-8"?>
<pivotCacheRecords xmlns="http://schemas.openxmlformats.org/spreadsheetml/2006/main" xmlns:r="http://schemas.openxmlformats.org/officeDocument/2006/relationships" count="170">
  <r>
    <x v="0"/>
    <x v="0"/>
  </r>
  <r>
    <x v="1"/>
    <x v="1"/>
  </r>
  <r>
    <x v="1"/>
    <x v="1"/>
  </r>
  <r>
    <x v="1"/>
    <x v="1"/>
  </r>
  <r>
    <x v="1"/>
    <x v="1"/>
  </r>
  <r>
    <x v="1"/>
    <x v="1"/>
  </r>
  <r>
    <x v="1"/>
    <x v="1"/>
  </r>
  <r>
    <x v="2"/>
    <x v="0"/>
  </r>
  <r>
    <x v="1"/>
    <x v="1"/>
  </r>
  <r>
    <x v="1"/>
    <x v="1"/>
  </r>
  <r>
    <x v="1"/>
    <x v="1"/>
  </r>
  <r>
    <x v="1"/>
    <x v="1"/>
  </r>
  <r>
    <x v="1"/>
    <x v="1"/>
  </r>
  <r>
    <x v="1"/>
    <x v="1"/>
  </r>
  <r>
    <x v="1"/>
    <x v="1"/>
  </r>
  <r>
    <x v="1"/>
    <x v="1"/>
  </r>
  <r>
    <x v="1"/>
    <x v="1"/>
  </r>
  <r>
    <x v="3"/>
    <x v="2"/>
  </r>
  <r>
    <x v="1"/>
    <x v="1"/>
  </r>
  <r>
    <x v="1"/>
    <x v="1"/>
  </r>
  <r>
    <x v="1"/>
    <x v="1"/>
  </r>
  <r>
    <x v="1"/>
    <x v="1"/>
  </r>
  <r>
    <x v="1"/>
    <x v="1"/>
  </r>
  <r>
    <x v="2"/>
    <x v="0"/>
  </r>
  <r>
    <x v="1"/>
    <x v="1"/>
  </r>
  <r>
    <x v="2"/>
    <x v="0"/>
  </r>
  <r>
    <x v="4"/>
    <x v="2"/>
  </r>
  <r>
    <x v="4"/>
    <x v="2"/>
  </r>
  <r>
    <x v="5"/>
    <x v="2"/>
  </r>
  <r>
    <x v="0"/>
    <x v="0"/>
  </r>
  <r>
    <x v="1"/>
    <x v="1"/>
  </r>
  <r>
    <x v="5"/>
    <x v="2"/>
  </r>
  <r>
    <x v="1"/>
    <x v="1"/>
  </r>
  <r>
    <x v="1"/>
    <x v="1"/>
  </r>
  <r>
    <x v="1"/>
    <x v="1"/>
  </r>
  <r>
    <x v="1"/>
    <x v="1"/>
  </r>
  <r>
    <x v="1"/>
    <x v="1"/>
  </r>
  <r>
    <x v="1"/>
    <x v="1"/>
  </r>
  <r>
    <x v="1"/>
    <x v="1"/>
  </r>
  <r>
    <x v="6"/>
    <x v="3"/>
  </r>
  <r>
    <x v="1"/>
    <x v="1"/>
  </r>
  <r>
    <x v="1"/>
    <x v="1"/>
  </r>
  <r>
    <x v="0"/>
    <x v="0"/>
  </r>
  <r>
    <x v="1"/>
    <x v="1"/>
  </r>
  <r>
    <x v="1"/>
    <x v="1"/>
  </r>
  <r>
    <x v="7"/>
    <x v="3"/>
  </r>
  <r>
    <x v="3"/>
    <x v="2"/>
  </r>
  <r>
    <x v="0"/>
    <x v="0"/>
  </r>
  <r>
    <x v="1"/>
    <x v="1"/>
  </r>
  <r>
    <x v="1"/>
    <x v="1"/>
  </r>
  <r>
    <x v="1"/>
    <x v="1"/>
  </r>
  <r>
    <x v="1"/>
    <x v="1"/>
  </r>
  <r>
    <x v="1"/>
    <x v="1"/>
  </r>
  <r>
    <x v="1"/>
    <x v="1"/>
  </r>
  <r>
    <x v="1"/>
    <x v="1"/>
  </r>
  <r>
    <x v="1"/>
    <x v="1"/>
  </r>
  <r>
    <x v="1"/>
    <x v="1"/>
  </r>
  <r>
    <x v="1"/>
    <x v="1"/>
  </r>
  <r>
    <x v="1"/>
    <x v="1"/>
  </r>
  <r>
    <x v="1"/>
    <x v="1"/>
  </r>
  <r>
    <x v="1"/>
    <x v="1"/>
  </r>
  <r>
    <x v="1"/>
    <x v="1"/>
  </r>
  <r>
    <x v="1"/>
    <x v="1"/>
  </r>
  <r>
    <x v="1"/>
    <x v="1"/>
  </r>
  <r>
    <x v="5"/>
    <x v="2"/>
  </r>
  <r>
    <x v="1"/>
    <x v="1"/>
  </r>
  <r>
    <x v="1"/>
    <x v="1"/>
  </r>
  <r>
    <x v="1"/>
    <x v="1"/>
  </r>
  <r>
    <x v="1"/>
    <x v="1"/>
  </r>
  <r>
    <x v="1"/>
    <x v="1"/>
  </r>
  <r>
    <x v="2"/>
    <x v="0"/>
  </r>
  <r>
    <x v="1"/>
    <x v="1"/>
  </r>
  <r>
    <x v="1"/>
    <x v="1"/>
  </r>
  <r>
    <x v="1"/>
    <x v="1"/>
  </r>
  <r>
    <x v="1"/>
    <x v="1"/>
  </r>
  <r>
    <x v="5"/>
    <x v="2"/>
  </r>
  <r>
    <x v="1"/>
    <x v="1"/>
  </r>
  <r>
    <x v="1"/>
    <x v="1"/>
  </r>
  <r>
    <x v="3"/>
    <x v="2"/>
  </r>
  <r>
    <x v="1"/>
    <x v="1"/>
  </r>
  <r>
    <x v="1"/>
    <x v="1"/>
  </r>
  <r>
    <x v="1"/>
    <x v="1"/>
  </r>
  <r>
    <x v="1"/>
    <x v="1"/>
  </r>
  <r>
    <x v="1"/>
    <x v="1"/>
  </r>
  <r>
    <x v="1"/>
    <x v="1"/>
  </r>
  <r>
    <x v="1"/>
    <x v="1"/>
  </r>
  <r>
    <x v="1"/>
    <x v="1"/>
  </r>
  <r>
    <x v="1"/>
    <x v="1"/>
  </r>
  <r>
    <x v="1"/>
    <x v="1"/>
  </r>
  <r>
    <x v="0"/>
    <x v="0"/>
  </r>
  <r>
    <x v="1"/>
    <x v="1"/>
  </r>
  <r>
    <x v="1"/>
    <x v="1"/>
  </r>
  <r>
    <x v="1"/>
    <x v="1"/>
  </r>
  <r>
    <x v="0"/>
    <x v="0"/>
  </r>
  <r>
    <x v="1"/>
    <x v="1"/>
  </r>
  <r>
    <x v="1"/>
    <x v="1"/>
  </r>
  <r>
    <x v="1"/>
    <x v="1"/>
  </r>
  <r>
    <x v="1"/>
    <x v="1"/>
  </r>
  <r>
    <x v="1"/>
    <x v="1"/>
  </r>
  <r>
    <x v="4"/>
    <x v="2"/>
  </r>
  <r>
    <x v="1"/>
    <x v="1"/>
  </r>
  <r>
    <x v="8"/>
    <x v="3"/>
  </r>
  <r>
    <x v="1"/>
    <x v="1"/>
  </r>
  <r>
    <x v="9"/>
    <x v="4"/>
  </r>
  <r>
    <x v="0"/>
    <x v="0"/>
  </r>
  <r>
    <x v="1"/>
    <x v="1"/>
  </r>
  <r>
    <x v="1"/>
    <x v="1"/>
  </r>
  <r>
    <x v="10"/>
    <x v="2"/>
  </r>
  <r>
    <x v="1"/>
    <x v="1"/>
  </r>
  <r>
    <x v="1"/>
    <x v="1"/>
  </r>
  <r>
    <x v="1"/>
    <x v="1"/>
  </r>
  <r>
    <x v="1"/>
    <x v="1"/>
  </r>
  <r>
    <x v="1"/>
    <x v="1"/>
  </r>
  <r>
    <x v="1"/>
    <x v="1"/>
  </r>
  <r>
    <x v="1"/>
    <x v="1"/>
  </r>
  <r>
    <x v="1"/>
    <x v="1"/>
  </r>
  <r>
    <x v="1"/>
    <x v="1"/>
  </r>
  <r>
    <x v="1"/>
    <x v="1"/>
  </r>
  <r>
    <x v="1"/>
    <x v="1"/>
  </r>
  <r>
    <x v="1"/>
    <x v="1"/>
  </r>
  <r>
    <x v="1"/>
    <x v="1"/>
  </r>
  <r>
    <x v="1"/>
    <x v="1"/>
  </r>
  <r>
    <x v="1"/>
    <x v="1"/>
  </r>
  <r>
    <x v="1"/>
    <x v="1"/>
  </r>
  <r>
    <x v="1"/>
    <x v="1"/>
  </r>
  <r>
    <x v="3"/>
    <x v="2"/>
  </r>
  <r>
    <x v="1"/>
    <x v="1"/>
  </r>
  <r>
    <x v="1"/>
    <x v="1"/>
  </r>
  <r>
    <x v="1"/>
    <x v="1"/>
  </r>
  <r>
    <x v="1"/>
    <x v="1"/>
  </r>
  <r>
    <x v="1"/>
    <x v="1"/>
  </r>
  <r>
    <x v="0"/>
    <x v="0"/>
  </r>
  <r>
    <x v="1"/>
    <x v="1"/>
  </r>
  <r>
    <x v="1"/>
    <x v="1"/>
  </r>
  <r>
    <x v="3"/>
    <x v="2"/>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1"/>
    <x v="5"/>
  </r>
</pivotCacheRecords>
</file>

<file path=xl/pivotCache/pivotCacheRecords7.xml><?xml version="1.0" encoding="utf-8"?>
<pivotCacheRecords xmlns="http://schemas.openxmlformats.org/spreadsheetml/2006/main" xmlns:r="http://schemas.openxmlformats.org/officeDocument/2006/relationships" count="170">
  <r>
    <x v="0"/>
    <x v="0"/>
  </r>
  <r>
    <x v="1"/>
    <x v="1"/>
  </r>
  <r>
    <x v="1"/>
    <x v="1"/>
  </r>
  <r>
    <x v="1"/>
    <x v="1"/>
  </r>
  <r>
    <x v="1"/>
    <x v="1"/>
  </r>
  <r>
    <x v="1"/>
    <x v="1"/>
  </r>
  <r>
    <x v="1"/>
    <x v="1"/>
  </r>
  <r>
    <x v="2"/>
    <x v="0"/>
  </r>
  <r>
    <x v="1"/>
    <x v="1"/>
  </r>
  <r>
    <x v="1"/>
    <x v="1"/>
  </r>
  <r>
    <x v="1"/>
    <x v="1"/>
  </r>
  <r>
    <x v="1"/>
    <x v="1"/>
  </r>
  <r>
    <x v="1"/>
    <x v="1"/>
  </r>
  <r>
    <x v="1"/>
    <x v="1"/>
  </r>
  <r>
    <x v="1"/>
    <x v="1"/>
  </r>
  <r>
    <x v="1"/>
    <x v="1"/>
  </r>
  <r>
    <x v="1"/>
    <x v="1"/>
  </r>
  <r>
    <x v="3"/>
    <x v="2"/>
  </r>
  <r>
    <x v="1"/>
    <x v="1"/>
  </r>
  <r>
    <x v="1"/>
    <x v="1"/>
  </r>
  <r>
    <x v="1"/>
    <x v="1"/>
  </r>
  <r>
    <x v="1"/>
    <x v="1"/>
  </r>
  <r>
    <x v="1"/>
    <x v="1"/>
  </r>
  <r>
    <x v="2"/>
    <x v="0"/>
  </r>
  <r>
    <x v="1"/>
    <x v="1"/>
  </r>
  <r>
    <x v="2"/>
    <x v="0"/>
  </r>
  <r>
    <x v="4"/>
    <x v="2"/>
  </r>
  <r>
    <x v="4"/>
    <x v="2"/>
  </r>
  <r>
    <x v="5"/>
    <x v="2"/>
  </r>
  <r>
    <x v="0"/>
    <x v="0"/>
  </r>
  <r>
    <x v="1"/>
    <x v="1"/>
  </r>
  <r>
    <x v="5"/>
    <x v="2"/>
  </r>
  <r>
    <x v="1"/>
    <x v="1"/>
  </r>
  <r>
    <x v="1"/>
    <x v="1"/>
  </r>
  <r>
    <x v="1"/>
    <x v="1"/>
  </r>
  <r>
    <x v="1"/>
    <x v="1"/>
  </r>
  <r>
    <x v="1"/>
    <x v="1"/>
  </r>
  <r>
    <x v="1"/>
    <x v="1"/>
  </r>
  <r>
    <x v="1"/>
    <x v="1"/>
  </r>
  <r>
    <x v="6"/>
    <x v="3"/>
  </r>
  <r>
    <x v="1"/>
    <x v="1"/>
  </r>
  <r>
    <x v="1"/>
    <x v="1"/>
  </r>
  <r>
    <x v="0"/>
    <x v="0"/>
  </r>
  <r>
    <x v="1"/>
    <x v="1"/>
  </r>
  <r>
    <x v="1"/>
    <x v="1"/>
  </r>
  <r>
    <x v="7"/>
    <x v="3"/>
  </r>
  <r>
    <x v="3"/>
    <x v="2"/>
  </r>
  <r>
    <x v="0"/>
    <x v="0"/>
  </r>
  <r>
    <x v="1"/>
    <x v="1"/>
  </r>
  <r>
    <x v="1"/>
    <x v="1"/>
  </r>
  <r>
    <x v="1"/>
    <x v="1"/>
  </r>
  <r>
    <x v="1"/>
    <x v="1"/>
  </r>
  <r>
    <x v="1"/>
    <x v="1"/>
  </r>
  <r>
    <x v="1"/>
    <x v="1"/>
  </r>
  <r>
    <x v="1"/>
    <x v="1"/>
  </r>
  <r>
    <x v="1"/>
    <x v="1"/>
  </r>
  <r>
    <x v="1"/>
    <x v="1"/>
  </r>
  <r>
    <x v="1"/>
    <x v="1"/>
  </r>
  <r>
    <x v="1"/>
    <x v="1"/>
  </r>
  <r>
    <x v="1"/>
    <x v="1"/>
  </r>
  <r>
    <x v="1"/>
    <x v="1"/>
  </r>
  <r>
    <x v="1"/>
    <x v="1"/>
  </r>
  <r>
    <x v="1"/>
    <x v="1"/>
  </r>
  <r>
    <x v="1"/>
    <x v="1"/>
  </r>
  <r>
    <x v="5"/>
    <x v="2"/>
  </r>
  <r>
    <x v="1"/>
    <x v="1"/>
  </r>
  <r>
    <x v="1"/>
    <x v="1"/>
  </r>
  <r>
    <x v="1"/>
    <x v="1"/>
  </r>
  <r>
    <x v="1"/>
    <x v="1"/>
  </r>
  <r>
    <x v="1"/>
    <x v="1"/>
  </r>
  <r>
    <x v="2"/>
    <x v="0"/>
  </r>
  <r>
    <x v="1"/>
    <x v="1"/>
  </r>
  <r>
    <x v="1"/>
    <x v="1"/>
  </r>
  <r>
    <x v="1"/>
    <x v="1"/>
  </r>
  <r>
    <x v="1"/>
    <x v="1"/>
  </r>
  <r>
    <x v="5"/>
    <x v="2"/>
  </r>
  <r>
    <x v="1"/>
    <x v="1"/>
  </r>
  <r>
    <x v="1"/>
    <x v="1"/>
  </r>
  <r>
    <x v="3"/>
    <x v="2"/>
  </r>
  <r>
    <x v="1"/>
    <x v="1"/>
  </r>
  <r>
    <x v="1"/>
    <x v="1"/>
  </r>
  <r>
    <x v="1"/>
    <x v="1"/>
  </r>
  <r>
    <x v="1"/>
    <x v="1"/>
  </r>
  <r>
    <x v="1"/>
    <x v="1"/>
  </r>
  <r>
    <x v="1"/>
    <x v="1"/>
  </r>
  <r>
    <x v="1"/>
    <x v="1"/>
  </r>
  <r>
    <x v="1"/>
    <x v="1"/>
  </r>
  <r>
    <x v="1"/>
    <x v="1"/>
  </r>
  <r>
    <x v="1"/>
    <x v="1"/>
  </r>
  <r>
    <x v="0"/>
    <x v="0"/>
  </r>
  <r>
    <x v="1"/>
    <x v="1"/>
  </r>
  <r>
    <x v="1"/>
    <x v="1"/>
  </r>
  <r>
    <x v="1"/>
    <x v="1"/>
  </r>
  <r>
    <x v="0"/>
    <x v="0"/>
  </r>
  <r>
    <x v="1"/>
    <x v="1"/>
  </r>
  <r>
    <x v="1"/>
    <x v="1"/>
  </r>
  <r>
    <x v="1"/>
    <x v="1"/>
  </r>
  <r>
    <x v="1"/>
    <x v="1"/>
  </r>
  <r>
    <x v="1"/>
    <x v="1"/>
  </r>
  <r>
    <x v="4"/>
    <x v="2"/>
  </r>
  <r>
    <x v="1"/>
    <x v="1"/>
  </r>
  <r>
    <x v="8"/>
    <x v="3"/>
  </r>
  <r>
    <x v="1"/>
    <x v="1"/>
  </r>
  <r>
    <x v="9"/>
    <x v="4"/>
  </r>
  <r>
    <x v="0"/>
    <x v="0"/>
  </r>
  <r>
    <x v="1"/>
    <x v="1"/>
  </r>
  <r>
    <x v="1"/>
    <x v="1"/>
  </r>
  <r>
    <x v="10"/>
    <x v="2"/>
  </r>
  <r>
    <x v="1"/>
    <x v="1"/>
  </r>
  <r>
    <x v="1"/>
    <x v="1"/>
  </r>
  <r>
    <x v="1"/>
    <x v="1"/>
  </r>
  <r>
    <x v="1"/>
    <x v="1"/>
  </r>
  <r>
    <x v="1"/>
    <x v="1"/>
  </r>
  <r>
    <x v="1"/>
    <x v="1"/>
  </r>
  <r>
    <x v="1"/>
    <x v="1"/>
  </r>
  <r>
    <x v="1"/>
    <x v="1"/>
  </r>
  <r>
    <x v="1"/>
    <x v="1"/>
  </r>
  <r>
    <x v="1"/>
    <x v="1"/>
  </r>
  <r>
    <x v="1"/>
    <x v="1"/>
  </r>
  <r>
    <x v="1"/>
    <x v="1"/>
  </r>
  <r>
    <x v="1"/>
    <x v="1"/>
  </r>
  <r>
    <x v="1"/>
    <x v="1"/>
  </r>
  <r>
    <x v="1"/>
    <x v="1"/>
  </r>
  <r>
    <x v="1"/>
    <x v="1"/>
  </r>
  <r>
    <x v="1"/>
    <x v="1"/>
  </r>
  <r>
    <x v="3"/>
    <x v="2"/>
  </r>
  <r>
    <x v="1"/>
    <x v="1"/>
  </r>
  <r>
    <x v="1"/>
    <x v="1"/>
  </r>
  <r>
    <x v="1"/>
    <x v="1"/>
  </r>
  <r>
    <x v="1"/>
    <x v="1"/>
  </r>
  <r>
    <x v="1"/>
    <x v="1"/>
  </r>
  <r>
    <x v="0"/>
    <x v="0"/>
  </r>
  <r>
    <x v="1"/>
    <x v="1"/>
  </r>
  <r>
    <x v="1"/>
    <x v="1"/>
  </r>
  <r>
    <x v="3"/>
    <x v="2"/>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3:B60" firstHeaderRow="1" firstDataRow="1" firstDataCol="1"/>
  <pivotFields count="2">
    <pivotField dataField="1" showAll="0">
      <items count="13">
        <item x="1"/>
        <item x="4"/>
        <item x="3"/>
        <item x="10"/>
        <item x="5"/>
        <item x="2"/>
        <item x="0"/>
        <item x="7"/>
        <item x="6"/>
        <item x="8"/>
        <item x="9"/>
        <item x="11"/>
        <item t="default"/>
      </items>
    </pivotField>
    <pivotField axis="axisRow" showAll="0">
      <items count="7">
        <item x="1"/>
        <item x="2"/>
        <item x="0"/>
        <item x="3"/>
        <item x="4"/>
        <item x="5"/>
        <item t="default"/>
      </items>
    </pivotField>
  </pivotFields>
  <rowFields count="1">
    <field x="1"/>
  </rowFields>
  <rowItems count="7">
    <i>
      <x/>
    </i>
    <i>
      <x v="1"/>
    </i>
    <i>
      <x v="2"/>
    </i>
    <i>
      <x v="3"/>
    </i>
    <i>
      <x v="4"/>
    </i>
    <i>
      <x v="5"/>
    </i>
    <i t="grand">
      <x/>
    </i>
  </rowItems>
  <colItems count="1">
    <i/>
  </colItems>
  <dataFields count="1">
    <dataField name="Count of MOLOCH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4:B51" firstHeaderRow="1" firstDataRow="1" firstDataCol="1"/>
  <pivotFields count="2">
    <pivotField dataField="1" showAll="0">
      <items count="13">
        <item x="1"/>
        <item x="4"/>
        <item x="3"/>
        <item x="10"/>
        <item x="5"/>
        <item x="2"/>
        <item x="0"/>
        <item x="7"/>
        <item x="6"/>
        <item x="8"/>
        <item x="9"/>
        <item x="11"/>
        <item t="default"/>
      </items>
    </pivotField>
    <pivotField axis="axisRow" showAll="0">
      <items count="7">
        <item x="1"/>
        <item x="2"/>
        <item x="0"/>
        <item x="3"/>
        <item x="4"/>
        <item x="5"/>
        <item t="default"/>
      </items>
    </pivotField>
  </pivotFields>
  <rowFields count="1">
    <field x="1"/>
  </rowFields>
  <rowItems count="7">
    <i>
      <x/>
    </i>
    <i>
      <x v="1"/>
    </i>
    <i>
      <x v="2"/>
    </i>
    <i>
      <x v="3"/>
    </i>
    <i>
      <x v="4"/>
    </i>
    <i>
      <x v="5"/>
    </i>
    <i t="grand">
      <x/>
    </i>
  </rowItems>
  <colItems count="1">
    <i/>
  </colItems>
  <dataFields count="1">
    <dataField name="Count of BRO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5:B42" firstHeaderRow="1" firstDataRow="1" firstDataCol="1"/>
  <pivotFields count="2">
    <pivotField dataField="1" showAll="0">
      <items count="15">
        <item x="6"/>
        <item x="10"/>
        <item x="5"/>
        <item x="0"/>
        <item x="7"/>
        <item x="9"/>
        <item x="12"/>
        <item x="2"/>
        <item x="11"/>
        <item x="3"/>
        <item x="1"/>
        <item x="8"/>
        <item x="4"/>
        <item x="13"/>
        <item t="default"/>
      </items>
    </pivotField>
    <pivotField axis="axisRow" showAll="0">
      <items count="7">
        <item x="4"/>
        <item x="0"/>
        <item x="2"/>
        <item x="1"/>
        <item x="3"/>
        <item x="5"/>
        <item t="default"/>
      </items>
    </pivotField>
  </pivotFields>
  <rowFields count="1">
    <field x="1"/>
  </rowFields>
  <rowItems count="7">
    <i>
      <x/>
    </i>
    <i>
      <x v="1"/>
    </i>
    <i>
      <x v="2"/>
    </i>
    <i>
      <x v="3"/>
    </i>
    <i>
      <x v="4"/>
    </i>
    <i>
      <x v="5"/>
    </i>
    <i t="grand">
      <x/>
    </i>
  </rowItems>
  <colItems count="1">
    <i/>
  </colItems>
  <dataFields count="1">
    <dataField name="Count of AV-2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6:B33" firstHeaderRow="1" firstDataRow="1" firstDataCol="1"/>
  <pivotFields count="2">
    <pivotField dataField="1" showAll="0">
      <items count="14">
        <item x="3"/>
        <item x="8"/>
        <item x="5"/>
        <item x="0"/>
        <item x="6"/>
        <item x="7"/>
        <item x="11"/>
        <item x="4"/>
        <item x="10"/>
        <item x="2"/>
        <item x="1"/>
        <item x="9"/>
        <item x="12"/>
        <item t="default"/>
      </items>
    </pivotField>
    <pivotField axis="axisRow" showAll="0">
      <items count="7">
        <item x="2"/>
        <item x="0"/>
        <item x="3"/>
        <item x="1"/>
        <item x="4"/>
        <item x="5"/>
        <item t="default"/>
      </items>
    </pivotField>
  </pivotFields>
  <rowFields count="1">
    <field x="1"/>
  </rowFields>
  <rowItems count="7">
    <i>
      <x/>
    </i>
    <i>
      <x v="1"/>
    </i>
    <i>
      <x v="2"/>
    </i>
    <i>
      <x v="3"/>
    </i>
    <i>
      <x v="4"/>
    </i>
    <i>
      <x v="5"/>
    </i>
    <i t="grand">
      <x/>
    </i>
  </rowItems>
  <colItems count="1">
    <i/>
  </colItems>
  <dataFields count="1">
    <dataField name="Count of AV-1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location ref="A19:B24" firstHeaderRow="1" firstDataRow="1" firstDataCol="1"/>
  <pivotFields count="2">
    <pivotField dataField="1" showAll="0">
      <items count="10">
        <item x="1"/>
        <item x="7"/>
        <item x="4"/>
        <item x="2"/>
        <item x="0"/>
        <item x="3"/>
        <item x="5"/>
        <item x="6"/>
        <item x="8"/>
        <item t="default"/>
      </items>
    </pivotField>
    <pivotField axis="axisRow" showAll="0">
      <items count="5">
        <item x="1"/>
        <item x="0"/>
        <item x="2"/>
        <item x="3"/>
        <item t="default"/>
      </items>
    </pivotField>
  </pivotFields>
  <rowFields count="1">
    <field x="1"/>
  </rowFields>
  <rowItems count="5">
    <i>
      <x/>
    </i>
    <i>
      <x v="1"/>
    </i>
    <i>
      <x v="2"/>
    </i>
    <i>
      <x v="3"/>
    </i>
    <i t="grand">
      <x/>
    </i>
  </rowItems>
  <colItems count="1">
    <i/>
  </colItems>
  <dataFields count="1">
    <dataField name="Count of BLUEPROXY DS Cover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0:B17" firstHeaderRow="1" firstDataRow="1" firstDataCol="1"/>
  <pivotFields count="2">
    <pivotField dataField="1" showAll="0"/>
    <pivotField axis="axisRow" showAll="0">
      <items count="7">
        <item x="3"/>
        <item x="4"/>
        <item x="0"/>
        <item x="1"/>
        <item x="2"/>
        <item x="5"/>
        <item t="default"/>
      </items>
    </pivotField>
  </pivotFields>
  <rowFields count="1">
    <field x="1"/>
  </rowFields>
  <rowItems count="7">
    <i>
      <x/>
    </i>
    <i>
      <x v="1"/>
    </i>
    <i>
      <x v="2"/>
    </i>
    <i>
      <x v="3"/>
    </i>
    <i>
      <x v="4"/>
    </i>
    <i>
      <x v="5"/>
    </i>
    <i t="grand">
      <x/>
    </i>
  </rowItems>
  <colItems count="1">
    <i/>
  </colItems>
  <dataFields count="1">
    <dataField name="Count of SYSMON DS Cover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8" firstHeaderRow="1" firstDataRow="1" firstDataCol="1"/>
  <pivotFields count="2">
    <pivotField dataField="1" showAll="0"/>
    <pivotField axis="axisRow" showAll="0">
      <items count="7">
        <item x="3"/>
        <item x="4"/>
        <item x="0"/>
        <item x="2"/>
        <item x="1"/>
        <item x="5"/>
        <item t="default"/>
      </items>
    </pivotField>
  </pivotFields>
  <rowFields count="1">
    <field x="1"/>
  </rowFields>
  <rowItems count="7">
    <i>
      <x/>
    </i>
    <i>
      <x v="1"/>
    </i>
    <i>
      <x v="2"/>
    </i>
    <i>
      <x v="3"/>
    </i>
    <i>
      <x v="4"/>
    </i>
    <i>
      <x v="5"/>
    </i>
    <i t="grand">
      <x/>
    </i>
  </rowItems>
  <colItems count="1">
    <i/>
  </colItems>
  <dataFields count="1">
    <dataField name="Count of EDR DS Cove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2.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46"/>
  <sheetViews>
    <sheetView showGridLines="0" tabSelected="1" zoomScale="82" zoomScaleNormal="82" workbookViewId="0">
      <selection activeCell="C51" sqref="C51"/>
    </sheetView>
  </sheetViews>
  <sheetFormatPr baseColWidth="10" defaultColWidth="8.83203125" defaultRowHeight="15" x14ac:dyDescent="0.2"/>
  <cols>
    <col min="1" max="1" width="32.33203125" style="13" customWidth="1"/>
    <col min="2" max="2" width="4.5" style="13" hidden="1" customWidth="1"/>
    <col min="3" max="3" width="26.5" style="13" customWidth="1"/>
    <col min="4" max="4" width="4.83203125" style="13" hidden="1" customWidth="1"/>
    <col min="5" max="5" width="26.5" style="13" customWidth="1"/>
    <col min="6" max="6" width="5.5" style="13" hidden="1" customWidth="1"/>
    <col min="7" max="7" width="26.5" style="13" customWidth="1"/>
    <col min="8" max="8" width="2.33203125" style="13" hidden="1" customWidth="1"/>
    <col min="9" max="9" width="26.5" style="13" customWidth="1"/>
    <col min="10" max="10" width="6.1640625" style="13" hidden="1" customWidth="1"/>
    <col min="11" max="11" width="26.5" style="13" customWidth="1"/>
    <col min="12" max="12" width="5.6640625" style="13" hidden="1" customWidth="1"/>
    <col min="13" max="13" width="26.5" style="13" customWidth="1"/>
    <col min="14" max="14" width="6.5" style="13" hidden="1" customWidth="1"/>
    <col min="15" max="15" width="26.5" style="13" customWidth="1"/>
    <col min="16" max="16" width="6.5" style="13" hidden="1" customWidth="1"/>
    <col min="17" max="17" width="26.5" style="13" customWidth="1"/>
    <col min="18" max="18" width="6.5" style="13" hidden="1" customWidth="1"/>
    <col min="19" max="19" width="27" style="13" customWidth="1"/>
    <col min="20" max="20" width="6.83203125" style="1" hidden="1" customWidth="1"/>
  </cols>
  <sheetData>
    <row r="1" spans="1:25" s="2" customFormat="1" ht="16" x14ac:dyDescent="0.2">
      <c r="A1" s="6" t="s">
        <v>0</v>
      </c>
      <c r="B1" s="6"/>
      <c r="C1" s="6" t="s">
        <v>1</v>
      </c>
      <c r="D1" s="6"/>
      <c r="E1" s="6" t="s">
        <v>2</v>
      </c>
      <c r="F1" s="6"/>
      <c r="G1" s="6" t="s">
        <v>3</v>
      </c>
      <c r="H1" s="6"/>
      <c r="I1" s="6" t="s">
        <v>4</v>
      </c>
      <c r="J1" s="6"/>
      <c r="K1" s="6" t="s">
        <v>5</v>
      </c>
      <c r="L1" s="6"/>
      <c r="M1" s="6" t="s">
        <v>6</v>
      </c>
      <c r="N1" s="6"/>
      <c r="O1" s="6" t="s">
        <v>7</v>
      </c>
      <c r="P1" s="6"/>
      <c r="Q1" s="6" t="s">
        <v>8</v>
      </c>
      <c r="R1" s="6"/>
      <c r="S1" s="6" t="s">
        <v>9</v>
      </c>
      <c r="T1" s="6"/>
    </row>
    <row r="2" spans="1:25" x14ac:dyDescent="0.2">
      <c r="A2" s="12" t="s">
        <v>654</v>
      </c>
      <c r="B2" s="5">
        <f>IF(ISNA(VLOOKUP(VLOOKUP(A2,'Detailed Techniques'!$A:$G,7,0),'Score Defs'!$A:$B,2,0)),"",VLOOKUP(VLOOKUP(A2,'Detailed Techniques'!$A:$G,7,0),'Score Defs'!$A:$B,2,0))</f>
        <v>1</v>
      </c>
      <c r="C2" s="12" t="s">
        <v>544</v>
      </c>
      <c r="D2" s="5">
        <f>IF(ISNA(VLOOKUP(VLOOKUP(C2,'Detailed Techniques'!$A:$G,7,0),'Score Defs'!$A:$B,2,0)),"",VLOOKUP(VLOOKUP(C2,'Detailed Techniques'!$A:$G,7,0),'Score Defs'!$A:$B,2,0))</f>
        <v>1</v>
      </c>
      <c r="E2" s="12" t="s">
        <v>544</v>
      </c>
      <c r="F2" s="5">
        <f>IF(ISNA(VLOOKUP(VLOOKUP(E2,'Detailed Techniques'!$A:$G,7,0),'Score Defs'!$A:$B,2,0)),"",VLOOKUP(VLOOKUP(E2,'Detailed Techniques'!$A:$G,7,0),'Score Defs'!$A:$B,2,0))</f>
        <v>1</v>
      </c>
      <c r="G2" s="12" t="s">
        <v>715</v>
      </c>
      <c r="H2" s="5">
        <f>IF(ISNA(VLOOKUP(VLOOKUP(G2,'Detailed Techniques'!$A:$G,7,0),'Score Defs'!$A:$B,2,0)),"",VLOOKUP(VLOOKUP(G2,'Detailed Techniques'!$A:$G,7,0),'Score Defs'!$A:$B,2,0))</f>
        <v>1</v>
      </c>
      <c r="I2" s="12" t="s">
        <v>13</v>
      </c>
      <c r="J2" s="5">
        <f>IF(ISNA(VLOOKUP(VLOOKUP(I2,'Detailed Techniques'!$A:$G,7,0),'Score Defs'!$A:$B,2,0)),"",VLOOKUP(VLOOKUP(I2,'Detailed Techniques'!$A:$G,7,0),'Score Defs'!$A:$B,2,0))</f>
        <v>1</v>
      </c>
      <c r="K2" s="12" t="s">
        <v>648</v>
      </c>
      <c r="L2" s="5">
        <f>IF(ISNA(VLOOKUP(VLOOKUP(K2,'Detailed Techniques'!$A:$G,7,0),'Score Defs'!$A:$B,2,0)),"",VLOOKUP(VLOOKUP(K2,'Detailed Techniques'!$A:$G,7,0),'Score Defs'!$A:$B,2,0))</f>
        <v>1</v>
      </c>
      <c r="M2" s="12" t="s">
        <v>648</v>
      </c>
      <c r="N2" s="5">
        <f>IF(ISNA(VLOOKUP(VLOOKUP(M2,'Detailed Techniques'!$A:$G,7,0),'Score Defs'!$A:$B,2,0)),"",VLOOKUP(VLOOKUP(M2,'Detailed Techniques'!$A:$G,7,0),'Score Defs'!$A:$B,2,0))</f>
        <v>1</v>
      </c>
      <c r="O2" s="12" t="s">
        <v>16</v>
      </c>
      <c r="P2" s="5">
        <f>IF(ISNA(VLOOKUP(VLOOKUP(O2,'Detailed Techniques'!$A:$G,7,0),'Score Defs'!$A:$B,2,0)),"",VLOOKUP(VLOOKUP(O2,'Detailed Techniques'!$A:$G,7,0),'Score Defs'!$A:$B,2,0))</f>
        <v>1</v>
      </c>
      <c r="Q2" s="12" t="s">
        <v>17</v>
      </c>
      <c r="R2" s="5">
        <f>IF(ISNA(VLOOKUP(VLOOKUP(Q2,'Detailed Techniques'!$A:$G,7,0),'Score Defs'!$A:$B,2,0)),"",VLOOKUP(VLOOKUP(Q2,'Detailed Techniques'!$A:$G,7,0),'Score Defs'!$A:$B,2,0))</f>
        <v>1</v>
      </c>
      <c r="S2" s="12" t="s">
        <v>18</v>
      </c>
      <c r="T2" s="5">
        <f>IF(ISNA(VLOOKUP(VLOOKUP(S2,'Detailed Techniques'!$A:$G,7,0),'Score Defs'!$A:$B,2,0)),"",VLOOKUP(VLOOKUP(S2,'Detailed Techniques'!$A:$G,7,0),'Score Defs'!$A:$B,2,0))</f>
        <v>1</v>
      </c>
    </row>
    <row r="3" spans="1:25" ht="30" x14ac:dyDescent="0.2">
      <c r="A3" s="12" t="s">
        <v>10</v>
      </c>
      <c r="B3" s="5">
        <f>IF(ISNA(VLOOKUP(VLOOKUP(A3,'Detailed Techniques'!$A:$G,7,0),'Score Defs'!$A:$B,2,0)),"",VLOOKUP(VLOOKUP(A3,'Detailed Techniques'!$A:$G,7,0),'Score Defs'!$A:$B,2,0))</f>
        <v>1</v>
      </c>
      <c r="C3" s="12" t="s">
        <v>10</v>
      </c>
      <c r="D3" s="5">
        <f>IF(ISNA(VLOOKUP(VLOOKUP(C3,'Detailed Techniques'!$A:$G,7,0),'Score Defs'!$A:$B,2,0)),"",VLOOKUP(VLOOKUP(C3,'Detailed Techniques'!$A:$G,7,0),'Score Defs'!$A:$B,2,0))</f>
        <v>1</v>
      </c>
      <c r="E3" s="12" t="s">
        <v>11</v>
      </c>
      <c r="F3" s="5">
        <f>IF(ISNA(VLOOKUP(VLOOKUP(E3,'Detailed Techniques'!$A:$G,7,0),'Score Defs'!$A:$B,2,0)),"",VLOOKUP(VLOOKUP(E3,'Detailed Techniques'!$A:$G,7,0),'Score Defs'!$A:$B,2,0))</f>
        <v>1</v>
      </c>
      <c r="G3" s="12" t="s">
        <v>570</v>
      </c>
      <c r="H3" s="5">
        <f>IF(ISNA(VLOOKUP(VLOOKUP(G3,'Detailed Techniques'!$A:$G,7,0),'Score Defs'!$A:$B,2,0)),"",VLOOKUP(VLOOKUP(G3,'Detailed Techniques'!$A:$G,7,0),'Score Defs'!$A:$B,2,0))</f>
        <v>1</v>
      </c>
      <c r="I3" s="12" t="s">
        <v>22</v>
      </c>
      <c r="J3" s="5">
        <f>IF(ISNA(VLOOKUP(VLOOKUP(I3,'Detailed Techniques'!$A:$G,7,0),'Score Defs'!$A:$B,2,0)),"",VLOOKUP(VLOOKUP(I3,'Detailed Techniques'!$A:$G,7,0),'Score Defs'!$A:$B,2,0))</f>
        <v>1</v>
      </c>
      <c r="K3" s="12" t="s">
        <v>14</v>
      </c>
      <c r="L3" s="5">
        <f>IF(ISNA(VLOOKUP(VLOOKUP(K3,'Detailed Techniques'!$A:$G,7,0),'Score Defs'!$A:$B,2,0)),"",VLOOKUP(VLOOKUP(K3,'Detailed Techniques'!$A:$G,7,0),'Score Defs'!$A:$B,2,0))</f>
        <v>1</v>
      </c>
      <c r="M3" s="12" t="s">
        <v>564</v>
      </c>
      <c r="N3" s="5">
        <f>IF(ISNA(VLOOKUP(VLOOKUP(M3,'Detailed Techniques'!$A:$G,7,0),'Score Defs'!$A:$B,2,0)),"",VLOOKUP(VLOOKUP(M3,'Detailed Techniques'!$A:$G,7,0),'Score Defs'!$A:$B,2,0))</f>
        <v>1</v>
      </c>
      <c r="O3" s="12" t="s">
        <v>25</v>
      </c>
      <c r="P3" s="5">
        <f>IF(ISNA(VLOOKUP(VLOOKUP(O3,'Detailed Techniques'!$A:$G,7,0),'Score Defs'!$A:$B,2,0)),"",VLOOKUP(VLOOKUP(O3,'Detailed Techniques'!$A:$G,7,0),'Score Defs'!$A:$B,2,0))</f>
        <v>1</v>
      </c>
      <c r="Q3" s="12" t="s">
        <v>26</v>
      </c>
      <c r="R3" s="5">
        <f>IF(ISNA(VLOOKUP(VLOOKUP(Q3,'Detailed Techniques'!$A:$G,7,0),'Score Defs'!$A:$B,2,0)),"",VLOOKUP(VLOOKUP(Q3,'Detailed Techniques'!$A:$G,7,0),'Score Defs'!$A:$B,2,0))</f>
        <v>1</v>
      </c>
      <c r="S3" s="12" t="s">
        <v>27</v>
      </c>
      <c r="T3" s="5">
        <f>IF(ISNA(VLOOKUP(VLOOKUP(S3,'Detailed Techniques'!$A:$G,7,0),'Score Defs'!$A:$B,2,0)),"",VLOOKUP(VLOOKUP(S3,'Detailed Techniques'!$A:$G,7,0),'Score Defs'!$A:$B,2,0))</f>
        <v>1</v>
      </c>
    </row>
    <row r="4" spans="1:25" x14ac:dyDescent="0.2">
      <c r="A4" s="12" t="s">
        <v>19</v>
      </c>
      <c r="B4" s="5">
        <f>IF(ISNA(VLOOKUP(VLOOKUP(A4,'Detailed Techniques'!$A:$G,7,0),'Score Defs'!$A:$B,2,0)),"",VLOOKUP(VLOOKUP(A4,'Detailed Techniques'!$A:$G,7,0),'Score Defs'!$A:$B,2,0))</f>
        <v>1</v>
      </c>
      <c r="C4" s="12" t="s">
        <v>19</v>
      </c>
      <c r="D4" s="5">
        <f>IF(ISNA(VLOOKUP(VLOOKUP(C4,'Detailed Techniques'!$A:$G,7,0),'Score Defs'!$A:$B,2,0)),"",VLOOKUP(VLOOKUP(C4,'Detailed Techniques'!$A:$G,7,0),'Score Defs'!$A:$B,2,0))</f>
        <v>1</v>
      </c>
      <c r="E4" s="12" t="s">
        <v>20</v>
      </c>
      <c r="F4" s="5">
        <f>IF(ISNA(VLOOKUP(VLOOKUP(E4,'Detailed Techniques'!$A:$G,7,0),'Score Defs'!$A:$B,2,0)),"",VLOOKUP(VLOOKUP(E4,'Detailed Techniques'!$A:$G,7,0),'Score Defs'!$A:$B,2,0))</f>
        <v>1</v>
      </c>
      <c r="G4" s="12" t="s">
        <v>12</v>
      </c>
      <c r="H4" s="5">
        <f>IF(ISNA(VLOOKUP(VLOOKUP(G4,'Detailed Techniques'!$A:$G,7,0),'Score Defs'!$A:$B,2,0)),"",VLOOKUP(VLOOKUP(G4,'Detailed Techniques'!$A:$G,7,0),'Score Defs'!$A:$B,2,0))</f>
        <v>1</v>
      </c>
      <c r="I4" s="12" t="s">
        <v>30</v>
      </c>
      <c r="J4" s="5">
        <f>IF(ISNA(VLOOKUP(VLOOKUP(I4,'Detailed Techniques'!$A:$G,7,0),'Score Defs'!$A:$B,2,0)),"",VLOOKUP(VLOOKUP(I4,'Detailed Techniques'!$A:$G,7,0),'Score Defs'!$A:$B,2,0))</f>
        <v>1</v>
      </c>
      <c r="K4" s="12" t="s">
        <v>23</v>
      </c>
      <c r="L4" s="5">
        <f>IF(ISNA(VLOOKUP(VLOOKUP(K4,'Detailed Techniques'!$A:$G,7,0),'Score Defs'!$A:$B,2,0)),"",VLOOKUP(VLOOKUP(K4,'Detailed Techniques'!$A:$G,7,0),'Score Defs'!$A:$B,2,0))</f>
        <v>1</v>
      </c>
      <c r="M4" s="12" t="s">
        <v>15</v>
      </c>
      <c r="N4" s="5">
        <f>IF(ISNA(VLOOKUP(VLOOKUP(M4,'Detailed Techniques'!$A:$G,7,0),'Score Defs'!$A:$B,2,0)),"",VLOOKUP(VLOOKUP(M4,'Detailed Techniques'!$A:$G,7,0),'Score Defs'!$A:$B,2,0))</f>
        <v>1</v>
      </c>
      <c r="O4" s="12" t="s">
        <v>33</v>
      </c>
      <c r="P4" s="5">
        <f>IF(ISNA(VLOOKUP(VLOOKUP(O4,'Detailed Techniques'!$A:$G,7,0),'Score Defs'!$A:$B,2,0)),"",VLOOKUP(VLOOKUP(O4,'Detailed Techniques'!$A:$G,7,0),'Score Defs'!$A:$B,2,0))</f>
        <v>1</v>
      </c>
      <c r="Q4" s="12" t="s">
        <v>34</v>
      </c>
      <c r="R4" s="5">
        <f>IF(ISNA(VLOOKUP(VLOOKUP(Q4,'Detailed Techniques'!$A:$G,7,0),'Score Defs'!$A:$B,2,0)),"",VLOOKUP(VLOOKUP(Q4,'Detailed Techniques'!$A:$G,7,0),'Score Defs'!$A:$B,2,0))</f>
        <v>1</v>
      </c>
      <c r="S4" s="12" t="s">
        <v>35</v>
      </c>
      <c r="T4" s="5">
        <f>IF(ISNA(VLOOKUP(VLOOKUP(S4,'Detailed Techniques'!$A:$G,7,0),'Score Defs'!$A:$B,2,0)),"",VLOOKUP(VLOOKUP(S4,'Detailed Techniques'!$A:$G,7,0),'Score Defs'!$A:$B,2,0))</f>
        <v>1</v>
      </c>
    </row>
    <row r="5" spans="1:25" ht="30" x14ac:dyDescent="0.2">
      <c r="A5" s="12" t="s">
        <v>564</v>
      </c>
      <c r="B5" s="5">
        <f>IF(ISNA(VLOOKUP(VLOOKUP(A5,'Detailed Techniques'!$A:$G,7,0),'Score Defs'!$A:$B,2,0)),"",VLOOKUP(VLOOKUP(A5,'Detailed Techniques'!$A:$G,7,0),'Score Defs'!$A:$B,2,0))</f>
        <v>1</v>
      </c>
      <c r="C5" s="12" t="s">
        <v>564</v>
      </c>
      <c r="D5" s="5">
        <f>IF(ISNA(VLOOKUP(VLOOKUP(C5,'Detailed Techniques'!$A:$G,7,0),'Score Defs'!$A:$B,2,0)),"",VLOOKUP(VLOOKUP(C5,'Detailed Techniques'!$A:$G,7,0),'Score Defs'!$A:$B,2,0))</f>
        <v>1</v>
      </c>
      <c r="E5" s="12" t="s">
        <v>603</v>
      </c>
      <c r="F5" s="5">
        <f>IF(ISNA(VLOOKUP(VLOOKUP(E5,'Detailed Techniques'!$A:$G,7,0),'Score Defs'!$A:$B,2,0)),"",VLOOKUP(VLOOKUP(E5,'Detailed Techniques'!$A:$G,7,0),'Score Defs'!$A:$B,2,0))</f>
        <v>1</v>
      </c>
      <c r="G5" s="12" t="s">
        <v>554</v>
      </c>
      <c r="H5" s="5">
        <f>IF(ISNA(VLOOKUP(VLOOKUP(G5,'Detailed Techniques'!$A:$G,7,0),'Score Defs'!$A:$B,2,0)),"",VLOOKUP(VLOOKUP(G5,'Detailed Techniques'!$A:$G,7,0),'Score Defs'!$A:$B,2,0))</f>
        <v>1</v>
      </c>
      <c r="I5" s="12" t="s">
        <v>54</v>
      </c>
      <c r="J5" s="5">
        <f>IF(ISNA(VLOOKUP(VLOOKUP(I5,'Detailed Techniques'!$A:$G,7,0),'Score Defs'!$A:$B,2,0)),"",VLOOKUP(VLOOKUP(I5,'Detailed Techniques'!$A:$G,7,0),'Score Defs'!$A:$B,2,0))</f>
        <v>1</v>
      </c>
      <c r="K5" s="12" t="s">
        <v>31</v>
      </c>
      <c r="L5" s="5">
        <f>IF(ISNA(VLOOKUP(VLOOKUP(K5,'Detailed Techniques'!$A:$G,7,0),'Score Defs'!$A:$B,2,0)),"",VLOOKUP(VLOOKUP(K5,'Detailed Techniques'!$A:$G,7,0),'Score Defs'!$A:$B,2,0))</f>
        <v>1</v>
      </c>
      <c r="M5" s="12" t="s">
        <v>24</v>
      </c>
      <c r="N5" s="5">
        <f>IF(ISNA(VLOOKUP(VLOOKUP(M5,'Detailed Techniques'!$A:$G,7,0),'Score Defs'!$A:$B,2,0)),"",VLOOKUP(VLOOKUP(M5,'Detailed Techniques'!$A:$G,7,0),'Score Defs'!$A:$B,2,0))</f>
        <v>1</v>
      </c>
      <c r="O5" s="12" t="s">
        <v>49</v>
      </c>
      <c r="P5" s="5">
        <f>IF(ISNA(VLOOKUP(VLOOKUP(O5,'Detailed Techniques'!$A:$G,7,0),'Score Defs'!$A:$B,2,0)),"",VLOOKUP(VLOOKUP(O5,'Detailed Techniques'!$A:$G,7,0),'Score Defs'!$A:$B,2,0))</f>
        <v>1</v>
      </c>
      <c r="Q5" s="12" t="s">
        <v>42</v>
      </c>
      <c r="R5" s="5">
        <f>IF(ISNA(VLOOKUP(VLOOKUP(Q5,'Detailed Techniques'!$A:$G,7,0),'Score Defs'!$A:$B,2,0)),"",VLOOKUP(VLOOKUP(Q5,'Detailed Techniques'!$A:$G,7,0),'Score Defs'!$A:$B,2,0))</f>
        <v>1</v>
      </c>
      <c r="S5" s="12" t="s">
        <v>43</v>
      </c>
      <c r="T5" s="5">
        <f>IF(ISNA(VLOOKUP(VLOOKUP(S5,'Detailed Techniques'!$A:$G,7,0),'Score Defs'!$A:$B,2,0)),"",VLOOKUP(VLOOKUP(S5,'Detailed Techniques'!$A:$G,7,0),'Score Defs'!$A:$B,2,0))</f>
        <v>1</v>
      </c>
    </row>
    <row r="6" spans="1:25" ht="30" x14ac:dyDescent="0.2">
      <c r="A6" s="12" t="s">
        <v>28</v>
      </c>
      <c r="B6" s="5">
        <f>IF(ISNA(VLOOKUP(VLOOKUP(A6,'Detailed Techniques'!$A:$G,7,0),'Score Defs'!$A:$B,2,0)),"",VLOOKUP(VLOOKUP(A6,'Detailed Techniques'!$A:$G,7,0),'Score Defs'!$A:$B,2,0))</f>
        <v>1</v>
      </c>
      <c r="C6" s="12" t="s">
        <v>20</v>
      </c>
      <c r="D6" s="5">
        <f>IF(ISNA(VLOOKUP(VLOOKUP(C6,'Detailed Techniques'!$A:$G,7,0),'Score Defs'!$A:$B,2,0)),"",VLOOKUP(VLOOKUP(C6,'Detailed Techniques'!$A:$G,7,0),'Score Defs'!$A:$B,2,0))</f>
        <v>1</v>
      </c>
      <c r="E6" s="12" t="s">
        <v>29</v>
      </c>
      <c r="F6" s="5">
        <f>IF(ISNA(VLOOKUP(VLOOKUP(E6,'Detailed Techniques'!$A:$G,7,0),'Score Defs'!$A:$B,2,0)),"",VLOOKUP(VLOOKUP(E6,'Detailed Techniques'!$A:$G,7,0),'Score Defs'!$A:$B,2,0))</f>
        <v>1</v>
      </c>
      <c r="G6" s="12" t="s">
        <v>21</v>
      </c>
      <c r="H6" s="5">
        <f>IF(ISNA(VLOOKUP(VLOOKUP(G6,'Detailed Techniques'!$A:$G,7,0),'Score Defs'!$A:$B,2,0)),"",VLOOKUP(VLOOKUP(G6,'Detailed Techniques'!$A:$G,7,0),'Score Defs'!$A:$B,2,0))</f>
        <v>1</v>
      </c>
      <c r="I6" s="12" t="s">
        <v>549</v>
      </c>
      <c r="J6" s="5">
        <f>IF(ISNA(VLOOKUP(VLOOKUP(I6,'Detailed Techniques'!$A:$G,7,0),'Score Defs'!$A:$B,2,0)),"",VLOOKUP(VLOOKUP(I6,'Detailed Techniques'!$A:$G,7,0),'Score Defs'!$A:$B,2,0))</f>
        <v>1</v>
      </c>
      <c r="K6" s="12" t="s">
        <v>39</v>
      </c>
      <c r="L6" s="5">
        <f>IF(ISNA(VLOOKUP(VLOOKUP(K6,'Detailed Techniques'!$A:$G,7,0),'Score Defs'!$A:$B,2,0)),"",VLOOKUP(VLOOKUP(K6,'Detailed Techniques'!$A:$G,7,0),'Score Defs'!$A:$B,2,0))</f>
        <v>1</v>
      </c>
      <c r="M6" s="12" t="s">
        <v>32</v>
      </c>
      <c r="N6" s="5">
        <f>IF(ISNA(VLOOKUP(VLOOKUP(M6,'Detailed Techniques'!$A:$G,7,0),'Score Defs'!$A:$B,2,0)),"",VLOOKUP(VLOOKUP(M6,'Detailed Techniques'!$A:$G,7,0),'Score Defs'!$A:$B,2,0))</f>
        <v>1</v>
      </c>
      <c r="O6" s="12" t="s">
        <v>56</v>
      </c>
      <c r="P6" s="5">
        <f>IF(ISNA(VLOOKUP(VLOOKUP(O6,'Detailed Techniques'!$A:$G,7,0),'Score Defs'!$A:$B,2,0)),"",VLOOKUP(VLOOKUP(O6,'Detailed Techniques'!$A:$G,7,0),'Score Defs'!$A:$B,2,0))</f>
        <v>1</v>
      </c>
      <c r="Q6" s="12" t="s">
        <v>50</v>
      </c>
      <c r="R6" s="5">
        <f>IF(ISNA(VLOOKUP(VLOOKUP(Q6,'Detailed Techniques'!$A:$G,7,0),'Score Defs'!$A:$B,2,0)),"",VLOOKUP(VLOOKUP(Q6,'Detailed Techniques'!$A:$G,7,0),'Score Defs'!$A:$B,2,0))</f>
        <v>1</v>
      </c>
      <c r="S6" s="12" t="s">
        <v>51</v>
      </c>
      <c r="T6" s="5">
        <f>IF(ISNA(VLOOKUP(VLOOKUP(S6,'Detailed Techniques'!$A:$G,7,0),'Score Defs'!$A:$B,2,0)),"",VLOOKUP(VLOOKUP(S6,'Detailed Techniques'!$A:$G,7,0),'Score Defs'!$A:$B,2,0))</f>
        <v>1</v>
      </c>
    </row>
    <row r="7" spans="1:25" ht="30" x14ac:dyDescent="0.2">
      <c r="A7" s="12" t="s">
        <v>44</v>
      </c>
      <c r="B7" s="5">
        <f>IF(ISNA(VLOOKUP(VLOOKUP(A7,'Detailed Techniques'!$A:$G,7,0),'Score Defs'!$A:$B,2,0)),"",VLOOKUP(VLOOKUP(A7,'Detailed Techniques'!$A:$G,7,0),'Score Defs'!$A:$B,2,0))</f>
        <v>1</v>
      </c>
      <c r="C7" s="12" t="s">
        <v>36</v>
      </c>
      <c r="D7" s="5">
        <f>IF(ISNA(VLOOKUP(VLOOKUP(C7,'Detailed Techniques'!$A:$G,7,0),'Score Defs'!$A:$B,2,0)),"",VLOOKUP(VLOOKUP(C7,'Detailed Techniques'!$A:$G,7,0),'Score Defs'!$A:$B,2,0))</f>
        <v>1</v>
      </c>
      <c r="E7" s="12" t="s">
        <v>37</v>
      </c>
      <c r="F7" s="5">
        <f>IF(ISNA(VLOOKUP(VLOOKUP(E7,'Detailed Techniques'!$A:$G,7,0),'Score Defs'!$A:$B,2,0)),"",VLOOKUP(VLOOKUP(E7,'Detailed Techniques'!$A:$G,7,0),'Score Defs'!$A:$B,2,0))</f>
        <v>1</v>
      </c>
      <c r="G7" s="12" t="s">
        <v>38</v>
      </c>
      <c r="H7" s="5">
        <f>IF(ISNA(VLOOKUP(VLOOKUP(G7,'Detailed Techniques'!$A:$G,7,0),'Score Defs'!$A:$B,2,0)),"",VLOOKUP(VLOOKUP(G7,'Detailed Techniques'!$A:$G,7,0),'Score Defs'!$A:$B,2,0))</f>
        <v>1</v>
      </c>
      <c r="I7" s="12" t="s">
        <v>61</v>
      </c>
      <c r="J7" s="5">
        <f>IF(ISNA(VLOOKUP(VLOOKUP(I7,'Detailed Techniques'!$A:$G,7,0),'Score Defs'!$A:$B,2,0)),"",VLOOKUP(VLOOKUP(I7,'Detailed Techniques'!$A:$G,7,0),'Score Defs'!$A:$B,2,0))</f>
        <v>1</v>
      </c>
      <c r="K7" s="12" t="s">
        <v>47</v>
      </c>
      <c r="L7" s="5">
        <f>IF(ISNA(VLOOKUP(VLOOKUP(K7,'Detailed Techniques'!$A:$G,7,0),'Score Defs'!$A:$B,2,0)),"",VLOOKUP(VLOOKUP(K7,'Detailed Techniques'!$A:$G,7,0),'Score Defs'!$A:$B,2,0))</f>
        <v>1</v>
      </c>
      <c r="M7" s="12" t="s">
        <v>40</v>
      </c>
      <c r="N7" s="5">
        <f>IF(ISNA(VLOOKUP(VLOOKUP(M7,'Detailed Techniques'!$A:$G,7,0),'Score Defs'!$A:$B,2,0)),"",VLOOKUP(VLOOKUP(M7,'Detailed Techniques'!$A:$G,7,0),'Score Defs'!$A:$B,2,0))</f>
        <v>1</v>
      </c>
      <c r="O7" s="12" t="s">
        <v>64</v>
      </c>
      <c r="P7" s="5">
        <f>IF(ISNA(VLOOKUP(VLOOKUP(O7,'Detailed Techniques'!$A:$G,7,0),'Score Defs'!$A:$B,2,0)),"",VLOOKUP(VLOOKUP(O7,'Detailed Techniques'!$A:$G,7,0),'Score Defs'!$A:$B,2,0))</f>
        <v>1</v>
      </c>
      <c r="Q7" s="12" t="s">
        <v>57</v>
      </c>
      <c r="R7" s="5">
        <f>IF(ISNA(VLOOKUP(VLOOKUP(Q7,'Detailed Techniques'!$A:$G,7,0),'Score Defs'!$A:$B,2,0)),"",VLOOKUP(VLOOKUP(Q7,'Detailed Techniques'!$A:$G,7,0),'Score Defs'!$A:$B,2,0))</f>
        <v>1</v>
      </c>
      <c r="S7" s="12" t="s">
        <v>58</v>
      </c>
      <c r="T7" s="5">
        <f>IF(ISNA(VLOOKUP(VLOOKUP(S7,'Detailed Techniques'!$A:$G,7,0),'Score Defs'!$A:$B,2,0)),"",VLOOKUP(VLOOKUP(S7,'Detailed Techniques'!$A:$G,7,0),'Score Defs'!$A:$B,2,0))</f>
        <v>1</v>
      </c>
    </row>
    <row r="8" spans="1:25" ht="30" x14ac:dyDescent="0.2">
      <c r="A8" s="12" t="s">
        <v>52</v>
      </c>
      <c r="B8" s="5">
        <f>IF(ISNA(VLOOKUP(VLOOKUP(A8,'Detailed Techniques'!$A:$G,7,0),'Score Defs'!$A:$B,2,0)),"",VLOOKUP(VLOOKUP(A8,'Detailed Techniques'!$A:$G,7,0),'Score Defs'!$A:$B,2,0))</f>
        <v>1</v>
      </c>
      <c r="C8" s="12" t="s">
        <v>45</v>
      </c>
      <c r="D8" s="5">
        <f>IF(ISNA(VLOOKUP(VLOOKUP(C8,'Detailed Techniques'!$A:$G,7,0),'Score Defs'!$A:$B,2,0)),"",VLOOKUP(VLOOKUP(C8,'Detailed Techniques'!$A:$G,7,0),'Score Defs'!$A:$B,2,0))</f>
        <v>1</v>
      </c>
      <c r="E8" s="12" t="s">
        <v>46</v>
      </c>
      <c r="F8" s="5">
        <f>IF(ISNA(VLOOKUP(VLOOKUP(E8,'Detailed Techniques'!$A:$G,7,0),'Score Defs'!$A:$B,2,0)),"",VLOOKUP(VLOOKUP(E8,'Detailed Techniques'!$A:$G,7,0),'Score Defs'!$A:$B,2,0))</f>
        <v>1</v>
      </c>
      <c r="G8" s="12" t="s">
        <v>23</v>
      </c>
      <c r="H8" s="5">
        <f>IF(ISNA(VLOOKUP(VLOOKUP(G8,'Detailed Techniques'!$A:$G,7,0),'Score Defs'!$A:$B,2,0)),"",VLOOKUP(VLOOKUP(G8,'Detailed Techniques'!$A:$G,7,0),'Score Defs'!$A:$B,2,0))</f>
        <v>1</v>
      </c>
      <c r="I8" s="12" t="s">
        <v>69</v>
      </c>
      <c r="J8" s="5">
        <f>IF(ISNA(VLOOKUP(VLOOKUP(I8,'Detailed Techniques'!$A:$G,7,0),'Score Defs'!$A:$B,2,0)),"",VLOOKUP(VLOOKUP(I8,'Detailed Techniques'!$A:$G,7,0),'Score Defs'!$A:$B,2,0))</f>
        <v>1</v>
      </c>
      <c r="K8" s="12" t="s">
        <v>55</v>
      </c>
      <c r="L8" s="5">
        <f>IF(ISNA(VLOOKUP(VLOOKUP(K8,'Detailed Techniques'!$A:$G,7,0),'Score Defs'!$A:$B,2,0)),"",VLOOKUP(VLOOKUP(K8,'Detailed Techniques'!$A:$G,7,0),'Score Defs'!$A:$B,2,0))</f>
        <v>1</v>
      </c>
      <c r="M8" s="12" t="s">
        <v>48</v>
      </c>
      <c r="N8" s="5">
        <f>IF(ISNA(VLOOKUP(VLOOKUP(M8,'Detailed Techniques'!$A:$G,7,0),'Score Defs'!$A:$B,2,0)),"",VLOOKUP(VLOOKUP(M8,'Detailed Techniques'!$A:$G,7,0),'Score Defs'!$A:$B,2,0))</f>
        <v>1</v>
      </c>
      <c r="O8" s="12" t="s">
        <v>41</v>
      </c>
      <c r="P8" s="5">
        <f>IF(ISNA(VLOOKUP(VLOOKUP(O8,'Detailed Techniques'!$A:$G,7,0),'Score Defs'!$A:$B,2,0)),"",VLOOKUP(VLOOKUP(O8,'Detailed Techniques'!$A:$G,7,0),'Score Defs'!$A:$B,2,0))</f>
        <v>1</v>
      </c>
      <c r="Q8" s="12" t="s">
        <v>65</v>
      </c>
      <c r="R8" s="5">
        <f>IF(ISNA(VLOOKUP(VLOOKUP(Q8,'Detailed Techniques'!$A:$G,7,0),'Score Defs'!$A:$B,2,0)),"",VLOOKUP(VLOOKUP(Q8,'Detailed Techniques'!$A:$G,7,0),'Score Defs'!$A:$B,2,0))</f>
        <v>1</v>
      </c>
      <c r="S8" s="12" t="s">
        <v>66</v>
      </c>
      <c r="T8" s="5">
        <f>IF(ISNA(VLOOKUP(VLOOKUP(S8,'Detailed Techniques'!$A:$G,7,0),'Score Defs'!$A:$B,2,0)),"",VLOOKUP(VLOOKUP(S8,'Detailed Techniques'!$A:$G,7,0),'Score Defs'!$A:$B,2,0))</f>
        <v>1</v>
      </c>
    </row>
    <row r="9" spans="1:25" ht="30" x14ac:dyDescent="0.2">
      <c r="A9" s="12" t="s">
        <v>37</v>
      </c>
      <c r="B9" s="5">
        <f>IF(ISNA(VLOOKUP(VLOOKUP(A9,'Detailed Techniques'!$A:$G,7,0),'Score Defs'!$A:$B,2,0)),"",VLOOKUP(VLOOKUP(A9,'Detailed Techniques'!$A:$G,7,0),'Score Defs'!$A:$B,2,0))</f>
        <v>1</v>
      </c>
      <c r="C9" s="12" t="s">
        <v>659</v>
      </c>
      <c r="D9" s="5">
        <f>IF(ISNA(VLOOKUP(VLOOKUP(C9,'Detailed Techniques'!$A:$G,7,0),'Score Defs'!$A:$B,2,0)),"",VLOOKUP(VLOOKUP(C9,'Detailed Techniques'!$A:$G,7,0),'Score Defs'!$A:$B,2,0))</f>
        <v>1</v>
      </c>
      <c r="E9" s="12" t="s">
        <v>575</v>
      </c>
      <c r="F9" s="5">
        <f>IF(ISNA(VLOOKUP(VLOOKUP(E9,'Detailed Techniques'!$A:$G,7,0),'Score Defs'!$A:$B,2,0)),"",VLOOKUP(VLOOKUP(E9,'Detailed Techniques'!$A:$G,7,0),'Score Defs'!$A:$B,2,0))</f>
        <v>1</v>
      </c>
      <c r="G9" s="12" t="s">
        <v>53</v>
      </c>
      <c r="H9" s="5">
        <f>IF(ISNA(VLOOKUP(VLOOKUP(G9,'Detailed Techniques'!$A:$G,7,0),'Score Defs'!$A:$B,2,0)),"",VLOOKUP(VLOOKUP(G9,'Detailed Techniques'!$A:$G,7,0),'Score Defs'!$A:$B,2,0))</f>
        <v>1</v>
      </c>
      <c r="I9" s="12" t="s">
        <v>77</v>
      </c>
      <c r="J9" s="5">
        <f>IF(ISNA(VLOOKUP(VLOOKUP(I9,'Detailed Techniques'!$A:$G,7,0),'Score Defs'!$A:$B,2,0)),"",VLOOKUP(VLOOKUP(I9,'Detailed Techniques'!$A:$G,7,0),'Score Defs'!$A:$B,2,0))</f>
        <v>1</v>
      </c>
      <c r="K9" s="12" t="s">
        <v>62</v>
      </c>
      <c r="L9" s="5">
        <f>IF(ISNA(VLOOKUP(VLOOKUP(K9,'Detailed Techniques'!$A:$G,7,0),'Score Defs'!$A:$B,2,0)),"",VLOOKUP(VLOOKUP(K9,'Detailed Techniques'!$A:$G,7,0),'Score Defs'!$A:$B,2,0))</f>
        <v>1</v>
      </c>
      <c r="M9" s="12" t="s">
        <v>633</v>
      </c>
      <c r="N9" s="5">
        <f>IF(ISNA(VLOOKUP(VLOOKUP(M9,'Detailed Techniques'!$A:$G,7,0),'Score Defs'!$A:$B,2,0)),"",VLOOKUP(VLOOKUP(M9,'Detailed Techniques'!$A:$G,7,0),'Score Defs'!$A:$B,2,0))</f>
        <v>1</v>
      </c>
      <c r="O9" s="12" t="s">
        <v>72</v>
      </c>
      <c r="P9" s="5">
        <f>IF(ISNA(VLOOKUP(VLOOKUP(O9,'Detailed Techniques'!$A:$G,7,0),'Score Defs'!$A:$B,2,0)),"",VLOOKUP(VLOOKUP(O9,'Detailed Techniques'!$A:$G,7,0),'Score Defs'!$A:$B,2,0))</f>
        <v>1</v>
      </c>
      <c r="Q9" s="12" t="s">
        <v>73</v>
      </c>
      <c r="R9" s="5">
        <f>IF(ISNA(VLOOKUP(VLOOKUP(Q9,'Detailed Techniques'!$A:$G,7,0),'Score Defs'!$A:$B,2,0)),"",VLOOKUP(VLOOKUP(Q9,'Detailed Techniques'!$A:$G,7,0),'Score Defs'!$A:$B,2,0))</f>
        <v>1</v>
      </c>
      <c r="S9" s="12" t="s">
        <v>74</v>
      </c>
      <c r="T9" s="5">
        <f>IF(ISNA(VLOOKUP(VLOOKUP(S9,'Detailed Techniques'!$A:$G,7,0),'Score Defs'!$A:$B,2,0)),"",VLOOKUP(VLOOKUP(S9,'Detailed Techniques'!$A:$G,7,0),'Score Defs'!$A:$B,2,0))</f>
        <v>1</v>
      </c>
    </row>
    <row r="10" spans="1:25" x14ac:dyDescent="0.2">
      <c r="A10" s="12" t="s">
        <v>46</v>
      </c>
      <c r="B10" s="5">
        <f>IF(ISNA(VLOOKUP(VLOOKUP(A10,'Detailed Techniques'!$A:$G,7,0),'Score Defs'!$A:$B,2,0)),"",VLOOKUP(VLOOKUP(A10,'Detailed Techniques'!$A:$G,7,0),'Score Defs'!$A:$B,2,0))</f>
        <v>1</v>
      </c>
      <c r="C10" s="12" t="s">
        <v>23</v>
      </c>
      <c r="D10" s="5">
        <f>IF(ISNA(VLOOKUP(VLOOKUP(C10,'Detailed Techniques'!$A:$G,7,0),'Score Defs'!$A:$B,2,0)),"",VLOOKUP(VLOOKUP(C10,'Detailed Techniques'!$A:$G,7,0),'Score Defs'!$A:$B,2,0))</f>
        <v>1</v>
      </c>
      <c r="E10" s="12" t="s">
        <v>76</v>
      </c>
      <c r="F10" s="5">
        <f>IF(ISNA(VLOOKUP(VLOOKUP(E10,'Detailed Techniques'!$A:$G,7,0),'Score Defs'!$A:$B,2,0)),"",VLOOKUP(VLOOKUP(E10,'Detailed Techniques'!$A:$G,7,0),'Score Defs'!$A:$B,2,0))</f>
        <v>1</v>
      </c>
      <c r="G10" s="12" t="s">
        <v>580</v>
      </c>
      <c r="H10" s="5">
        <f>IF(ISNA(VLOOKUP(VLOOKUP(G10,'Detailed Techniques'!$A:$G,7,0),'Score Defs'!$A:$B,2,0)),"",VLOOKUP(VLOOKUP(G10,'Detailed Techniques'!$A:$G,7,0),'Score Defs'!$A:$B,2,0))</f>
        <v>1</v>
      </c>
      <c r="I10" s="12" t="s">
        <v>84</v>
      </c>
      <c r="J10" s="5">
        <f>IF(ISNA(VLOOKUP(VLOOKUP(I10,'Detailed Techniques'!$A:$G,7,0),'Score Defs'!$A:$B,2,0)),"",VLOOKUP(VLOOKUP(I10,'Detailed Techniques'!$A:$G,7,0),'Score Defs'!$A:$B,2,0))</f>
        <v>1</v>
      </c>
      <c r="K10" s="12" t="s">
        <v>70</v>
      </c>
      <c r="L10" s="5">
        <f>IF(ISNA(VLOOKUP(VLOOKUP(K10,'Detailed Techniques'!$A:$G,7,0),'Score Defs'!$A:$B,2,0)),"",VLOOKUP(VLOOKUP(K10,'Detailed Techniques'!$A:$G,7,0),'Score Defs'!$A:$B,2,0))</f>
        <v>1</v>
      </c>
      <c r="M10" s="12" t="s">
        <v>63</v>
      </c>
      <c r="N10" s="5">
        <f>IF(ISNA(VLOOKUP(VLOOKUP(M10,'Detailed Techniques'!$A:$G,7,0),'Score Defs'!$A:$B,2,0)),"",VLOOKUP(VLOOKUP(M10,'Detailed Techniques'!$A:$G,7,0),'Score Defs'!$A:$B,2,0))</f>
        <v>1</v>
      </c>
      <c r="O10" s="12" t="s">
        <v>53</v>
      </c>
      <c r="P10" s="5">
        <f>IF(ISNA(VLOOKUP(VLOOKUP(O10,'Detailed Techniques'!$A:$G,7,0),'Score Defs'!$A:$B,2,0)),"",VLOOKUP(VLOOKUP(O10,'Detailed Techniques'!$A:$G,7,0),'Score Defs'!$A:$B,2,0))</f>
        <v>1</v>
      </c>
      <c r="Q10" s="12" t="s">
        <v>80</v>
      </c>
      <c r="R10" s="5">
        <f>IF(ISNA(VLOOKUP(VLOOKUP(Q10,'Detailed Techniques'!$A:$G,7,0),'Score Defs'!$A:$B,2,0)),"",VLOOKUP(VLOOKUP(Q10,'Detailed Techniques'!$A:$G,7,0),'Score Defs'!$A:$B,2,0))</f>
        <v>1</v>
      </c>
      <c r="S10" s="12" t="s">
        <v>88</v>
      </c>
      <c r="T10" s="5">
        <f>IF(ISNA(VLOOKUP(VLOOKUP(S10,'Detailed Techniques'!$A:$G,7,0),'Score Defs'!$A:$B,2,0)),"",VLOOKUP(VLOOKUP(S10,'Detailed Techniques'!$A:$G,7,0),'Score Defs'!$A:$B,2,0))</f>
        <v>1</v>
      </c>
    </row>
    <row r="11" spans="1:25" ht="39" customHeight="1" x14ac:dyDescent="0.2">
      <c r="A11" s="12" t="s">
        <v>707</v>
      </c>
      <c r="B11" s="5">
        <f>IF(ISNA(VLOOKUP(VLOOKUP(A11,'Detailed Techniques'!$A:$G,7,0),'Score Defs'!$A:$B,2,0)),"",VLOOKUP(VLOOKUP(A11,'Detailed Techniques'!$A:$G,7,0),'Score Defs'!$A:$B,2,0))</f>
        <v>1</v>
      </c>
      <c r="C11" s="12" t="s">
        <v>59</v>
      </c>
      <c r="D11" s="5">
        <f>IF(ISNA(VLOOKUP(VLOOKUP(C11,'Detailed Techniques'!$A:$G,7,0),'Score Defs'!$A:$B,2,0)),"",VLOOKUP(VLOOKUP(C11,'Detailed Techniques'!$A:$G,7,0),'Score Defs'!$A:$B,2,0))</f>
        <v>1</v>
      </c>
      <c r="E11" s="12" t="s">
        <v>36</v>
      </c>
      <c r="F11" s="5">
        <f>IF(ISNA(VLOOKUP(VLOOKUP(E11,'Detailed Techniques'!$A:$G,7,0),'Score Defs'!$A:$B,2,0)),"",VLOOKUP(VLOOKUP(E11,'Detailed Techniques'!$A:$G,7,0),'Score Defs'!$A:$B,2,0))</f>
        <v>1</v>
      </c>
      <c r="G11" s="12" t="s">
        <v>585</v>
      </c>
      <c r="H11" s="5">
        <f>IF(ISNA(VLOOKUP(VLOOKUP(G11,'Detailed Techniques'!$A:$G,7,0),'Score Defs'!$A:$B,2,0)),"",VLOOKUP(VLOOKUP(G11,'Detailed Techniques'!$A:$G,7,0),'Score Defs'!$A:$B,2,0))</f>
        <v>1</v>
      </c>
      <c r="I11" s="12" t="s">
        <v>91</v>
      </c>
      <c r="J11" s="5">
        <f>IF(ISNA(VLOOKUP(VLOOKUP(I11,'Detailed Techniques'!$A:$G,7,0),'Score Defs'!$A:$B,2,0)),"",VLOOKUP(VLOOKUP(I11,'Detailed Techniques'!$A:$G,7,0),'Score Defs'!$A:$B,2,0))</f>
        <v>1</v>
      </c>
      <c r="K11" s="12" t="s">
        <v>78</v>
      </c>
      <c r="L11" s="5">
        <f>IF(ISNA(VLOOKUP(VLOOKUP(K11,'Detailed Techniques'!$A:$G,7,0),'Score Defs'!$A:$B,2,0)),"",VLOOKUP(VLOOKUP(K11,'Detailed Techniques'!$A:$G,7,0),'Score Defs'!$A:$B,2,0))</f>
        <v>1</v>
      </c>
      <c r="M11" s="12" t="s">
        <v>71</v>
      </c>
      <c r="N11" s="5">
        <f>IF(ISNA(VLOOKUP(VLOOKUP(M11,'Detailed Techniques'!$A:$G,7,0),'Score Defs'!$A:$B,2,0)),"",VLOOKUP(VLOOKUP(M11,'Detailed Techniques'!$A:$G,7,0),'Score Defs'!$A:$B,2,0))</f>
        <v>1</v>
      </c>
      <c r="O11" s="12" t="s">
        <v>87</v>
      </c>
      <c r="P11" s="5">
        <f>IF(ISNA(VLOOKUP(VLOOKUP(O11,'Detailed Techniques'!$A:$G,7,0),'Score Defs'!$A:$B,2,0)),"",VLOOKUP(VLOOKUP(O11,'Detailed Techniques'!$A:$G,7,0),'Score Defs'!$A:$B,2,0))</f>
        <v>1</v>
      </c>
      <c r="Q11" s="3"/>
      <c r="R11" s="5" t="str">
        <f>IF(ISNA(VLOOKUP(VLOOKUP(Q11,'Detailed Techniques'!$A:$G,7,0),'Score Defs'!$A:$B,2,0)),"",VLOOKUP(VLOOKUP(Q11,'Detailed Techniques'!$A:$G,7,0),'Score Defs'!$A:$B,2,0))</f>
        <v/>
      </c>
      <c r="S11" s="12" t="s">
        <v>95</v>
      </c>
      <c r="T11" s="5">
        <f>IF(ISNA(VLOOKUP(VLOOKUP(S11,'Detailed Techniques'!$A:$G,7,0),'Score Defs'!$A:$B,2,0)),"",VLOOKUP(VLOOKUP(S11,'Detailed Techniques'!$A:$G,7,0),'Score Defs'!$A:$B,2,0))</f>
        <v>1</v>
      </c>
      <c r="Y11">
        <v>4</v>
      </c>
    </row>
    <row r="12" spans="1:25" ht="18" x14ac:dyDescent="0.2">
      <c r="A12" s="12" t="s">
        <v>45</v>
      </c>
      <c r="B12" s="5">
        <f>IF(ISNA(VLOOKUP(VLOOKUP(A12,'Detailed Techniques'!$A:$G,7,0),'Score Defs'!$A:$B,2,0)),"",VLOOKUP(VLOOKUP(A12,'Detailed Techniques'!$A:$G,7,0),'Score Defs'!$A:$B,2,0))</f>
        <v>1</v>
      </c>
      <c r="C12" s="12" t="s">
        <v>673</v>
      </c>
      <c r="D12" s="5">
        <f>IF(ISNA(VLOOKUP(VLOOKUP(C12,'Detailed Techniques'!$A:$G,7,0),'Score Defs'!$A:$B,2,0)),"",VLOOKUP(VLOOKUP(C12,'Detailed Techniques'!$A:$G,7,0),'Score Defs'!$A:$B,2,0))</f>
        <v>1</v>
      </c>
      <c r="E12" s="12" t="s">
        <v>45</v>
      </c>
      <c r="F12" s="5">
        <f>IF(ISNA(VLOOKUP(VLOOKUP(E12,'Detailed Techniques'!$A:$G,7,0),'Score Defs'!$A:$B,2,0)),"",VLOOKUP(VLOOKUP(E12,'Detailed Techniques'!$A:$G,7,0),'Score Defs'!$A:$B,2,0))</f>
        <v>1</v>
      </c>
      <c r="G12" s="12" t="s">
        <v>60</v>
      </c>
      <c r="H12" s="5">
        <f>IF(ISNA(VLOOKUP(VLOOKUP(G12,'Detailed Techniques'!$A:$G,7,0),'Score Defs'!$A:$B,2,0)),"",VLOOKUP(VLOOKUP(G12,'Detailed Techniques'!$A:$G,7,0),'Score Defs'!$A:$B,2,0))</f>
        <v>1</v>
      </c>
      <c r="I12" s="12" t="s">
        <v>99</v>
      </c>
      <c r="J12" s="5">
        <f>IF(ISNA(VLOOKUP(VLOOKUP(I12,'Detailed Techniques'!$A:$G,7,0),'Score Defs'!$A:$B,2,0)),"",VLOOKUP(VLOOKUP(I12,'Detailed Techniques'!$A:$G,7,0),'Score Defs'!$A:$B,2,0))</f>
        <v>1</v>
      </c>
      <c r="K12" s="12" t="s">
        <v>85</v>
      </c>
      <c r="L12" s="5">
        <f>IF(ISNA(VLOOKUP(VLOOKUP(K12,'Detailed Techniques'!$A:$G,7,0),'Score Defs'!$A:$B,2,0)),"",VLOOKUP(VLOOKUP(K12,'Detailed Techniques'!$A:$G,7,0),'Score Defs'!$A:$B,2,0))</f>
        <v>1</v>
      </c>
      <c r="M12" s="12" t="s">
        <v>79</v>
      </c>
      <c r="N12" s="5">
        <f>IF(ISNA(VLOOKUP(VLOOKUP(M12,'Detailed Techniques'!$A:$G,7,0),'Score Defs'!$A:$B,2,0)),"",VLOOKUP(VLOOKUP(M12,'Detailed Techniques'!$A:$G,7,0),'Score Defs'!$A:$B,2,0))</f>
        <v>1</v>
      </c>
      <c r="O12" s="12" t="s">
        <v>94</v>
      </c>
      <c r="P12" s="5">
        <f>IF(ISNA(VLOOKUP(VLOOKUP(O12,'Detailed Techniques'!$A:$G,7,0),'Score Defs'!$A:$B,2,0)),"",VLOOKUP(VLOOKUP(O12,'Detailed Techniques'!$A:$G,7,0),'Score Defs'!$A:$B,2,0))</f>
        <v>1</v>
      </c>
      <c r="Q12" s="3"/>
      <c r="R12" s="3"/>
      <c r="S12" s="12" t="s">
        <v>81</v>
      </c>
      <c r="T12" s="5">
        <f>IF(ISNA(VLOOKUP(VLOOKUP(S12,'Detailed Techniques'!$A:$G,7,0),'Score Defs'!$A:$B,2,0)),"",VLOOKUP(VLOOKUP(S12,'Detailed Techniques'!$A:$G,7,0),'Score Defs'!$A:$B,2,0))</f>
        <v>1</v>
      </c>
    </row>
    <row r="13" spans="1:25" ht="28.5" customHeight="1" x14ac:dyDescent="0.2">
      <c r="A13" s="12" t="s">
        <v>659</v>
      </c>
      <c r="B13" s="5">
        <f>IF(ISNA(VLOOKUP(VLOOKUP(A13,'Detailed Techniques'!$A:$G,7,0),'Score Defs'!$A:$B,2,0)),"",VLOOKUP(VLOOKUP(A13,'Detailed Techniques'!$A:$G,7,0),'Score Defs'!$A:$B,2,0))</f>
        <v>1</v>
      </c>
      <c r="C13" s="12" t="s">
        <v>75</v>
      </c>
      <c r="D13" s="5">
        <f>IF(ISNA(VLOOKUP(VLOOKUP(C13,'Detailed Techniques'!$A:$G,7,0),'Score Defs'!$A:$B,2,0)),"",VLOOKUP(VLOOKUP(C13,'Detailed Techniques'!$A:$G,7,0),'Score Defs'!$A:$B,2,0))</f>
        <v>1</v>
      </c>
      <c r="E13" s="12" t="s">
        <v>67</v>
      </c>
      <c r="F13" s="5">
        <f>IF(ISNA(VLOOKUP(VLOOKUP(E13,'Detailed Techniques'!$A:$G,7,0),'Score Defs'!$A:$B,2,0)),"",VLOOKUP(VLOOKUP(E13,'Detailed Techniques'!$A:$G,7,0),'Score Defs'!$A:$B,2,0))</f>
        <v>1</v>
      </c>
      <c r="G13" s="12" t="s">
        <v>599</v>
      </c>
      <c r="H13" s="5">
        <f>IF(ISNA(VLOOKUP(VLOOKUP(G13,'Detailed Techniques'!$A:$G,7,0),'Score Defs'!$A:$B,2,0)),"",VLOOKUP(VLOOKUP(G13,'Detailed Techniques'!$A:$G,7,0),'Score Defs'!$A:$B,2,0))</f>
        <v>1</v>
      </c>
      <c r="I13" s="12" t="s">
        <v>103</v>
      </c>
      <c r="J13" s="5">
        <f>IF(ISNA(VLOOKUP(VLOOKUP(I13,'Detailed Techniques'!$A:$G,7,0),'Score Defs'!$A:$B,2,0)),"",VLOOKUP(VLOOKUP(I13,'Detailed Techniques'!$A:$G,7,0),'Score Defs'!$A:$B,2,0))</f>
        <v>1</v>
      </c>
      <c r="K13" s="12" t="s">
        <v>92</v>
      </c>
      <c r="L13" s="5">
        <f>IF(ISNA(VLOOKUP(VLOOKUP(K13,'Detailed Techniques'!$A:$G,7,0),'Score Defs'!$A:$B,2,0)),"",VLOOKUP(VLOOKUP(K13,'Detailed Techniques'!$A:$G,7,0),'Score Defs'!$A:$B,2,0))</f>
        <v>1</v>
      </c>
      <c r="M13" s="12" t="s">
        <v>86</v>
      </c>
      <c r="N13" s="5">
        <f>IF(ISNA(VLOOKUP(VLOOKUP(M13,'Detailed Techniques'!$A:$G,7,0),'Score Defs'!$A:$B,2,0)),"",VLOOKUP(VLOOKUP(M13,'Detailed Techniques'!$A:$G,7,0),'Score Defs'!$A:$B,2,0))</f>
        <v>1</v>
      </c>
      <c r="O13" s="3"/>
      <c r="P13" s="3"/>
      <c r="Q13" s="3"/>
      <c r="R13" s="3"/>
      <c r="S13" s="12" t="s">
        <v>62</v>
      </c>
      <c r="T13" s="5">
        <f>IF(ISNA(VLOOKUP(VLOOKUP(S13,'Detailed Techniques'!$A:$G,7,0),'Score Defs'!$A:$B,2,0)),"",VLOOKUP(VLOOKUP(S13,'Detailed Techniques'!$A:$G,7,0),'Score Defs'!$A:$B,2,0))</f>
        <v>1</v>
      </c>
    </row>
    <row r="14" spans="1:25" ht="30" x14ac:dyDescent="0.2">
      <c r="A14" s="12" t="s">
        <v>82</v>
      </c>
      <c r="B14" s="5">
        <f>IF(ISNA(VLOOKUP(VLOOKUP(A14,'Detailed Techniques'!$A:$G,7,0),'Score Defs'!$A:$B,2,0)),"",VLOOKUP(VLOOKUP(A14,'Detailed Techniques'!$A:$G,7,0),'Score Defs'!$A:$B,2,0))</f>
        <v>1</v>
      </c>
      <c r="C14" s="12" t="s">
        <v>83</v>
      </c>
      <c r="D14" s="5">
        <f>IF(ISNA(VLOOKUP(VLOOKUP(C14,'Detailed Techniques'!$A:$G,7,0),'Score Defs'!$A:$B,2,0)),"",VLOOKUP(VLOOKUP(C14,'Detailed Techniques'!$A:$G,7,0),'Score Defs'!$A:$B,2,0))</f>
        <v>1</v>
      </c>
      <c r="E14" s="12" t="s">
        <v>23</v>
      </c>
      <c r="F14" s="5">
        <f>IF(ISNA(VLOOKUP(VLOOKUP(E14,'Detailed Techniques'!$A:$G,7,0),'Score Defs'!$A:$B,2,0)),"",VLOOKUP(VLOOKUP(E14,'Detailed Techniques'!$A:$G,7,0),'Score Defs'!$A:$B,2,0))</f>
        <v>1</v>
      </c>
      <c r="G14" s="12" t="s">
        <v>703</v>
      </c>
      <c r="H14" s="5">
        <f>IF(ISNA(VLOOKUP(VLOOKUP(G14,'Detailed Techniques'!$A:$G,7,0),'Score Defs'!$A:$B,2,0)),"",VLOOKUP(VLOOKUP(G14,'Detailed Techniques'!$A:$G,7,0),'Score Defs'!$A:$B,2,0))</f>
        <v>1</v>
      </c>
      <c r="I14" s="12" t="s">
        <v>716</v>
      </c>
      <c r="J14" s="5">
        <f>IF(ISNA(VLOOKUP(VLOOKUP(I14,'Detailed Techniques'!$A:$G,7,0),'Score Defs'!$A:$B,2,0)),"",VLOOKUP(VLOOKUP(I14,'Detailed Techniques'!$A:$G,7,0),'Score Defs'!$A:$B,2,0))</f>
        <v>1</v>
      </c>
      <c r="K14" s="12" t="s">
        <v>100</v>
      </c>
      <c r="L14" s="5">
        <f>IF(ISNA(VLOOKUP(VLOOKUP(K14,'Detailed Techniques'!$A:$G,7,0),'Score Defs'!$A:$B,2,0)),"",VLOOKUP(VLOOKUP(K14,'Detailed Techniques'!$A:$G,7,0),'Score Defs'!$A:$B,2,0))</f>
        <v>1</v>
      </c>
      <c r="M14" s="12" t="s">
        <v>93</v>
      </c>
      <c r="N14" s="5">
        <f>IF(ISNA(VLOOKUP(VLOOKUP(M14,'Detailed Techniques'!$A:$G,7,0),'Score Defs'!$A:$B,2,0)),"",VLOOKUP(VLOOKUP(M14,'Detailed Techniques'!$A:$G,7,0),'Score Defs'!$A:$B,2,0))</f>
        <v>1</v>
      </c>
      <c r="O14" s="3"/>
      <c r="P14" s="3"/>
      <c r="Q14" s="3"/>
      <c r="R14" s="3"/>
      <c r="S14" s="12" t="s">
        <v>106</v>
      </c>
      <c r="T14" s="5">
        <f>IF(ISNA(VLOOKUP(VLOOKUP(S14,'Detailed Techniques'!$A:$G,7,0),'Score Defs'!$A:$B,2,0)),"",VLOOKUP(VLOOKUP(S14,'Detailed Techniques'!$A:$G,7,0),'Score Defs'!$A:$B,2,0))</f>
        <v>1</v>
      </c>
    </row>
    <row r="15" spans="1:25" ht="30" x14ac:dyDescent="0.2">
      <c r="A15" s="12" t="s">
        <v>59</v>
      </c>
      <c r="B15" s="5">
        <f>IF(ISNA(VLOOKUP(VLOOKUP(A15,'Detailed Techniques'!$A:$G,7,0),'Score Defs'!$A:$B,2,0)),"",VLOOKUP(VLOOKUP(A15,'Detailed Techniques'!$A:$G,7,0),'Score Defs'!$A:$B,2,0))</f>
        <v>1</v>
      </c>
      <c r="C15" s="12" t="s">
        <v>89</v>
      </c>
      <c r="D15" s="5">
        <f>IF(ISNA(VLOOKUP(VLOOKUP(C15,'Detailed Techniques'!$A:$G,7,0),'Score Defs'!$A:$B,2,0)),"",VLOOKUP(VLOOKUP(C15,'Detailed Techniques'!$A:$G,7,0),'Score Defs'!$A:$B,2,0))</f>
        <v>1</v>
      </c>
      <c r="E15" s="12" t="s">
        <v>90</v>
      </c>
      <c r="F15" s="5">
        <f>IF(ISNA(VLOOKUP(VLOOKUP(E15,'Detailed Techniques'!$A:$G,7,0),'Score Defs'!$A:$B,2,0)),"",VLOOKUP(VLOOKUP(E15,'Detailed Techniques'!$A:$G,7,0),'Score Defs'!$A:$B,2,0))</f>
        <v>1</v>
      </c>
      <c r="G15" s="12" t="s">
        <v>68</v>
      </c>
      <c r="H15" s="5">
        <f>IF(ISNA(VLOOKUP(VLOOKUP(G15,'Detailed Techniques'!$A:$G,7,0),'Score Defs'!$A:$B,2,0)),"",VLOOKUP(VLOOKUP(G15,'Detailed Techniques'!$A:$G,7,0),'Score Defs'!$A:$B,2,0))</f>
        <v>1</v>
      </c>
      <c r="I15" s="12" t="s">
        <v>717</v>
      </c>
      <c r="J15" s="5">
        <f>IF(ISNA(VLOOKUP(VLOOKUP(I15,'Detailed Techniques'!$A:$G,7,0),'Score Defs'!$A:$B,2,0)),"",VLOOKUP(VLOOKUP(I15,'Detailed Techniques'!$A:$G,7,0),'Score Defs'!$A:$B,2,0))</f>
        <v>1</v>
      </c>
      <c r="K15" s="12" t="s">
        <v>104</v>
      </c>
      <c r="L15" s="5">
        <f>IF(ISNA(VLOOKUP(VLOOKUP(K15,'Detailed Techniques'!$A:$G,7,0),'Score Defs'!$A:$B,2,0)),"",VLOOKUP(VLOOKUP(K15,'Detailed Techniques'!$A:$G,7,0),'Score Defs'!$A:$B,2,0))</f>
        <v>1</v>
      </c>
      <c r="M15" s="12" t="s">
        <v>97</v>
      </c>
      <c r="N15" s="5">
        <f>IF(ISNA(VLOOKUP(VLOOKUP(M15,'Detailed Techniques'!$A:$G,7,0),'Score Defs'!$A:$B,2,0)),"",VLOOKUP(VLOOKUP(M15,'Detailed Techniques'!$A:$G,7,0),'Score Defs'!$A:$B,2,0))</f>
        <v>1</v>
      </c>
      <c r="O15" s="3"/>
      <c r="P15" s="3"/>
      <c r="Q15" s="3"/>
      <c r="R15" s="3"/>
      <c r="S15" s="12" t="s">
        <v>112</v>
      </c>
      <c r="T15" s="5">
        <f>IF(ISNA(VLOOKUP(VLOOKUP(S15,'Detailed Techniques'!$A:$G,7,0),'Score Defs'!$A:$B,2,0)),"",VLOOKUP(VLOOKUP(S15,'Detailed Techniques'!$A:$G,7,0),'Score Defs'!$A:$B,2,0))</f>
        <v>1</v>
      </c>
    </row>
    <row r="16" spans="1:25" ht="30" x14ac:dyDescent="0.2">
      <c r="A16" s="12" t="s">
        <v>664</v>
      </c>
      <c r="B16" s="5">
        <f>IF(ISNA(VLOOKUP(VLOOKUP(A16,'Detailed Techniques'!$A:$G,7,0),'Score Defs'!$A:$B,2,0)),"",VLOOKUP(VLOOKUP(A16,'Detailed Techniques'!$A:$G,7,0),'Score Defs'!$A:$B,2,0))</f>
        <v>1</v>
      </c>
      <c r="C16" s="12" t="s">
        <v>622</v>
      </c>
      <c r="D16" s="5">
        <f>IF(ISNA(VLOOKUP(VLOOKUP(C16,'Detailed Techniques'!$A:$G,7,0),'Score Defs'!$A:$B,2,0)),"",VLOOKUP(VLOOKUP(C16,'Detailed Techniques'!$A:$G,7,0),'Score Defs'!$A:$B,2,0))</f>
        <v>1</v>
      </c>
      <c r="E16" s="12" t="s">
        <v>98</v>
      </c>
      <c r="F16" s="5">
        <f>IF(ISNA(VLOOKUP(VLOOKUP(E16,'Detailed Techniques'!$A:$G,7,0),'Score Defs'!$A:$B,2,0)),"",VLOOKUP(VLOOKUP(E16,'Detailed Techniques'!$A:$G,7,0),'Score Defs'!$A:$B,2,0))</f>
        <v>1</v>
      </c>
      <c r="G16" s="3"/>
      <c r="H16" s="3"/>
      <c r="I16" s="12" t="s">
        <v>109</v>
      </c>
      <c r="J16" s="5">
        <f>IF(ISNA(VLOOKUP(VLOOKUP(I16,'Detailed Techniques'!$A:$G,7,0),'Score Defs'!$A:$B,2,0)),"",VLOOKUP(VLOOKUP(I16,'Detailed Techniques'!$A:$G,7,0),'Score Defs'!$A:$B,2,0))</f>
        <v>1</v>
      </c>
      <c r="K16" s="12" t="s">
        <v>110</v>
      </c>
      <c r="L16" s="5">
        <f>IF(ISNA(VLOOKUP(VLOOKUP(K16,'Detailed Techniques'!$A:$G,7,0),'Score Defs'!$A:$B,2,0)),"",VLOOKUP(VLOOKUP(K16,'Detailed Techniques'!$A:$G,7,0),'Score Defs'!$A:$B,2,0))</f>
        <v>1</v>
      </c>
      <c r="M16" s="12" t="s">
        <v>105</v>
      </c>
      <c r="N16" s="5">
        <f>IF(ISNA(VLOOKUP(VLOOKUP(M16,'Detailed Techniques'!$A:$G,7,0),'Score Defs'!$A:$B,2,0)),"",VLOOKUP(VLOOKUP(M16,'Detailed Techniques'!$A:$G,7,0),'Score Defs'!$A:$B,2,0))</f>
        <v>1</v>
      </c>
      <c r="O16" s="3"/>
      <c r="P16" s="3"/>
      <c r="Q16" s="3"/>
      <c r="R16" s="3"/>
      <c r="S16" s="12" t="s">
        <v>115</v>
      </c>
      <c r="T16" s="5">
        <f>IF(ISNA(VLOOKUP(VLOOKUP(S16,'Detailed Techniques'!$A:$G,7,0),'Score Defs'!$A:$B,2,0)),"",VLOOKUP(VLOOKUP(S16,'Detailed Techniques'!$A:$G,7,0),'Score Defs'!$A:$B,2,0))</f>
        <v>1</v>
      </c>
    </row>
    <row r="17" spans="1:20" ht="18" x14ac:dyDescent="0.2">
      <c r="A17" s="12" t="s">
        <v>96</v>
      </c>
      <c r="B17" s="5">
        <f>IF(ISNA(VLOOKUP(VLOOKUP(A17,'Detailed Techniques'!$A:$G,7,0),'Score Defs'!$A:$B,2,0)),"",VLOOKUP(VLOOKUP(A17,'Detailed Techniques'!$A:$G,7,0),'Score Defs'!$A:$B,2,0))</f>
        <v>1</v>
      </c>
      <c r="C17" s="12" t="s">
        <v>97</v>
      </c>
      <c r="D17" s="5">
        <f>IF(ISNA(VLOOKUP(VLOOKUP(C17,'Detailed Techniques'!$A:$G,7,0),'Score Defs'!$A:$B,2,0)),"",VLOOKUP(VLOOKUP(C17,'Detailed Techniques'!$A:$G,7,0),'Score Defs'!$A:$B,2,0))</f>
        <v>1</v>
      </c>
      <c r="E17" s="12" t="s">
        <v>595</v>
      </c>
      <c r="F17" s="5">
        <f>IF(ISNA(VLOOKUP(VLOOKUP(E17,'Detailed Techniques'!$A:$G,7,0),'Score Defs'!$A:$B,2,0)),"",VLOOKUP(VLOOKUP(E17,'Detailed Techniques'!$A:$G,7,0),'Score Defs'!$A:$B,2,0))</f>
        <v>1</v>
      </c>
      <c r="G17" s="3"/>
      <c r="H17" s="3"/>
      <c r="I17" s="12" t="s">
        <v>114</v>
      </c>
      <c r="J17" s="5">
        <f>IF(ISNA(VLOOKUP(VLOOKUP(I17,'Detailed Techniques'!$A:$G,7,0),'Score Defs'!$A:$B,2,0)),"",VLOOKUP(VLOOKUP(I17,'Detailed Techniques'!$A:$G,7,0),'Score Defs'!$A:$B,2,0))</f>
        <v>1</v>
      </c>
      <c r="K17" s="3"/>
      <c r="L17" s="3"/>
      <c r="M17" s="12" t="s">
        <v>111</v>
      </c>
      <c r="N17" s="5">
        <f>IF(ISNA(VLOOKUP(VLOOKUP(M17,'Detailed Techniques'!$A:$G,7,0),'Score Defs'!$A:$B,2,0)),"",VLOOKUP(VLOOKUP(M17,'Detailed Techniques'!$A:$G,7,0),'Score Defs'!$A:$B,2,0))</f>
        <v>1</v>
      </c>
      <c r="O17" s="3"/>
      <c r="P17" s="3"/>
      <c r="Q17" s="3"/>
      <c r="R17" s="3"/>
      <c r="S17" s="12" t="s">
        <v>120</v>
      </c>
      <c r="T17" s="5">
        <f>IF(ISNA(VLOOKUP(VLOOKUP(S17,'Detailed Techniques'!$A:$G,7,0),'Score Defs'!$A:$B,2,0)),"",VLOOKUP(VLOOKUP(S17,'Detailed Techniques'!$A:$G,7,0),'Score Defs'!$A:$B,2,0))</f>
        <v>1</v>
      </c>
    </row>
    <row r="18" spans="1:20" ht="30" x14ac:dyDescent="0.2">
      <c r="A18" s="12" t="s">
        <v>669</v>
      </c>
      <c r="B18" s="5">
        <f>IF(ISNA(VLOOKUP(VLOOKUP(A18,'Detailed Techniques'!$A:$G,7,0),'Score Defs'!$A:$B,2,0)),"",VLOOKUP(VLOOKUP(A18,'Detailed Techniques'!$A:$G,7,0),'Score Defs'!$A:$B,2,0))</f>
        <v>1</v>
      </c>
      <c r="C18" s="12" t="s">
        <v>101</v>
      </c>
      <c r="D18" s="5">
        <f>IF(ISNA(VLOOKUP(VLOOKUP(C18,'Detailed Techniques'!$A:$G,7,0),'Score Defs'!$A:$B,2,0)),"",VLOOKUP(VLOOKUP(C18,'Detailed Techniques'!$A:$G,7,0),'Score Defs'!$A:$B,2,0))</f>
        <v>1</v>
      </c>
      <c r="E18" s="12" t="s">
        <v>664</v>
      </c>
      <c r="F18" s="5">
        <f>IF(ISNA(VLOOKUP(VLOOKUP(E18,'Detailed Techniques'!$A:$G,7,0),'Score Defs'!$A:$B,2,0)),"",VLOOKUP(VLOOKUP(E18,'Detailed Techniques'!$A:$G,7,0),'Score Defs'!$A:$B,2,0))</f>
        <v>1</v>
      </c>
      <c r="G18" s="3"/>
      <c r="H18" s="3"/>
      <c r="I18" s="12" t="s">
        <v>118</v>
      </c>
      <c r="J18" s="5">
        <f>IF(ISNA(VLOOKUP(VLOOKUP(I18,'Detailed Techniques'!$A:$G,7,0),'Score Defs'!$A:$B,2,0)),"",VLOOKUP(VLOOKUP(I18,'Detailed Techniques'!$A:$G,7,0),'Score Defs'!$A:$B,2,0))</f>
        <v>1</v>
      </c>
      <c r="K18" s="3"/>
      <c r="L18" s="3"/>
      <c r="M18" s="12" t="s">
        <v>638</v>
      </c>
      <c r="N18" s="5">
        <f>IF(ISNA(VLOOKUP(VLOOKUP(M18,'Detailed Techniques'!$A:$G,7,0),'Score Defs'!$A:$B,2,0)),"",VLOOKUP(VLOOKUP(M18,'Detailed Techniques'!$A:$G,7,0),'Score Defs'!$A:$B,2,0))</f>
        <v>1</v>
      </c>
      <c r="O18" s="3"/>
      <c r="P18" s="3"/>
      <c r="Q18" s="3"/>
      <c r="R18" s="3"/>
      <c r="S18" s="12" t="s">
        <v>122</v>
      </c>
      <c r="T18" s="5">
        <f>IF(ISNA(VLOOKUP(VLOOKUP(S18,'Detailed Techniques'!$A:$G,7,0),'Score Defs'!$A:$B,2,0)),"",VLOOKUP(VLOOKUP(S18,'Detailed Techniques'!$A:$G,7,0),'Score Defs'!$A:$B,2,0))</f>
        <v>1</v>
      </c>
    </row>
    <row r="19" spans="1:20" ht="18" x14ac:dyDescent="0.2">
      <c r="A19" s="12" t="s">
        <v>673</v>
      </c>
      <c r="B19" s="5">
        <f>IF(ISNA(VLOOKUP(VLOOKUP(A19,'Detailed Techniques'!$A:$G,7,0),'Score Defs'!$A:$B,2,0)),"",VLOOKUP(VLOOKUP(A19,'Detailed Techniques'!$A:$G,7,0),'Score Defs'!$A:$B,2,0))</f>
        <v>1</v>
      </c>
      <c r="C19" s="12" t="s">
        <v>699</v>
      </c>
      <c r="D19" s="5">
        <f>IF(ISNA(VLOOKUP(VLOOKUP(C19,'Detailed Techniques'!$A:$G,7,0),'Score Defs'!$A:$B,2,0)),"",VLOOKUP(VLOOKUP(C19,'Detailed Techniques'!$A:$G,7,0),'Score Defs'!$A:$B,2,0))</f>
        <v>1</v>
      </c>
      <c r="E19" s="12" t="s">
        <v>608</v>
      </c>
      <c r="F19" s="5">
        <f>IF(ISNA(VLOOKUP(VLOOKUP(E19,'Detailed Techniques'!$A:$G,7,0),'Score Defs'!$A:$B,2,0)),"",VLOOKUP(VLOOKUP(E19,'Detailed Techniques'!$A:$G,7,0),'Score Defs'!$A:$B,2,0))</f>
        <v>1</v>
      </c>
      <c r="G19" s="3"/>
      <c r="H19" s="3"/>
      <c r="I19" s="3"/>
      <c r="J19" s="3"/>
      <c r="K19" s="3"/>
      <c r="L19" s="3"/>
      <c r="M19" s="12" t="s">
        <v>627</v>
      </c>
      <c r="N19" s="5">
        <f>IF(ISNA(VLOOKUP(VLOOKUP(M19,'Detailed Techniques'!$A:$G,7,0),'Score Defs'!$A:$B,2,0)),"",VLOOKUP(VLOOKUP(M19,'Detailed Techniques'!$A:$G,7,0),'Score Defs'!$A:$B,2,0))</f>
        <v>1</v>
      </c>
      <c r="O19" s="3"/>
      <c r="P19" s="3"/>
      <c r="Q19" s="3"/>
      <c r="R19" s="3"/>
      <c r="S19" s="3"/>
      <c r="T19" s="5" t="str">
        <f>IF(ISNA(VLOOKUP(VLOOKUP(S19,'Detailed Techniques'!$A:$G,7,0),'Score Defs'!$A:$B,2,0)),"",VLOOKUP(VLOOKUP(S19,'Detailed Techniques'!$A:$G,7,0),'Score Defs'!$A:$B,2,0))</f>
        <v/>
      </c>
    </row>
    <row r="20" spans="1:20" ht="18" x14ac:dyDescent="0.2">
      <c r="A20" s="12" t="s">
        <v>633</v>
      </c>
      <c r="B20" s="5">
        <f>IF(ISNA(VLOOKUP(VLOOKUP(A20,'Detailed Techniques'!$A:$G,7,0),'Score Defs'!$A:$B,2,0)),"",VLOOKUP(VLOOKUP(A20,'Detailed Techniques'!$A:$G,7,0),'Score Defs'!$A:$B,2,0))</f>
        <v>1</v>
      </c>
      <c r="C20" s="12" t="s">
        <v>695</v>
      </c>
      <c r="D20" s="5">
        <f>IF(ISNA(VLOOKUP(VLOOKUP(C20,'Detailed Techniques'!$A:$G,7,0),'Score Defs'!$A:$B,2,0)),"",VLOOKUP(VLOOKUP(C20,'Detailed Techniques'!$A:$G,7,0),'Score Defs'!$A:$B,2,0))</f>
        <v>1</v>
      </c>
      <c r="E20" s="12" t="s">
        <v>590</v>
      </c>
      <c r="F20" s="5">
        <f>IF(ISNA(VLOOKUP(VLOOKUP(E20,'Detailed Techniques'!$A:$G,7,0),'Score Defs'!$A:$B,2,0)),"",VLOOKUP(VLOOKUP(E20,'Detailed Techniques'!$A:$G,7,0),'Score Defs'!$A:$B,2,0))</f>
        <v>1</v>
      </c>
      <c r="G20" s="3"/>
      <c r="H20" s="3"/>
      <c r="I20" s="3"/>
      <c r="J20" s="3"/>
      <c r="K20" s="3"/>
      <c r="L20" s="3"/>
      <c r="M20" s="12" t="s">
        <v>100</v>
      </c>
      <c r="N20" s="5">
        <f>IF(ISNA(VLOOKUP(VLOOKUP(M20,'Detailed Techniques'!$A:$G,7,0),'Score Defs'!$A:$B,2,0)),"",VLOOKUP(VLOOKUP(M20,'Detailed Techniques'!$A:$G,7,0),'Score Defs'!$A:$B,2,0))</f>
        <v>1</v>
      </c>
      <c r="O20" s="3"/>
      <c r="P20" s="3"/>
      <c r="Q20" s="3"/>
      <c r="R20" s="3"/>
      <c r="S20" s="3"/>
      <c r="T20" s="5" t="str">
        <f>IF(ISNA(VLOOKUP(VLOOKUP(S20,'Detailed Techniques'!$A:$G,7,0),'Score Defs'!$A:$B,2,0)),"",VLOOKUP(VLOOKUP(S20,'Detailed Techniques'!$A:$G,7,0),'Score Defs'!$A:$B,2,0))</f>
        <v/>
      </c>
    </row>
    <row r="21" spans="1:20" ht="18" x14ac:dyDescent="0.2">
      <c r="A21" s="12" t="s">
        <v>678</v>
      </c>
      <c r="B21" s="5">
        <f>IF(ISNA(VLOOKUP(VLOOKUP(A21,'Detailed Techniques'!$A:$G,7,0),'Score Defs'!$A:$B,2,0)),"",VLOOKUP(VLOOKUP(A21,'Detailed Techniques'!$A:$G,7,0),'Score Defs'!$A:$B,2,0))</f>
        <v>1</v>
      </c>
      <c r="C21" s="12" t="s">
        <v>711</v>
      </c>
      <c r="D21" s="5">
        <f>IF(ISNA(VLOOKUP(VLOOKUP(C21,'Detailed Techniques'!$A:$G,7,0),'Score Defs'!$A:$B,2,0)),"",VLOOKUP(VLOOKUP(C21,'Detailed Techniques'!$A:$G,7,0),'Score Defs'!$A:$B,2,0))</f>
        <v>1</v>
      </c>
      <c r="E21" s="12" t="s">
        <v>612</v>
      </c>
      <c r="F21" s="5">
        <f>IF(ISNA(VLOOKUP(VLOOKUP(E21,'Detailed Techniques'!$A:$G,7,0),'Score Defs'!$A:$B,2,0)),"",VLOOKUP(VLOOKUP(E21,'Detailed Techniques'!$A:$G,7,0),'Score Defs'!$A:$B,2,0))</f>
        <v>1</v>
      </c>
      <c r="G21" s="3"/>
      <c r="H21" s="3"/>
      <c r="I21" s="3"/>
      <c r="J21" s="3"/>
      <c r="K21" s="3"/>
      <c r="L21" s="3"/>
      <c r="M21" s="12" t="s">
        <v>643</v>
      </c>
      <c r="N21" s="5">
        <f>IF(ISNA(VLOOKUP(VLOOKUP(M21,'Detailed Techniques'!$A:$G,7,0),'Score Defs'!$A:$B,2,0)),"",VLOOKUP(VLOOKUP(M21,'Detailed Techniques'!$A:$G,7,0),'Score Defs'!$A:$B,2,0))</f>
        <v>1</v>
      </c>
      <c r="O21" s="3"/>
      <c r="P21" s="3"/>
      <c r="Q21" s="3"/>
      <c r="R21" s="3"/>
      <c r="S21" s="3"/>
      <c r="T21" s="5" t="str">
        <f>IF(ISNA(VLOOKUP(VLOOKUP(S21,'Detailed Techniques'!$A:$G,7,0),'Score Defs'!$A:$B,2,0)),"",VLOOKUP(VLOOKUP(S21,'Detailed Techniques'!$A:$G,7,0),'Score Defs'!$A:$B,2,0))</f>
        <v/>
      </c>
    </row>
    <row r="22" spans="1:20" ht="36" customHeight="1" x14ac:dyDescent="0.2">
      <c r="A22" s="12" t="s">
        <v>75</v>
      </c>
      <c r="B22" s="5">
        <f>IF(ISNA(VLOOKUP(VLOOKUP(A22,'Detailed Techniques'!$A:$G,7,0),'Score Defs'!$A:$B,2,0)),"",VLOOKUP(VLOOKUP(A22,'Detailed Techniques'!$A:$G,7,0),'Score Defs'!$A:$B,2,0))</f>
        <v>1</v>
      </c>
      <c r="C22" s="12" t="s">
        <v>718</v>
      </c>
      <c r="D22" s="5">
        <f>IF(ISNA(VLOOKUP(VLOOKUP(C22,'Detailed Techniques'!$A:$G,7,0),'Score Defs'!$A:$B,2,0)),"",VLOOKUP(VLOOKUP(C22,'Detailed Techniques'!$A:$G,7,0),'Score Defs'!$A:$B,2,0))</f>
        <v>1</v>
      </c>
      <c r="E22" s="12" t="s">
        <v>102</v>
      </c>
      <c r="F22" s="5">
        <f>IF(ISNA(VLOOKUP(VLOOKUP(E22,'Detailed Techniques'!$A:$G,7,0),'Score Defs'!$A:$B,2,0)),"",VLOOKUP(VLOOKUP(E22,'Detailed Techniques'!$A:$G,7,0),'Score Defs'!$A:$B,2,0))</f>
        <v>1</v>
      </c>
      <c r="G22" s="3"/>
      <c r="H22" s="3"/>
      <c r="I22" s="3"/>
      <c r="J22" s="3"/>
      <c r="K22" s="3"/>
      <c r="L22" s="3"/>
      <c r="M22" s="12" t="s">
        <v>719</v>
      </c>
      <c r="N22" s="5">
        <f>IF(ISNA(VLOOKUP(VLOOKUP(M22,'Detailed Techniques'!$A:$G,7,0),'Score Defs'!$A:$B,2,0)),"",VLOOKUP(VLOOKUP(M22,'Detailed Techniques'!$A:$G,7,0),'Score Defs'!$A:$B,2,0))</f>
        <v>1</v>
      </c>
      <c r="O22" s="3"/>
      <c r="P22" s="3"/>
      <c r="Q22" s="3"/>
      <c r="R22" s="3"/>
      <c r="S22" s="3"/>
      <c r="T22" s="5" t="str">
        <f>IF(ISNA(VLOOKUP(VLOOKUP(S22,'Detailed Techniques'!$A:$G,7,0),'Score Defs'!$A:$B,2,0)),"",VLOOKUP(VLOOKUP(S22,'Detailed Techniques'!$A:$G,7,0),'Score Defs'!$A:$B,2,0))</f>
        <v/>
      </c>
    </row>
    <row r="23" spans="1:20" ht="30" x14ac:dyDescent="0.2">
      <c r="A23" s="12" t="s">
        <v>683</v>
      </c>
      <c r="B23" s="5">
        <f>IF(ISNA(VLOOKUP(VLOOKUP(A23,'Detailed Techniques'!$A:$G,7,0),'Score Defs'!$A:$B,2,0)),"",VLOOKUP(VLOOKUP(A23,'Detailed Techniques'!$A:$G,7,0),'Score Defs'!$A:$B,2,0))</f>
        <v>1</v>
      </c>
      <c r="C23" s="12" t="s">
        <v>107</v>
      </c>
      <c r="D23" s="5">
        <f>IF(ISNA(VLOOKUP(VLOOKUP(C23,'Detailed Techniques'!$A:$G,7,0),'Score Defs'!$A:$B,2,0)),"",VLOOKUP(VLOOKUP(C23,'Detailed Techniques'!$A:$G,7,0),'Score Defs'!$A:$B,2,0))</f>
        <v>1</v>
      </c>
      <c r="E23" s="12" t="s">
        <v>108</v>
      </c>
      <c r="F23" s="5">
        <f>IF(ISNA(VLOOKUP(VLOOKUP(E23,'Detailed Techniques'!$A:$G,7,0),'Score Defs'!$A:$B,2,0)),"",VLOOKUP(VLOOKUP(E23,'Detailed Techniques'!$A:$G,7,0),'Score Defs'!$A:$B,2,0))</f>
        <v>1</v>
      </c>
      <c r="G23" s="3"/>
      <c r="H23" s="3"/>
      <c r="I23" s="3"/>
      <c r="J23" s="3"/>
      <c r="K23" s="3"/>
      <c r="L23" s="3"/>
      <c r="M23" s="12" t="s">
        <v>119</v>
      </c>
      <c r="N23" s="5">
        <f>IF(ISNA(VLOOKUP(VLOOKUP(M23,'Detailed Techniques'!$A:$G,7,0),'Score Defs'!$A:$B,2,0)),"",VLOOKUP(VLOOKUP(M23,'Detailed Techniques'!$A:$G,7,0),'Score Defs'!$A:$B,2,0))</f>
        <v>1</v>
      </c>
      <c r="O23" s="3"/>
      <c r="P23" s="3"/>
      <c r="Q23" s="3"/>
      <c r="R23" s="3"/>
      <c r="S23" s="3"/>
      <c r="T23" s="5" t="str">
        <f>IF(ISNA(VLOOKUP(VLOOKUP(S23,'Detailed Techniques'!$A:$G,7,0),'Score Defs'!$A:$B,2,0)),"",VLOOKUP(VLOOKUP(S23,'Detailed Techniques'!$A:$G,7,0),'Score Defs'!$A:$B,2,0))</f>
        <v/>
      </c>
    </row>
    <row r="24" spans="1:20" ht="18" x14ac:dyDescent="0.2">
      <c r="A24" s="12" t="s">
        <v>31</v>
      </c>
      <c r="B24" s="5">
        <f>IF(ISNA(VLOOKUP(VLOOKUP(A24,'Detailed Techniques'!$A:$G,7,0),'Score Defs'!$A:$B,2,0)),"",VLOOKUP(VLOOKUP(A24,'Detailed Techniques'!$A:$G,7,0),'Score Defs'!$A:$B,2,0))</f>
        <v>1</v>
      </c>
      <c r="C24" s="3"/>
      <c r="D24" s="3"/>
      <c r="E24" s="12" t="s">
        <v>113</v>
      </c>
      <c r="F24" s="5">
        <f>IF(ISNA(VLOOKUP(VLOOKUP(E24,'Detailed Techniques'!$A:$G,7,0),'Score Defs'!$A:$B,2,0)),"",VLOOKUP(VLOOKUP(E24,'Detailed Techniques'!$A:$G,7,0),'Score Defs'!$A:$B,2,0))</f>
        <v>1</v>
      </c>
      <c r="G24" s="3"/>
      <c r="H24" s="3"/>
      <c r="I24" s="3"/>
      <c r="J24" s="3"/>
      <c r="K24" s="3"/>
      <c r="L24" s="3"/>
      <c r="M24" s="12" t="s">
        <v>110</v>
      </c>
      <c r="N24" s="5">
        <f>IF(ISNA(VLOOKUP(VLOOKUP(M24,'Detailed Techniques'!$A:$G,7,0),'Score Defs'!$A:$B,2,0)),"",VLOOKUP(VLOOKUP(M24,'Detailed Techniques'!$A:$G,7,0),'Score Defs'!$A:$B,2,0))</f>
        <v>1</v>
      </c>
      <c r="O24" s="3"/>
      <c r="P24" s="3"/>
      <c r="Q24" s="3"/>
      <c r="R24" s="3"/>
      <c r="S24" s="3"/>
      <c r="T24" s="5" t="str">
        <f>IF(ISNA(VLOOKUP(VLOOKUP(S24,'Detailed Techniques'!$A:$G,7,0),'Score Defs'!$A:$B,2,0)),"",VLOOKUP(VLOOKUP(S24,'Detailed Techniques'!$A:$G,7,0),'Score Defs'!$A:$B,2,0))</f>
        <v/>
      </c>
    </row>
    <row r="25" spans="1:20" ht="18" x14ac:dyDescent="0.2">
      <c r="A25" s="12" t="s">
        <v>116</v>
      </c>
      <c r="B25" s="5">
        <f>IF(ISNA(VLOOKUP(VLOOKUP(A25,'Detailed Techniques'!$A:$G,7,0),'Score Defs'!$A:$B,2,0)),"",VLOOKUP(VLOOKUP(A25,'Detailed Techniques'!$A:$G,7,0),'Score Defs'!$A:$B,2,0))</f>
        <v>1</v>
      </c>
      <c r="C25" s="3"/>
      <c r="D25" s="3"/>
      <c r="E25" s="12" t="s">
        <v>117</v>
      </c>
      <c r="F25" s="5">
        <f>IF(ISNA(VLOOKUP(VLOOKUP(E25,'Detailed Techniques'!$A:$G,7,0),'Score Defs'!$A:$B,2,0)),"",VLOOKUP(VLOOKUP(E25,'Detailed Techniques'!$A:$G,7,0),'Score Defs'!$A:$B,2,0))</f>
        <v>1</v>
      </c>
      <c r="G25" s="3"/>
      <c r="H25" s="3"/>
      <c r="I25" s="3"/>
      <c r="J25" s="3"/>
      <c r="K25" s="3"/>
      <c r="L25" s="3"/>
      <c r="M25" s="3"/>
      <c r="N25" s="3"/>
      <c r="O25" s="3"/>
      <c r="P25" s="3"/>
      <c r="Q25" s="3"/>
      <c r="R25" s="3"/>
      <c r="S25" s="3"/>
      <c r="T25" s="5" t="str">
        <f>IF(ISNA(VLOOKUP(VLOOKUP(S25,'Detailed Techniques'!$A:$G,7,0),'Score Defs'!$A:$B,2,0)),"",VLOOKUP(VLOOKUP(S25,'Detailed Techniques'!$A:$G,7,0),'Score Defs'!$A:$B,2,0))</f>
        <v/>
      </c>
    </row>
    <row r="26" spans="1:20" ht="18" x14ac:dyDescent="0.2">
      <c r="A26" s="12" t="s">
        <v>121</v>
      </c>
      <c r="B26" s="5">
        <f>IF(ISNA(VLOOKUP(VLOOKUP(A26,'Detailed Techniques'!$A:$G,7,0),'Score Defs'!$A:$B,2,0)),"",VLOOKUP(VLOOKUP(A26,'Detailed Techniques'!$A:$G,7,0),'Score Defs'!$A:$B,2,0))</f>
        <v>1</v>
      </c>
      <c r="C26" s="3"/>
      <c r="D26" s="3"/>
      <c r="E26" s="12" t="s">
        <v>48</v>
      </c>
      <c r="F26" s="5">
        <f>IF(ISNA(VLOOKUP(VLOOKUP(E26,'Detailed Techniques'!$A:$G,7,0),'Score Defs'!$A:$B,2,0)),"",VLOOKUP(VLOOKUP(E26,'Detailed Techniques'!$A:$G,7,0),'Score Defs'!$A:$B,2,0))</f>
        <v>1</v>
      </c>
      <c r="G26" s="3"/>
      <c r="H26" s="3"/>
      <c r="I26" s="3"/>
      <c r="J26" s="3"/>
      <c r="K26" s="3"/>
      <c r="L26" s="3"/>
      <c r="M26" s="3"/>
      <c r="N26" s="3"/>
      <c r="O26" s="3"/>
      <c r="P26" s="3"/>
      <c r="Q26" s="3"/>
      <c r="R26" s="3"/>
      <c r="S26" s="3"/>
      <c r="T26" s="5" t="str">
        <f>IF(ISNA(VLOOKUP(VLOOKUP(S26,'Detailed Techniques'!$A:$G,7,0),'Score Defs'!$A:$B,2,0)),"",VLOOKUP(VLOOKUP(S26,'Detailed Techniques'!$A:$G,7,0),'Score Defs'!$A:$B,2,0))</f>
        <v/>
      </c>
    </row>
    <row r="27" spans="1:20" ht="18" x14ac:dyDescent="0.2">
      <c r="A27" s="12" t="s">
        <v>83</v>
      </c>
      <c r="B27" s="5">
        <f>IF(ISNA(VLOOKUP(VLOOKUP(A27,'Detailed Techniques'!$A:$G,7,0),'Score Defs'!$A:$B,2,0)),"",VLOOKUP(VLOOKUP(A27,'Detailed Techniques'!$A:$G,7,0),'Score Defs'!$A:$B,2,0))</f>
        <v>1</v>
      </c>
      <c r="C27" s="3"/>
      <c r="D27" s="3"/>
      <c r="E27" s="12" t="s">
        <v>633</v>
      </c>
      <c r="F27" s="5">
        <f>IF(ISNA(VLOOKUP(VLOOKUP(E27,'Detailed Techniques'!$A:$G,7,0),'Score Defs'!$A:$B,2,0)),"",VLOOKUP(VLOOKUP(E27,'Detailed Techniques'!$A:$G,7,0),'Score Defs'!$A:$B,2,0))</f>
        <v>1</v>
      </c>
      <c r="G27" s="3"/>
      <c r="H27" s="3"/>
      <c r="I27" s="3"/>
      <c r="J27" s="3"/>
      <c r="K27" s="3"/>
      <c r="L27" s="3"/>
      <c r="M27" s="3"/>
      <c r="N27" s="3"/>
      <c r="O27" s="3"/>
      <c r="P27" s="3"/>
      <c r="Q27" s="3"/>
      <c r="R27" s="3"/>
      <c r="S27" s="3"/>
      <c r="T27" s="5" t="str">
        <f>IF(ISNA(VLOOKUP(VLOOKUP(S27,'Detailed Techniques'!$A:$G,7,0),'Score Defs'!$A:$B,2,0)),"",VLOOKUP(VLOOKUP(S27,'Detailed Techniques'!$A:$G,7,0),'Score Defs'!$A:$B,2,0))</f>
        <v/>
      </c>
    </row>
    <row r="28" spans="1:20" ht="18" x14ac:dyDescent="0.2">
      <c r="A28" s="12" t="s">
        <v>559</v>
      </c>
      <c r="B28" s="5">
        <f>IF(ISNA(VLOOKUP(VLOOKUP(A28,'Detailed Techniques'!$A:$G,7,0),'Score Defs'!$A:$B,2,0)),"",VLOOKUP(VLOOKUP(A28,'Detailed Techniques'!$A:$G,7,0),'Score Defs'!$A:$B,2,0))</f>
        <v>1</v>
      </c>
      <c r="C28" s="3"/>
      <c r="D28" s="3"/>
      <c r="E28" s="12" t="s">
        <v>617</v>
      </c>
      <c r="F28" s="5">
        <f>IF(ISNA(VLOOKUP(VLOOKUP(E28,'Detailed Techniques'!$A:$G,7,0),'Score Defs'!$A:$B,2,0)),"",VLOOKUP(VLOOKUP(E28,'Detailed Techniques'!$A:$G,7,0),'Score Defs'!$A:$B,2,0))</f>
        <v>1</v>
      </c>
      <c r="G28" s="3"/>
      <c r="H28" s="3"/>
      <c r="I28" s="3"/>
      <c r="J28" s="3"/>
      <c r="K28" s="3"/>
      <c r="L28" s="3"/>
      <c r="M28" s="3"/>
      <c r="N28" s="3"/>
      <c r="O28" s="3"/>
      <c r="P28" s="3"/>
      <c r="Q28" s="3"/>
      <c r="R28" s="3"/>
      <c r="S28" s="3"/>
      <c r="T28" s="5" t="str">
        <f>IF(ISNA(VLOOKUP(VLOOKUP(S28,'Detailed Techniques'!$A:$G,7,0),'Score Defs'!$A:$B,2,0)),"",VLOOKUP(VLOOKUP(S28,'Detailed Techniques'!$A:$G,7,0),'Score Defs'!$A:$B,2,0))</f>
        <v/>
      </c>
    </row>
    <row r="29" spans="1:20" ht="18" x14ac:dyDescent="0.2">
      <c r="A29" s="12" t="s">
        <v>89</v>
      </c>
      <c r="B29" s="5">
        <f>IF(ISNA(VLOOKUP(VLOOKUP(A29,'Detailed Techniques'!$A:$G,7,0),'Score Defs'!$A:$B,2,0)),"",VLOOKUP(VLOOKUP(A29,'Detailed Techniques'!$A:$G,7,0),'Score Defs'!$A:$B,2,0))</f>
        <v>1</v>
      </c>
      <c r="C29" s="3"/>
      <c r="D29" s="3"/>
      <c r="E29" s="12" t="s">
        <v>124</v>
      </c>
      <c r="F29" s="5">
        <f>IF(ISNA(VLOOKUP(VLOOKUP(E29,'Detailed Techniques'!$A:$G,7,0),'Score Defs'!$A:$B,2,0)),"",VLOOKUP(VLOOKUP(E29,'Detailed Techniques'!$A:$G,7,0),'Score Defs'!$A:$B,2,0))</f>
        <v>1</v>
      </c>
      <c r="G29" s="3"/>
      <c r="H29" s="3"/>
      <c r="I29" s="3"/>
      <c r="J29" s="3"/>
      <c r="K29" s="3"/>
      <c r="L29" s="3"/>
      <c r="M29" s="3"/>
      <c r="N29" s="3"/>
      <c r="O29" s="3"/>
      <c r="P29" s="3"/>
      <c r="Q29" s="3"/>
      <c r="R29" s="3"/>
      <c r="S29" s="3"/>
      <c r="T29" s="5" t="str">
        <f>IF(ISNA(VLOOKUP(VLOOKUP(S29,'Detailed Techniques'!$A:$G,7,0),'Score Defs'!$A:$B,2,0)),"",VLOOKUP(VLOOKUP(S29,'Detailed Techniques'!$A:$G,7,0),'Score Defs'!$A:$B,2,0))</f>
        <v/>
      </c>
    </row>
    <row r="30" spans="1:20" ht="18" x14ac:dyDescent="0.2">
      <c r="A30" s="12" t="s">
        <v>622</v>
      </c>
      <c r="B30" s="5">
        <f>IF(ISNA(VLOOKUP(VLOOKUP(A30,'Detailed Techniques'!$A:$G,7,0),'Score Defs'!$A:$B,2,0)),"",VLOOKUP(VLOOKUP(A30,'Detailed Techniques'!$A:$G,7,0),'Score Defs'!$A:$B,2,0))</f>
        <v>1</v>
      </c>
      <c r="C30" s="3"/>
      <c r="D30" s="3"/>
      <c r="E30" s="12" t="s">
        <v>126</v>
      </c>
      <c r="F30" s="5">
        <f>IF(ISNA(VLOOKUP(VLOOKUP(E30,'Detailed Techniques'!$A:$G,7,0),'Score Defs'!$A:$B,2,0)),"",VLOOKUP(VLOOKUP(E30,'Detailed Techniques'!$A:$G,7,0),'Score Defs'!$A:$B,2,0))</f>
        <v>1</v>
      </c>
      <c r="G30" s="3"/>
      <c r="H30" s="3"/>
      <c r="I30" s="3"/>
      <c r="J30" s="3"/>
      <c r="K30" s="3"/>
      <c r="L30" s="3"/>
      <c r="M30" s="3"/>
      <c r="N30" s="3"/>
      <c r="O30" s="3"/>
      <c r="P30" s="3"/>
      <c r="Q30" s="3"/>
      <c r="R30" s="3"/>
      <c r="S30" s="3"/>
      <c r="T30" s="5" t="str">
        <f>IF(ISNA(VLOOKUP(VLOOKUP(S30,'Detailed Techniques'!$A:$G,7,0),'Score Defs'!$A:$B,2,0)),"",VLOOKUP(VLOOKUP(S30,'Detailed Techniques'!$A:$G,7,0),'Score Defs'!$A:$B,2,0))</f>
        <v/>
      </c>
    </row>
    <row r="31" spans="1:20" ht="30" x14ac:dyDescent="0.2">
      <c r="A31" s="12" t="s">
        <v>687</v>
      </c>
      <c r="B31" s="5">
        <f>IF(ISNA(VLOOKUP(VLOOKUP(A31,'Detailed Techniques'!$A:$G,7,0),'Score Defs'!$A:$B,2,0)),"",VLOOKUP(VLOOKUP(A31,'Detailed Techniques'!$A:$G,7,0),'Score Defs'!$A:$B,2,0))</f>
        <v>1</v>
      </c>
      <c r="C31" s="3"/>
      <c r="D31" s="3"/>
      <c r="E31" s="12" t="s">
        <v>129</v>
      </c>
      <c r="F31" s="5">
        <f>IF(ISNA(VLOOKUP(VLOOKUP(E31,'Detailed Techniques'!$A:$G,7,0),'Score Defs'!$A:$B,2,0)),"",VLOOKUP(VLOOKUP(E31,'Detailed Techniques'!$A:$G,7,0),'Score Defs'!$A:$B,2,0))</f>
        <v>1</v>
      </c>
      <c r="G31" s="3"/>
      <c r="H31" s="3"/>
      <c r="I31" s="3"/>
      <c r="J31" s="3"/>
      <c r="K31" s="3"/>
      <c r="L31" s="3"/>
      <c r="M31" s="3"/>
      <c r="N31" s="3"/>
      <c r="O31" s="3"/>
      <c r="P31" s="3"/>
      <c r="Q31" s="3"/>
      <c r="R31" s="3"/>
      <c r="S31" s="3"/>
      <c r="T31" s="5" t="str">
        <f>IF(ISNA(VLOOKUP(VLOOKUP(S31,'Detailed Techniques'!$A:$G,7,0),'Score Defs'!$A:$B,2,0)),"",VLOOKUP(VLOOKUP(S31,'Detailed Techniques'!$A:$G,7,0),'Score Defs'!$A:$B,2,0))</f>
        <v/>
      </c>
    </row>
    <row r="32" spans="1:20" ht="18" x14ac:dyDescent="0.2">
      <c r="A32" s="12" t="s">
        <v>123</v>
      </c>
      <c r="B32" s="5">
        <f>IF(ISNA(VLOOKUP(VLOOKUP(A32,'Detailed Techniques'!$A:$G,7,0),'Score Defs'!$A:$B,2,0)),"",VLOOKUP(VLOOKUP(A32,'Detailed Techniques'!$A:$G,7,0),'Score Defs'!$A:$B,2,0))</f>
        <v>1</v>
      </c>
      <c r="C32" s="3"/>
      <c r="D32" s="3"/>
      <c r="E32" s="12" t="s">
        <v>127</v>
      </c>
      <c r="F32" s="5">
        <f>IF(ISNA(VLOOKUP(VLOOKUP(E32,'Detailed Techniques'!$A:$G,7,0),'Score Defs'!$A:$B,2,0)),"",VLOOKUP(VLOOKUP(E32,'Detailed Techniques'!$A:$G,7,0),'Score Defs'!$A:$B,2,0))</f>
        <v>1</v>
      </c>
      <c r="G32" s="3"/>
      <c r="H32" s="3"/>
      <c r="I32" s="3"/>
      <c r="J32" s="3"/>
      <c r="K32" s="3"/>
      <c r="L32" s="3"/>
      <c r="M32" s="3"/>
      <c r="N32" s="3"/>
      <c r="O32" s="3"/>
      <c r="P32" s="3"/>
      <c r="Q32" s="3"/>
      <c r="R32" s="3"/>
      <c r="S32" s="3"/>
      <c r="T32" s="5" t="str">
        <f>IF(ISNA(VLOOKUP(VLOOKUP(S32,'Detailed Techniques'!$A:$G,7,0),'Score Defs'!$A:$B,2,0)),"",VLOOKUP(VLOOKUP(S32,'Detailed Techniques'!$A:$G,7,0),'Score Defs'!$A:$B,2,0))</f>
        <v/>
      </c>
    </row>
    <row r="33" spans="1:20" ht="18" x14ac:dyDescent="0.2">
      <c r="A33" s="12" t="s">
        <v>125</v>
      </c>
      <c r="B33" s="5">
        <f>IF(ISNA(VLOOKUP(VLOOKUP(A33,'Detailed Techniques'!$A:$G,7,0),'Score Defs'!$A:$B,2,0)),"",VLOOKUP(VLOOKUP(A33,'Detailed Techniques'!$A:$G,7,0),'Score Defs'!$A:$B,2,0))</f>
        <v>1</v>
      </c>
      <c r="C33" s="3"/>
      <c r="D33" s="3"/>
      <c r="E33" s="12" t="s">
        <v>130</v>
      </c>
      <c r="F33" s="5">
        <f>IF(ISNA(VLOOKUP(VLOOKUP(E33,'Detailed Techniques'!$A:$G,7,0),'Score Defs'!$A:$B,2,0)),"",VLOOKUP(VLOOKUP(E33,'Detailed Techniques'!$A:$G,7,0),'Score Defs'!$A:$B,2,0))</f>
        <v>1</v>
      </c>
      <c r="G33" s="3"/>
      <c r="H33" s="3"/>
      <c r="I33" s="3"/>
      <c r="J33" s="3"/>
      <c r="K33" s="3"/>
      <c r="L33" s="3"/>
      <c r="M33" s="3"/>
      <c r="N33" s="3"/>
      <c r="O33" s="3"/>
      <c r="P33" s="3"/>
      <c r="Q33" s="3"/>
      <c r="R33" s="3"/>
      <c r="S33" s="3"/>
      <c r="T33" s="5" t="str">
        <f>IF(ISNA(VLOOKUP(VLOOKUP(S33,'Detailed Techniques'!$A:$G,7,0),'Score Defs'!$A:$B,2,0)),"",VLOOKUP(VLOOKUP(S33,'Detailed Techniques'!$A:$G,7,0),'Score Defs'!$A:$B,2,0))</f>
        <v/>
      </c>
    </row>
    <row r="34" spans="1:20" ht="18" x14ac:dyDescent="0.2">
      <c r="A34" s="12" t="s">
        <v>691</v>
      </c>
      <c r="B34" s="5">
        <f>IF(ISNA(VLOOKUP(VLOOKUP(A34,'Detailed Techniques'!$A:$G,7,0),'Score Defs'!$A:$B,2,0)),"",VLOOKUP(VLOOKUP(A34,'Detailed Techniques'!$A:$G,7,0),'Score Defs'!$A:$B,2,0))</f>
        <v>1</v>
      </c>
      <c r="C34" s="3"/>
      <c r="D34" s="3"/>
      <c r="E34" s="12" t="s">
        <v>622</v>
      </c>
      <c r="F34" s="5">
        <f>IF(ISNA(VLOOKUP(VLOOKUP(E34,'Detailed Techniques'!$A:$G,7,0),'Score Defs'!$A:$B,2,0)),"",VLOOKUP(VLOOKUP(E34,'Detailed Techniques'!$A:$G,7,0),'Score Defs'!$A:$B,2,0))</f>
        <v>1</v>
      </c>
      <c r="G34" s="3"/>
      <c r="H34" s="3"/>
      <c r="I34" s="3"/>
      <c r="J34" s="3"/>
      <c r="K34" s="3"/>
      <c r="L34" s="3"/>
      <c r="M34" s="3"/>
      <c r="N34" s="3"/>
      <c r="O34" s="3"/>
      <c r="P34" s="3"/>
      <c r="Q34" s="3"/>
      <c r="R34" s="3"/>
      <c r="S34" s="4"/>
      <c r="T34" s="5" t="str">
        <f>IF(ISNA(VLOOKUP(VLOOKUP(S34,'Detailed Techniques'!$A:$G,7,0),'Score Defs'!$A:$B,2,0)),"",VLOOKUP(VLOOKUP(S34,'Detailed Techniques'!$A:$G,7,0),'Score Defs'!$A:$B,2,0))</f>
        <v/>
      </c>
    </row>
    <row r="35" spans="1:20" x14ac:dyDescent="0.2">
      <c r="A35" s="12" t="s">
        <v>97</v>
      </c>
      <c r="B35" s="5">
        <f>IF(ISNA(VLOOKUP(VLOOKUP(A35,'Detailed Techniques'!$A:$G,7,0),'Score Defs'!$A:$B,2,0)),"",VLOOKUP(VLOOKUP(A35,'Detailed Techniques'!$A:$G,7,0),'Score Defs'!$A:$B,2,0))</f>
        <v>1</v>
      </c>
      <c r="C35" s="5"/>
      <c r="D35" s="5"/>
      <c r="E35" s="12" t="s">
        <v>71</v>
      </c>
      <c r="F35" s="5">
        <f>IF(ISNA(VLOOKUP(VLOOKUP(E35,'Detailed Techniques'!$A:$G,7,0),'Score Defs'!$A:$B,2,0)),"",VLOOKUP(VLOOKUP(E35,'Detailed Techniques'!$A:$G,7,0),'Score Defs'!$A:$B,2,0))</f>
        <v>1</v>
      </c>
      <c r="G35" s="5"/>
      <c r="H35" s="5"/>
      <c r="I35" s="5"/>
      <c r="J35" s="5"/>
      <c r="K35" s="5"/>
      <c r="L35" s="5"/>
      <c r="M35" s="5"/>
      <c r="N35" s="5"/>
      <c r="O35" s="5"/>
      <c r="P35" s="5"/>
      <c r="Q35" s="5"/>
      <c r="R35" s="5"/>
      <c r="S35" s="5"/>
      <c r="T35" s="5"/>
    </row>
    <row r="36" spans="1:20" x14ac:dyDescent="0.2">
      <c r="A36" s="12" t="s">
        <v>128</v>
      </c>
      <c r="B36" s="5">
        <f>IF(ISNA(VLOOKUP(VLOOKUP(A36,'Detailed Techniques'!$A:$G,7,0),'Score Defs'!$A:$B,2,0)),"",VLOOKUP(VLOOKUP(A36,'Detailed Techniques'!$A:$G,7,0),'Score Defs'!$A:$B,2,0))</f>
        <v>1</v>
      </c>
      <c r="C36" s="5"/>
      <c r="D36" s="5"/>
      <c r="E36" s="12" t="s">
        <v>123</v>
      </c>
      <c r="F36" s="5">
        <f>IF(ISNA(VLOOKUP(VLOOKUP(E36,'Detailed Techniques'!$A:$G,7,0),'Score Defs'!$A:$B,2,0)),"",VLOOKUP(VLOOKUP(E36,'Detailed Techniques'!$A:$G,7,0),'Score Defs'!$A:$B,2,0))</f>
        <v>1</v>
      </c>
      <c r="G36" s="5"/>
      <c r="H36" s="5"/>
      <c r="I36" s="5"/>
      <c r="J36" s="5"/>
      <c r="K36" s="5"/>
      <c r="L36" s="5"/>
      <c r="M36" s="5"/>
      <c r="N36" s="5"/>
      <c r="O36" s="5"/>
      <c r="P36" s="5"/>
      <c r="Q36" s="5"/>
      <c r="R36" s="5"/>
      <c r="S36" s="5"/>
      <c r="T36" s="5"/>
    </row>
    <row r="37" spans="1:20" x14ac:dyDescent="0.2">
      <c r="A37" s="12" t="s">
        <v>101</v>
      </c>
      <c r="B37" s="5">
        <f>IF(ISNA(VLOOKUP(VLOOKUP(A37,'Detailed Techniques'!$A:$G,7,0),'Score Defs'!$A:$B,2,0)),"",VLOOKUP(VLOOKUP(A37,'Detailed Techniques'!$A:$G,7,0),'Score Defs'!$A:$B,2,0))</f>
        <v>1</v>
      </c>
      <c r="C37" s="5"/>
      <c r="D37" s="5"/>
      <c r="E37" s="12" t="s">
        <v>79</v>
      </c>
      <c r="F37" s="5">
        <f>IF(ISNA(VLOOKUP(VLOOKUP(E37,'Detailed Techniques'!$A:$G,7,0),'Score Defs'!$A:$B,2,0)),"",VLOOKUP(VLOOKUP(E37,'Detailed Techniques'!$A:$G,7,0),'Score Defs'!$A:$B,2,0))</f>
        <v>1</v>
      </c>
      <c r="G37" s="5"/>
      <c r="H37" s="5"/>
      <c r="I37" s="5"/>
      <c r="J37" s="5"/>
      <c r="K37" s="5"/>
      <c r="L37" s="5"/>
      <c r="M37" s="5"/>
      <c r="N37" s="5"/>
      <c r="O37" s="5"/>
      <c r="P37" s="5"/>
      <c r="Q37" s="5"/>
      <c r="R37" s="5"/>
      <c r="S37" s="5"/>
      <c r="T37" s="5"/>
    </row>
    <row r="38" spans="1:20" x14ac:dyDescent="0.2">
      <c r="A38" s="12" t="s">
        <v>131</v>
      </c>
      <c r="B38" s="5">
        <f>IF(ISNA(VLOOKUP(VLOOKUP(A38,'Detailed Techniques'!$A:$G,7,0),'Score Defs'!$A:$B,2,0)),"",VLOOKUP(VLOOKUP(A38,'Detailed Techniques'!$A:$G,7,0),'Score Defs'!$A:$B,2,0))</f>
        <v>1</v>
      </c>
      <c r="C38" s="5"/>
      <c r="D38" s="5"/>
      <c r="E38" s="12" t="s">
        <v>86</v>
      </c>
      <c r="F38" s="5">
        <f>IF(ISNA(VLOOKUP(VLOOKUP(E38,'Detailed Techniques'!$A:$G,7,0),'Score Defs'!$A:$B,2,0)),"",VLOOKUP(VLOOKUP(E38,'Detailed Techniques'!$A:$G,7,0),'Score Defs'!$A:$B,2,0))</f>
        <v>1</v>
      </c>
      <c r="G38" s="5"/>
      <c r="H38" s="5"/>
      <c r="I38" s="5"/>
      <c r="J38" s="5"/>
      <c r="K38" s="5"/>
      <c r="L38" s="5"/>
      <c r="M38" s="5"/>
      <c r="N38" s="5"/>
      <c r="O38" s="5"/>
      <c r="P38" s="5"/>
      <c r="Q38" s="5"/>
      <c r="R38" s="5"/>
      <c r="S38" s="5"/>
      <c r="T38" s="5"/>
    </row>
    <row r="39" spans="1:20" x14ac:dyDescent="0.2">
      <c r="A39" s="12" t="s">
        <v>695</v>
      </c>
      <c r="B39" s="5">
        <f>IF(ISNA(VLOOKUP(VLOOKUP(A39,'Detailed Techniques'!$A:$G,7,0),'Score Defs'!$A:$B,2,0)),"",VLOOKUP(VLOOKUP(A39,'Detailed Techniques'!$A:$G,7,0),'Score Defs'!$A:$B,2,0))</f>
        <v>1</v>
      </c>
      <c r="C39" s="5"/>
      <c r="D39" s="5"/>
      <c r="E39" s="12" t="s">
        <v>134</v>
      </c>
      <c r="F39" s="5">
        <f>IF(ISNA(VLOOKUP(VLOOKUP(E39,'Detailed Techniques'!$A:$G,7,0),'Score Defs'!$A:$B,2,0)),"",VLOOKUP(VLOOKUP(E39,'Detailed Techniques'!$A:$G,7,0),'Score Defs'!$A:$B,2,0))</f>
        <v>1</v>
      </c>
      <c r="G39" s="5"/>
      <c r="H39" s="5"/>
      <c r="I39" s="5"/>
      <c r="J39" s="5"/>
      <c r="K39" s="5"/>
      <c r="L39" s="5"/>
      <c r="M39" s="5"/>
      <c r="N39" s="5"/>
      <c r="O39" s="5"/>
      <c r="P39" s="5"/>
      <c r="Q39" s="5"/>
      <c r="R39" s="5"/>
      <c r="S39" s="5"/>
      <c r="T39" s="5"/>
    </row>
    <row r="40" spans="1:20" x14ac:dyDescent="0.2">
      <c r="A40" s="12" t="s">
        <v>720</v>
      </c>
      <c r="B40" s="5">
        <f>IF(ISNA(VLOOKUP(VLOOKUP(A40,'Detailed Techniques'!$A:$G,7,0),'Score Defs'!$A:$B,2,0)),"",VLOOKUP(VLOOKUP(A40,'Detailed Techniques'!$A:$G,7,0),'Score Defs'!$A:$B,2,0))</f>
        <v>1</v>
      </c>
      <c r="C40" s="5"/>
      <c r="D40" s="5"/>
      <c r="E40" s="12" t="s">
        <v>93</v>
      </c>
      <c r="F40" s="5">
        <f>IF(ISNA(VLOOKUP(VLOOKUP(E40,'Detailed Techniques'!$A:$G,7,0),'Score Defs'!$A:$B,2,0)),"",VLOOKUP(VLOOKUP(E40,'Detailed Techniques'!$A:$G,7,0),'Score Defs'!$A:$B,2,0))</f>
        <v>1</v>
      </c>
      <c r="G40" s="5"/>
      <c r="H40" s="5"/>
      <c r="I40" s="5"/>
      <c r="J40" s="5"/>
      <c r="K40" s="5"/>
      <c r="L40" s="5"/>
      <c r="M40" s="5"/>
      <c r="N40" s="5"/>
      <c r="O40" s="5"/>
      <c r="P40" s="5"/>
      <c r="Q40" s="5"/>
      <c r="R40" s="5"/>
      <c r="S40" s="5"/>
      <c r="T40" s="5"/>
    </row>
    <row r="41" spans="1:20" x14ac:dyDescent="0.2">
      <c r="A41" s="12" t="s">
        <v>643</v>
      </c>
      <c r="B41" s="5">
        <f>IF(ISNA(VLOOKUP(VLOOKUP(A41,'Detailed Techniques'!$A:$G,7,0),'Score Defs'!$A:$B,2,0)),"",VLOOKUP(VLOOKUP(A41,'Detailed Techniques'!$A:$G,7,0),'Score Defs'!$A:$B,2,0))</f>
        <v>1</v>
      </c>
      <c r="C41" s="5"/>
      <c r="D41" s="5"/>
      <c r="E41" s="12" t="s">
        <v>105</v>
      </c>
      <c r="F41" s="5">
        <f>IF(ISNA(VLOOKUP(VLOOKUP(E41,'Detailed Techniques'!$A:$G,7,0),'Score Defs'!$A:$B,2,0)),"",VLOOKUP(VLOOKUP(E41,'Detailed Techniques'!$A:$G,7,0),'Score Defs'!$A:$B,2,0))</f>
        <v>1</v>
      </c>
      <c r="G41" s="5"/>
      <c r="H41" s="5"/>
      <c r="I41" s="5"/>
      <c r="J41" s="5"/>
      <c r="K41" s="5"/>
      <c r="L41" s="5"/>
      <c r="M41" s="5"/>
      <c r="N41" s="5"/>
      <c r="O41" s="5"/>
      <c r="P41" s="5"/>
      <c r="Q41" s="5"/>
      <c r="R41" s="5"/>
      <c r="S41" s="5"/>
      <c r="T41" s="5"/>
    </row>
    <row r="42" spans="1:20" x14ac:dyDescent="0.2">
      <c r="A42" s="12" t="s">
        <v>718</v>
      </c>
      <c r="B42" s="5">
        <f>IF(ISNA(VLOOKUP(VLOOKUP(A42,'Detailed Techniques'!$A:$G,7,0),'Score Defs'!$A:$B,2,0)),"",VLOOKUP(VLOOKUP(A42,'Detailed Techniques'!$A:$G,7,0),'Score Defs'!$A:$B,2,0))</f>
        <v>1</v>
      </c>
      <c r="C42" s="5"/>
      <c r="D42" s="5"/>
      <c r="E42" s="12" t="s">
        <v>135</v>
      </c>
      <c r="F42" s="5">
        <f>IF(ISNA(VLOOKUP(VLOOKUP(E42,'Detailed Techniques'!$A:$G,7,0),'Score Defs'!$A:$B,2,0)),"",VLOOKUP(VLOOKUP(E42,'Detailed Techniques'!$A:$G,7,0),'Score Defs'!$A:$B,2,0))</f>
        <v>1</v>
      </c>
      <c r="G42" s="5"/>
      <c r="H42" s="5"/>
      <c r="I42" s="5"/>
      <c r="J42" s="5"/>
      <c r="K42" s="5"/>
      <c r="L42" s="5"/>
      <c r="M42" s="5"/>
      <c r="N42" s="5"/>
      <c r="O42" s="5"/>
      <c r="P42" s="5"/>
      <c r="Q42" s="5"/>
      <c r="R42" s="5"/>
      <c r="S42" s="5"/>
      <c r="T42" s="5"/>
    </row>
    <row r="43" spans="1:20" x14ac:dyDescent="0.2">
      <c r="A43" s="12" t="s">
        <v>107</v>
      </c>
      <c r="B43" s="5">
        <f>IF(ISNA(VLOOKUP(VLOOKUP(A43,'Detailed Techniques'!$A:$G,7,0),'Score Defs'!$A:$B,2,0)),"",VLOOKUP(VLOOKUP(A43,'Detailed Techniques'!$A:$G,7,0),'Score Defs'!$A:$B,2,0))</f>
        <v>1</v>
      </c>
      <c r="C43" s="5"/>
      <c r="D43" s="5"/>
      <c r="E43" s="12" t="s">
        <v>627</v>
      </c>
      <c r="F43" s="5">
        <f>IF(ISNA(VLOOKUP(VLOOKUP(E43,'Detailed Techniques'!$A:$G,7,0),'Score Defs'!$A:$B,2,0)),"",VLOOKUP(VLOOKUP(E43,'Detailed Techniques'!$A:$G,7,0),'Score Defs'!$A:$B,2,0))</f>
        <v>1</v>
      </c>
      <c r="G43" s="5"/>
      <c r="H43" s="5"/>
      <c r="I43" s="5"/>
      <c r="J43" s="5"/>
      <c r="K43" s="5"/>
      <c r="L43" s="5"/>
      <c r="M43" s="5"/>
      <c r="N43" s="5"/>
      <c r="O43" s="5"/>
      <c r="P43" s="5"/>
      <c r="Q43" s="5"/>
      <c r="R43" s="5"/>
      <c r="S43" s="5"/>
      <c r="T43" s="5"/>
    </row>
    <row r="44" spans="1:20" ht="30" x14ac:dyDescent="0.2">
      <c r="A44" s="12" t="s">
        <v>132</v>
      </c>
      <c r="B44" s="5">
        <f>IF(ISNA(VLOOKUP(VLOOKUP(A44,'Detailed Techniques'!$A:$G,7,0),'Score Defs'!$A:$B,2,0)),"",VLOOKUP(VLOOKUP(A44,'Detailed Techniques'!$A:$G,7,0),'Score Defs'!$A:$B,2,0))</f>
        <v>1</v>
      </c>
      <c r="C44" s="5"/>
      <c r="D44" s="5"/>
      <c r="E44" s="12" t="s">
        <v>136</v>
      </c>
      <c r="F44" s="5">
        <f>IF(ISNA(VLOOKUP(VLOOKUP(E44,'Detailed Techniques'!$A:$G,7,0),'Score Defs'!$A:$B,2,0)),"",VLOOKUP(VLOOKUP(E44,'Detailed Techniques'!$A:$G,7,0),'Score Defs'!$A:$B,2,0))</f>
        <v>1</v>
      </c>
      <c r="G44" s="5"/>
      <c r="H44" s="5"/>
      <c r="I44" s="5"/>
      <c r="J44" s="5"/>
      <c r="K44" s="5"/>
      <c r="L44" s="5"/>
      <c r="M44" s="5"/>
      <c r="N44" s="5"/>
      <c r="O44" s="5"/>
      <c r="P44" s="5"/>
      <c r="Q44" s="5"/>
      <c r="R44" s="5"/>
      <c r="S44" s="5"/>
      <c r="T44" s="5"/>
    </row>
    <row r="45" spans="1:20" x14ac:dyDescent="0.2">
      <c r="A45" s="12" t="s">
        <v>133</v>
      </c>
      <c r="B45" s="5">
        <f>IF(ISNA(VLOOKUP(VLOOKUP(A45,'Detailed Techniques'!$A:$G,7,0),'Score Defs'!$A:$B,2,0)),"",VLOOKUP(VLOOKUP(A45,'Detailed Techniques'!$A:$G,7,0),'Score Defs'!$A:$B,2,0))</f>
        <v>1</v>
      </c>
      <c r="C45" s="5"/>
      <c r="D45" s="5"/>
      <c r="E45" s="12" t="s">
        <v>719</v>
      </c>
      <c r="F45" s="5">
        <f>IF(ISNA(VLOOKUP(VLOOKUP(E45,'Detailed Techniques'!$A:$G,7,0),'Score Defs'!$A:$B,2,0)),"",VLOOKUP(VLOOKUP(E45,'Detailed Techniques'!$A:$G,7,0),'Score Defs'!$A:$B,2,0))</f>
        <v>1</v>
      </c>
      <c r="G45" s="5"/>
      <c r="H45" s="5"/>
      <c r="I45" s="5"/>
      <c r="J45" s="5"/>
      <c r="K45" s="5"/>
      <c r="L45" s="5"/>
      <c r="M45" s="5"/>
      <c r="N45" s="5"/>
      <c r="O45" s="5"/>
      <c r="P45" s="5"/>
      <c r="Q45" s="5"/>
      <c r="R45" s="5"/>
      <c r="S45" s="5"/>
      <c r="T45" s="5"/>
    </row>
    <row r="46" spans="1:20" x14ac:dyDescent="0.2">
      <c r="A46" s="5"/>
      <c r="B46" s="5"/>
      <c r="C46" s="5"/>
      <c r="D46" s="5"/>
      <c r="E46" s="12" t="s">
        <v>718</v>
      </c>
      <c r="F46" s="5">
        <f>IF(ISNA(VLOOKUP(VLOOKUP(E46,'Detailed Techniques'!$A:$G,7,0),'Score Defs'!$A:$B,2,0)),"",VLOOKUP(VLOOKUP(E46,'Detailed Techniques'!$A:$G,7,0),'Score Defs'!$A:$B,2,0))</f>
        <v>1</v>
      </c>
      <c r="G46" s="5"/>
      <c r="H46" s="5"/>
      <c r="I46" s="5"/>
      <c r="J46" s="5"/>
      <c r="K46" s="5"/>
      <c r="L46" s="5"/>
      <c r="M46" s="5"/>
      <c r="N46" s="5"/>
      <c r="O46" s="5"/>
      <c r="P46" s="5"/>
      <c r="Q46" s="5"/>
      <c r="R46" s="5"/>
      <c r="S46" s="5"/>
      <c r="T46" s="5"/>
    </row>
  </sheetData>
  <conditionalFormatting sqref="A2:S46">
    <cfRule type="expression" dxfId="6" priority="1">
      <formula>B2=""</formula>
    </cfRule>
    <cfRule type="expression" dxfId="5" priority="2">
      <formula>B2=0</formula>
    </cfRule>
    <cfRule type="expression" dxfId="4" priority="3">
      <formula>B2=5</formula>
    </cfRule>
    <cfRule type="expression" dxfId="3" priority="4">
      <formula>B2=4</formula>
    </cfRule>
    <cfRule type="expression" dxfId="2" priority="5">
      <formula>B2=3</formula>
    </cfRule>
    <cfRule type="expression" dxfId="1" priority="6">
      <formula>B2=2</formula>
    </cfRule>
    <cfRule type="expression" dxfId="0" priority="7">
      <formula>B2=1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zoomScale="50" zoomScaleNormal="50" workbookViewId="0">
      <selection activeCell="F5" sqref="F5"/>
    </sheetView>
  </sheetViews>
  <sheetFormatPr baseColWidth="10" defaultColWidth="8.83203125" defaultRowHeight="24" x14ac:dyDescent="0.3"/>
  <cols>
    <col min="1" max="1" width="14.33203125" style="7" bestFit="1" customWidth="1"/>
    <col min="2" max="2" width="10.5" style="7" bestFit="1" customWidth="1"/>
    <col min="3" max="3" width="88" style="7" customWidth="1"/>
    <col min="4" max="4" width="88" style="39" customWidth="1"/>
    <col min="5" max="7" width="88" style="7" customWidth="1"/>
  </cols>
  <sheetData>
    <row r="1" spans="1:7" ht="26" x14ac:dyDescent="0.3">
      <c r="A1" s="35"/>
      <c r="B1" s="35"/>
      <c r="C1" s="40" t="s">
        <v>856</v>
      </c>
      <c r="D1" s="41" t="s">
        <v>861</v>
      </c>
      <c r="E1" s="70" t="s">
        <v>847</v>
      </c>
      <c r="F1" s="70"/>
      <c r="G1" s="70"/>
    </row>
    <row r="2" spans="1:7" ht="26" x14ac:dyDescent="0.3">
      <c r="A2" s="42" t="s">
        <v>857</v>
      </c>
      <c r="B2" s="43" t="s">
        <v>855</v>
      </c>
      <c r="C2" s="37" t="s">
        <v>859</v>
      </c>
      <c r="D2" s="44" t="s">
        <v>860</v>
      </c>
      <c r="E2" s="45" t="s">
        <v>844</v>
      </c>
      <c r="F2" s="45" t="s">
        <v>845</v>
      </c>
      <c r="G2" s="45" t="s">
        <v>846</v>
      </c>
    </row>
    <row r="3" spans="1:7" ht="178" customHeight="1" x14ac:dyDescent="0.2">
      <c r="A3" s="46" t="s">
        <v>138</v>
      </c>
      <c r="B3" s="38">
        <v>0</v>
      </c>
      <c r="C3" s="47" t="s">
        <v>862</v>
      </c>
      <c r="D3" s="48" t="s">
        <v>864</v>
      </c>
      <c r="E3" s="47" t="s">
        <v>854</v>
      </c>
      <c r="F3" s="47" t="s">
        <v>854</v>
      </c>
      <c r="G3" s="47" t="s">
        <v>854</v>
      </c>
    </row>
    <row r="4" spans="1:7" ht="197" customHeight="1" x14ac:dyDescent="0.2">
      <c r="A4" s="49" t="s">
        <v>139</v>
      </c>
      <c r="B4" s="38">
        <v>1</v>
      </c>
      <c r="C4" s="48" t="s">
        <v>870</v>
      </c>
      <c r="D4" s="48" t="s">
        <v>863</v>
      </c>
      <c r="E4" s="47" t="s">
        <v>871</v>
      </c>
      <c r="F4" s="47" t="s">
        <v>872</v>
      </c>
      <c r="G4" s="47" t="s">
        <v>873</v>
      </c>
    </row>
    <row r="5" spans="1:7" ht="189" customHeight="1" x14ac:dyDescent="0.2">
      <c r="A5" s="50" t="s">
        <v>140</v>
      </c>
      <c r="B5" s="38">
        <v>2</v>
      </c>
      <c r="C5" s="47" t="s">
        <v>874</v>
      </c>
      <c r="D5" s="48" t="s">
        <v>865</v>
      </c>
      <c r="E5" s="47" t="s">
        <v>875</v>
      </c>
      <c r="F5" s="47" t="s">
        <v>876</v>
      </c>
      <c r="G5" s="47" t="s">
        <v>877</v>
      </c>
    </row>
    <row r="6" spans="1:7" ht="190" customHeight="1" x14ac:dyDescent="0.2">
      <c r="A6" s="51" t="s">
        <v>141</v>
      </c>
      <c r="B6" s="38">
        <v>3</v>
      </c>
      <c r="C6" s="47" t="s">
        <v>858</v>
      </c>
      <c r="D6" s="48" t="s">
        <v>866</v>
      </c>
      <c r="E6" s="47" t="s">
        <v>878</v>
      </c>
      <c r="F6" s="47" t="s">
        <v>879</v>
      </c>
      <c r="G6" s="47" t="s">
        <v>880</v>
      </c>
    </row>
    <row r="7" spans="1:7" ht="290" customHeight="1" x14ac:dyDescent="0.2">
      <c r="A7" s="52" t="s">
        <v>142</v>
      </c>
      <c r="B7" s="38">
        <v>4</v>
      </c>
      <c r="C7" s="47" t="s">
        <v>881</v>
      </c>
      <c r="D7" s="48" t="s">
        <v>867</v>
      </c>
      <c r="E7" s="47" t="s">
        <v>882</v>
      </c>
      <c r="F7" s="47" t="s">
        <v>883</v>
      </c>
      <c r="G7" s="47" t="s">
        <v>884</v>
      </c>
    </row>
    <row r="8" spans="1:7" ht="243" customHeight="1" x14ac:dyDescent="0.2">
      <c r="A8" s="53" t="s">
        <v>143</v>
      </c>
      <c r="B8" s="38">
        <v>5</v>
      </c>
      <c r="C8" s="47" t="s">
        <v>869</v>
      </c>
      <c r="D8" s="48" t="s">
        <v>868</v>
      </c>
      <c r="E8" s="47" t="s">
        <v>885</v>
      </c>
      <c r="F8" s="47" t="s">
        <v>886</v>
      </c>
      <c r="G8" s="47" t="s">
        <v>887</v>
      </c>
    </row>
  </sheetData>
  <mergeCells count="1">
    <mergeCell ref="E1:G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zoomScale="80" zoomScaleNormal="80" workbookViewId="0">
      <selection activeCell="B22" sqref="B22"/>
    </sheetView>
  </sheetViews>
  <sheetFormatPr baseColWidth="10" defaultColWidth="8.83203125" defaultRowHeight="15" x14ac:dyDescent="0.2"/>
  <cols>
    <col min="1" max="1" width="13.33203125" bestFit="1" customWidth="1"/>
    <col min="2" max="2" width="15.6640625" bestFit="1" customWidth="1"/>
    <col min="3" max="3" width="24.83203125" bestFit="1" customWidth="1"/>
    <col min="4" max="4" width="21.1640625" bestFit="1" customWidth="1"/>
    <col min="5" max="5" width="23.1640625" bestFit="1" customWidth="1"/>
    <col min="6" max="6" width="13.5" bestFit="1" customWidth="1"/>
    <col min="7" max="7" width="23.6640625" customWidth="1"/>
    <col min="8" max="8" width="13.6640625" bestFit="1" customWidth="1"/>
    <col min="9" max="9" width="13.83203125" bestFit="1" customWidth="1"/>
    <col min="10" max="10" width="15.33203125" bestFit="1" customWidth="1"/>
    <col min="11" max="11" width="28.6640625" customWidth="1"/>
  </cols>
  <sheetData>
    <row r="1" spans="1:11" ht="29" customHeight="1" x14ac:dyDescent="0.2">
      <c r="A1" s="54" t="s">
        <v>535</v>
      </c>
      <c r="B1" s="105" t="s">
        <v>0</v>
      </c>
      <c r="C1" s="105" t="s">
        <v>1</v>
      </c>
      <c r="D1" s="105" t="s">
        <v>2</v>
      </c>
      <c r="E1" s="105" t="s">
        <v>3</v>
      </c>
      <c r="F1" s="105" t="s">
        <v>4</v>
      </c>
      <c r="G1" s="105" t="s">
        <v>5</v>
      </c>
      <c r="H1" s="105" t="s">
        <v>6</v>
      </c>
      <c r="I1" s="105" t="s">
        <v>7</v>
      </c>
      <c r="J1" s="105" t="s">
        <v>8</v>
      </c>
      <c r="K1" s="105" t="s">
        <v>9</v>
      </c>
    </row>
    <row r="2" spans="1:11" ht="24" x14ac:dyDescent="0.3">
      <c r="A2" s="106" t="s">
        <v>536</v>
      </c>
      <c r="B2" s="103">
        <v>0.4</v>
      </c>
      <c r="C2" s="104">
        <v>0.1</v>
      </c>
      <c r="D2" s="104">
        <v>1</v>
      </c>
      <c r="E2" s="104">
        <v>0.63</v>
      </c>
      <c r="F2" s="104">
        <v>0.27</v>
      </c>
      <c r="G2" s="104">
        <v>1.21</v>
      </c>
      <c r="H2" s="104">
        <v>0.5</v>
      </c>
      <c r="I2" s="104">
        <v>0</v>
      </c>
      <c r="J2" s="104">
        <v>1.67</v>
      </c>
      <c r="K2" s="104">
        <v>0.25</v>
      </c>
    </row>
    <row r="3" spans="1:11" ht="24" x14ac:dyDescent="0.3">
      <c r="A3" s="106" t="s">
        <v>537</v>
      </c>
      <c r="B3" s="103">
        <v>1</v>
      </c>
      <c r="C3" s="104">
        <v>0.3</v>
      </c>
      <c r="D3" s="104">
        <v>2</v>
      </c>
      <c r="E3" s="104">
        <v>0.75</v>
      </c>
      <c r="F3" s="104">
        <v>1</v>
      </c>
      <c r="G3" s="104">
        <v>2</v>
      </c>
      <c r="H3" s="104">
        <v>0.6</v>
      </c>
      <c r="I3" s="104">
        <v>0.25</v>
      </c>
      <c r="J3" s="104">
        <v>2</v>
      </c>
      <c r="K3" s="104">
        <v>0.45</v>
      </c>
    </row>
    <row r="4" spans="1:11" ht="24" x14ac:dyDescent="0.3">
      <c r="A4" s="106" t="s">
        <v>538</v>
      </c>
      <c r="B4" s="103">
        <v>1.5</v>
      </c>
      <c r="C4" s="104">
        <v>1</v>
      </c>
      <c r="D4" s="104">
        <v>1</v>
      </c>
      <c r="E4" s="104">
        <v>1</v>
      </c>
      <c r="F4" s="104">
        <v>2</v>
      </c>
      <c r="G4" s="104">
        <v>2.5</v>
      </c>
      <c r="H4" s="104">
        <v>1</v>
      </c>
      <c r="I4" s="104">
        <v>0.5</v>
      </c>
      <c r="J4" s="104">
        <v>2.5</v>
      </c>
      <c r="K4" s="104">
        <v>1</v>
      </c>
    </row>
    <row r="5" spans="1:11" ht="24" x14ac:dyDescent="0.3">
      <c r="A5" s="106" t="s">
        <v>539</v>
      </c>
      <c r="B5" s="103">
        <v>2</v>
      </c>
      <c r="C5" s="104">
        <v>2</v>
      </c>
      <c r="D5" s="104">
        <v>1</v>
      </c>
      <c r="E5" s="104">
        <v>2</v>
      </c>
      <c r="F5" s="104">
        <v>2.35</v>
      </c>
      <c r="G5" s="104">
        <v>3</v>
      </c>
      <c r="H5" s="104">
        <v>2</v>
      </c>
      <c r="I5" s="104">
        <v>1</v>
      </c>
      <c r="J5" s="104">
        <v>2</v>
      </c>
      <c r="K5" s="104">
        <v>3</v>
      </c>
    </row>
    <row r="6" spans="1:11" ht="24" x14ac:dyDescent="0.3">
      <c r="A6" s="106" t="s">
        <v>540</v>
      </c>
      <c r="B6" s="103">
        <v>2.5</v>
      </c>
      <c r="C6" s="104">
        <v>2.5</v>
      </c>
      <c r="D6" s="104">
        <v>2.75</v>
      </c>
      <c r="E6" s="104">
        <v>2.75</v>
      </c>
      <c r="F6" s="104">
        <v>3.27</v>
      </c>
      <c r="G6" s="104">
        <v>3</v>
      </c>
      <c r="H6" s="104">
        <v>2.5</v>
      </c>
      <c r="I6" s="104">
        <v>2.35</v>
      </c>
      <c r="J6" s="104">
        <v>3.45</v>
      </c>
      <c r="K6" s="104">
        <v>3.25</v>
      </c>
    </row>
    <row r="7" spans="1:11" ht="24" x14ac:dyDescent="0.3">
      <c r="A7" s="106" t="s">
        <v>541</v>
      </c>
      <c r="B7" s="103">
        <v>2.75</v>
      </c>
      <c r="C7" s="104">
        <v>3</v>
      </c>
      <c r="D7" s="104">
        <v>3</v>
      </c>
      <c r="E7" s="104">
        <v>3</v>
      </c>
      <c r="F7" s="104">
        <v>4.25</v>
      </c>
      <c r="G7" s="104">
        <v>4</v>
      </c>
      <c r="H7" s="104">
        <v>2.85</v>
      </c>
      <c r="I7" s="104">
        <v>3.15</v>
      </c>
      <c r="J7" s="104">
        <v>3.55</v>
      </c>
      <c r="K7" s="104">
        <v>3.55</v>
      </c>
    </row>
    <row r="8" spans="1:11" ht="24" x14ac:dyDescent="0.3">
      <c r="A8" s="106" t="s">
        <v>542</v>
      </c>
      <c r="B8" s="103">
        <v>4</v>
      </c>
      <c r="C8" s="104">
        <v>4</v>
      </c>
      <c r="D8" s="104">
        <v>3.75</v>
      </c>
      <c r="E8" s="104">
        <v>4.5</v>
      </c>
      <c r="F8" s="104">
        <v>4.25</v>
      </c>
      <c r="G8" s="104">
        <v>4.8499999999999996</v>
      </c>
      <c r="H8" s="104">
        <v>4</v>
      </c>
      <c r="I8" s="104">
        <v>4.1500000000000004</v>
      </c>
      <c r="J8" s="104">
        <v>3.75</v>
      </c>
      <c r="K8" s="104">
        <v>4</v>
      </c>
    </row>
    <row r="9" spans="1:11" ht="24" x14ac:dyDescent="0.3">
      <c r="A9" s="106" t="s">
        <v>543</v>
      </c>
      <c r="B9" s="103">
        <v>4</v>
      </c>
      <c r="C9" s="104">
        <v>4.5</v>
      </c>
      <c r="D9" s="104">
        <v>4</v>
      </c>
      <c r="E9" s="104">
        <v>5</v>
      </c>
      <c r="F9" s="104">
        <v>4.25</v>
      </c>
      <c r="G9" s="104">
        <v>5</v>
      </c>
      <c r="H9" s="104">
        <v>4.25</v>
      </c>
      <c r="I9" s="104">
        <v>4.55</v>
      </c>
      <c r="J9" s="104">
        <v>3.85</v>
      </c>
      <c r="K9" s="104">
        <v>4.66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0"/>
  <sheetViews>
    <sheetView showGridLines="0" zoomScale="120" zoomScaleNormal="120" workbookViewId="0">
      <selection activeCell="L1" sqref="L1:Y1048576"/>
    </sheetView>
  </sheetViews>
  <sheetFormatPr baseColWidth="10" defaultColWidth="8.83203125" defaultRowHeight="15" x14ac:dyDescent="0.2"/>
  <cols>
    <col min="1" max="1" width="21.5" style="14" customWidth="1"/>
    <col min="2" max="2" width="21" style="14" bestFit="1" customWidth="1"/>
    <col min="3" max="3" width="7.33203125" style="30" bestFit="1" customWidth="1"/>
    <col min="4" max="4" width="91" style="1" hidden="1" customWidth="1"/>
    <col min="5" max="5" width="83.1640625" style="13" hidden="1" customWidth="1"/>
    <col min="6" max="6" width="39.5" style="27" bestFit="1" customWidth="1"/>
    <col min="7" max="7" width="15.83203125" style="1" bestFit="1" customWidth="1"/>
    <col min="8" max="8" width="13.33203125" style="65" customWidth="1"/>
    <col min="9" max="9" width="8.5" style="65" customWidth="1"/>
    <col min="10" max="10" width="12.5" style="65" customWidth="1"/>
    <col min="11" max="11" width="10" style="65" customWidth="1"/>
    <col min="12" max="13" width="17.5" hidden="1" customWidth="1"/>
    <col min="14" max="14" width="21.83203125" hidden="1" customWidth="1"/>
    <col min="15" max="15" width="18.33203125" hidden="1" customWidth="1"/>
    <col min="16" max="16" width="24.1640625" hidden="1" customWidth="1"/>
    <col min="17" max="17" width="23.5" hidden="1" customWidth="1"/>
    <col min="18" max="18" width="16.6640625" hidden="1" customWidth="1"/>
    <col min="19" max="19" width="18.1640625" hidden="1" customWidth="1"/>
    <col min="20" max="20" width="16.6640625" hidden="1" customWidth="1"/>
    <col min="21" max="21" width="18.1640625" hidden="1" customWidth="1"/>
    <col min="22" max="22" width="16.33203125" hidden="1" customWidth="1"/>
    <col min="23" max="23" width="17.6640625" hidden="1" customWidth="1"/>
    <col min="24" max="24" width="20" hidden="1" customWidth="1"/>
    <col min="25" max="25" width="21.33203125" hidden="1" customWidth="1"/>
  </cols>
  <sheetData>
    <row r="1" spans="1:25" s="67" customFormat="1" x14ac:dyDescent="0.2">
      <c r="A1" s="68" t="s">
        <v>144</v>
      </c>
      <c r="B1" s="68" t="s">
        <v>137</v>
      </c>
      <c r="C1" s="68" t="s">
        <v>145</v>
      </c>
      <c r="D1" s="68" t="s">
        <v>146</v>
      </c>
      <c r="E1" s="68" t="s">
        <v>316</v>
      </c>
      <c r="F1" s="68" t="s">
        <v>759</v>
      </c>
      <c r="G1" s="68" t="s">
        <v>317</v>
      </c>
      <c r="H1" s="69" t="s">
        <v>847</v>
      </c>
      <c r="I1" s="69" t="s">
        <v>861</v>
      </c>
      <c r="J1" s="69" t="s">
        <v>856</v>
      </c>
      <c r="K1" s="69" t="s">
        <v>889</v>
      </c>
      <c r="L1" s="68" t="s">
        <v>892</v>
      </c>
      <c r="M1" s="68" t="s">
        <v>893</v>
      </c>
      <c r="N1" s="68" t="s">
        <v>894</v>
      </c>
      <c r="O1" s="68" t="s">
        <v>895</v>
      </c>
      <c r="P1" s="68" t="s">
        <v>896</v>
      </c>
      <c r="Q1" s="68" t="s">
        <v>897</v>
      </c>
      <c r="R1" s="68" t="s">
        <v>898</v>
      </c>
      <c r="S1" s="68" t="s">
        <v>899</v>
      </c>
      <c r="T1" s="68" t="s">
        <v>900</v>
      </c>
      <c r="U1" s="68" t="s">
        <v>901</v>
      </c>
      <c r="V1" s="68" t="s">
        <v>902</v>
      </c>
      <c r="W1" s="68" t="s">
        <v>903</v>
      </c>
      <c r="X1" s="68" t="s">
        <v>904</v>
      </c>
      <c r="Y1" s="68" t="s">
        <v>905</v>
      </c>
    </row>
    <row r="2" spans="1:25" ht="60" x14ac:dyDescent="0.2">
      <c r="A2" s="8" t="s">
        <v>66</v>
      </c>
      <c r="B2" s="8" t="s">
        <v>9</v>
      </c>
      <c r="C2" s="8" t="s">
        <v>147</v>
      </c>
      <c r="D2" s="10" t="s">
        <v>371</v>
      </c>
      <c r="E2" s="9" t="s">
        <v>349</v>
      </c>
      <c r="F2" s="22" t="s">
        <v>760</v>
      </c>
      <c r="G2" s="10" t="str">
        <f>INDEX('Score Defs'!A$3:A$8,MATCH('Detailed Techniques'!K2,'Score Defs'!B$3:B$8,0))</f>
        <v>Poor</v>
      </c>
      <c r="H2" s="66">
        <f>FLOOR(SUMPRODUCT(ISNUMBER(SEARCH(""&amp;'DataQuality-Scores'!A$3:A$37&amp;","," "&amp;'Detailed Techniques'!F2&amp;","))+0,'DataQuality-Scores'!B$3:B$37)/(LEN(TRIM(F3))-LEN(SUBSTITUTE(TRIM(F3),",",""))+1),1)</f>
        <v>1</v>
      </c>
      <c r="I2" s="66">
        <v>3</v>
      </c>
      <c r="J2" s="66">
        <v>1</v>
      </c>
      <c r="K2" s="66">
        <f t="shared" ref="K2:K65" si="0">FLOOR(AVERAGE(H2:J2),1)</f>
        <v>1</v>
      </c>
      <c r="L2" s="23">
        <f>SUMPRODUCT(ISNUMBER(SEARCH(""&amp;'DataSource-Tool-Coverage'!A$2:A$36&amp;","," "&amp;'Detailed Techniques'!F2&amp;","))+0,'DataSource-Tool-Coverage'!$B$2:$B$36)/(LEN(TRIM(F2))-LEN(SUBSTITUTE(TRIM(F2),",",""))+1)</f>
        <v>0.5</v>
      </c>
      <c r="M2" s="20" t="str">
        <f>IF(L2&lt;0.2,"0-20",IF(L2&lt;0.4,"20-40",IF(L2&lt;0.6,"40-60",IF(L2&lt;0.8,"60-80","80-100"))))</f>
        <v>40-60</v>
      </c>
      <c r="N2" s="23">
        <f>SUMPRODUCT(ISNUMBER(SEARCH(""&amp;'DataSource-Tool-Coverage'!A$2:A$36&amp;","," "&amp;'Detailed Techniques'!F2&amp;","))+0,'DataSource-Tool-Coverage'!$C$2:$C$36)/(LEN(TRIM(F2))-LEN(SUBSTITUTE(TRIM(F2),",",""))+1)</f>
        <v>0.5</v>
      </c>
      <c r="O2" s="20" t="str">
        <f>IF(N2&lt;0.2,"0-20",IF(N2&lt;0.4,"20-40",IF(N2&lt;0.6,"40-60",IF(N2&lt;0.8,"60-80","80-100"))))</f>
        <v>40-60</v>
      </c>
      <c r="P2" s="23">
        <f>SUMPRODUCT(ISNUMBER(SEARCH(""&amp;'DataSource-Tool-Coverage'!A$2:A$36&amp;","," "&amp;'Detailed Techniques'!F2&amp;","))+0,'DataSource-Tool-Coverage'!$D$2:$D$36)/(LEN(TRIM(F2))-LEN(SUBSTITUTE(TRIM(F2),",",""))+1)</f>
        <v>0.25</v>
      </c>
      <c r="Q2" s="20" t="str">
        <f>IF(P2&lt;0.2,"0-20",IF(P2&lt;0.4,"20-40",IF(P2&lt;0.6,"40-60",IF(P2&lt;0.8,"60-80","80-100"))))</f>
        <v>20-40</v>
      </c>
      <c r="R2" s="23">
        <f>SUMPRODUCT(ISNUMBER(SEARCH(""&amp;'DataSource-Tool-Coverage'!A$2:A$36&amp;","," "&amp;'Detailed Techniques'!F2&amp;","))+0,'DataSource-Tool-Coverage'!$E$2:$E$36)/(LEN(TRIM(F2))-LEN(SUBSTITUTE(TRIM(F2),",",""))+1)</f>
        <v>0.25</v>
      </c>
      <c r="S2" s="20" t="str">
        <f>IF(R2&lt;0.2,"0-20",IF(R2&lt;0.4,"20-40",IF(R2&lt;0.6,"40-60",IF(R2&lt;0.8,"60-80","80-100"))))</f>
        <v>20-40</v>
      </c>
      <c r="T2" s="23">
        <f>SUMPRODUCT(ISNUMBER(SEARCH(""&amp;'DataSource-Tool-Coverage'!A$2:A$36&amp;","," "&amp;'Detailed Techniques'!F2&amp;","))+0,'DataSource-Tool-Coverage'!$F$2:$F$36)/(LEN(TRIM(F2))-LEN(SUBSTITUTE(TRIM(F2),",",""))+1)</f>
        <v>0.25</v>
      </c>
      <c r="U2" s="20" t="str">
        <f>IF(T2&lt;0.2,"0-20",IF(T2&lt;0.4,"20-40",IF(T2&lt;0.6,"40-60",IF(T2&lt;0.8,"60-80","80-100"))))</f>
        <v>20-40</v>
      </c>
      <c r="V2" s="23">
        <f>SUMPRODUCT(ISNUMBER(SEARCH(""&amp;'DataSource-Tool-Coverage'!A$2:A$36&amp;","," "&amp;'Detailed Techniques'!F2&amp;","))+0,'DataSource-Tool-Coverage'!$G$2:$G$36)/(LEN(TRIM(F2))-LEN(SUBSTITUTE(TRIM(F2),",",""))+1)</f>
        <v>0.5</v>
      </c>
      <c r="W2" s="20" t="str">
        <f>IF(V2&lt;0.2,"0-20",IF(V2&lt;0.4,"20-40",IF(V2&lt;0.6,"40-60",IF(V2&lt;0.8,"60-80","80-100"))))</f>
        <v>40-60</v>
      </c>
      <c r="X2" s="23">
        <f>SUMPRODUCT(ISNUMBER(SEARCH(""&amp;'DataSource-Tool-Coverage'!A$2:A$36&amp;","," "&amp;'Detailed Techniques'!F2&amp;","))+0,'DataSource-Tool-Coverage'!$H$2:$H$36)/(LEN(TRIM(F2))-LEN(SUBSTITUTE(TRIM(F2),",",""))+1)</f>
        <v>0.5</v>
      </c>
      <c r="Y2" s="20" t="str">
        <f>IF(X2&lt;0.2,"0-20",IF(X2&lt;0.4,"20-40",IF(X2&lt;0.6,"40-60",IF(X2&lt;0.8,"60-80","80-100"))))</f>
        <v>40-60</v>
      </c>
    </row>
    <row r="3" spans="1:25" ht="60" x14ac:dyDescent="0.2">
      <c r="A3" s="8" t="s">
        <v>26</v>
      </c>
      <c r="B3" s="8" t="s">
        <v>8</v>
      </c>
      <c r="C3" s="8" t="s">
        <v>148</v>
      </c>
      <c r="D3" s="10" t="s">
        <v>149</v>
      </c>
      <c r="E3" s="10" t="s">
        <v>362</v>
      </c>
      <c r="F3" s="22" t="s">
        <v>761</v>
      </c>
      <c r="G3" s="10" t="str">
        <f>INDEX('Score Defs'!A$3:A$8,MATCH('Detailed Techniques'!K3,'Score Defs'!B$3:B$8,0))</f>
        <v>Poor</v>
      </c>
      <c r="H3" s="66">
        <f>FLOOR(SUMPRODUCT(ISNUMBER(SEARCH(""&amp;'DataQuality-Scores'!A$3:A$37&amp;","," "&amp;'Detailed Techniques'!F3&amp;","))+0,'DataQuality-Scores'!B$3:B$37)/(LEN(TRIM(F3))-LEN(SUBSTITUTE(TRIM(F3),",",""))+1),1)</f>
        <v>1</v>
      </c>
      <c r="I3" s="66">
        <v>3</v>
      </c>
      <c r="J3" s="66">
        <v>1</v>
      </c>
      <c r="K3" s="66">
        <f t="shared" si="0"/>
        <v>1</v>
      </c>
      <c r="L3" s="23">
        <f>SUMPRODUCT(ISNUMBER(SEARCH(""&amp;'DataSource-Tool-Coverage'!A$2:A$36&amp;","," "&amp;'Detailed Techniques'!F3&amp;","))+0,'DataSource-Tool-Coverage'!$B$2:$B$36)/(LEN(TRIM(F3))-LEN(SUBSTITUTE(TRIM(F3),",",""))+1)</f>
        <v>1</v>
      </c>
      <c r="M3" s="20" t="str">
        <f t="shared" ref="M3:M66" si="1">IF(L3&lt;0.2,"0-20",IF(L3&lt;0.4,"20-40",IF(L3&lt;0.6,"40-60",IF(L3&lt;0.8,"60-80","80-100"))))</f>
        <v>80-100</v>
      </c>
      <c r="N3" s="23">
        <f>SUMPRODUCT(ISNUMBER(SEARCH(""&amp;'DataSource-Tool-Coverage'!A$2:A$36&amp;","," "&amp;'Detailed Techniques'!F3&amp;","))+0,'DataSource-Tool-Coverage'!$C$2:$C$36)/(LEN(TRIM(F3))-LEN(SUBSTITUTE(TRIM(F3),",",""))+1)</f>
        <v>0.75</v>
      </c>
      <c r="O3" s="20" t="str">
        <f t="shared" ref="O3:O66" si="2">IF(N3&lt;0.2,"0-20",IF(N3&lt;0.4,"20-40",IF(N3&lt;0.6,"40-60",IF(N3&lt;0.8,"60-80","80-100"))))</f>
        <v>60-80</v>
      </c>
      <c r="P3" s="23">
        <f>SUMPRODUCT(ISNUMBER(SEARCH(""&amp;'DataSource-Tool-Coverage'!A$2:A$36&amp;","," "&amp;'Detailed Techniques'!F3&amp;","))+0,'DataSource-Tool-Coverage'!$D$2:$D$36)/(LEN(TRIM(F3))-LEN(SUBSTITUTE(TRIM(F3),",",""))+1)</f>
        <v>0</v>
      </c>
      <c r="Q3" s="20" t="str">
        <f t="shared" ref="Q3:Q66" si="3">IF(P3&lt;0.2,"0-20",IF(P3&lt;0.4,"20-40",IF(P3&lt;0.6,"40-60",IF(P3&lt;0.8,"60-80","80-100"))))</f>
        <v>0-20</v>
      </c>
      <c r="R3" s="23">
        <f>SUMPRODUCT(ISNUMBER(SEARCH(""&amp;'DataSource-Tool-Coverage'!A$2:A$36&amp;","," "&amp;'Detailed Techniques'!F3&amp;","))+0,'DataSource-Tool-Coverage'!$E$2:$E$36)/(LEN(TRIM(F3))-LEN(SUBSTITUTE(TRIM(F3),",",""))+1)</f>
        <v>0.75</v>
      </c>
      <c r="S3" s="20" t="str">
        <f t="shared" ref="S3:S66" si="4">IF(R3&lt;0.2,"0-20",IF(R3&lt;0.4,"20-40",IF(R3&lt;0.6,"40-60",IF(R3&lt;0.8,"60-80","80-100"))))</f>
        <v>60-80</v>
      </c>
      <c r="T3" s="23">
        <f>SUMPRODUCT(ISNUMBER(SEARCH(""&amp;'DataSource-Tool-Coverage'!A$2:A$36&amp;","," "&amp;'Detailed Techniques'!F3&amp;","))+0,'DataSource-Tool-Coverage'!$F$2:$F$36)/(LEN(TRIM(F3))-LEN(SUBSTITUTE(TRIM(F3),",",""))+1)</f>
        <v>0.75</v>
      </c>
      <c r="U3" s="20" t="str">
        <f t="shared" ref="U3:U66" si="5">IF(T3&lt;0.2,"0-20",IF(T3&lt;0.4,"20-40",IF(T3&lt;0.6,"40-60",IF(T3&lt;0.8,"60-80","80-100"))))</f>
        <v>60-80</v>
      </c>
      <c r="V3" s="23">
        <f>SUMPRODUCT(ISNUMBER(SEARCH(""&amp;'DataSource-Tool-Coverage'!A$2:A$36&amp;","," "&amp;'Detailed Techniques'!F3&amp;","))+0,'DataSource-Tool-Coverage'!$G$2:$G$36)/(LEN(TRIM(F3))-LEN(SUBSTITUTE(TRIM(F3),",",""))+1)</f>
        <v>0</v>
      </c>
      <c r="W3" s="20" t="str">
        <f t="shared" ref="W3:W66" si="6">IF(V3&lt;0.2,"0-20",IF(V3&lt;0.4,"20-40",IF(V3&lt;0.6,"40-60",IF(V3&lt;0.8,"60-80","80-100"))))</f>
        <v>0-20</v>
      </c>
      <c r="X3" s="23">
        <f>SUMPRODUCT(ISNUMBER(SEARCH(""&amp;'DataSource-Tool-Coverage'!A$2:A$36&amp;","," "&amp;'Detailed Techniques'!F3&amp;","))+0,'DataSource-Tool-Coverage'!$H$2:$H$36)/(LEN(TRIM(F3))-LEN(SUBSTITUTE(TRIM(F3),",",""))+1)</f>
        <v>0</v>
      </c>
      <c r="Y3" s="20" t="str">
        <f t="shared" ref="Y3:Y66" si="7">IF(X3&lt;0.2,"0-20",IF(X3&lt;0.4,"20-40",IF(X3&lt;0.6,"40-60",IF(X3&lt;0.8,"60-80","80-100"))))</f>
        <v>0-20</v>
      </c>
    </row>
    <row r="4" spans="1:25" ht="90" x14ac:dyDescent="0.2">
      <c r="A4" s="8" t="s">
        <v>21</v>
      </c>
      <c r="B4" s="8" t="s">
        <v>3</v>
      </c>
      <c r="C4" s="8" t="s">
        <v>150</v>
      </c>
      <c r="D4" s="10" t="s">
        <v>355</v>
      </c>
      <c r="E4" s="10" t="s">
        <v>356</v>
      </c>
      <c r="F4" s="22" t="s">
        <v>762</v>
      </c>
      <c r="G4" s="10" t="str">
        <f>INDEX('Score Defs'!A$3:A$8,MATCH('Detailed Techniques'!K4,'Score Defs'!B$3:B$8,0))</f>
        <v>Poor</v>
      </c>
      <c r="H4" s="66">
        <f>FLOOR(SUMPRODUCT(ISNUMBER(SEARCH(""&amp;'DataQuality-Scores'!A$3:A$37&amp;","," "&amp;'Detailed Techniques'!F4&amp;","))+0,'DataQuality-Scores'!B$3:B$37)/(LEN(TRIM(F4))-LEN(SUBSTITUTE(TRIM(F4),",",""))+1),1)</f>
        <v>0</v>
      </c>
      <c r="I4" s="66">
        <v>3</v>
      </c>
      <c r="J4" s="66">
        <v>1</v>
      </c>
      <c r="K4" s="66">
        <f t="shared" si="0"/>
        <v>1</v>
      </c>
      <c r="L4" s="23">
        <f>SUMPRODUCT(ISNUMBER(SEARCH(""&amp;'DataSource-Tool-Coverage'!A$2:A$36&amp;","," "&amp;'Detailed Techniques'!F4&amp;","))+0,'DataSource-Tool-Coverage'!$B$2:$B$36)/(LEN(TRIM(F4))-LEN(SUBSTITUTE(TRIM(F4),",",""))+1)</f>
        <v>0.75</v>
      </c>
      <c r="M4" s="20" t="str">
        <f t="shared" si="1"/>
        <v>60-80</v>
      </c>
      <c r="N4" s="23">
        <f>SUMPRODUCT(ISNUMBER(SEARCH(""&amp;'DataSource-Tool-Coverage'!A$2:A$36&amp;","," "&amp;'Detailed Techniques'!F4&amp;","))+0,'DataSource-Tool-Coverage'!$C$2:$C$36)/(LEN(TRIM(F4))-LEN(SUBSTITUTE(TRIM(F4),",",""))+1)</f>
        <v>0.5</v>
      </c>
      <c r="O4" s="20" t="str">
        <f t="shared" si="2"/>
        <v>40-60</v>
      </c>
      <c r="P4" s="23">
        <f>SUMPRODUCT(ISNUMBER(SEARCH(""&amp;'DataSource-Tool-Coverage'!A$2:A$36&amp;","," "&amp;'Detailed Techniques'!F4&amp;","))+0,'DataSource-Tool-Coverage'!$D$2:$D$36)/(LEN(TRIM(F4))-LEN(SUBSTITUTE(TRIM(F4),",",""))+1)</f>
        <v>0</v>
      </c>
      <c r="Q4" s="20" t="str">
        <f t="shared" si="3"/>
        <v>0-20</v>
      </c>
      <c r="R4" s="23">
        <f>SUMPRODUCT(ISNUMBER(SEARCH(""&amp;'DataSource-Tool-Coverage'!A$2:A$36&amp;","," "&amp;'Detailed Techniques'!F4&amp;","))+0,'DataSource-Tool-Coverage'!$E$2:$E$36)/(LEN(TRIM(F4))-LEN(SUBSTITUTE(TRIM(F4),",",""))+1)</f>
        <v>0.25</v>
      </c>
      <c r="S4" s="20" t="str">
        <f t="shared" si="4"/>
        <v>20-40</v>
      </c>
      <c r="T4" s="23">
        <f>SUMPRODUCT(ISNUMBER(SEARCH(""&amp;'DataSource-Tool-Coverage'!A$2:A$36&amp;","," "&amp;'Detailed Techniques'!F4&amp;","))+0,'DataSource-Tool-Coverage'!$F$2:$F$36)/(LEN(TRIM(F4))-LEN(SUBSTITUTE(TRIM(F4),",",""))+1)</f>
        <v>0.5</v>
      </c>
      <c r="U4" s="20" t="str">
        <f t="shared" si="5"/>
        <v>40-60</v>
      </c>
      <c r="V4" s="23">
        <f>SUMPRODUCT(ISNUMBER(SEARCH(""&amp;'DataSource-Tool-Coverage'!A$2:A$36&amp;","," "&amp;'Detailed Techniques'!F4&amp;","))+0,'DataSource-Tool-Coverage'!$G$2:$G$36)/(LEN(TRIM(F4))-LEN(SUBSTITUTE(TRIM(F4),",",""))+1)</f>
        <v>0</v>
      </c>
      <c r="W4" s="20" t="str">
        <f t="shared" si="6"/>
        <v>0-20</v>
      </c>
      <c r="X4" s="23">
        <f>SUMPRODUCT(ISNUMBER(SEARCH(""&amp;'DataSource-Tool-Coverage'!A$2:A$36&amp;","," "&amp;'Detailed Techniques'!F4&amp;","))+0,'DataSource-Tool-Coverage'!$H$2:$H$36)/(LEN(TRIM(F4))-LEN(SUBSTITUTE(TRIM(F4),",",""))+1)</f>
        <v>0</v>
      </c>
      <c r="Y4" s="20" t="str">
        <f t="shared" si="7"/>
        <v>0-20</v>
      </c>
    </row>
    <row r="5" spans="1:25" ht="45" x14ac:dyDescent="0.2">
      <c r="A5" s="8" t="s">
        <v>133</v>
      </c>
      <c r="B5" s="8" t="s">
        <v>0</v>
      </c>
      <c r="C5" s="8" t="s">
        <v>151</v>
      </c>
      <c r="D5" s="10" t="s">
        <v>152</v>
      </c>
      <c r="E5" s="10" t="s">
        <v>509</v>
      </c>
      <c r="F5" s="22" t="s">
        <v>763</v>
      </c>
      <c r="G5" s="10" t="str">
        <f>INDEX('Score Defs'!A$3:A$8,MATCH('Detailed Techniques'!K5,'Score Defs'!B$3:B$8,0))</f>
        <v>Poor</v>
      </c>
      <c r="H5" s="66">
        <f>FLOOR(SUMPRODUCT(ISNUMBER(SEARCH(""&amp;'DataQuality-Scores'!A$3:A$37&amp;","," "&amp;'Detailed Techniques'!F5&amp;","))+0,'DataQuality-Scores'!B$3:B$37)/(LEN(TRIM(F5))-LEN(SUBSTITUTE(TRIM(F5),",",""))+1),1)</f>
        <v>1</v>
      </c>
      <c r="I5" s="66">
        <v>3</v>
      </c>
      <c r="J5" s="66">
        <v>1</v>
      </c>
      <c r="K5" s="66">
        <f t="shared" si="0"/>
        <v>1</v>
      </c>
      <c r="L5" s="23">
        <f>SUMPRODUCT(ISNUMBER(SEARCH(""&amp;'DataSource-Tool-Coverage'!A$2:A$36&amp;","," "&amp;'Detailed Techniques'!F5&amp;","))+0,'DataSource-Tool-Coverage'!$B$2:$B$36)/(LEN(TRIM(F5))-LEN(SUBSTITUTE(TRIM(F5),",",""))+1)</f>
        <v>1</v>
      </c>
      <c r="M5" s="20" t="str">
        <f t="shared" si="1"/>
        <v>80-100</v>
      </c>
      <c r="N5" s="23">
        <f>SUMPRODUCT(ISNUMBER(SEARCH(""&amp;'DataSource-Tool-Coverage'!A$2:A$36&amp;","," "&amp;'Detailed Techniques'!F5&amp;","))+0,'DataSource-Tool-Coverage'!$C$2:$C$36)/(LEN(TRIM(F5))-LEN(SUBSTITUTE(TRIM(F5),",",""))+1)</f>
        <v>1</v>
      </c>
      <c r="O5" s="20" t="str">
        <f t="shared" si="2"/>
        <v>80-100</v>
      </c>
      <c r="P5" s="23">
        <f>SUMPRODUCT(ISNUMBER(SEARCH(""&amp;'DataSource-Tool-Coverage'!A$2:A$36&amp;","," "&amp;'Detailed Techniques'!F5&amp;","))+0,'DataSource-Tool-Coverage'!$D$2:$D$36)/(LEN(TRIM(F5))-LEN(SUBSTITUTE(TRIM(F5),",",""))+1)</f>
        <v>0</v>
      </c>
      <c r="Q5" s="20" t="str">
        <f t="shared" si="3"/>
        <v>0-20</v>
      </c>
      <c r="R5" s="23">
        <f>SUMPRODUCT(ISNUMBER(SEARCH(""&amp;'DataSource-Tool-Coverage'!A$2:A$36&amp;","," "&amp;'Detailed Techniques'!F5&amp;","))+0,'DataSource-Tool-Coverage'!$E$2:$E$36)/(LEN(TRIM(F5))-LEN(SUBSTITUTE(TRIM(F5),",",""))+1)</f>
        <v>0.66666666666666663</v>
      </c>
      <c r="S5" s="20" t="str">
        <f t="shared" si="4"/>
        <v>60-80</v>
      </c>
      <c r="T5" s="23">
        <f>SUMPRODUCT(ISNUMBER(SEARCH(""&amp;'DataSource-Tool-Coverage'!A$2:A$36&amp;","," "&amp;'Detailed Techniques'!F5&amp;","))+0,'DataSource-Tool-Coverage'!$F$2:$F$36)/(LEN(TRIM(F5))-LEN(SUBSTITUTE(TRIM(F5),",",""))+1)</f>
        <v>0.66666666666666663</v>
      </c>
      <c r="U5" s="20" t="str">
        <f t="shared" si="5"/>
        <v>60-80</v>
      </c>
      <c r="V5" s="23">
        <f>SUMPRODUCT(ISNUMBER(SEARCH(""&amp;'DataSource-Tool-Coverage'!A$2:A$36&amp;","," "&amp;'Detailed Techniques'!F5&amp;","))+0,'DataSource-Tool-Coverage'!$G$2:$G$36)/(LEN(TRIM(F5))-LEN(SUBSTITUTE(TRIM(F5),",",""))+1)</f>
        <v>0</v>
      </c>
      <c r="W5" s="20" t="str">
        <f t="shared" si="6"/>
        <v>0-20</v>
      </c>
      <c r="X5" s="23">
        <f>SUMPRODUCT(ISNUMBER(SEARCH(""&amp;'DataSource-Tool-Coverage'!A$2:A$36&amp;","," "&amp;'Detailed Techniques'!F5&amp;","))+0,'DataSource-Tool-Coverage'!$H$2:$H$36)/(LEN(TRIM(F5))-LEN(SUBSTITUTE(TRIM(F5),",",""))+1)</f>
        <v>0</v>
      </c>
      <c r="Y5" s="20" t="str">
        <f t="shared" si="7"/>
        <v>0-20</v>
      </c>
    </row>
    <row r="6" spans="1:25" ht="149.25" customHeight="1" x14ac:dyDescent="0.2">
      <c r="A6" s="8" t="s">
        <v>49</v>
      </c>
      <c r="B6" s="8" t="s">
        <v>7</v>
      </c>
      <c r="C6" s="8" t="s">
        <v>153</v>
      </c>
      <c r="D6" s="10" t="s">
        <v>365</v>
      </c>
      <c r="E6" s="10" t="s">
        <v>366</v>
      </c>
      <c r="F6" s="22" t="s">
        <v>574</v>
      </c>
      <c r="G6" s="10" t="str">
        <f>INDEX('Score Defs'!A$3:A$8,MATCH('Detailed Techniques'!K6,'Score Defs'!B$3:B$8,0))</f>
        <v>Poor</v>
      </c>
      <c r="H6" s="66">
        <f>FLOOR(SUMPRODUCT(ISNUMBER(SEARCH(""&amp;'DataQuality-Scores'!A$3:A$37&amp;","," "&amp;'Detailed Techniques'!F6&amp;","))+0,'DataQuality-Scores'!B$3:B$37)/(LEN(TRIM(F6))-LEN(SUBSTITUTE(TRIM(F6),",",""))+1),1)</f>
        <v>1</v>
      </c>
      <c r="I6" s="66">
        <v>3</v>
      </c>
      <c r="J6" s="66">
        <v>1</v>
      </c>
      <c r="K6" s="66">
        <f t="shared" si="0"/>
        <v>1</v>
      </c>
      <c r="L6" s="23">
        <f>SUMPRODUCT(ISNUMBER(SEARCH(""&amp;'DataSource-Tool-Coverage'!A$2:A$36&amp;","," "&amp;'Detailed Techniques'!F6&amp;","))+0,'DataSource-Tool-Coverage'!$B$2:$B$36)/(LEN(TRIM(F6))-LEN(SUBSTITUTE(TRIM(F6),",",""))+1)</f>
        <v>1</v>
      </c>
      <c r="M6" s="20" t="str">
        <f t="shared" si="1"/>
        <v>80-100</v>
      </c>
      <c r="N6" s="23">
        <f>SUMPRODUCT(ISNUMBER(SEARCH(""&amp;'DataSource-Tool-Coverage'!A$2:A$36&amp;","," "&amp;'Detailed Techniques'!F6&amp;","))+0,'DataSource-Tool-Coverage'!$C$2:$C$36)/(LEN(TRIM(F6))-LEN(SUBSTITUTE(TRIM(F6),",",""))+1)</f>
        <v>1</v>
      </c>
      <c r="O6" s="20" t="str">
        <f t="shared" si="2"/>
        <v>80-100</v>
      </c>
      <c r="P6" s="23">
        <f>SUMPRODUCT(ISNUMBER(SEARCH(""&amp;'DataSource-Tool-Coverage'!A$2:A$36&amp;","," "&amp;'Detailed Techniques'!F6&amp;","))+0,'DataSource-Tool-Coverage'!$D$2:$D$36)/(LEN(TRIM(F6))-LEN(SUBSTITUTE(TRIM(F6),",",""))+1)</f>
        <v>0</v>
      </c>
      <c r="Q6" s="20" t="str">
        <f t="shared" si="3"/>
        <v>0-20</v>
      </c>
      <c r="R6" s="23">
        <f>SUMPRODUCT(ISNUMBER(SEARCH(""&amp;'DataSource-Tool-Coverage'!A$2:A$36&amp;","," "&amp;'Detailed Techniques'!F6&amp;","))+0,'DataSource-Tool-Coverage'!$E$2:$E$36)/(LEN(TRIM(F6))-LEN(SUBSTITUTE(TRIM(F6),",",""))+1)</f>
        <v>0.66666666666666663</v>
      </c>
      <c r="S6" s="20" t="str">
        <f t="shared" si="4"/>
        <v>60-80</v>
      </c>
      <c r="T6" s="23">
        <f>SUMPRODUCT(ISNUMBER(SEARCH(""&amp;'DataSource-Tool-Coverage'!A$2:A$36&amp;","," "&amp;'Detailed Techniques'!F6&amp;","))+0,'DataSource-Tool-Coverage'!$F$2:$F$36)/(LEN(TRIM(F6))-LEN(SUBSTITUTE(TRIM(F6),",",""))+1)</f>
        <v>0.66666666666666663</v>
      </c>
      <c r="U6" s="20" t="str">
        <f t="shared" si="5"/>
        <v>60-80</v>
      </c>
      <c r="V6" s="23">
        <f>SUMPRODUCT(ISNUMBER(SEARCH(""&amp;'DataSource-Tool-Coverage'!A$2:A$36&amp;","," "&amp;'Detailed Techniques'!F6&amp;","))+0,'DataSource-Tool-Coverage'!$G$2:$G$36)/(LEN(TRIM(F6))-LEN(SUBSTITUTE(TRIM(F6),",",""))+1)</f>
        <v>0</v>
      </c>
      <c r="W6" s="20" t="str">
        <f t="shared" si="6"/>
        <v>0-20</v>
      </c>
      <c r="X6" s="23">
        <f>SUMPRODUCT(ISNUMBER(SEARCH(""&amp;'DataSource-Tool-Coverage'!A$2:A$36&amp;","," "&amp;'Detailed Techniques'!F6&amp;","))+0,'DataSource-Tool-Coverage'!$H$2:$H$36)/(LEN(TRIM(F6))-LEN(SUBSTITUTE(TRIM(F6),",",""))+1)</f>
        <v>0</v>
      </c>
      <c r="Y6" s="20" t="str">
        <f t="shared" si="7"/>
        <v>0-20</v>
      </c>
    </row>
    <row r="7" spans="1:25" ht="60" x14ac:dyDescent="0.2">
      <c r="A7" s="8" t="s">
        <v>98</v>
      </c>
      <c r="B7" s="8" t="s">
        <v>2</v>
      </c>
      <c r="C7" s="8" t="s">
        <v>154</v>
      </c>
      <c r="D7" s="10" t="s">
        <v>396</v>
      </c>
      <c r="E7" s="10" t="s">
        <v>397</v>
      </c>
      <c r="F7" s="22" t="s">
        <v>343</v>
      </c>
      <c r="G7" s="10" t="str">
        <f>INDEX('Score Defs'!A$3:A$8,MATCH('Detailed Techniques'!K7,'Score Defs'!B$3:B$8,0))</f>
        <v>Poor</v>
      </c>
      <c r="H7" s="66">
        <f>FLOOR(SUMPRODUCT(ISNUMBER(SEARCH(""&amp;'DataQuality-Scores'!A$3:A$37&amp;","," "&amp;'Detailed Techniques'!F7&amp;","))+0,'DataQuality-Scores'!B$3:B$37)/(LEN(TRIM(F7))-LEN(SUBSTITUTE(TRIM(F7),",",""))+1),1)</f>
        <v>1</v>
      </c>
      <c r="I7" s="66">
        <v>3</v>
      </c>
      <c r="J7" s="66">
        <v>1</v>
      </c>
      <c r="K7" s="66">
        <f t="shared" si="0"/>
        <v>1</v>
      </c>
      <c r="L7" s="23">
        <f>SUMPRODUCT(ISNUMBER(SEARCH(""&amp;'DataSource-Tool-Coverage'!A$2:A$36&amp;","," "&amp;'Detailed Techniques'!F7&amp;","))+0,'DataSource-Tool-Coverage'!$B$2:$B$36)/(LEN(TRIM(F7))-LEN(SUBSTITUTE(TRIM(F7),",",""))+1)</f>
        <v>1</v>
      </c>
      <c r="M7" s="20" t="str">
        <f t="shared" si="1"/>
        <v>80-100</v>
      </c>
      <c r="N7" s="23">
        <f>SUMPRODUCT(ISNUMBER(SEARCH(""&amp;'DataSource-Tool-Coverage'!A$2:A$36&amp;","," "&amp;'Detailed Techniques'!F7&amp;","))+0,'DataSource-Tool-Coverage'!$C$2:$C$36)/(LEN(TRIM(F7))-LEN(SUBSTITUTE(TRIM(F7),",",""))+1)</f>
        <v>0</v>
      </c>
      <c r="O7" s="20" t="str">
        <f t="shared" si="2"/>
        <v>0-20</v>
      </c>
      <c r="P7" s="23">
        <f>SUMPRODUCT(ISNUMBER(SEARCH(""&amp;'DataSource-Tool-Coverage'!A$2:A$36&amp;","," "&amp;'Detailed Techniques'!F7&amp;","))+0,'DataSource-Tool-Coverage'!$D$2:$D$36)/(LEN(TRIM(F7))-LEN(SUBSTITUTE(TRIM(F7),",",""))+1)</f>
        <v>0</v>
      </c>
      <c r="Q7" s="20" t="str">
        <f t="shared" si="3"/>
        <v>0-20</v>
      </c>
      <c r="R7" s="23">
        <f>SUMPRODUCT(ISNUMBER(SEARCH(""&amp;'DataSource-Tool-Coverage'!A$2:A$36&amp;","," "&amp;'Detailed Techniques'!F7&amp;","))+0,'DataSource-Tool-Coverage'!$E$2:$E$36)/(LEN(TRIM(F7))-LEN(SUBSTITUTE(TRIM(F7),",",""))+1)</f>
        <v>0</v>
      </c>
      <c r="S7" s="20" t="str">
        <f t="shared" si="4"/>
        <v>0-20</v>
      </c>
      <c r="T7" s="23">
        <f>SUMPRODUCT(ISNUMBER(SEARCH(""&amp;'DataSource-Tool-Coverage'!A$2:A$36&amp;","," "&amp;'Detailed Techniques'!F7&amp;","))+0,'DataSource-Tool-Coverage'!$F$2:$F$36)/(LEN(TRIM(F7))-LEN(SUBSTITUTE(TRIM(F7),",",""))+1)</f>
        <v>1</v>
      </c>
      <c r="U7" s="20" t="str">
        <f t="shared" si="5"/>
        <v>80-100</v>
      </c>
      <c r="V7" s="23">
        <f>SUMPRODUCT(ISNUMBER(SEARCH(""&amp;'DataSource-Tool-Coverage'!A$2:A$36&amp;","," "&amp;'Detailed Techniques'!F7&amp;","))+0,'DataSource-Tool-Coverage'!$G$2:$G$36)/(LEN(TRIM(F7))-LEN(SUBSTITUTE(TRIM(F7),",",""))+1)</f>
        <v>0</v>
      </c>
      <c r="W7" s="20" t="str">
        <f t="shared" si="6"/>
        <v>0-20</v>
      </c>
      <c r="X7" s="23">
        <f>SUMPRODUCT(ISNUMBER(SEARCH(""&amp;'DataSource-Tool-Coverage'!A$2:A$36&amp;","," "&amp;'Detailed Techniques'!F7&amp;","))+0,'DataSource-Tool-Coverage'!$H$2:$H$36)/(LEN(TRIM(F7))-LEN(SUBSTITUTE(TRIM(F7),",",""))+1)</f>
        <v>0</v>
      </c>
      <c r="Y7" s="20" t="str">
        <f t="shared" si="7"/>
        <v>0-20</v>
      </c>
    </row>
    <row r="8" spans="1:25" ht="122.25" customHeight="1" x14ac:dyDescent="0.2">
      <c r="A8" s="8" t="s">
        <v>114</v>
      </c>
      <c r="B8" s="8" t="s">
        <v>4</v>
      </c>
      <c r="C8" s="8" t="s">
        <v>155</v>
      </c>
      <c r="D8" s="10" t="s">
        <v>489</v>
      </c>
      <c r="E8" s="10" t="s">
        <v>325</v>
      </c>
      <c r="F8" s="22" t="s">
        <v>764</v>
      </c>
      <c r="G8" s="10" t="str">
        <f>INDEX('Score Defs'!A$3:A$8,MATCH('Detailed Techniques'!K8,'Score Defs'!B$3:B$8,0))</f>
        <v>Poor</v>
      </c>
      <c r="H8" s="66">
        <f>FLOOR(SUMPRODUCT(ISNUMBER(SEARCH(""&amp;'DataQuality-Scores'!A$3:A$37&amp;","," "&amp;'Detailed Techniques'!F8&amp;","))+0,'DataQuality-Scores'!B$3:B$37)/(LEN(TRIM(F8))-LEN(SUBSTITUTE(TRIM(F8),",",""))+1),1)</f>
        <v>1</v>
      </c>
      <c r="I8" s="66">
        <v>3</v>
      </c>
      <c r="J8" s="66">
        <v>1</v>
      </c>
      <c r="K8" s="66">
        <f t="shared" si="0"/>
        <v>1</v>
      </c>
      <c r="L8" s="23">
        <f>SUMPRODUCT(ISNUMBER(SEARCH(""&amp;'DataSource-Tool-Coverage'!A$2:A$36&amp;","," "&amp;'Detailed Techniques'!F8&amp;","))+0,'DataSource-Tool-Coverage'!$B$2:$B$36)/(LEN(TRIM(F8))-LEN(SUBSTITUTE(TRIM(F8),",",""))+1)</f>
        <v>1</v>
      </c>
      <c r="M8" s="20" t="str">
        <f t="shared" si="1"/>
        <v>80-100</v>
      </c>
      <c r="N8" s="23">
        <f>SUMPRODUCT(ISNUMBER(SEARCH(""&amp;'DataSource-Tool-Coverage'!A$2:A$36&amp;","," "&amp;'Detailed Techniques'!F8&amp;","))+0,'DataSource-Tool-Coverage'!$C$2:$C$36)/(LEN(TRIM(F8))-LEN(SUBSTITUTE(TRIM(F8),",",""))+1)</f>
        <v>1</v>
      </c>
      <c r="O8" s="20" t="str">
        <f t="shared" si="2"/>
        <v>80-100</v>
      </c>
      <c r="P8" s="23">
        <f>SUMPRODUCT(ISNUMBER(SEARCH(""&amp;'DataSource-Tool-Coverage'!A$2:A$36&amp;","," "&amp;'Detailed Techniques'!F8&amp;","))+0,'DataSource-Tool-Coverage'!$D$2:$D$36)/(LEN(TRIM(F8))-LEN(SUBSTITUTE(TRIM(F8),",",""))+1)</f>
        <v>0</v>
      </c>
      <c r="Q8" s="20" t="str">
        <f t="shared" si="3"/>
        <v>0-20</v>
      </c>
      <c r="R8" s="23">
        <f>SUMPRODUCT(ISNUMBER(SEARCH(""&amp;'DataSource-Tool-Coverage'!A$2:A$36&amp;","," "&amp;'Detailed Techniques'!F8&amp;","))+0,'DataSource-Tool-Coverage'!$E$2:$E$36)/(LEN(TRIM(F8))-LEN(SUBSTITUTE(TRIM(F8),",",""))+1)</f>
        <v>0.5</v>
      </c>
      <c r="S8" s="20" t="str">
        <f t="shared" si="4"/>
        <v>40-60</v>
      </c>
      <c r="T8" s="23">
        <f>SUMPRODUCT(ISNUMBER(SEARCH(""&amp;'DataSource-Tool-Coverage'!A$2:A$36&amp;","," "&amp;'Detailed Techniques'!F8&amp;","))+0,'DataSource-Tool-Coverage'!$F$2:$F$36)/(LEN(TRIM(F8))-LEN(SUBSTITUTE(TRIM(F8),",",""))+1)</f>
        <v>0.5</v>
      </c>
      <c r="U8" s="20" t="str">
        <f t="shared" si="5"/>
        <v>40-60</v>
      </c>
      <c r="V8" s="23">
        <f>SUMPRODUCT(ISNUMBER(SEARCH(""&amp;'DataSource-Tool-Coverage'!A$2:A$36&amp;","," "&amp;'Detailed Techniques'!F8&amp;","))+0,'DataSource-Tool-Coverage'!$G$2:$G$36)/(LEN(TRIM(F8))-LEN(SUBSTITUTE(TRIM(F8),",",""))+1)</f>
        <v>0</v>
      </c>
      <c r="W8" s="20" t="str">
        <f t="shared" si="6"/>
        <v>0-20</v>
      </c>
      <c r="X8" s="23">
        <f>SUMPRODUCT(ISNUMBER(SEARCH(""&amp;'DataSource-Tool-Coverage'!A$2:A$36&amp;","," "&amp;'Detailed Techniques'!F8&amp;","))+0,'DataSource-Tool-Coverage'!$H$2:$H$36)/(LEN(TRIM(F8))-LEN(SUBSTITUTE(TRIM(F8),",",""))+1)</f>
        <v>0</v>
      </c>
      <c r="Y8" s="20" t="str">
        <f t="shared" si="7"/>
        <v>0-20</v>
      </c>
    </row>
    <row r="9" spans="1:25" ht="132.75" customHeight="1" x14ac:dyDescent="0.2">
      <c r="A9" s="8" t="s">
        <v>74</v>
      </c>
      <c r="B9" s="8" t="s">
        <v>9</v>
      </c>
      <c r="C9" s="8" t="s">
        <v>156</v>
      </c>
      <c r="D9" s="10" t="s">
        <v>157</v>
      </c>
      <c r="E9" s="10" t="s">
        <v>392</v>
      </c>
      <c r="F9" s="22" t="s">
        <v>765</v>
      </c>
      <c r="G9" s="10" t="str">
        <f>INDEX('Score Defs'!A$3:A$8,MATCH('Detailed Techniques'!K9,'Score Defs'!B$3:B$8,0))</f>
        <v>Poor</v>
      </c>
      <c r="H9" s="66">
        <f>FLOOR(SUMPRODUCT(ISNUMBER(SEARCH(""&amp;'DataQuality-Scores'!A$3:A$37&amp;","," "&amp;'Detailed Techniques'!F9&amp;","))+0,'DataQuality-Scores'!B$3:B$37)/(LEN(TRIM(F9))-LEN(SUBSTITUTE(TRIM(F9),",",""))+1),1)</f>
        <v>1</v>
      </c>
      <c r="I9" s="66">
        <v>3</v>
      </c>
      <c r="J9" s="66">
        <v>1</v>
      </c>
      <c r="K9" s="66">
        <f t="shared" si="0"/>
        <v>1</v>
      </c>
      <c r="L9" s="23">
        <f>SUMPRODUCT(ISNUMBER(SEARCH(""&amp;'DataSource-Tool-Coverage'!A$2:A$36&amp;","," "&amp;'Detailed Techniques'!F9&amp;","))+0,'DataSource-Tool-Coverage'!$B$2:$B$36)/(LEN(TRIM(F9))-LEN(SUBSTITUTE(TRIM(F9),",",""))+1)</f>
        <v>0.6</v>
      </c>
      <c r="M9" s="20" t="str">
        <f t="shared" si="1"/>
        <v>60-80</v>
      </c>
      <c r="N9" s="23">
        <f>SUMPRODUCT(ISNUMBER(SEARCH(""&amp;'DataSource-Tool-Coverage'!A$2:A$36&amp;","," "&amp;'Detailed Techniques'!F9&amp;","))+0,'DataSource-Tool-Coverage'!$C$2:$C$36)/(LEN(TRIM(F9))-LEN(SUBSTITUTE(TRIM(F9),",",""))+1)</f>
        <v>0.4</v>
      </c>
      <c r="O9" s="20" t="str">
        <f t="shared" si="2"/>
        <v>40-60</v>
      </c>
      <c r="P9" s="23">
        <f>SUMPRODUCT(ISNUMBER(SEARCH(""&amp;'DataSource-Tool-Coverage'!A$2:A$36&amp;","," "&amp;'Detailed Techniques'!F9&amp;","))+0,'DataSource-Tool-Coverage'!$D$2:$D$36)/(LEN(TRIM(F9))-LEN(SUBSTITUTE(TRIM(F9),",",""))+1)</f>
        <v>0.2</v>
      </c>
      <c r="Q9" s="20" t="str">
        <f t="shared" si="3"/>
        <v>20-40</v>
      </c>
      <c r="R9" s="23">
        <f>SUMPRODUCT(ISNUMBER(SEARCH(""&amp;'DataSource-Tool-Coverage'!A$2:A$36&amp;","," "&amp;'Detailed Techniques'!F9&amp;","))+0,'DataSource-Tool-Coverage'!$E$2:$E$36)/(LEN(TRIM(F9))-LEN(SUBSTITUTE(TRIM(F9),",",""))+1)</f>
        <v>0.2</v>
      </c>
      <c r="S9" s="20" t="str">
        <f t="shared" si="4"/>
        <v>20-40</v>
      </c>
      <c r="T9" s="23">
        <f>SUMPRODUCT(ISNUMBER(SEARCH(""&amp;'DataSource-Tool-Coverage'!A$2:A$36&amp;","," "&amp;'Detailed Techniques'!F9&amp;","))+0,'DataSource-Tool-Coverage'!$F$2:$F$36)/(LEN(TRIM(F9))-LEN(SUBSTITUTE(TRIM(F9),",",""))+1)</f>
        <v>0.2</v>
      </c>
      <c r="U9" s="20" t="str">
        <f t="shared" si="5"/>
        <v>20-40</v>
      </c>
      <c r="V9" s="23">
        <f>SUMPRODUCT(ISNUMBER(SEARCH(""&amp;'DataSource-Tool-Coverage'!A$2:A$36&amp;","," "&amp;'Detailed Techniques'!F9&amp;","))+0,'DataSource-Tool-Coverage'!$G$2:$G$36)/(LEN(TRIM(F9))-LEN(SUBSTITUTE(TRIM(F9),",",""))+1)</f>
        <v>0.4</v>
      </c>
      <c r="W9" s="20" t="str">
        <f t="shared" si="6"/>
        <v>40-60</v>
      </c>
      <c r="X9" s="23">
        <f>SUMPRODUCT(ISNUMBER(SEARCH(""&amp;'DataSource-Tool-Coverage'!A$2:A$36&amp;","," "&amp;'Detailed Techniques'!F9&amp;","))+0,'DataSource-Tool-Coverage'!$H$2:$H$36)/(LEN(TRIM(F9))-LEN(SUBSTITUTE(TRIM(F9),",",""))+1)</f>
        <v>0.4</v>
      </c>
      <c r="Y9" s="20" t="str">
        <f t="shared" si="7"/>
        <v>40-60</v>
      </c>
    </row>
    <row r="10" spans="1:25" ht="60" x14ac:dyDescent="0.2">
      <c r="A10" s="8" t="s">
        <v>11</v>
      </c>
      <c r="B10" s="8" t="s">
        <v>2</v>
      </c>
      <c r="C10" s="8" t="s">
        <v>158</v>
      </c>
      <c r="D10" s="10" t="s">
        <v>159</v>
      </c>
      <c r="E10" s="10" t="s">
        <v>332</v>
      </c>
      <c r="F10" s="22"/>
      <c r="G10" s="10" t="str">
        <f>INDEX('Score Defs'!A$3:A$8,MATCH('Detailed Techniques'!K10,'Score Defs'!B$3:B$8,0))</f>
        <v>Poor</v>
      </c>
      <c r="H10" s="66">
        <f>FLOOR(SUMPRODUCT(ISNUMBER(SEARCH(""&amp;'DataQuality-Scores'!A$3:A$37&amp;","," "&amp;'Detailed Techniques'!F10&amp;","))+0,'DataQuality-Scores'!B$3:B$37)/(LEN(TRIM(F10))-LEN(SUBSTITUTE(TRIM(F10),",",""))+1),1)</f>
        <v>0</v>
      </c>
      <c r="I10" s="66">
        <v>3</v>
      </c>
      <c r="J10" s="66">
        <v>1</v>
      </c>
      <c r="K10" s="66">
        <f t="shared" si="0"/>
        <v>1</v>
      </c>
      <c r="L10" s="23">
        <f>SUMPRODUCT(ISNUMBER(SEARCH(""&amp;'DataSource-Tool-Coverage'!A$2:A$36&amp;","," "&amp;'Detailed Techniques'!F10&amp;","))+0,'DataSource-Tool-Coverage'!$B$2:$B$36)/(LEN(TRIM(F10))-LEN(SUBSTITUTE(TRIM(F10),",",""))+1)</f>
        <v>0</v>
      </c>
      <c r="M10" s="20" t="str">
        <f t="shared" si="1"/>
        <v>0-20</v>
      </c>
      <c r="N10" s="23">
        <f>SUMPRODUCT(ISNUMBER(SEARCH(""&amp;'DataSource-Tool-Coverage'!A$2:A$36&amp;","," "&amp;'Detailed Techniques'!F10&amp;","))+0,'DataSource-Tool-Coverage'!$C$2:$C$36)/(LEN(TRIM(F10))-LEN(SUBSTITUTE(TRIM(F10),",",""))+1)</f>
        <v>0</v>
      </c>
      <c r="O10" s="20" t="str">
        <f t="shared" si="2"/>
        <v>0-20</v>
      </c>
      <c r="P10" s="23">
        <f>SUMPRODUCT(ISNUMBER(SEARCH(""&amp;'DataSource-Tool-Coverage'!A$2:A$36&amp;","," "&amp;'Detailed Techniques'!F10&amp;","))+0,'DataSource-Tool-Coverage'!$D$2:$D$36)/(LEN(TRIM(F10))-LEN(SUBSTITUTE(TRIM(F10),",",""))+1)</f>
        <v>0</v>
      </c>
      <c r="Q10" s="20" t="str">
        <f t="shared" si="3"/>
        <v>0-20</v>
      </c>
      <c r="R10" s="23">
        <f>SUMPRODUCT(ISNUMBER(SEARCH(""&amp;'DataSource-Tool-Coverage'!A$2:A$36&amp;","," "&amp;'Detailed Techniques'!F10&amp;","))+0,'DataSource-Tool-Coverage'!$E$2:$E$36)/(LEN(TRIM(F10))-LEN(SUBSTITUTE(TRIM(F10),",",""))+1)</f>
        <v>0</v>
      </c>
      <c r="S10" s="20" t="str">
        <f t="shared" si="4"/>
        <v>0-20</v>
      </c>
      <c r="T10" s="23">
        <f>SUMPRODUCT(ISNUMBER(SEARCH(""&amp;'DataSource-Tool-Coverage'!A$2:A$36&amp;","," "&amp;'Detailed Techniques'!F10&amp;","))+0,'DataSource-Tool-Coverage'!$F$2:$F$36)/(LEN(TRIM(F10))-LEN(SUBSTITUTE(TRIM(F10),",",""))+1)</f>
        <v>0</v>
      </c>
      <c r="U10" s="20" t="str">
        <f t="shared" si="5"/>
        <v>0-20</v>
      </c>
      <c r="V10" s="23">
        <f>SUMPRODUCT(ISNUMBER(SEARCH(""&amp;'DataSource-Tool-Coverage'!A$2:A$36&amp;","," "&amp;'Detailed Techniques'!F10&amp;","))+0,'DataSource-Tool-Coverage'!$G$2:$G$36)/(LEN(TRIM(F10))-LEN(SUBSTITUTE(TRIM(F10),",",""))+1)</f>
        <v>0</v>
      </c>
      <c r="W10" s="20" t="str">
        <f t="shared" si="6"/>
        <v>0-20</v>
      </c>
      <c r="X10" s="23">
        <f>SUMPRODUCT(ISNUMBER(SEARCH(""&amp;'DataSource-Tool-Coverage'!A$2:A$36&amp;","," "&amp;'Detailed Techniques'!F10&amp;","))+0,'DataSource-Tool-Coverage'!$H$2:$H$36)/(LEN(TRIM(F10))-LEN(SUBSTITUTE(TRIM(F10),",",""))+1)</f>
        <v>0</v>
      </c>
      <c r="Y10" s="20" t="str">
        <f t="shared" si="7"/>
        <v>0-20</v>
      </c>
    </row>
    <row r="11" spans="1:25" ht="114.75" customHeight="1" x14ac:dyDescent="0.2">
      <c r="A11" s="8" t="s">
        <v>22</v>
      </c>
      <c r="B11" s="8" t="s">
        <v>4</v>
      </c>
      <c r="C11" s="8" t="s">
        <v>160</v>
      </c>
      <c r="D11" s="10" t="s">
        <v>161</v>
      </c>
      <c r="E11" s="10" t="s">
        <v>325</v>
      </c>
      <c r="F11" s="22" t="s">
        <v>766</v>
      </c>
      <c r="G11" s="10" t="str">
        <f>INDEX('Score Defs'!A$3:A$8,MATCH('Detailed Techniques'!K11,'Score Defs'!B$3:B$8,0))</f>
        <v>Poor</v>
      </c>
      <c r="H11" s="66">
        <f>FLOOR(SUMPRODUCT(ISNUMBER(SEARCH(""&amp;'DataQuality-Scores'!A$3:A$37&amp;","," "&amp;'Detailed Techniques'!F11&amp;","))+0,'DataQuality-Scores'!B$3:B$37)/(LEN(TRIM(F11))-LEN(SUBSTITUTE(TRIM(F11),",",""))+1),1)</f>
        <v>1</v>
      </c>
      <c r="I11" s="66">
        <v>3</v>
      </c>
      <c r="J11" s="66">
        <v>1</v>
      </c>
      <c r="K11" s="66">
        <f t="shared" si="0"/>
        <v>1</v>
      </c>
      <c r="L11" s="23">
        <f>SUMPRODUCT(ISNUMBER(SEARCH(""&amp;'DataSource-Tool-Coverage'!A$2:A$36&amp;","," "&amp;'Detailed Techniques'!F11&amp;","))+0,'DataSource-Tool-Coverage'!$B$2:$B$36)/(LEN(TRIM(F11))-LEN(SUBSTITUTE(TRIM(F11),",",""))+1)</f>
        <v>1</v>
      </c>
      <c r="M11" s="20" t="str">
        <f t="shared" si="1"/>
        <v>80-100</v>
      </c>
      <c r="N11" s="23">
        <f>SUMPRODUCT(ISNUMBER(SEARCH(""&amp;'DataSource-Tool-Coverage'!A$2:A$36&amp;","," "&amp;'Detailed Techniques'!F11&amp;","))+0,'DataSource-Tool-Coverage'!$C$2:$C$36)/(LEN(TRIM(F11))-LEN(SUBSTITUTE(TRIM(F11),",",""))+1)</f>
        <v>0.66666666666666663</v>
      </c>
      <c r="O11" s="20" t="str">
        <f t="shared" si="2"/>
        <v>60-80</v>
      </c>
      <c r="P11" s="23">
        <f>SUMPRODUCT(ISNUMBER(SEARCH(""&amp;'DataSource-Tool-Coverage'!A$2:A$36&amp;","," "&amp;'Detailed Techniques'!F11&amp;","))+0,'DataSource-Tool-Coverage'!$D$2:$D$36)/(LEN(TRIM(F11))-LEN(SUBSTITUTE(TRIM(F11),",",""))+1)</f>
        <v>0</v>
      </c>
      <c r="Q11" s="20" t="str">
        <f t="shared" si="3"/>
        <v>0-20</v>
      </c>
      <c r="R11" s="23">
        <f>SUMPRODUCT(ISNUMBER(SEARCH(""&amp;'DataSource-Tool-Coverage'!A$2:A$36&amp;","," "&amp;'Detailed Techniques'!F11&amp;","))+0,'DataSource-Tool-Coverage'!$E$2:$E$36)/(LEN(TRIM(F11))-LEN(SUBSTITUTE(TRIM(F11),",",""))+1)</f>
        <v>0.33333333333333331</v>
      </c>
      <c r="S11" s="20" t="str">
        <f t="shared" si="4"/>
        <v>20-40</v>
      </c>
      <c r="T11" s="23">
        <f>SUMPRODUCT(ISNUMBER(SEARCH(""&amp;'DataSource-Tool-Coverage'!A$2:A$36&amp;","," "&amp;'Detailed Techniques'!F11&amp;","))+0,'DataSource-Tool-Coverage'!$F$2:$F$36)/(LEN(TRIM(F11))-LEN(SUBSTITUTE(TRIM(F11),",",""))+1)</f>
        <v>0.66666666666666663</v>
      </c>
      <c r="U11" s="20" t="str">
        <f t="shared" si="5"/>
        <v>60-80</v>
      </c>
      <c r="V11" s="23">
        <f>SUMPRODUCT(ISNUMBER(SEARCH(""&amp;'DataSource-Tool-Coverage'!A$2:A$36&amp;","," "&amp;'Detailed Techniques'!F11&amp;","))+0,'DataSource-Tool-Coverage'!$G$2:$G$36)/(LEN(TRIM(F11))-LEN(SUBSTITUTE(TRIM(F11),",",""))+1)</f>
        <v>0</v>
      </c>
      <c r="W11" s="20" t="str">
        <f t="shared" si="6"/>
        <v>0-20</v>
      </c>
      <c r="X11" s="23">
        <f>SUMPRODUCT(ISNUMBER(SEARCH(""&amp;'DataSource-Tool-Coverage'!A$2:A$36&amp;","," "&amp;'Detailed Techniques'!F11&amp;","))+0,'DataSource-Tool-Coverage'!$H$2:$H$36)/(LEN(TRIM(F11))-LEN(SUBSTITUTE(TRIM(F11),",",""))+1)</f>
        <v>0</v>
      </c>
      <c r="Y11" s="20" t="str">
        <f t="shared" si="7"/>
        <v>0-20</v>
      </c>
    </row>
    <row r="12" spans="1:25" ht="85.5" customHeight="1" x14ac:dyDescent="0.2">
      <c r="A12" s="8" t="s">
        <v>65</v>
      </c>
      <c r="B12" s="8" t="s">
        <v>8</v>
      </c>
      <c r="C12" s="8" t="s">
        <v>162</v>
      </c>
      <c r="D12" s="10" t="s">
        <v>387</v>
      </c>
      <c r="E12" s="10" t="s">
        <v>388</v>
      </c>
      <c r="F12" s="22" t="s">
        <v>767</v>
      </c>
      <c r="G12" s="10" t="str">
        <f>INDEX('Score Defs'!A$3:A$8,MATCH('Detailed Techniques'!K12,'Score Defs'!B$3:B$8,0))</f>
        <v>Poor</v>
      </c>
      <c r="H12" s="66">
        <f>FLOOR(SUMPRODUCT(ISNUMBER(SEARCH(""&amp;'DataQuality-Scores'!A$3:A$37&amp;","," "&amp;'Detailed Techniques'!F12&amp;","))+0,'DataQuality-Scores'!B$3:B$37)/(LEN(TRIM(F12))-LEN(SUBSTITUTE(TRIM(F12),",",""))+1),1)</f>
        <v>1</v>
      </c>
      <c r="I12" s="66">
        <v>3</v>
      </c>
      <c r="J12" s="66">
        <v>1</v>
      </c>
      <c r="K12" s="66">
        <f t="shared" si="0"/>
        <v>1</v>
      </c>
      <c r="L12" s="23">
        <f>SUMPRODUCT(ISNUMBER(SEARCH(""&amp;'DataSource-Tool-Coverage'!A$2:A$36&amp;","," "&amp;'Detailed Techniques'!F12&amp;","))+0,'DataSource-Tool-Coverage'!$B$2:$B$36)/(LEN(TRIM(F12))-LEN(SUBSTITUTE(TRIM(F12),",",""))+1)</f>
        <v>0.5</v>
      </c>
      <c r="M12" s="20" t="str">
        <f t="shared" si="1"/>
        <v>40-60</v>
      </c>
      <c r="N12" s="23">
        <f>SUMPRODUCT(ISNUMBER(SEARCH(""&amp;'DataSource-Tool-Coverage'!A$2:A$36&amp;","," "&amp;'Detailed Techniques'!F12&amp;","))+0,'DataSource-Tool-Coverage'!$C$2:$C$36)/(LEN(TRIM(F12))-LEN(SUBSTITUTE(TRIM(F12),",",""))+1)</f>
        <v>0.5</v>
      </c>
      <c r="O12" s="20" t="str">
        <f t="shared" si="2"/>
        <v>40-60</v>
      </c>
      <c r="P12" s="23">
        <f>SUMPRODUCT(ISNUMBER(SEARCH(""&amp;'DataSource-Tool-Coverage'!A$2:A$36&amp;","," "&amp;'Detailed Techniques'!F12&amp;","))+0,'DataSource-Tool-Coverage'!$D$2:$D$36)/(LEN(TRIM(F12))-LEN(SUBSTITUTE(TRIM(F12),",",""))+1)</f>
        <v>0</v>
      </c>
      <c r="Q12" s="20" t="str">
        <f t="shared" si="3"/>
        <v>0-20</v>
      </c>
      <c r="R12" s="23">
        <f>SUMPRODUCT(ISNUMBER(SEARCH(""&amp;'DataSource-Tool-Coverage'!A$2:A$36&amp;","," "&amp;'Detailed Techniques'!F12&amp;","))+0,'DataSource-Tool-Coverage'!$E$2:$E$36)/(LEN(TRIM(F12))-LEN(SUBSTITUTE(TRIM(F12),",",""))+1)</f>
        <v>0.5</v>
      </c>
      <c r="S12" s="20" t="str">
        <f t="shared" si="4"/>
        <v>40-60</v>
      </c>
      <c r="T12" s="23">
        <f>SUMPRODUCT(ISNUMBER(SEARCH(""&amp;'DataSource-Tool-Coverage'!A$2:A$36&amp;","," "&amp;'Detailed Techniques'!F12&amp;","))+0,'DataSource-Tool-Coverage'!$F$2:$F$36)/(LEN(TRIM(F12))-LEN(SUBSTITUTE(TRIM(F12),",",""))+1)</f>
        <v>0.5</v>
      </c>
      <c r="U12" s="20" t="str">
        <f t="shared" si="5"/>
        <v>40-60</v>
      </c>
      <c r="V12" s="23">
        <f>SUMPRODUCT(ISNUMBER(SEARCH(""&amp;'DataSource-Tool-Coverage'!A$2:A$36&amp;","," "&amp;'Detailed Techniques'!F12&amp;","))+0,'DataSource-Tool-Coverage'!$G$2:$G$36)/(LEN(TRIM(F12))-LEN(SUBSTITUTE(TRIM(F12),",",""))+1)</f>
        <v>0</v>
      </c>
      <c r="W12" s="20" t="str">
        <f t="shared" si="6"/>
        <v>0-20</v>
      </c>
      <c r="X12" s="23">
        <f>SUMPRODUCT(ISNUMBER(SEARCH(""&amp;'DataSource-Tool-Coverage'!A$2:A$36&amp;","," "&amp;'Detailed Techniques'!F12&amp;","))+0,'DataSource-Tool-Coverage'!$H$2:$H$36)/(LEN(TRIM(F12))-LEN(SUBSTITUTE(TRIM(F12),",",""))+1)</f>
        <v>0</v>
      </c>
      <c r="Y12" s="20" t="str">
        <f t="shared" si="7"/>
        <v>0-20</v>
      </c>
    </row>
    <row r="13" spans="1:25" ht="90" x14ac:dyDescent="0.2">
      <c r="A13" s="8" t="s">
        <v>84</v>
      </c>
      <c r="B13" s="8" t="s">
        <v>4</v>
      </c>
      <c r="C13" s="8" t="s">
        <v>163</v>
      </c>
      <c r="D13" s="10" t="s">
        <v>445</v>
      </c>
      <c r="E13" s="10" t="s">
        <v>446</v>
      </c>
      <c r="F13" s="22" t="s">
        <v>768</v>
      </c>
      <c r="G13" s="10" t="str">
        <f>INDEX('Score Defs'!A$3:A$8,MATCH('Detailed Techniques'!K13,'Score Defs'!B$3:B$8,0))</f>
        <v>Poor</v>
      </c>
      <c r="H13" s="66">
        <f>FLOOR(SUMPRODUCT(ISNUMBER(SEARCH(""&amp;'DataQuality-Scores'!A$3:A$37&amp;","," "&amp;'Detailed Techniques'!F13&amp;","))+0,'DataQuality-Scores'!B$3:B$37)/(LEN(TRIM(F13))-LEN(SUBSTITUTE(TRIM(F13),",",""))+1),1)</f>
        <v>1</v>
      </c>
      <c r="I13" s="66">
        <v>3</v>
      </c>
      <c r="J13" s="66">
        <v>1</v>
      </c>
      <c r="K13" s="66">
        <f t="shared" si="0"/>
        <v>1</v>
      </c>
      <c r="L13" s="23">
        <f>SUMPRODUCT(ISNUMBER(SEARCH(""&amp;'DataSource-Tool-Coverage'!A$2:A$36&amp;","," "&amp;'Detailed Techniques'!F13&amp;","))+0,'DataSource-Tool-Coverage'!$B$2:$B$36)/(LEN(TRIM(F13))-LEN(SUBSTITUTE(TRIM(F13),",",""))+1)</f>
        <v>1</v>
      </c>
      <c r="M13" s="20" t="str">
        <f t="shared" si="1"/>
        <v>80-100</v>
      </c>
      <c r="N13" s="23">
        <f>SUMPRODUCT(ISNUMBER(SEARCH(""&amp;'DataSource-Tool-Coverage'!A$2:A$36&amp;","," "&amp;'Detailed Techniques'!F13&amp;","))+0,'DataSource-Tool-Coverage'!$C$2:$C$36)/(LEN(TRIM(F13))-LEN(SUBSTITUTE(TRIM(F13),",",""))+1)</f>
        <v>1</v>
      </c>
      <c r="O13" s="20" t="str">
        <f t="shared" si="2"/>
        <v>80-100</v>
      </c>
      <c r="P13" s="23">
        <f>SUMPRODUCT(ISNUMBER(SEARCH(""&amp;'DataSource-Tool-Coverage'!A$2:A$36&amp;","," "&amp;'Detailed Techniques'!F13&amp;","))+0,'DataSource-Tool-Coverage'!$D$2:$D$36)/(LEN(TRIM(F13))-LEN(SUBSTITUTE(TRIM(F13),",",""))+1)</f>
        <v>0</v>
      </c>
      <c r="Q13" s="20" t="str">
        <f t="shared" si="3"/>
        <v>0-20</v>
      </c>
      <c r="R13" s="23">
        <f>SUMPRODUCT(ISNUMBER(SEARCH(""&amp;'DataSource-Tool-Coverage'!A$2:A$36&amp;","," "&amp;'Detailed Techniques'!F13&amp;","))+0,'DataSource-Tool-Coverage'!$E$2:$E$36)/(LEN(TRIM(F13))-LEN(SUBSTITUTE(TRIM(F13),",",""))+1)</f>
        <v>0.33333333333333331</v>
      </c>
      <c r="S13" s="20" t="str">
        <f t="shared" si="4"/>
        <v>20-40</v>
      </c>
      <c r="T13" s="23">
        <f>SUMPRODUCT(ISNUMBER(SEARCH(""&amp;'DataSource-Tool-Coverage'!A$2:A$36&amp;","," "&amp;'Detailed Techniques'!F13&amp;","))+0,'DataSource-Tool-Coverage'!$F$2:$F$36)/(LEN(TRIM(F13))-LEN(SUBSTITUTE(TRIM(F13),",",""))+1)</f>
        <v>0.33333333333333331</v>
      </c>
      <c r="U13" s="20" t="str">
        <f t="shared" si="5"/>
        <v>20-40</v>
      </c>
      <c r="V13" s="23">
        <f>SUMPRODUCT(ISNUMBER(SEARCH(""&amp;'DataSource-Tool-Coverage'!A$2:A$36&amp;","," "&amp;'Detailed Techniques'!F13&amp;","))+0,'DataSource-Tool-Coverage'!$G$2:$G$36)/(LEN(TRIM(F13))-LEN(SUBSTITUTE(TRIM(F13),",",""))+1)</f>
        <v>0</v>
      </c>
      <c r="W13" s="20" t="str">
        <f t="shared" si="6"/>
        <v>0-20</v>
      </c>
      <c r="X13" s="23">
        <f>SUMPRODUCT(ISNUMBER(SEARCH(""&amp;'DataSource-Tool-Coverage'!A$2:A$36&amp;","," "&amp;'Detailed Techniques'!F13&amp;","))+0,'DataSource-Tool-Coverage'!$H$2:$H$36)/(LEN(TRIM(F13))-LEN(SUBSTITUTE(TRIM(F13),",",""))+1)</f>
        <v>0</v>
      </c>
      <c r="Y13" s="20" t="str">
        <f t="shared" si="7"/>
        <v>0-20</v>
      </c>
    </row>
    <row r="14" spans="1:25" ht="90" x14ac:dyDescent="0.2">
      <c r="A14" s="8" t="s">
        <v>75</v>
      </c>
      <c r="B14" s="8" t="s">
        <v>660</v>
      </c>
      <c r="C14" s="8" t="s">
        <v>164</v>
      </c>
      <c r="D14" s="10" t="s">
        <v>413</v>
      </c>
      <c r="E14" s="10" t="s">
        <v>414</v>
      </c>
      <c r="F14" s="22" t="s">
        <v>769</v>
      </c>
      <c r="G14" s="10" t="str">
        <f>INDEX('Score Defs'!A$3:A$8,MATCH('Detailed Techniques'!K14,'Score Defs'!B$3:B$8,0))</f>
        <v>Poor</v>
      </c>
      <c r="H14" s="66">
        <f>FLOOR(SUMPRODUCT(ISNUMBER(SEARCH(""&amp;'DataQuality-Scores'!A$3:A$37&amp;","," "&amp;'Detailed Techniques'!F14&amp;","))+0,'DataQuality-Scores'!B$3:B$37)/(LEN(TRIM(F14))-LEN(SUBSTITUTE(TRIM(F14),",",""))+1),1)</f>
        <v>1</v>
      </c>
      <c r="I14" s="66">
        <v>3</v>
      </c>
      <c r="J14" s="66">
        <v>1</v>
      </c>
      <c r="K14" s="66">
        <f t="shared" si="0"/>
        <v>1</v>
      </c>
      <c r="L14" s="23">
        <f>SUMPRODUCT(ISNUMBER(SEARCH(""&amp;'DataSource-Tool-Coverage'!A$2:A$36&amp;","," "&amp;'Detailed Techniques'!F14&amp;","))+0,'DataSource-Tool-Coverage'!$B$2:$B$36)/(LEN(TRIM(F14))-LEN(SUBSTITUTE(TRIM(F14),",",""))+1)</f>
        <v>1</v>
      </c>
      <c r="M14" s="20" t="str">
        <f t="shared" si="1"/>
        <v>80-100</v>
      </c>
      <c r="N14" s="23">
        <f>SUMPRODUCT(ISNUMBER(SEARCH(""&amp;'DataSource-Tool-Coverage'!A$2:A$36&amp;","," "&amp;'Detailed Techniques'!F14&amp;","))+0,'DataSource-Tool-Coverage'!$C$2:$C$36)/(LEN(TRIM(F14))-LEN(SUBSTITUTE(TRIM(F14),",",""))+1)</f>
        <v>0.8</v>
      </c>
      <c r="O14" s="20" t="str">
        <f t="shared" si="2"/>
        <v>80-100</v>
      </c>
      <c r="P14" s="23">
        <f>SUMPRODUCT(ISNUMBER(SEARCH(""&amp;'DataSource-Tool-Coverage'!A$2:A$36&amp;","," "&amp;'Detailed Techniques'!F14&amp;","))+0,'DataSource-Tool-Coverage'!$D$2:$D$36)/(LEN(TRIM(F14))-LEN(SUBSTITUTE(TRIM(F14),",",""))+1)</f>
        <v>0</v>
      </c>
      <c r="Q14" s="20" t="str">
        <f t="shared" si="3"/>
        <v>0-20</v>
      </c>
      <c r="R14" s="23">
        <f>SUMPRODUCT(ISNUMBER(SEARCH(""&amp;'DataSource-Tool-Coverage'!A$2:A$36&amp;","," "&amp;'Detailed Techniques'!F14&amp;","))+0,'DataSource-Tool-Coverage'!$E$2:$E$36)/(LEN(TRIM(F14))-LEN(SUBSTITUTE(TRIM(F14),",",""))+1)</f>
        <v>0.4</v>
      </c>
      <c r="S14" s="20" t="str">
        <f t="shared" si="4"/>
        <v>40-60</v>
      </c>
      <c r="T14" s="23">
        <f>SUMPRODUCT(ISNUMBER(SEARCH(""&amp;'DataSource-Tool-Coverage'!A$2:A$36&amp;","," "&amp;'Detailed Techniques'!F14&amp;","))+0,'DataSource-Tool-Coverage'!$F$2:$F$36)/(LEN(TRIM(F14))-LEN(SUBSTITUTE(TRIM(F14),",",""))+1)</f>
        <v>0.8</v>
      </c>
      <c r="U14" s="20" t="str">
        <f t="shared" si="5"/>
        <v>80-100</v>
      </c>
      <c r="V14" s="23">
        <f>SUMPRODUCT(ISNUMBER(SEARCH(""&amp;'DataSource-Tool-Coverage'!A$2:A$36&amp;","," "&amp;'Detailed Techniques'!F14&amp;","))+0,'DataSource-Tool-Coverage'!$G$2:$G$36)/(LEN(TRIM(F14))-LEN(SUBSTITUTE(TRIM(F14),",",""))+1)</f>
        <v>0</v>
      </c>
      <c r="W14" s="20" t="str">
        <f t="shared" si="6"/>
        <v>0-20</v>
      </c>
      <c r="X14" s="23">
        <f>SUMPRODUCT(ISNUMBER(SEARCH(""&amp;'DataSource-Tool-Coverage'!A$2:A$36&amp;","," "&amp;'Detailed Techniques'!F14&amp;","))+0,'DataSource-Tool-Coverage'!$H$2:$H$36)/(LEN(TRIM(F14))-LEN(SUBSTITUTE(TRIM(F14),",",""))+1)</f>
        <v>0</v>
      </c>
      <c r="Y14" s="20" t="str">
        <f t="shared" si="7"/>
        <v>0-20</v>
      </c>
    </row>
    <row r="15" spans="1:25" ht="75" x14ac:dyDescent="0.2">
      <c r="A15" s="8" t="s">
        <v>134</v>
      </c>
      <c r="B15" s="8" t="s">
        <v>2</v>
      </c>
      <c r="C15" s="8" t="s">
        <v>165</v>
      </c>
      <c r="D15" s="10" t="s">
        <v>462</v>
      </c>
      <c r="E15" s="10" t="s">
        <v>463</v>
      </c>
      <c r="F15" s="22" t="s">
        <v>770</v>
      </c>
      <c r="G15" s="10" t="str">
        <f>INDEX('Score Defs'!A$3:A$8,MATCH('Detailed Techniques'!K15,'Score Defs'!B$3:B$8,0))</f>
        <v>Poor</v>
      </c>
      <c r="H15" s="66">
        <f>FLOOR(SUMPRODUCT(ISNUMBER(SEARCH(""&amp;'DataQuality-Scores'!A$3:A$37&amp;","," "&amp;'Detailed Techniques'!F15&amp;","))+0,'DataQuality-Scores'!B$3:B$37)/(LEN(TRIM(F15))-LEN(SUBSTITUTE(TRIM(F15),",",""))+1),1)</f>
        <v>0</v>
      </c>
      <c r="I15" s="66">
        <v>3</v>
      </c>
      <c r="J15" s="66">
        <v>1</v>
      </c>
      <c r="K15" s="66">
        <f t="shared" si="0"/>
        <v>1</v>
      </c>
      <c r="L15" s="23">
        <f>SUMPRODUCT(ISNUMBER(SEARCH(""&amp;'DataSource-Tool-Coverage'!A$2:A$36&amp;","," "&amp;'Detailed Techniques'!F15&amp;","))+0,'DataSource-Tool-Coverage'!$B$2:$B$36)/(LEN(TRIM(F15))-LEN(SUBSTITUTE(TRIM(F15),",",""))+1)</f>
        <v>0.33333333333333331</v>
      </c>
      <c r="M15" s="20" t="str">
        <f t="shared" si="1"/>
        <v>20-40</v>
      </c>
      <c r="N15" s="23">
        <f>SUMPRODUCT(ISNUMBER(SEARCH(""&amp;'DataSource-Tool-Coverage'!A$2:A$36&amp;","," "&amp;'Detailed Techniques'!F15&amp;","))+0,'DataSource-Tool-Coverage'!$C$2:$C$36)/(LEN(TRIM(F15))-LEN(SUBSTITUTE(TRIM(F15),",",""))+1)</f>
        <v>0</v>
      </c>
      <c r="O15" s="20" t="str">
        <f t="shared" si="2"/>
        <v>0-20</v>
      </c>
      <c r="P15" s="23">
        <f>SUMPRODUCT(ISNUMBER(SEARCH(""&amp;'DataSource-Tool-Coverage'!A$2:A$36&amp;","," "&amp;'Detailed Techniques'!F15&amp;","))+0,'DataSource-Tool-Coverage'!$D$2:$D$36)/(LEN(TRIM(F15))-LEN(SUBSTITUTE(TRIM(F15),",",""))+1)</f>
        <v>0</v>
      </c>
      <c r="Q15" s="20" t="str">
        <f t="shared" si="3"/>
        <v>0-20</v>
      </c>
      <c r="R15" s="23">
        <f>SUMPRODUCT(ISNUMBER(SEARCH(""&amp;'DataSource-Tool-Coverage'!A$2:A$36&amp;","," "&amp;'Detailed Techniques'!F15&amp;","))+0,'DataSource-Tool-Coverage'!$E$2:$E$36)/(LEN(TRIM(F15))-LEN(SUBSTITUTE(TRIM(F15),",",""))+1)</f>
        <v>0</v>
      </c>
      <c r="S15" s="20" t="str">
        <f t="shared" si="4"/>
        <v>0-20</v>
      </c>
      <c r="T15" s="23">
        <f>SUMPRODUCT(ISNUMBER(SEARCH(""&amp;'DataSource-Tool-Coverage'!A$2:A$36&amp;","," "&amp;'Detailed Techniques'!F15&amp;","))+0,'DataSource-Tool-Coverage'!$F$2:$F$36)/(LEN(TRIM(F15))-LEN(SUBSTITUTE(TRIM(F15),",",""))+1)</f>
        <v>0</v>
      </c>
      <c r="U15" s="20" t="str">
        <f t="shared" si="5"/>
        <v>0-20</v>
      </c>
      <c r="V15" s="23">
        <f>SUMPRODUCT(ISNUMBER(SEARCH(""&amp;'DataSource-Tool-Coverage'!A$2:A$36&amp;","," "&amp;'Detailed Techniques'!F15&amp;","))+0,'DataSource-Tool-Coverage'!$G$2:$G$36)/(LEN(TRIM(F15))-LEN(SUBSTITUTE(TRIM(F15),",",""))+1)</f>
        <v>0</v>
      </c>
      <c r="W15" s="20" t="str">
        <f t="shared" si="6"/>
        <v>0-20</v>
      </c>
      <c r="X15" s="23">
        <f>SUMPRODUCT(ISNUMBER(SEARCH(""&amp;'DataSource-Tool-Coverage'!A$2:A$36&amp;","," "&amp;'Detailed Techniques'!F15&amp;","))+0,'DataSource-Tool-Coverage'!$H$2:$H$36)/(LEN(TRIM(F15))-LEN(SUBSTITUTE(TRIM(F15),",",""))+1)</f>
        <v>0</v>
      </c>
      <c r="Y15" s="20" t="str">
        <f t="shared" si="7"/>
        <v>0-20</v>
      </c>
    </row>
    <row r="16" spans="1:25" ht="105" x14ac:dyDescent="0.2">
      <c r="A16" s="8" t="s">
        <v>10</v>
      </c>
      <c r="B16" s="8" t="s">
        <v>660</v>
      </c>
      <c r="C16" s="28" t="s">
        <v>166</v>
      </c>
      <c r="D16" s="10" t="s">
        <v>318</v>
      </c>
      <c r="E16" s="10" t="s">
        <v>319</v>
      </c>
      <c r="F16" s="22" t="s">
        <v>763</v>
      </c>
      <c r="G16" s="10" t="str">
        <f>INDEX('Score Defs'!A$3:A$8,MATCH('Detailed Techniques'!K16,'Score Defs'!B$3:B$8,0))</f>
        <v>Poor</v>
      </c>
      <c r="H16" s="66">
        <f>FLOOR(SUMPRODUCT(ISNUMBER(SEARCH(""&amp;'DataQuality-Scores'!A$3:A$37&amp;","," "&amp;'Detailed Techniques'!F16&amp;","))+0,'DataQuality-Scores'!B$3:B$37)/(LEN(TRIM(F16))-LEN(SUBSTITUTE(TRIM(F16),",",""))+1),1)</f>
        <v>1</v>
      </c>
      <c r="I16" s="66">
        <v>3</v>
      </c>
      <c r="J16" s="66">
        <v>1</v>
      </c>
      <c r="K16" s="66">
        <f t="shared" si="0"/>
        <v>1</v>
      </c>
      <c r="L16" s="23">
        <f>SUMPRODUCT(ISNUMBER(SEARCH(""&amp;'DataSource-Tool-Coverage'!A$2:A$36&amp;","," "&amp;'Detailed Techniques'!F16&amp;","))+0,'DataSource-Tool-Coverage'!$B$2:$B$36)/(LEN(TRIM(F16))-LEN(SUBSTITUTE(TRIM(F16),",",""))+1)</f>
        <v>1</v>
      </c>
      <c r="M16" s="20" t="str">
        <f t="shared" si="1"/>
        <v>80-100</v>
      </c>
      <c r="N16" s="23">
        <f>SUMPRODUCT(ISNUMBER(SEARCH(""&amp;'DataSource-Tool-Coverage'!A$2:A$36&amp;","," "&amp;'Detailed Techniques'!F16&amp;","))+0,'DataSource-Tool-Coverage'!$C$2:$C$36)/(LEN(TRIM(F16))-LEN(SUBSTITUTE(TRIM(F16),",",""))+1)</f>
        <v>1</v>
      </c>
      <c r="O16" s="20" t="str">
        <f t="shared" si="2"/>
        <v>80-100</v>
      </c>
      <c r="P16" s="23">
        <f>SUMPRODUCT(ISNUMBER(SEARCH(""&amp;'DataSource-Tool-Coverage'!A$2:A$36&amp;","," "&amp;'Detailed Techniques'!F16&amp;","))+0,'DataSource-Tool-Coverage'!$D$2:$D$36)/(LEN(TRIM(F16))-LEN(SUBSTITUTE(TRIM(F16),",",""))+1)</f>
        <v>0</v>
      </c>
      <c r="Q16" s="20" t="str">
        <f t="shared" si="3"/>
        <v>0-20</v>
      </c>
      <c r="R16" s="23">
        <f>SUMPRODUCT(ISNUMBER(SEARCH(""&amp;'DataSource-Tool-Coverage'!A$2:A$36&amp;","," "&amp;'Detailed Techniques'!F16&amp;","))+0,'DataSource-Tool-Coverage'!$E$2:$E$36)/(LEN(TRIM(F16))-LEN(SUBSTITUTE(TRIM(F16),",",""))+1)</f>
        <v>0.66666666666666663</v>
      </c>
      <c r="S16" s="20" t="str">
        <f t="shared" si="4"/>
        <v>60-80</v>
      </c>
      <c r="T16" s="23">
        <f>SUMPRODUCT(ISNUMBER(SEARCH(""&amp;'DataSource-Tool-Coverage'!A$2:A$36&amp;","," "&amp;'Detailed Techniques'!F16&amp;","))+0,'DataSource-Tool-Coverage'!$F$2:$F$36)/(LEN(TRIM(F16))-LEN(SUBSTITUTE(TRIM(F16),",",""))+1)</f>
        <v>0.66666666666666663</v>
      </c>
      <c r="U16" s="20" t="str">
        <f t="shared" si="5"/>
        <v>60-80</v>
      </c>
      <c r="V16" s="23">
        <f>SUMPRODUCT(ISNUMBER(SEARCH(""&amp;'DataSource-Tool-Coverage'!A$2:A$36&amp;","," "&amp;'Detailed Techniques'!F16&amp;","))+0,'DataSource-Tool-Coverage'!$G$2:$G$36)/(LEN(TRIM(F16))-LEN(SUBSTITUTE(TRIM(F16),",",""))+1)</f>
        <v>0</v>
      </c>
      <c r="W16" s="20" t="str">
        <f t="shared" si="6"/>
        <v>0-20</v>
      </c>
      <c r="X16" s="23">
        <f>SUMPRODUCT(ISNUMBER(SEARCH(""&amp;'DataSource-Tool-Coverage'!A$2:A$36&amp;","," "&amp;'Detailed Techniques'!F16&amp;","))+0,'DataSource-Tool-Coverage'!$H$2:$H$36)/(LEN(TRIM(F16))-LEN(SUBSTITUTE(TRIM(F16),",",""))+1)</f>
        <v>0</v>
      </c>
      <c r="Y16" s="20" t="str">
        <f t="shared" si="7"/>
        <v>0-20</v>
      </c>
    </row>
    <row r="17" spans="1:25" ht="150" customHeight="1" x14ac:dyDescent="0.2">
      <c r="A17" s="8" t="s">
        <v>716</v>
      </c>
      <c r="B17" s="8" t="s">
        <v>4</v>
      </c>
      <c r="C17" s="8" t="s">
        <v>167</v>
      </c>
      <c r="D17" s="10" t="s">
        <v>411</v>
      </c>
      <c r="E17" s="10" t="s">
        <v>325</v>
      </c>
      <c r="F17" s="22" t="s">
        <v>764</v>
      </c>
      <c r="G17" s="10" t="str">
        <f>INDEX('Score Defs'!A$3:A$8,MATCH('Detailed Techniques'!K17,'Score Defs'!B$3:B$8,0))</f>
        <v>Poor</v>
      </c>
      <c r="H17" s="66">
        <f>FLOOR(SUMPRODUCT(ISNUMBER(SEARCH(""&amp;'DataQuality-Scores'!A$3:A$37&amp;","," "&amp;'Detailed Techniques'!F17&amp;","))+0,'DataQuality-Scores'!B$3:B$37)/(LEN(TRIM(F17))-LEN(SUBSTITUTE(TRIM(F17),",",""))+1),1)</f>
        <v>1</v>
      </c>
      <c r="I17" s="66">
        <v>3</v>
      </c>
      <c r="J17" s="66">
        <v>1</v>
      </c>
      <c r="K17" s="66">
        <f t="shared" si="0"/>
        <v>1</v>
      </c>
      <c r="L17" s="23">
        <f>SUMPRODUCT(ISNUMBER(SEARCH(""&amp;'DataSource-Tool-Coverage'!A$2:A$36&amp;","," "&amp;'Detailed Techniques'!F17&amp;","))+0,'DataSource-Tool-Coverage'!$B$2:$B$36)/(LEN(TRIM(F17))-LEN(SUBSTITUTE(TRIM(F17),",",""))+1)</f>
        <v>1</v>
      </c>
      <c r="M17" s="20" t="str">
        <f t="shared" si="1"/>
        <v>80-100</v>
      </c>
      <c r="N17" s="23">
        <f>SUMPRODUCT(ISNUMBER(SEARCH(""&amp;'DataSource-Tool-Coverage'!A$2:A$36&amp;","," "&amp;'Detailed Techniques'!F17&amp;","))+0,'DataSource-Tool-Coverage'!$C$2:$C$36)/(LEN(TRIM(F17))-LEN(SUBSTITUTE(TRIM(F17),",",""))+1)</f>
        <v>1</v>
      </c>
      <c r="O17" s="20" t="str">
        <f t="shared" si="2"/>
        <v>80-100</v>
      </c>
      <c r="P17" s="23">
        <f>SUMPRODUCT(ISNUMBER(SEARCH(""&amp;'DataSource-Tool-Coverage'!A$2:A$36&amp;","," "&amp;'Detailed Techniques'!F17&amp;","))+0,'DataSource-Tool-Coverage'!$D$2:$D$36)/(LEN(TRIM(F17))-LEN(SUBSTITUTE(TRIM(F17),",",""))+1)</f>
        <v>0</v>
      </c>
      <c r="Q17" s="20" t="str">
        <f t="shared" si="3"/>
        <v>0-20</v>
      </c>
      <c r="R17" s="23">
        <f>SUMPRODUCT(ISNUMBER(SEARCH(""&amp;'DataSource-Tool-Coverage'!A$2:A$36&amp;","," "&amp;'Detailed Techniques'!F17&amp;","))+0,'DataSource-Tool-Coverage'!$E$2:$E$36)/(LEN(TRIM(F17))-LEN(SUBSTITUTE(TRIM(F17),",",""))+1)</f>
        <v>0.5</v>
      </c>
      <c r="S17" s="20" t="str">
        <f t="shared" si="4"/>
        <v>40-60</v>
      </c>
      <c r="T17" s="23">
        <f>SUMPRODUCT(ISNUMBER(SEARCH(""&amp;'DataSource-Tool-Coverage'!A$2:A$36&amp;","," "&amp;'Detailed Techniques'!F17&amp;","))+0,'DataSource-Tool-Coverage'!$F$2:$F$36)/(LEN(TRIM(F17))-LEN(SUBSTITUTE(TRIM(F17),",",""))+1)</f>
        <v>0.5</v>
      </c>
      <c r="U17" s="20" t="str">
        <f t="shared" si="5"/>
        <v>40-60</v>
      </c>
      <c r="V17" s="23">
        <f>SUMPRODUCT(ISNUMBER(SEARCH(""&amp;'DataSource-Tool-Coverage'!A$2:A$36&amp;","," "&amp;'Detailed Techniques'!F17&amp;","))+0,'DataSource-Tool-Coverage'!$G$2:$G$36)/(LEN(TRIM(F17))-LEN(SUBSTITUTE(TRIM(F17),",",""))+1)</f>
        <v>0</v>
      </c>
      <c r="W17" s="20" t="str">
        <f t="shared" si="6"/>
        <v>0-20</v>
      </c>
      <c r="X17" s="23">
        <f>SUMPRODUCT(ISNUMBER(SEARCH(""&amp;'DataSource-Tool-Coverage'!A$2:A$36&amp;","," "&amp;'Detailed Techniques'!F17&amp;","))+0,'DataSource-Tool-Coverage'!$H$2:$H$36)/(LEN(TRIM(F17))-LEN(SUBSTITUTE(TRIM(F17),",",""))+1)</f>
        <v>0</v>
      </c>
      <c r="Y17" s="20" t="str">
        <f t="shared" si="7"/>
        <v>0-20</v>
      </c>
    </row>
    <row r="18" spans="1:25" ht="105" customHeight="1" x14ac:dyDescent="0.2">
      <c r="A18" s="8" t="s">
        <v>14</v>
      </c>
      <c r="B18" s="8" t="s">
        <v>5</v>
      </c>
      <c r="C18" s="8" t="s">
        <v>168</v>
      </c>
      <c r="D18" s="10" t="s">
        <v>169</v>
      </c>
      <c r="E18" s="10" t="s">
        <v>324</v>
      </c>
      <c r="F18" s="22" t="s">
        <v>771</v>
      </c>
      <c r="G18" s="10" t="str">
        <f>INDEX('Score Defs'!A$3:A$8,MATCH('Detailed Techniques'!K18,'Score Defs'!B$3:B$8,0))</f>
        <v>Poor</v>
      </c>
      <c r="H18" s="66">
        <f>FLOOR(SUMPRODUCT(ISNUMBER(SEARCH(""&amp;'DataQuality-Scores'!A$3:A$37&amp;","," "&amp;'Detailed Techniques'!F18&amp;","))+0,'DataQuality-Scores'!B$3:B$37)/(LEN(TRIM(F18))-LEN(SUBSTITUTE(TRIM(F18),",",""))+1),1)</f>
        <v>1</v>
      </c>
      <c r="I18" s="66">
        <v>3</v>
      </c>
      <c r="J18" s="66">
        <v>1</v>
      </c>
      <c r="K18" s="66">
        <f t="shared" si="0"/>
        <v>1</v>
      </c>
      <c r="L18" s="23">
        <f>SUMPRODUCT(ISNUMBER(SEARCH(""&amp;'DataSource-Tool-Coverage'!A$2:A$36&amp;","," "&amp;'Detailed Techniques'!F18&amp;","))+0,'DataSource-Tool-Coverage'!$B$2:$B$36)/(LEN(TRIM(F18))-LEN(SUBSTITUTE(TRIM(F18),",",""))+1)</f>
        <v>1</v>
      </c>
      <c r="M18" s="20" t="str">
        <f t="shared" si="1"/>
        <v>80-100</v>
      </c>
      <c r="N18" s="23">
        <f>SUMPRODUCT(ISNUMBER(SEARCH(""&amp;'DataSource-Tool-Coverage'!A$2:A$36&amp;","," "&amp;'Detailed Techniques'!F18&amp;","))+0,'DataSource-Tool-Coverage'!$C$2:$C$36)/(LEN(TRIM(F18))-LEN(SUBSTITUTE(TRIM(F18),",",""))+1)</f>
        <v>1</v>
      </c>
      <c r="O18" s="20" t="str">
        <f t="shared" si="2"/>
        <v>80-100</v>
      </c>
      <c r="P18" s="23">
        <f>SUMPRODUCT(ISNUMBER(SEARCH(""&amp;'DataSource-Tool-Coverage'!A$2:A$36&amp;","," "&amp;'Detailed Techniques'!F18&amp;","))+0,'DataSource-Tool-Coverage'!$D$2:$D$36)/(LEN(TRIM(F18))-LEN(SUBSTITUTE(TRIM(F18),",",""))+1)</f>
        <v>0</v>
      </c>
      <c r="Q18" s="20" t="str">
        <f t="shared" si="3"/>
        <v>0-20</v>
      </c>
      <c r="R18" s="23">
        <f>SUMPRODUCT(ISNUMBER(SEARCH(""&amp;'DataSource-Tool-Coverage'!A$2:A$36&amp;","," "&amp;'Detailed Techniques'!F18&amp;","))+0,'DataSource-Tool-Coverage'!$E$2:$E$36)/(LEN(TRIM(F18))-LEN(SUBSTITUTE(TRIM(F18),",",""))+1)</f>
        <v>0.66666666666666663</v>
      </c>
      <c r="S18" s="20" t="str">
        <f t="shared" si="4"/>
        <v>60-80</v>
      </c>
      <c r="T18" s="23">
        <f>SUMPRODUCT(ISNUMBER(SEARCH(""&amp;'DataSource-Tool-Coverage'!A$2:A$36&amp;","," "&amp;'Detailed Techniques'!F18&amp;","))+0,'DataSource-Tool-Coverage'!$F$2:$F$36)/(LEN(TRIM(F18))-LEN(SUBSTITUTE(TRIM(F18),",",""))+1)</f>
        <v>0.66666666666666663</v>
      </c>
      <c r="U18" s="20" t="str">
        <f t="shared" si="5"/>
        <v>60-80</v>
      </c>
      <c r="V18" s="23">
        <f>SUMPRODUCT(ISNUMBER(SEARCH(""&amp;'DataSource-Tool-Coverage'!A$2:A$36&amp;","," "&amp;'Detailed Techniques'!F18&amp;","))+0,'DataSource-Tool-Coverage'!$G$2:$G$36)/(LEN(TRIM(F18))-LEN(SUBSTITUTE(TRIM(F18),",",""))+1)</f>
        <v>0</v>
      </c>
      <c r="W18" s="20" t="str">
        <f t="shared" si="6"/>
        <v>0-20</v>
      </c>
      <c r="X18" s="23">
        <f>SUMPRODUCT(ISNUMBER(SEARCH(""&amp;'DataSource-Tool-Coverage'!A$2:A$36&amp;","," "&amp;'Detailed Techniques'!F18&amp;","))+0,'DataSource-Tool-Coverage'!$H$2:$H$36)/(LEN(TRIM(F18))-LEN(SUBSTITUTE(TRIM(F18),",",""))+1)</f>
        <v>0</v>
      </c>
      <c r="Y18" s="20" t="str">
        <f t="shared" si="7"/>
        <v>0-20</v>
      </c>
    </row>
    <row r="19" spans="1:25" ht="105" x14ac:dyDescent="0.2">
      <c r="A19" s="8" t="s">
        <v>91</v>
      </c>
      <c r="B19" s="8" t="s">
        <v>4</v>
      </c>
      <c r="C19" s="8" t="s">
        <v>170</v>
      </c>
      <c r="D19" s="10" t="s">
        <v>460</v>
      </c>
      <c r="E19" s="10" t="s">
        <v>325</v>
      </c>
      <c r="F19" s="22" t="s">
        <v>772</v>
      </c>
      <c r="G19" s="10" t="str">
        <f>INDEX('Score Defs'!A$3:A$8,MATCH('Detailed Techniques'!K19,'Score Defs'!B$3:B$8,0))</f>
        <v>Poor</v>
      </c>
      <c r="H19" s="66">
        <f>FLOOR(SUMPRODUCT(ISNUMBER(SEARCH(""&amp;'DataQuality-Scores'!A$3:A$37&amp;","," "&amp;'Detailed Techniques'!F19&amp;","))+0,'DataQuality-Scores'!B$3:B$37)/(LEN(TRIM(F19))-LEN(SUBSTITUTE(TRIM(F19),",",""))+1),1)</f>
        <v>1</v>
      </c>
      <c r="I19" s="66">
        <v>3</v>
      </c>
      <c r="J19" s="66">
        <v>1</v>
      </c>
      <c r="K19" s="66">
        <f t="shared" si="0"/>
        <v>1</v>
      </c>
      <c r="L19" s="23">
        <f>SUMPRODUCT(ISNUMBER(SEARCH(""&amp;'DataSource-Tool-Coverage'!A$2:A$36&amp;","," "&amp;'Detailed Techniques'!F19&amp;","))+0,'DataSource-Tool-Coverage'!$B$2:$B$36)/(LEN(TRIM(F19))-LEN(SUBSTITUTE(TRIM(F19),",",""))+1)</f>
        <v>0.75</v>
      </c>
      <c r="M19" s="20" t="str">
        <f t="shared" si="1"/>
        <v>60-80</v>
      </c>
      <c r="N19" s="23">
        <f>SUMPRODUCT(ISNUMBER(SEARCH(""&amp;'DataSource-Tool-Coverage'!A$2:A$36&amp;","," "&amp;'Detailed Techniques'!F19&amp;","))+0,'DataSource-Tool-Coverage'!$C$2:$C$36)/(LEN(TRIM(F19))-LEN(SUBSTITUTE(TRIM(F19),",",""))+1)</f>
        <v>0.75</v>
      </c>
      <c r="O19" s="20" t="str">
        <f t="shared" si="2"/>
        <v>60-80</v>
      </c>
      <c r="P19" s="23">
        <f>SUMPRODUCT(ISNUMBER(SEARCH(""&amp;'DataSource-Tool-Coverage'!A$2:A$36&amp;","," "&amp;'Detailed Techniques'!F19&amp;","))+0,'DataSource-Tool-Coverage'!$D$2:$D$36)/(LEN(TRIM(F19))-LEN(SUBSTITUTE(TRIM(F19),",",""))+1)</f>
        <v>0.25</v>
      </c>
      <c r="Q19" s="20" t="str">
        <f t="shared" si="3"/>
        <v>20-40</v>
      </c>
      <c r="R19" s="23">
        <f>SUMPRODUCT(ISNUMBER(SEARCH(""&amp;'DataSource-Tool-Coverage'!A$2:A$36&amp;","," "&amp;'Detailed Techniques'!F19&amp;","))+0,'DataSource-Tool-Coverage'!$E$2:$E$36)/(LEN(TRIM(F19))-LEN(SUBSTITUTE(TRIM(F19),",",""))+1)</f>
        <v>0.25</v>
      </c>
      <c r="S19" s="20" t="str">
        <f t="shared" si="4"/>
        <v>20-40</v>
      </c>
      <c r="T19" s="23">
        <f>SUMPRODUCT(ISNUMBER(SEARCH(""&amp;'DataSource-Tool-Coverage'!A$2:A$36&amp;","," "&amp;'Detailed Techniques'!F19&amp;","))+0,'DataSource-Tool-Coverage'!$F$2:$F$36)/(LEN(TRIM(F19))-LEN(SUBSTITUTE(TRIM(F19),",",""))+1)</f>
        <v>0.25</v>
      </c>
      <c r="U19" s="20" t="str">
        <f t="shared" si="5"/>
        <v>20-40</v>
      </c>
      <c r="V19" s="23">
        <f>SUMPRODUCT(ISNUMBER(SEARCH(""&amp;'DataSource-Tool-Coverage'!A$2:A$36&amp;","," "&amp;'Detailed Techniques'!F19&amp;","))+0,'DataSource-Tool-Coverage'!$G$2:$G$36)/(LEN(TRIM(F19))-LEN(SUBSTITUTE(TRIM(F19),",",""))+1)</f>
        <v>0.25</v>
      </c>
      <c r="W19" s="20" t="str">
        <f t="shared" si="6"/>
        <v>20-40</v>
      </c>
      <c r="X19" s="23">
        <f>SUMPRODUCT(ISNUMBER(SEARCH(""&amp;'DataSource-Tool-Coverage'!A$2:A$36&amp;","," "&amp;'Detailed Techniques'!F19&amp;","))+0,'DataSource-Tool-Coverage'!$H$2:$H$36)/(LEN(TRIM(F19))-LEN(SUBSTITUTE(TRIM(F19),",",""))+1)</f>
        <v>0.25</v>
      </c>
      <c r="Y19" s="20" t="str">
        <f t="shared" si="7"/>
        <v>20-40</v>
      </c>
    </row>
    <row r="20" spans="1:25" ht="90" x14ac:dyDescent="0.2">
      <c r="A20" s="8" t="s">
        <v>720</v>
      </c>
      <c r="B20" s="8" t="s">
        <v>0</v>
      </c>
      <c r="C20" s="8" t="s">
        <v>171</v>
      </c>
      <c r="D20" s="10" t="s">
        <v>330</v>
      </c>
      <c r="E20" s="10" t="s">
        <v>331</v>
      </c>
      <c r="F20" s="22" t="s">
        <v>773</v>
      </c>
      <c r="G20" s="10" t="str">
        <f>INDEX('Score Defs'!A$3:A$8,MATCH('Detailed Techniques'!K20,'Score Defs'!B$3:B$8,0))</f>
        <v>Poor</v>
      </c>
      <c r="H20" s="66">
        <f>FLOOR(SUMPRODUCT(ISNUMBER(SEARCH(""&amp;'DataQuality-Scores'!A$3:A$37&amp;","," "&amp;'Detailed Techniques'!F20&amp;","))+0,'DataQuality-Scores'!B$3:B$37)/(LEN(TRIM(F20))-LEN(SUBSTITUTE(TRIM(F20),",",""))+1),1)</f>
        <v>0</v>
      </c>
      <c r="I20" s="66">
        <v>3</v>
      </c>
      <c r="J20" s="66">
        <v>1</v>
      </c>
      <c r="K20" s="66">
        <f t="shared" si="0"/>
        <v>1</v>
      </c>
      <c r="L20" s="23">
        <f>SUMPRODUCT(ISNUMBER(SEARCH(""&amp;'DataSource-Tool-Coverage'!A$2:A$36&amp;","," "&amp;'Detailed Techniques'!F20&amp;","))+0,'DataSource-Tool-Coverage'!$B$2:$B$36)/(LEN(TRIM(F20))-LEN(SUBSTITUTE(TRIM(F20),",",""))+1)</f>
        <v>0.33333333333333331</v>
      </c>
      <c r="M20" s="20" t="str">
        <f t="shared" si="1"/>
        <v>20-40</v>
      </c>
      <c r="N20" s="23">
        <f>SUMPRODUCT(ISNUMBER(SEARCH(""&amp;'DataSource-Tool-Coverage'!A$2:A$36&amp;","," "&amp;'Detailed Techniques'!F20&amp;","))+0,'DataSource-Tool-Coverage'!$C$2:$C$36)/(LEN(TRIM(F20))-LEN(SUBSTITUTE(TRIM(F20),",",""))+1)</f>
        <v>0</v>
      </c>
      <c r="O20" s="20" t="str">
        <f t="shared" si="2"/>
        <v>0-20</v>
      </c>
      <c r="P20" s="23">
        <f>SUMPRODUCT(ISNUMBER(SEARCH(""&amp;'DataSource-Tool-Coverage'!A$2:A$36&amp;","," "&amp;'Detailed Techniques'!F20&amp;","))+0,'DataSource-Tool-Coverage'!$D$2:$D$36)/(LEN(TRIM(F20))-LEN(SUBSTITUTE(TRIM(F20),",",""))+1)</f>
        <v>0</v>
      </c>
      <c r="Q20" s="20" t="str">
        <f t="shared" si="3"/>
        <v>0-20</v>
      </c>
      <c r="R20" s="23">
        <f>SUMPRODUCT(ISNUMBER(SEARCH(""&amp;'DataSource-Tool-Coverage'!A$2:A$36&amp;","," "&amp;'Detailed Techniques'!F20&amp;","))+0,'DataSource-Tool-Coverage'!$E$2:$E$36)/(LEN(TRIM(F20))-LEN(SUBSTITUTE(TRIM(F20),",",""))+1)</f>
        <v>0</v>
      </c>
      <c r="S20" s="20" t="str">
        <f t="shared" si="4"/>
        <v>0-20</v>
      </c>
      <c r="T20" s="23">
        <f>SUMPRODUCT(ISNUMBER(SEARCH(""&amp;'DataSource-Tool-Coverage'!A$2:A$36&amp;","," "&amp;'Detailed Techniques'!F20&amp;","))+0,'DataSource-Tool-Coverage'!$F$2:$F$36)/(LEN(TRIM(F20))-LEN(SUBSTITUTE(TRIM(F20),",",""))+1)</f>
        <v>0.33333333333333331</v>
      </c>
      <c r="U20" s="20" t="str">
        <f t="shared" si="5"/>
        <v>20-40</v>
      </c>
      <c r="V20" s="23">
        <f>SUMPRODUCT(ISNUMBER(SEARCH(""&amp;'DataSource-Tool-Coverage'!A$2:A$36&amp;","," "&amp;'Detailed Techniques'!F20&amp;","))+0,'DataSource-Tool-Coverage'!$G$2:$G$36)/(LEN(TRIM(F20))-LEN(SUBSTITUTE(TRIM(F20),",",""))+1)</f>
        <v>0</v>
      </c>
      <c r="W20" s="20" t="str">
        <f t="shared" si="6"/>
        <v>0-20</v>
      </c>
      <c r="X20" s="23">
        <f>SUMPRODUCT(ISNUMBER(SEARCH(""&amp;'DataSource-Tool-Coverage'!A$2:A$36&amp;","," "&amp;'Detailed Techniques'!F20&amp;","))+0,'DataSource-Tool-Coverage'!$H$2:$H$36)/(LEN(TRIM(F20))-LEN(SUBSTITUTE(TRIM(F20),",",""))+1)</f>
        <v>0</v>
      </c>
      <c r="Y20" s="20" t="str">
        <f t="shared" si="7"/>
        <v>0-20</v>
      </c>
    </row>
    <row r="21" spans="1:25" ht="60" x14ac:dyDescent="0.2">
      <c r="A21" s="8" t="s">
        <v>17</v>
      </c>
      <c r="B21" s="8" t="s">
        <v>8</v>
      </c>
      <c r="C21" s="8" t="s">
        <v>172</v>
      </c>
      <c r="D21" s="10" t="s">
        <v>328</v>
      </c>
      <c r="E21" s="10" t="s">
        <v>329</v>
      </c>
      <c r="F21" s="22" t="s">
        <v>774</v>
      </c>
      <c r="G21" s="10" t="str">
        <f>INDEX('Score Defs'!A$3:A$8,MATCH('Detailed Techniques'!K21,'Score Defs'!B$3:B$8,0))</f>
        <v>Poor</v>
      </c>
      <c r="H21" s="66">
        <f>FLOOR(SUMPRODUCT(ISNUMBER(SEARCH(""&amp;'DataQuality-Scores'!A$3:A$37&amp;","," "&amp;'Detailed Techniques'!F21&amp;","))+0,'DataQuality-Scores'!B$3:B$37)/(LEN(TRIM(F21))-LEN(SUBSTITUTE(TRIM(F21),",",""))+1),1)</f>
        <v>1</v>
      </c>
      <c r="I21" s="66">
        <v>3</v>
      </c>
      <c r="J21" s="66">
        <v>1</v>
      </c>
      <c r="K21" s="66">
        <f t="shared" si="0"/>
        <v>1</v>
      </c>
      <c r="L21" s="23">
        <f>SUMPRODUCT(ISNUMBER(SEARCH(""&amp;'DataSource-Tool-Coverage'!A$2:A$36&amp;","," "&amp;'Detailed Techniques'!F21&amp;","))+0,'DataSource-Tool-Coverage'!$B$2:$B$36)/(LEN(TRIM(F21))-LEN(SUBSTITUTE(TRIM(F21),",",""))+1)</f>
        <v>1</v>
      </c>
      <c r="M21" s="20" t="str">
        <f t="shared" si="1"/>
        <v>80-100</v>
      </c>
      <c r="N21" s="23">
        <f>SUMPRODUCT(ISNUMBER(SEARCH(""&amp;'DataSource-Tool-Coverage'!A$2:A$36&amp;","," "&amp;'Detailed Techniques'!F21&amp;","))+0,'DataSource-Tool-Coverage'!$C$2:$C$36)/(LEN(TRIM(F21))-LEN(SUBSTITUTE(TRIM(F21),",",""))+1)</f>
        <v>1</v>
      </c>
      <c r="O21" s="20" t="str">
        <f t="shared" si="2"/>
        <v>80-100</v>
      </c>
      <c r="P21" s="23">
        <f>SUMPRODUCT(ISNUMBER(SEARCH(""&amp;'DataSource-Tool-Coverage'!A$2:A$36&amp;","," "&amp;'Detailed Techniques'!F21&amp;","))+0,'DataSource-Tool-Coverage'!$D$2:$D$36)/(LEN(TRIM(F21))-LEN(SUBSTITUTE(TRIM(F21),",",""))+1)</f>
        <v>0</v>
      </c>
      <c r="Q21" s="20" t="str">
        <f t="shared" si="3"/>
        <v>0-20</v>
      </c>
      <c r="R21" s="23">
        <f>SUMPRODUCT(ISNUMBER(SEARCH(""&amp;'DataSource-Tool-Coverage'!A$2:A$36&amp;","," "&amp;'Detailed Techniques'!F21&amp;","))+0,'DataSource-Tool-Coverage'!$E$2:$E$36)/(LEN(TRIM(F21))-LEN(SUBSTITUTE(TRIM(F21),",",""))+1)</f>
        <v>0.66666666666666663</v>
      </c>
      <c r="S21" s="20" t="str">
        <f t="shared" si="4"/>
        <v>60-80</v>
      </c>
      <c r="T21" s="23">
        <f>SUMPRODUCT(ISNUMBER(SEARCH(""&amp;'DataSource-Tool-Coverage'!A$2:A$36&amp;","," "&amp;'Detailed Techniques'!F21&amp;","))+0,'DataSource-Tool-Coverage'!$F$2:$F$36)/(LEN(TRIM(F21))-LEN(SUBSTITUTE(TRIM(F21),",",""))+1)</f>
        <v>0.66666666666666663</v>
      </c>
      <c r="U21" s="20" t="str">
        <f t="shared" si="5"/>
        <v>60-80</v>
      </c>
      <c r="V21" s="23">
        <f>SUMPRODUCT(ISNUMBER(SEARCH(""&amp;'DataSource-Tool-Coverage'!A$2:A$36&amp;","," "&amp;'Detailed Techniques'!F21&amp;","))+0,'DataSource-Tool-Coverage'!$G$2:$G$36)/(LEN(TRIM(F21))-LEN(SUBSTITUTE(TRIM(F21),",",""))+1)</f>
        <v>0</v>
      </c>
      <c r="W21" s="20" t="str">
        <f t="shared" si="6"/>
        <v>0-20</v>
      </c>
      <c r="X21" s="23">
        <f>SUMPRODUCT(ISNUMBER(SEARCH(""&amp;'DataSource-Tool-Coverage'!A$2:A$36&amp;","," "&amp;'Detailed Techniques'!F21&amp;","))+0,'DataSource-Tool-Coverage'!$H$2:$H$36)/(LEN(TRIM(F21))-LEN(SUBSTITUTE(TRIM(F21),",",""))+1)</f>
        <v>0</v>
      </c>
      <c r="Y21" s="20" t="str">
        <f t="shared" si="7"/>
        <v>0-20</v>
      </c>
    </row>
    <row r="22" spans="1:25" ht="45" x14ac:dyDescent="0.2">
      <c r="A22" s="8" t="s">
        <v>70</v>
      </c>
      <c r="B22" s="8" t="s">
        <v>5</v>
      </c>
      <c r="C22" s="8" t="s">
        <v>173</v>
      </c>
      <c r="D22" s="10" t="s">
        <v>174</v>
      </c>
      <c r="E22" s="10" t="s">
        <v>459</v>
      </c>
      <c r="F22" s="22" t="s">
        <v>435</v>
      </c>
      <c r="G22" s="10" t="str">
        <f>INDEX('Score Defs'!A$3:A$8,MATCH('Detailed Techniques'!K22,'Score Defs'!B$3:B$8,0))</f>
        <v>Poor</v>
      </c>
      <c r="H22" s="66">
        <f>FLOOR(SUMPRODUCT(ISNUMBER(SEARCH(""&amp;'DataQuality-Scores'!A$3:A$37&amp;","," "&amp;'Detailed Techniques'!F22&amp;","))+0,'DataQuality-Scores'!B$3:B$37)/(LEN(TRIM(F22))-LEN(SUBSTITUTE(TRIM(F22),",",""))+1),1)</f>
        <v>1</v>
      </c>
      <c r="I22" s="66">
        <v>3</v>
      </c>
      <c r="J22" s="66">
        <v>1</v>
      </c>
      <c r="K22" s="66">
        <f t="shared" si="0"/>
        <v>1</v>
      </c>
      <c r="L22" s="23">
        <f>SUMPRODUCT(ISNUMBER(SEARCH(""&amp;'DataSource-Tool-Coverage'!A$2:A$36&amp;","," "&amp;'Detailed Techniques'!F22&amp;","))+0,'DataSource-Tool-Coverage'!$B$2:$B$36)/(LEN(TRIM(F22))-LEN(SUBSTITUTE(TRIM(F22),",",""))+1)</f>
        <v>1</v>
      </c>
      <c r="M22" s="20" t="str">
        <f t="shared" si="1"/>
        <v>80-100</v>
      </c>
      <c r="N22" s="23">
        <f>SUMPRODUCT(ISNUMBER(SEARCH(""&amp;'DataSource-Tool-Coverage'!A$2:A$36&amp;","," "&amp;'Detailed Techniques'!F22&amp;","))+0,'DataSource-Tool-Coverage'!$C$2:$C$36)/(LEN(TRIM(F22))-LEN(SUBSTITUTE(TRIM(F22),",",""))+1)</f>
        <v>0</v>
      </c>
      <c r="O22" s="20" t="str">
        <f t="shared" si="2"/>
        <v>0-20</v>
      </c>
      <c r="P22" s="23">
        <f>SUMPRODUCT(ISNUMBER(SEARCH(""&amp;'DataSource-Tool-Coverage'!A$2:A$36&amp;","," "&amp;'Detailed Techniques'!F22&amp;","))+0,'DataSource-Tool-Coverage'!$D$2:$D$36)/(LEN(TRIM(F22))-LEN(SUBSTITUTE(TRIM(F22),",",""))+1)</f>
        <v>0</v>
      </c>
      <c r="Q22" s="20" t="str">
        <f t="shared" si="3"/>
        <v>0-20</v>
      </c>
      <c r="R22" s="23">
        <f>SUMPRODUCT(ISNUMBER(SEARCH(""&amp;'DataSource-Tool-Coverage'!A$2:A$36&amp;","," "&amp;'Detailed Techniques'!F22&amp;","))+0,'DataSource-Tool-Coverage'!$E$2:$E$36)/(LEN(TRIM(F22))-LEN(SUBSTITUTE(TRIM(F22),",",""))+1)</f>
        <v>0</v>
      </c>
      <c r="S22" s="20" t="str">
        <f t="shared" si="4"/>
        <v>0-20</v>
      </c>
      <c r="T22" s="23">
        <f>SUMPRODUCT(ISNUMBER(SEARCH(""&amp;'DataSource-Tool-Coverage'!A$2:A$36&amp;","," "&amp;'Detailed Techniques'!F22&amp;","))+0,'DataSource-Tool-Coverage'!$F$2:$F$36)/(LEN(TRIM(F22))-LEN(SUBSTITUTE(TRIM(F22),",",""))+1)</f>
        <v>0</v>
      </c>
      <c r="U22" s="20" t="str">
        <f t="shared" si="5"/>
        <v>0-20</v>
      </c>
      <c r="V22" s="23">
        <f>SUMPRODUCT(ISNUMBER(SEARCH(""&amp;'DataSource-Tool-Coverage'!A$2:A$36&amp;","," "&amp;'Detailed Techniques'!F22&amp;","))+0,'DataSource-Tool-Coverage'!$G$2:$G$36)/(LEN(TRIM(F22))-LEN(SUBSTITUTE(TRIM(F22),",",""))+1)</f>
        <v>0</v>
      </c>
      <c r="W22" s="20" t="str">
        <f t="shared" si="6"/>
        <v>0-20</v>
      </c>
      <c r="X22" s="23">
        <f>SUMPRODUCT(ISNUMBER(SEARCH(""&amp;'DataSource-Tool-Coverage'!A$2:A$36&amp;","," "&amp;'Detailed Techniques'!F22&amp;","))+0,'DataSource-Tool-Coverage'!$H$2:$H$36)/(LEN(TRIM(F22))-LEN(SUBSTITUTE(TRIM(F22),",",""))+1)</f>
        <v>0</v>
      </c>
      <c r="Y22" s="20" t="str">
        <f t="shared" si="7"/>
        <v>0-20</v>
      </c>
    </row>
    <row r="23" spans="1:25" ht="150" x14ac:dyDescent="0.2">
      <c r="A23" s="8" t="s">
        <v>34</v>
      </c>
      <c r="B23" s="8" t="s">
        <v>8</v>
      </c>
      <c r="C23" s="8" t="s">
        <v>175</v>
      </c>
      <c r="D23" s="10" t="s">
        <v>363</v>
      </c>
      <c r="E23" s="10" t="s">
        <v>364</v>
      </c>
      <c r="F23" s="22" t="s">
        <v>761</v>
      </c>
      <c r="G23" s="10" t="str">
        <f>INDEX('Score Defs'!A$3:A$8,MATCH('Detailed Techniques'!K23,'Score Defs'!B$3:B$8,0))</f>
        <v>Poor</v>
      </c>
      <c r="H23" s="66">
        <f>FLOOR(SUMPRODUCT(ISNUMBER(SEARCH(""&amp;'DataQuality-Scores'!A$3:A$37&amp;","," "&amp;'Detailed Techniques'!F23&amp;","))+0,'DataQuality-Scores'!B$3:B$37)/(LEN(TRIM(F23))-LEN(SUBSTITUTE(TRIM(F23),",",""))+1),1)</f>
        <v>1</v>
      </c>
      <c r="I23" s="66">
        <v>3</v>
      </c>
      <c r="J23" s="66">
        <v>1</v>
      </c>
      <c r="K23" s="66">
        <f t="shared" si="0"/>
        <v>1</v>
      </c>
      <c r="L23" s="23">
        <f>SUMPRODUCT(ISNUMBER(SEARCH(""&amp;'DataSource-Tool-Coverage'!A$2:A$36&amp;","," "&amp;'Detailed Techniques'!F23&amp;","))+0,'DataSource-Tool-Coverage'!$B$2:$B$36)/(LEN(TRIM(F23))-LEN(SUBSTITUTE(TRIM(F23),",",""))+1)</f>
        <v>1</v>
      </c>
      <c r="M23" s="20" t="str">
        <f t="shared" si="1"/>
        <v>80-100</v>
      </c>
      <c r="N23" s="23">
        <f>SUMPRODUCT(ISNUMBER(SEARCH(""&amp;'DataSource-Tool-Coverage'!A$2:A$36&amp;","," "&amp;'Detailed Techniques'!F23&amp;","))+0,'DataSource-Tool-Coverage'!$C$2:$C$36)/(LEN(TRIM(F23))-LEN(SUBSTITUTE(TRIM(F23),",",""))+1)</f>
        <v>0.75</v>
      </c>
      <c r="O23" s="20" t="str">
        <f t="shared" si="2"/>
        <v>60-80</v>
      </c>
      <c r="P23" s="23">
        <f>SUMPRODUCT(ISNUMBER(SEARCH(""&amp;'DataSource-Tool-Coverage'!A$2:A$36&amp;","," "&amp;'Detailed Techniques'!F23&amp;","))+0,'DataSource-Tool-Coverage'!$D$2:$D$36)/(LEN(TRIM(F23))-LEN(SUBSTITUTE(TRIM(F23),",",""))+1)</f>
        <v>0</v>
      </c>
      <c r="Q23" s="20" t="str">
        <f t="shared" si="3"/>
        <v>0-20</v>
      </c>
      <c r="R23" s="23">
        <f>SUMPRODUCT(ISNUMBER(SEARCH(""&amp;'DataSource-Tool-Coverage'!A$2:A$36&amp;","," "&amp;'Detailed Techniques'!F23&amp;","))+0,'DataSource-Tool-Coverage'!$E$2:$E$36)/(LEN(TRIM(F23))-LEN(SUBSTITUTE(TRIM(F23),",",""))+1)</f>
        <v>0.75</v>
      </c>
      <c r="S23" s="20" t="str">
        <f t="shared" si="4"/>
        <v>60-80</v>
      </c>
      <c r="T23" s="23">
        <f>SUMPRODUCT(ISNUMBER(SEARCH(""&amp;'DataSource-Tool-Coverage'!A$2:A$36&amp;","," "&amp;'Detailed Techniques'!F23&amp;","))+0,'DataSource-Tool-Coverage'!$F$2:$F$36)/(LEN(TRIM(F23))-LEN(SUBSTITUTE(TRIM(F23),",",""))+1)</f>
        <v>0.75</v>
      </c>
      <c r="U23" s="20" t="str">
        <f t="shared" si="5"/>
        <v>60-80</v>
      </c>
      <c r="V23" s="23">
        <f>SUMPRODUCT(ISNUMBER(SEARCH(""&amp;'DataSource-Tool-Coverage'!A$2:A$36&amp;","," "&amp;'Detailed Techniques'!F23&amp;","))+0,'DataSource-Tool-Coverage'!$G$2:$G$36)/(LEN(TRIM(F23))-LEN(SUBSTITUTE(TRIM(F23),",",""))+1)</f>
        <v>0</v>
      </c>
      <c r="W23" s="20" t="str">
        <f t="shared" si="6"/>
        <v>0-20</v>
      </c>
      <c r="X23" s="23">
        <f>SUMPRODUCT(ISNUMBER(SEARCH(""&amp;'DataSource-Tool-Coverage'!A$2:A$36&amp;","," "&amp;'Detailed Techniques'!F23&amp;","))+0,'DataSource-Tool-Coverage'!$H$2:$H$36)/(LEN(TRIM(F23))-LEN(SUBSTITUTE(TRIM(F23),",",""))+1)</f>
        <v>0</v>
      </c>
      <c r="Y23" s="20" t="str">
        <f t="shared" si="7"/>
        <v>0-20</v>
      </c>
    </row>
    <row r="24" spans="1:25" ht="75" x14ac:dyDescent="0.2">
      <c r="A24" s="8" t="s">
        <v>131</v>
      </c>
      <c r="B24" s="8" t="s">
        <v>0</v>
      </c>
      <c r="C24" s="8" t="s">
        <v>176</v>
      </c>
      <c r="D24" s="10" t="s">
        <v>177</v>
      </c>
      <c r="E24" s="10" t="s">
        <v>480</v>
      </c>
      <c r="F24" s="22" t="s">
        <v>775</v>
      </c>
      <c r="G24" s="10" t="str">
        <f>INDEX('Score Defs'!A$3:A$8,MATCH('Detailed Techniques'!K24,'Score Defs'!B$3:B$8,0))</f>
        <v>Poor</v>
      </c>
      <c r="H24" s="66">
        <f>FLOOR(SUMPRODUCT(ISNUMBER(SEARCH(""&amp;'DataQuality-Scores'!A$3:A$37&amp;","," "&amp;'Detailed Techniques'!F24&amp;","))+0,'DataQuality-Scores'!B$3:B$37)/(LEN(TRIM(F24))-LEN(SUBSTITUTE(TRIM(F24),",",""))+1),1)</f>
        <v>1</v>
      </c>
      <c r="I24" s="66">
        <v>3</v>
      </c>
      <c r="J24" s="66">
        <v>1</v>
      </c>
      <c r="K24" s="66">
        <f t="shared" si="0"/>
        <v>1</v>
      </c>
      <c r="L24" s="23">
        <f>SUMPRODUCT(ISNUMBER(SEARCH(""&amp;'DataSource-Tool-Coverage'!A$2:A$36&amp;","," "&amp;'Detailed Techniques'!F24&amp;","))+0,'DataSource-Tool-Coverage'!$B$2:$B$36)/(LEN(TRIM(F24))-LEN(SUBSTITUTE(TRIM(F24),",",""))+1)</f>
        <v>1</v>
      </c>
      <c r="M24" s="20" t="str">
        <f t="shared" si="1"/>
        <v>80-100</v>
      </c>
      <c r="N24" s="23">
        <f>SUMPRODUCT(ISNUMBER(SEARCH(""&amp;'DataSource-Tool-Coverage'!A$2:A$36&amp;","," "&amp;'Detailed Techniques'!F24&amp;","))+0,'DataSource-Tool-Coverage'!$C$2:$C$36)/(LEN(TRIM(F24))-LEN(SUBSTITUTE(TRIM(F24),",",""))+1)</f>
        <v>1</v>
      </c>
      <c r="O24" s="20" t="str">
        <f t="shared" si="2"/>
        <v>80-100</v>
      </c>
      <c r="P24" s="23">
        <f>SUMPRODUCT(ISNUMBER(SEARCH(""&amp;'DataSource-Tool-Coverage'!A$2:A$36&amp;","," "&amp;'Detailed Techniques'!F24&amp;","))+0,'DataSource-Tool-Coverage'!$D$2:$D$36)/(LEN(TRIM(F24))-LEN(SUBSTITUTE(TRIM(F24),",",""))+1)</f>
        <v>0</v>
      </c>
      <c r="Q24" s="20" t="str">
        <f t="shared" si="3"/>
        <v>0-20</v>
      </c>
      <c r="R24" s="23">
        <f>SUMPRODUCT(ISNUMBER(SEARCH(""&amp;'DataSource-Tool-Coverage'!A$2:A$36&amp;","," "&amp;'Detailed Techniques'!F24&amp;","))+0,'DataSource-Tool-Coverage'!$E$2:$E$36)/(LEN(TRIM(F24))-LEN(SUBSTITUTE(TRIM(F24),",",""))+1)</f>
        <v>0.66666666666666663</v>
      </c>
      <c r="S24" s="20" t="str">
        <f t="shared" si="4"/>
        <v>60-80</v>
      </c>
      <c r="T24" s="23">
        <f>SUMPRODUCT(ISNUMBER(SEARCH(""&amp;'DataSource-Tool-Coverage'!A$2:A$36&amp;","," "&amp;'Detailed Techniques'!F24&amp;","))+0,'DataSource-Tool-Coverage'!$F$2:$F$36)/(LEN(TRIM(F24))-LEN(SUBSTITUTE(TRIM(F24),",",""))+1)</f>
        <v>0.66666666666666663</v>
      </c>
      <c r="U24" s="20" t="str">
        <f t="shared" si="5"/>
        <v>60-80</v>
      </c>
      <c r="V24" s="23">
        <f>SUMPRODUCT(ISNUMBER(SEARCH(""&amp;'DataSource-Tool-Coverage'!A$2:A$36&amp;","," "&amp;'Detailed Techniques'!F24&amp;","))+0,'DataSource-Tool-Coverage'!$G$2:$G$36)/(LEN(TRIM(F24))-LEN(SUBSTITUTE(TRIM(F24),",",""))+1)</f>
        <v>0</v>
      </c>
      <c r="W24" s="20" t="str">
        <f t="shared" si="6"/>
        <v>0-20</v>
      </c>
      <c r="X24" s="23">
        <f>SUMPRODUCT(ISNUMBER(SEARCH(""&amp;'DataSource-Tool-Coverage'!A$2:A$36&amp;","," "&amp;'Detailed Techniques'!F24&amp;","))+0,'DataSource-Tool-Coverage'!$H$2:$H$36)/(LEN(TRIM(F24))-LEN(SUBSTITUTE(TRIM(F24),",",""))+1)</f>
        <v>0</v>
      </c>
      <c r="Y24" s="20" t="str">
        <f t="shared" si="7"/>
        <v>0-20</v>
      </c>
    </row>
    <row r="25" spans="1:25" ht="90" x14ac:dyDescent="0.2">
      <c r="A25" s="8" t="s">
        <v>51</v>
      </c>
      <c r="B25" s="8" t="s">
        <v>9</v>
      </c>
      <c r="C25" s="8" t="s">
        <v>178</v>
      </c>
      <c r="D25" s="10" t="s">
        <v>360</v>
      </c>
      <c r="E25" s="10" t="s">
        <v>361</v>
      </c>
      <c r="F25" s="22" t="s">
        <v>776</v>
      </c>
      <c r="G25" s="10" t="str">
        <f>INDEX('Score Defs'!A$3:A$8,MATCH('Detailed Techniques'!K25,'Score Defs'!B$3:B$8,0))</f>
        <v>Poor</v>
      </c>
      <c r="H25" s="66">
        <f>FLOOR(SUMPRODUCT(ISNUMBER(SEARCH(""&amp;'DataQuality-Scores'!A$3:A$37&amp;","," "&amp;'Detailed Techniques'!F25&amp;","))+0,'DataQuality-Scores'!B$3:B$37)/(LEN(TRIM(F25))-LEN(SUBSTITUTE(TRIM(F25),",",""))+1),1)</f>
        <v>1</v>
      </c>
      <c r="I25" s="66">
        <v>3</v>
      </c>
      <c r="J25" s="66">
        <v>1</v>
      </c>
      <c r="K25" s="66">
        <f t="shared" si="0"/>
        <v>1</v>
      </c>
      <c r="L25" s="23">
        <f>SUMPRODUCT(ISNUMBER(SEARCH(""&amp;'DataSource-Tool-Coverage'!A$2:A$36&amp;","," "&amp;'Detailed Techniques'!F25&amp;","))+0,'DataSource-Tool-Coverage'!$B$2:$B$36)/(LEN(TRIM(F25))-LEN(SUBSTITUTE(TRIM(F25),",",""))+1)</f>
        <v>0.6</v>
      </c>
      <c r="M25" s="20" t="str">
        <f t="shared" si="1"/>
        <v>60-80</v>
      </c>
      <c r="N25" s="23">
        <f>SUMPRODUCT(ISNUMBER(SEARCH(""&amp;'DataSource-Tool-Coverage'!A$2:A$36&amp;","," "&amp;'Detailed Techniques'!F25&amp;","))+0,'DataSource-Tool-Coverage'!$C$2:$C$36)/(LEN(TRIM(F25))-LEN(SUBSTITUTE(TRIM(F25),",",""))+1)</f>
        <v>0.4</v>
      </c>
      <c r="O25" s="20" t="str">
        <f t="shared" si="2"/>
        <v>40-60</v>
      </c>
      <c r="P25" s="23">
        <f>SUMPRODUCT(ISNUMBER(SEARCH(""&amp;'DataSource-Tool-Coverage'!A$2:A$36&amp;","," "&amp;'Detailed Techniques'!F25&amp;","))+0,'DataSource-Tool-Coverage'!$D$2:$D$36)/(LEN(TRIM(F25))-LEN(SUBSTITUTE(TRIM(F25),",",""))+1)</f>
        <v>0.2</v>
      </c>
      <c r="Q25" s="20" t="str">
        <f t="shared" si="3"/>
        <v>20-40</v>
      </c>
      <c r="R25" s="23">
        <f>SUMPRODUCT(ISNUMBER(SEARCH(""&amp;'DataSource-Tool-Coverage'!A$2:A$36&amp;","," "&amp;'Detailed Techniques'!F25&amp;","))+0,'DataSource-Tool-Coverage'!$E$2:$E$36)/(LEN(TRIM(F25))-LEN(SUBSTITUTE(TRIM(F25),",",""))+1)</f>
        <v>0.2</v>
      </c>
      <c r="S25" s="20" t="str">
        <f t="shared" si="4"/>
        <v>20-40</v>
      </c>
      <c r="T25" s="23">
        <f>SUMPRODUCT(ISNUMBER(SEARCH(""&amp;'DataSource-Tool-Coverage'!A$2:A$36&amp;","," "&amp;'Detailed Techniques'!F25&amp;","))+0,'DataSource-Tool-Coverage'!$F$2:$F$36)/(LEN(TRIM(F25))-LEN(SUBSTITUTE(TRIM(F25),",",""))+1)</f>
        <v>0.2</v>
      </c>
      <c r="U25" s="20" t="str">
        <f t="shared" si="5"/>
        <v>20-40</v>
      </c>
      <c r="V25" s="23">
        <f>SUMPRODUCT(ISNUMBER(SEARCH(""&amp;'DataSource-Tool-Coverage'!A$2:A$36&amp;","," "&amp;'Detailed Techniques'!F25&amp;","))+0,'DataSource-Tool-Coverage'!$G$2:$G$36)/(LEN(TRIM(F25))-LEN(SUBSTITUTE(TRIM(F25),",",""))+1)</f>
        <v>0.4</v>
      </c>
      <c r="W25" s="20" t="str">
        <f t="shared" si="6"/>
        <v>40-60</v>
      </c>
      <c r="X25" s="23">
        <f>SUMPRODUCT(ISNUMBER(SEARCH(""&amp;'DataSource-Tool-Coverage'!A$2:A$36&amp;","," "&amp;'Detailed Techniques'!F25&amp;","))+0,'DataSource-Tool-Coverage'!$H$2:$H$36)/(LEN(TRIM(F25))-LEN(SUBSTITUTE(TRIM(F25),",",""))+1)</f>
        <v>0.4</v>
      </c>
      <c r="Y25" s="20" t="str">
        <f t="shared" si="7"/>
        <v>40-60</v>
      </c>
    </row>
    <row r="26" spans="1:25" ht="75" x14ac:dyDescent="0.2">
      <c r="A26" s="8" t="s">
        <v>64</v>
      </c>
      <c r="B26" s="8" t="s">
        <v>7</v>
      </c>
      <c r="C26" s="8" t="s">
        <v>179</v>
      </c>
      <c r="D26" s="10" t="s">
        <v>369</v>
      </c>
      <c r="E26" s="10" t="s">
        <v>370</v>
      </c>
      <c r="F26" s="22" t="s">
        <v>574</v>
      </c>
      <c r="G26" s="10" t="str">
        <f>INDEX('Score Defs'!A$3:A$8,MATCH('Detailed Techniques'!K26,'Score Defs'!B$3:B$8,0))</f>
        <v>Poor</v>
      </c>
      <c r="H26" s="66">
        <f>FLOOR(SUMPRODUCT(ISNUMBER(SEARCH(""&amp;'DataQuality-Scores'!A$3:A$37&amp;","," "&amp;'Detailed Techniques'!F26&amp;","))+0,'DataQuality-Scores'!B$3:B$37)/(LEN(TRIM(F26))-LEN(SUBSTITUTE(TRIM(F26),",",""))+1),1)</f>
        <v>1</v>
      </c>
      <c r="I26" s="66">
        <v>3</v>
      </c>
      <c r="J26" s="66">
        <v>1</v>
      </c>
      <c r="K26" s="66">
        <f t="shared" si="0"/>
        <v>1</v>
      </c>
      <c r="L26" s="23">
        <f>SUMPRODUCT(ISNUMBER(SEARCH(""&amp;'DataSource-Tool-Coverage'!A$2:A$36&amp;","," "&amp;'Detailed Techniques'!F26&amp;","))+0,'DataSource-Tool-Coverage'!$B$2:$B$36)/(LEN(TRIM(F26))-LEN(SUBSTITUTE(TRIM(F26),",",""))+1)</f>
        <v>1</v>
      </c>
      <c r="M26" s="20" t="str">
        <f t="shared" si="1"/>
        <v>80-100</v>
      </c>
      <c r="N26" s="23">
        <f>SUMPRODUCT(ISNUMBER(SEARCH(""&amp;'DataSource-Tool-Coverage'!A$2:A$36&amp;","," "&amp;'Detailed Techniques'!F26&amp;","))+0,'DataSource-Tool-Coverage'!$C$2:$C$36)/(LEN(TRIM(F26))-LEN(SUBSTITUTE(TRIM(F26),",",""))+1)</f>
        <v>1</v>
      </c>
      <c r="O26" s="20" t="str">
        <f t="shared" si="2"/>
        <v>80-100</v>
      </c>
      <c r="P26" s="23">
        <f>SUMPRODUCT(ISNUMBER(SEARCH(""&amp;'DataSource-Tool-Coverage'!A$2:A$36&amp;","," "&amp;'Detailed Techniques'!F26&amp;","))+0,'DataSource-Tool-Coverage'!$D$2:$D$36)/(LEN(TRIM(F26))-LEN(SUBSTITUTE(TRIM(F26),",",""))+1)</f>
        <v>0</v>
      </c>
      <c r="Q26" s="20" t="str">
        <f t="shared" si="3"/>
        <v>0-20</v>
      </c>
      <c r="R26" s="23">
        <f>SUMPRODUCT(ISNUMBER(SEARCH(""&amp;'DataSource-Tool-Coverage'!A$2:A$36&amp;","," "&amp;'Detailed Techniques'!F26&amp;","))+0,'DataSource-Tool-Coverage'!$E$2:$E$36)/(LEN(TRIM(F26))-LEN(SUBSTITUTE(TRIM(F26),",",""))+1)</f>
        <v>0.66666666666666663</v>
      </c>
      <c r="S26" s="20" t="str">
        <f t="shared" si="4"/>
        <v>60-80</v>
      </c>
      <c r="T26" s="23">
        <f>SUMPRODUCT(ISNUMBER(SEARCH(""&amp;'DataSource-Tool-Coverage'!A$2:A$36&amp;","," "&amp;'Detailed Techniques'!F26&amp;","))+0,'DataSource-Tool-Coverage'!$F$2:$F$36)/(LEN(TRIM(F26))-LEN(SUBSTITUTE(TRIM(F26),",",""))+1)</f>
        <v>0.66666666666666663</v>
      </c>
      <c r="U26" s="20" t="str">
        <f t="shared" si="5"/>
        <v>60-80</v>
      </c>
      <c r="V26" s="23">
        <f>SUMPRODUCT(ISNUMBER(SEARCH(""&amp;'DataSource-Tool-Coverage'!A$2:A$36&amp;","," "&amp;'Detailed Techniques'!F26&amp;","))+0,'DataSource-Tool-Coverage'!$G$2:$G$36)/(LEN(TRIM(F26))-LEN(SUBSTITUTE(TRIM(F26),",",""))+1)</f>
        <v>0</v>
      </c>
      <c r="W26" s="20" t="str">
        <f t="shared" si="6"/>
        <v>0-20</v>
      </c>
      <c r="X26" s="23">
        <f>SUMPRODUCT(ISNUMBER(SEARCH(""&amp;'DataSource-Tool-Coverage'!A$2:A$36&amp;","," "&amp;'Detailed Techniques'!F26&amp;","))+0,'DataSource-Tool-Coverage'!$H$2:$H$36)/(LEN(TRIM(F26))-LEN(SUBSTITUTE(TRIM(F26),",",""))+1)</f>
        <v>0</v>
      </c>
      <c r="Y26" s="20" t="str">
        <f t="shared" si="7"/>
        <v>0-20</v>
      </c>
    </row>
    <row r="27" spans="1:25" ht="99.75" customHeight="1" x14ac:dyDescent="0.2">
      <c r="A27" s="8" t="s">
        <v>88</v>
      </c>
      <c r="B27" s="8" t="s">
        <v>9</v>
      </c>
      <c r="C27" s="8" t="s">
        <v>180</v>
      </c>
      <c r="D27" s="10" t="s">
        <v>181</v>
      </c>
      <c r="E27" s="10" t="s">
        <v>423</v>
      </c>
      <c r="F27" s="22" t="s">
        <v>776</v>
      </c>
      <c r="G27" s="10" t="str">
        <f>INDEX('Score Defs'!A$3:A$8,MATCH('Detailed Techniques'!K27,'Score Defs'!B$3:B$8,0))</f>
        <v>Poor</v>
      </c>
      <c r="H27" s="66">
        <f>FLOOR(SUMPRODUCT(ISNUMBER(SEARCH(""&amp;'DataQuality-Scores'!A$3:A$37&amp;","," "&amp;'Detailed Techniques'!F27&amp;","))+0,'DataQuality-Scores'!B$3:B$37)/(LEN(TRIM(F27))-LEN(SUBSTITUTE(TRIM(F27),",",""))+1),1)</f>
        <v>1</v>
      </c>
      <c r="I27" s="66">
        <v>3</v>
      </c>
      <c r="J27" s="66">
        <v>1</v>
      </c>
      <c r="K27" s="66">
        <f t="shared" si="0"/>
        <v>1</v>
      </c>
      <c r="L27" s="23">
        <f>SUMPRODUCT(ISNUMBER(SEARCH(""&amp;'DataSource-Tool-Coverage'!A$2:A$36&amp;","," "&amp;'Detailed Techniques'!F27&amp;","))+0,'DataSource-Tool-Coverage'!$B$2:$B$36)/(LEN(TRIM(F27))-LEN(SUBSTITUTE(TRIM(F27),",",""))+1)</f>
        <v>0.6</v>
      </c>
      <c r="M27" s="20" t="str">
        <f t="shared" si="1"/>
        <v>60-80</v>
      </c>
      <c r="N27" s="23">
        <f>SUMPRODUCT(ISNUMBER(SEARCH(""&amp;'DataSource-Tool-Coverage'!A$2:A$36&amp;","," "&amp;'Detailed Techniques'!F27&amp;","))+0,'DataSource-Tool-Coverage'!$C$2:$C$36)/(LEN(TRIM(F27))-LEN(SUBSTITUTE(TRIM(F27),",",""))+1)</f>
        <v>0.4</v>
      </c>
      <c r="O27" s="20" t="str">
        <f t="shared" si="2"/>
        <v>40-60</v>
      </c>
      <c r="P27" s="23">
        <f>SUMPRODUCT(ISNUMBER(SEARCH(""&amp;'DataSource-Tool-Coverage'!A$2:A$36&amp;","," "&amp;'Detailed Techniques'!F27&amp;","))+0,'DataSource-Tool-Coverage'!$D$2:$D$36)/(LEN(TRIM(F27))-LEN(SUBSTITUTE(TRIM(F27),",",""))+1)</f>
        <v>0.2</v>
      </c>
      <c r="Q27" s="20" t="str">
        <f t="shared" si="3"/>
        <v>20-40</v>
      </c>
      <c r="R27" s="23">
        <f>SUMPRODUCT(ISNUMBER(SEARCH(""&amp;'DataSource-Tool-Coverage'!A$2:A$36&amp;","," "&amp;'Detailed Techniques'!F27&amp;","))+0,'DataSource-Tool-Coverage'!$E$2:$E$36)/(LEN(TRIM(F27))-LEN(SUBSTITUTE(TRIM(F27),",",""))+1)</f>
        <v>0.2</v>
      </c>
      <c r="S27" s="20" t="str">
        <f t="shared" si="4"/>
        <v>20-40</v>
      </c>
      <c r="T27" s="23">
        <f>SUMPRODUCT(ISNUMBER(SEARCH(""&amp;'DataSource-Tool-Coverage'!A$2:A$36&amp;","," "&amp;'Detailed Techniques'!F27&amp;","))+0,'DataSource-Tool-Coverage'!$F$2:$F$36)/(LEN(TRIM(F27))-LEN(SUBSTITUTE(TRIM(F27),",",""))+1)</f>
        <v>0.2</v>
      </c>
      <c r="U27" s="20" t="str">
        <f t="shared" si="5"/>
        <v>20-40</v>
      </c>
      <c r="V27" s="23">
        <f>SUMPRODUCT(ISNUMBER(SEARCH(""&amp;'DataSource-Tool-Coverage'!A$2:A$36&amp;","," "&amp;'Detailed Techniques'!F27&amp;","))+0,'DataSource-Tool-Coverage'!$G$2:$G$36)/(LEN(TRIM(F27))-LEN(SUBSTITUTE(TRIM(F27),",",""))+1)</f>
        <v>0.4</v>
      </c>
      <c r="W27" s="20" t="str">
        <f t="shared" si="6"/>
        <v>40-60</v>
      </c>
      <c r="X27" s="23">
        <f>SUMPRODUCT(ISNUMBER(SEARCH(""&amp;'DataSource-Tool-Coverage'!A$2:A$36&amp;","," "&amp;'Detailed Techniques'!F27&amp;","))+0,'DataSource-Tool-Coverage'!$H$2:$H$36)/(LEN(TRIM(F27))-LEN(SUBSTITUTE(TRIM(F27),",",""))+1)</f>
        <v>0.4</v>
      </c>
      <c r="Y27" s="20" t="str">
        <f t="shared" si="7"/>
        <v>40-60</v>
      </c>
    </row>
    <row r="28" spans="1:25" ht="84.75" customHeight="1" x14ac:dyDescent="0.2">
      <c r="A28" s="8" t="s">
        <v>130</v>
      </c>
      <c r="B28" s="8" t="s">
        <v>2</v>
      </c>
      <c r="C28" s="8" t="s">
        <v>182</v>
      </c>
      <c r="D28" s="10" t="s">
        <v>183</v>
      </c>
      <c r="E28" s="10" t="s">
        <v>432</v>
      </c>
      <c r="F28" s="22" t="s">
        <v>777</v>
      </c>
      <c r="G28" s="10" t="str">
        <f>INDEX('Score Defs'!A$3:A$8,MATCH('Detailed Techniques'!K28,'Score Defs'!B$3:B$8,0))</f>
        <v>Poor</v>
      </c>
      <c r="H28" s="66">
        <f>FLOOR(SUMPRODUCT(ISNUMBER(SEARCH(""&amp;'DataQuality-Scores'!A$3:A$37&amp;","," "&amp;'Detailed Techniques'!F28&amp;","))+0,'DataQuality-Scores'!B$3:B$37)/(LEN(TRIM(F28))-LEN(SUBSTITUTE(TRIM(F28),",",""))+1),1)</f>
        <v>1</v>
      </c>
      <c r="I28" s="66">
        <v>3</v>
      </c>
      <c r="J28" s="66">
        <v>1</v>
      </c>
      <c r="K28" s="66">
        <f t="shared" si="0"/>
        <v>1</v>
      </c>
      <c r="L28" s="23">
        <f>SUMPRODUCT(ISNUMBER(SEARCH(""&amp;'DataSource-Tool-Coverage'!A$2:A$36&amp;","," "&amp;'Detailed Techniques'!F28&amp;","))+0,'DataSource-Tool-Coverage'!$B$2:$B$36)/(LEN(TRIM(F28))-LEN(SUBSTITUTE(TRIM(F28),",",""))+1)</f>
        <v>0.8</v>
      </c>
      <c r="M28" s="20" t="str">
        <f t="shared" si="1"/>
        <v>80-100</v>
      </c>
      <c r="N28" s="23">
        <f>SUMPRODUCT(ISNUMBER(SEARCH(""&amp;'DataSource-Tool-Coverage'!A$2:A$36&amp;","," "&amp;'Detailed Techniques'!F28&amp;","))+0,'DataSource-Tool-Coverage'!$C$2:$C$36)/(LEN(TRIM(F28))-LEN(SUBSTITUTE(TRIM(F28),",",""))+1)</f>
        <v>0.4</v>
      </c>
      <c r="O28" s="20" t="str">
        <f t="shared" si="2"/>
        <v>40-60</v>
      </c>
      <c r="P28" s="23">
        <f>SUMPRODUCT(ISNUMBER(SEARCH(""&amp;'DataSource-Tool-Coverage'!A$2:A$36&amp;","," "&amp;'Detailed Techniques'!F28&amp;","))+0,'DataSource-Tool-Coverage'!$D$2:$D$36)/(LEN(TRIM(F28))-LEN(SUBSTITUTE(TRIM(F28),",",""))+1)</f>
        <v>0.2</v>
      </c>
      <c r="Q28" s="20" t="str">
        <f t="shared" si="3"/>
        <v>20-40</v>
      </c>
      <c r="R28" s="23">
        <f>SUMPRODUCT(ISNUMBER(SEARCH(""&amp;'DataSource-Tool-Coverage'!A$2:A$36&amp;","," "&amp;'Detailed Techniques'!F28&amp;","))+0,'DataSource-Tool-Coverage'!$E$2:$E$36)/(LEN(TRIM(F28))-LEN(SUBSTITUTE(TRIM(F28),",",""))+1)</f>
        <v>0.4</v>
      </c>
      <c r="S28" s="20" t="str">
        <f t="shared" si="4"/>
        <v>40-60</v>
      </c>
      <c r="T28" s="23">
        <f>SUMPRODUCT(ISNUMBER(SEARCH(""&amp;'DataSource-Tool-Coverage'!A$2:A$36&amp;","," "&amp;'Detailed Techniques'!F28&amp;","))+0,'DataSource-Tool-Coverage'!$F$2:$F$36)/(LEN(TRIM(F28))-LEN(SUBSTITUTE(TRIM(F28),",",""))+1)</f>
        <v>0.4</v>
      </c>
      <c r="U28" s="20" t="str">
        <f t="shared" si="5"/>
        <v>40-60</v>
      </c>
      <c r="V28" s="23">
        <f>SUMPRODUCT(ISNUMBER(SEARCH(""&amp;'DataSource-Tool-Coverage'!A$2:A$36&amp;","," "&amp;'Detailed Techniques'!F28&amp;","))+0,'DataSource-Tool-Coverage'!$G$2:$G$36)/(LEN(TRIM(F28))-LEN(SUBSTITUTE(TRIM(F28),",",""))+1)</f>
        <v>0.2</v>
      </c>
      <c r="W28" s="20" t="str">
        <f t="shared" si="6"/>
        <v>20-40</v>
      </c>
      <c r="X28" s="23">
        <f>SUMPRODUCT(ISNUMBER(SEARCH(""&amp;'DataSource-Tool-Coverage'!A$2:A$36&amp;","," "&amp;'Detailed Techniques'!F28&amp;","))+0,'DataSource-Tool-Coverage'!$H$2:$H$36)/(LEN(TRIM(F28))-LEN(SUBSTITUTE(TRIM(F28),",",""))+1)</f>
        <v>0.2</v>
      </c>
      <c r="Y28" s="20" t="str">
        <f t="shared" si="7"/>
        <v>20-40</v>
      </c>
    </row>
    <row r="29" spans="1:25" ht="120" customHeight="1" x14ac:dyDescent="0.2">
      <c r="A29" s="8" t="s">
        <v>110</v>
      </c>
      <c r="B29" s="8" t="s">
        <v>649</v>
      </c>
      <c r="C29" s="8" t="s">
        <v>184</v>
      </c>
      <c r="D29" s="10" t="s">
        <v>507</v>
      </c>
      <c r="E29" s="10" t="s">
        <v>508</v>
      </c>
      <c r="F29" s="22" t="s">
        <v>778</v>
      </c>
      <c r="G29" s="10" t="str">
        <f>INDEX('Score Defs'!A$3:A$8,MATCH('Detailed Techniques'!K29,'Score Defs'!B$3:B$8,0))</f>
        <v>Poor</v>
      </c>
      <c r="H29" s="66">
        <f>FLOOR(SUMPRODUCT(ISNUMBER(SEARCH(""&amp;'DataQuality-Scores'!A$3:A$37&amp;","," "&amp;'Detailed Techniques'!F29&amp;","))+0,'DataQuality-Scores'!B$3:B$37)/(LEN(TRIM(F29))-LEN(SUBSTITUTE(TRIM(F29),",",""))+1),1)</f>
        <v>1</v>
      </c>
      <c r="I29" s="66">
        <v>3</v>
      </c>
      <c r="J29" s="66">
        <v>1</v>
      </c>
      <c r="K29" s="66">
        <f t="shared" si="0"/>
        <v>1</v>
      </c>
      <c r="L29" s="23">
        <f>SUMPRODUCT(ISNUMBER(SEARCH(""&amp;'DataSource-Tool-Coverage'!A$2:A$36&amp;","," "&amp;'Detailed Techniques'!F29&amp;","))+0,'DataSource-Tool-Coverage'!$B$2:$B$36)/(LEN(TRIM(F29))-LEN(SUBSTITUTE(TRIM(F29),",",""))+1)</f>
        <v>0.8</v>
      </c>
      <c r="M29" s="20" t="str">
        <f t="shared" si="1"/>
        <v>80-100</v>
      </c>
      <c r="N29" s="23">
        <f>SUMPRODUCT(ISNUMBER(SEARCH(""&amp;'DataSource-Tool-Coverage'!A$2:A$36&amp;","," "&amp;'Detailed Techniques'!F29&amp;","))+0,'DataSource-Tool-Coverage'!$C$2:$C$36)/(LEN(TRIM(F29))-LEN(SUBSTITUTE(TRIM(F29),",",""))+1)</f>
        <v>0.6</v>
      </c>
      <c r="O29" s="20" t="str">
        <f t="shared" si="2"/>
        <v>60-80</v>
      </c>
      <c r="P29" s="23">
        <f>SUMPRODUCT(ISNUMBER(SEARCH(""&amp;'DataSource-Tool-Coverage'!A$2:A$36&amp;","," "&amp;'Detailed Techniques'!F29&amp;","))+0,'DataSource-Tool-Coverage'!$D$2:$D$36)/(LEN(TRIM(F29))-LEN(SUBSTITUTE(TRIM(F29),",",""))+1)</f>
        <v>0.2</v>
      </c>
      <c r="Q29" s="20" t="str">
        <f t="shared" si="3"/>
        <v>20-40</v>
      </c>
      <c r="R29" s="23">
        <f>SUMPRODUCT(ISNUMBER(SEARCH(""&amp;'DataSource-Tool-Coverage'!A$2:A$36&amp;","," "&amp;'Detailed Techniques'!F29&amp;","))+0,'DataSource-Tool-Coverage'!$E$2:$E$36)/(LEN(TRIM(F29))-LEN(SUBSTITUTE(TRIM(F29),",",""))+1)</f>
        <v>0.4</v>
      </c>
      <c r="S29" s="20" t="str">
        <f t="shared" si="4"/>
        <v>40-60</v>
      </c>
      <c r="T29" s="23">
        <f>SUMPRODUCT(ISNUMBER(SEARCH(""&amp;'DataSource-Tool-Coverage'!A$2:A$36&amp;","," "&amp;'Detailed Techniques'!F29&amp;","))+0,'DataSource-Tool-Coverage'!$F$2:$F$36)/(LEN(TRIM(F29))-LEN(SUBSTITUTE(TRIM(F29),",",""))+1)</f>
        <v>0.4</v>
      </c>
      <c r="U29" s="20" t="str">
        <f t="shared" si="5"/>
        <v>40-60</v>
      </c>
      <c r="V29" s="23">
        <f>SUMPRODUCT(ISNUMBER(SEARCH(""&amp;'DataSource-Tool-Coverage'!A$2:A$36&amp;","," "&amp;'Detailed Techniques'!F29&amp;","))+0,'DataSource-Tool-Coverage'!$G$2:$G$36)/(LEN(TRIM(F29))-LEN(SUBSTITUTE(TRIM(F29),",",""))+1)</f>
        <v>0.2</v>
      </c>
      <c r="W29" s="20" t="str">
        <f t="shared" si="6"/>
        <v>20-40</v>
      </c>
      <c r="X29" s="23">
        <f>SUMPRODUCT(ISNUMBER(SEARCH(""&amp;'DataSource-Tool-Coverage'!A$2:A$36&amp;","," "&amp;'Detailed Techniques'!F29&amp;","))+0,'DataSource-Tool-Coverage'!$H$2:$H$36)/(LEN(TRIM(F29))-LEN(SUBSTITUTE(TRIM(F29),",",""))+1)</f>
        <v>0.2</v>
      </c>
      <c r="Y29" s="20" t="str">
        <f t="shared" si="7"/>
        <v>20-40</v>
      </c>
    </row>
    <row r="30" spans="1:25" ht="112.5" customHeight="1" x14ac:dyDescent="0.2">
      <c r="A30" s="8" t="s">
        <v>80</v>
      </c>
      <c r="B30" s="8" t="s">
        <v>8</v>
      </c>
      <c r="C30" s="8" t="s">
        <v>185</v>
      </c>
      <c r="D30" s="10" t="s">
        <v>186</v>
      </c>
      <c r="E30" s="10" t="s">
        <v>468</v>
      </c>
      <c r="F30" s="22" t="s">
        <v>779</v>
      </c>
      <c r="G30" s="10" t="str">
        <f>INDEX('Score Defs'!A$3:A$8,MATCH('Detailed Techniques'!K30,'Score Defs'!B$3:B$8,0))</f>
        <v>Poor</v>
      </c>
      <c r="H30" s="66">
        <f>FLOOR(SUMPRODUCT(ISNUMBER(SEARCH(""&amp;'DataQuality-Scores'!A$3:A$37&amp;","," "&amp;'Detailed Techniques'!F30&amp;","))+0,'DataQuality-Scores'!B$3:B$37)/(LEN(TRIM(F30))-LEN(SUBSTITUTE(TRIM(F30),",",""))+1),1)</f>
        <v>1</v>
      </c>
      <c r="I30" s="66">
        <v>3</v>
      </c>
      <c r="J30" s="66">
        <v>1</v>
      </c>
      <c r="K30" s="66">
        <f t="shared" si="0"/>
        <v>1</v>
      </c>
      <c r="L30" s="23">
        <f>SUMPRODUCT(ISNUMBER(SEARCH(""&amp;'DataSource-Tool-Coverage'!A$2:A$36&amp;","," "&amp;'Detailed Techniques'!F30&amp;","))+0,'DataSource-Tool-Coverage'!$B$2:$B$36)/(LEN(TRIM(F30))-LEN(SUBSTITUTE(TRIM(F30),",",""))+1)</f>
        <v>0.66666666666666663</v>
      </c>
      <c r="M30" s="20" t="str">
        <f t="shared" si="1"/>
        <v>60-80</v>
      </c>
      <c r="N30" s="23">
        <f>SUMPRODUCT(ISNUMBER(SEARCH(""&amp;'DataSource-Tool-Coverage'!A$2:A$36&amp;","," "&amp;'Detailed Techniques'!F30&amp;","))+0,'DataSource-Tool-Coverage'!$C$2:$C$36)/(LEN(TRIM(F30))-LEN(SUBSTITUTE(TRIM(F30),",",""))+1)</f>
        <v>0.66666666666666663</v>
      </c>
      <c r="O30" s="20" t="str">
        <f t="shared" si="2"/>
        <v>60-80</v>
      </c>
      <c r="P30" s="23">
        <f>SUMPRODUCT(ISNUMBER(SEARCH(""&amp;'DataSource-Tool-Coverage'!A$2:A$36&amp;","," "&amp;'Detailed Techniques'!F30&amp;","))+0,'DataSource-Tool-Coverage'!$D$2:$D$36)/(LEN(TRIM(F30))-LEN(SUBSTITUTE(TRIM(F30),",",""))+1)</f>
        <v>0.33333333333333331</v>
      </c>
      <c r="Q30" s="20" t="str">
        <f t="shared" si="3"/>
        <v>20-40</v>
      </c>
      <c r="R30" s="23">
        <f>SUMPRODUCT(ISNUMBER(SEARCH(""&amp;'DataSource-Tool-Coverage'!A$2:A$36&amp;","," "&amp;'Detailed Techniques'!F30&amp;","))+0,'DataSource-Tool-Coverage'!$E$2:$E$36)/(LEN(TRIM(F30))-LEN(SUBSTITUTE(TRIM(F30),",",""))+1)</f>
        <v>0.33333333333333331</v>
      </c>
      <c r="S30" s="20" t="str">
        <f t="shared" si="4"/>
        <v>20-40</v>
      </c>
      <c r="T30" s="23">
        <f>SUMPRODUCT(ISNUMBER(SEARCH(""&amp;'DataSource-Tool-Coverage'!A$2:A$36&amp;","," "&amp;'Detailed Techniques'!F30&amp;","))+0,'DataSource-Tool-Coverage'!$F$2:$F$36)/(LEN(TRIM(F30))-LEN(SUBSTITUTE(TRIM(F30),",",""))+1)</f>
        <v>0.33333333333333331</v>
      </c>
      <c r="U30" s="20" t="str">
        <f t="shared" si="5"/>
        <v>20-40</v>
      </c>
      <c r="V30" s="23">
        <f>SUMPRODUCT(ISNUMBER(SEARCH(""&amp;'DataSource-Tool-Coverage'!A$2:A$36&amp;","," "&amp;'Detailed Techniques'!F30&amp;","))+0,'DataSource-Tool-Coverage'!$G$2:$G$36)/(LEN(TRIM(F30))-LEN(SUBSTITUTE(TRIM(F30),",",""))+1)</f>
        <v>0.33333333333333331</v>
      </c>
      <c r="W30" s="20" t="str">
        <f t="shared" si="6"/>
        <v>20-40</v>
      </c>
      <c r="X30" s="23">
        <f>SUMPRODUCT(ISNUMBER(SEARCH(""&amp;'DataSource-Tool-Coverage'!A$2:A$36&amp;","," "&amp;'Detailed Techniques'!F30&amp;","))+0,'DataSource-Tool-Coverage'!$H$2:$H$36)/(LEN(TRIM(F30))-LEN(SUBSTITUTE(TRIM(F30),",",""))+1)</f>
        <v>0.33333333333333331</v>
      </c>
      <c r="Y30" s="20" t="str">
        <f t="shared" si="7"/>
        <v>20-40</v>
      </c>
    </row>
    <row r="31" spans="1:25" ht="112.5" customHeight="1" x14ac:dyDescent="0.2">
      <c r="A31" s="8" t="s">
        <v>42</v>
      </c>
      <c r="B31" s="8" t="s">
        <v>8</v>
      </c>
      <c r="C31" s="8" t="s">
        <v>187</v>
      </c>
      <c r="D31" s="10" t="s">
        <v>188</v>
      </c>
      <c r="E31" s="10" t="s">
        <v>374</v>
      </c>
      <c r="F31" s="22" t="s">
        <v>780</v>
      </c>
      <c r="G31" s="10" t="str">
        <f>INDEX('Score Defs'!A$3:A$8,MATCH('Detailed Techniques'!K31,'Score Defs'!B$3:B$8,0))</f>
        <v>Poor</v>
      </c>
      <c r="H31" s="66">
        <f>FLOOR(SUMPRODUCT(ISNUMBER(SEARCH(""&amp;'DataQuality-Scores'!A$3:A$37&amp;","," "&amp;'Detailed Techniques'!F31&amp;","))+0,'DataQuality-Scores'!B$3:B$37)/(LEN(TRIM(F31))-LEN(SUBSTITUTE(TRIM(F31),",",""))+1),1)</f>
        <v>1</v>
      </c>
      <c r="I31" s="66">
        <v>3</v>
      </c>
      <c r="J31" s="66">
        <v>1</v>
      </c>
      <c r="K31" s="66">
        <f t="shared" si="0"/>
        <v>1</v>
      </c>
      <c r="L31" s="23">
        <f>SUMPRODUCT(ISNUMBER(SEARCH(""&amp;'DataSource-Tool-Coverage'!A$2:A$36&amp;","," "&amp;'Detailed Techniques'!F31&amp;","))+0,'DataSource-Tool-Coverage'!$B$2:$B$36)/(LEN(TRIM(F31))-LEN(SUBSTITUTE(TRIM(F31),",",""))+1)</f>
        <v>0.5</v>
      </c>
      <c r="M31" s="20" t="str">
        <f t="shared" si="1"/>
        <v>40-60</v>
      </c>
      <c r="N31" s="23">
        <f>SUMPRODUCT(ISNUMBER(SEARCH(""&amp;'DataSource-Tool-Coverage'!A$2:A$36&amp;","," "&amp;'Detailed Techniques'!F31&amp;","))+0,'DataSource-Tool-Coverage'!$C$2:$C$36)/(LEN(TRIM(F31))-LEN(SUBSTITUTE(TRIM(F31),",",""))+1)</f>
        <v>0.5</v>
      </c>
      <c r="O31" s="20" t="str">
        <f t="shared" si="2"/>
        <v>40-60</v>
      </c>
      <c r="P31" s="23">
        <f>SUMPRODUCT(ISNUMBER(SEARCH(""&amp;'DataSource-Tool-Coverage'!A$2:A$36&amp;","," "&amp;'Detailed Techniques'!F31&amp;","))+0,'DataSource-Tool-Coverage'!$D$2:$D$36)/(LEN(TRIM(F31))-LEN(SUBSTITUTE(TRIM(F31),",",""))+1)</f>
        <v>0.25</v>
      </c>
      <c r="Q31" s="20" t="str">
        <f t="shared" si="3"/>
        <v>20-40</v>
      </c>
      <c r="R31" s="23">
        <f>SUMPRODUCT(ISNUMBER(SEARCH(""&amp;'DataSource-Tool-Coverage'!A$2:A$36&amp;","," "&amp;'Detailed Techniques'!F31&amp;","))+0,'DataSource-Tool-Coverage'!$E$2:$E$36)/(LEN(TRIM(F31))-LEN(SUBSTITUTE(TRIM(F31),",",""))+1)</f>
        <v>0.25</v>
      </c>
      <c r="S31" s="20" t="str">
        <f t="shared" si="4"/>
        <v>20-40</v>
      </c>
      <c r="T31" s="23">
        <f>SUMPRODUCT(ISNUMBER(SEARCH(""&amp;'DataSource-Tool-Coverage'!A$2:A$36&amp;","," "&amp;'Detailed Techniques'!F31&amp;","))+0,'DataSource-Tool-Coverage'!$F$2:$F$36)/(LEN(TRIM(F31))-LEN(SUBSTITUTE(TRIM(F31),",",""))+1)</f>
        <v>0.25</v>
      </c>
      <c r="U31" s="20" t="str">
        <f t="shared" si="5"/>
        <v>20-40</v>
      </c>
      <c r="V31" s="23">
        <f>SUMPRODUCT(ISNUMBER(SEARCH(""&amp;'DataSource-Tool-Coverage'!A$2:A$36&amp;","," "&amp;'Detailed Techniques'!F31&amp;","))+0,'DataSource-Tool-Coverage'!$G$2:$G$36)/(LEN(TRIM(F31))-LEN(SUBSTITUTE(TRIM(F31),",",""))+1)</f>
        <v>0.5</v>
      </c>
      <c r="W31" s="20" t="str">
        <f t="shared" si="6"/>
        <v>40-60</v>
      </c>
      <c r="X31" s="23">
        <f>SUMPRODUCT(ISNUMBER(SEARCH(""&amp;'DataSource-Tool-Coverage'!A$2:A$36&amp;","," "&amp;'Detailed Techniques'!F31&amp;","))+0,'DataSource-Tool-Coverage'!$H$2:$H$36)/(LEN(TRIM(F31))-LEN(SUBSTITUTE(TRIM(F31),",",""))+1)</f>
        <v>0.5</v>
      </c>
      <c r="Y31" s="20" t="str">
        <f t="shared" si="7"/>
        <v>40-60</v>
      </c>
    </row>
    <row r="32" spans="1:25" ht="107.25" customHeight="1" x14ac:dyDescent="0.2">
      <c r="A32" s="8" t="s">
        <v>116</v>
      </c>
      <c r="B32" s="8" t="s">
        <v>0</v>
      </c>
      <c r="C32" s="8" t="s">
        <v>189</v>
      </c>
      <c r="D32" s="10" t="s">
        <v>419</v>
      </c>
      <c r="E32" s="10" t="s">
        <v>420</v>
      </c>
      <c r="F32" s="22" t="s">
        <v>781</v>
      </c>
      <c r="G32" s="10" t="str">
        <f>INDEX('Score Defs'!A$3:A$8,MATCH('Detailed Techniques'!K32,'Score Defs'!B$3:B$8,0))</f>
        <v>Poor</v>
      </c>
      <c r="H32" s="66">
        <f>FLOOR(SUMPRODUCT(ISNUMBER(SEARCH(""&amp;'DataQuality-Scores'!A$3:A$37&amp;","," "&amp;'Detailed Techniques'!F32&amp;","))+0,'DataQuality-Scores'!B$3:B$37)/(LEN(TRIM(F32))-LEN(SUBSTITUTE(TRIM(F32),",",""))+1),1)</f>
        <v>1</v>
      </c>
      <c r="I32" s="66">
        <v>3</v>
      </c>
      <c r="J32" s="66">
        <v>1</v>
      </c>
      <c r="K32" s="66">
        <f t="shared" si="0"/>
        <v>1</v>
      </c>
      <c r="L32" s="23">
        <f>SUMPRODUCT(ISNUMBER(SEARCH(""&amp;'DataSource-Tool-Coverage'!A$2:A$36&amp;","," "&amp;'Detailed Techniques'!F32&amp;","))+0,'DataSource-Tool-Coverage'!$B$2:$B$36)/(LEN(TRIM(F32))-LEN(SUBSTITUTE(TRIM(F32),",",""))+1)</f>
        <v>1</v>
      </c>
      <c r="M32" s="20" t="str">
        <f t="shared" si="1"/>
        <v>80-100</v>
      </c>
      <c r="N32" s="23">
        <f>SUMPRODUCT(ISNUMBER(SEARCH(""&amp;'DataSource-Tool-Coverage'!A$2:A$36&amp;","," "&amp;'Detailed Techniques'!F32&amp;","))+0,'DataSource-Tool-Coverage'!$C$2:$C$36)/(LEN(TRIM(F32))-LEN(SUBSTITUTE(TRIM(F32),",",""))+1)</f>
        <v>1</v>
      </c>
      <c r="O32" s="20" t="str">
        <f t="shared" si="2"/>
        <v>80-100</v>
      </c>
      <c r="P32" s="23">
        <f>SUMPRODUCT(ISNUMBER(SEARCH(""&amp;'DataSource-Tool-Coverage'!A$2:A$36&amp;","," "&amp;'Detailed Techniques'!F32&amp;","))+0,'DataSource-Tool-Coverage'!$D$2:$D$36)/(LEN(TRIM(F32))-LEN(SUBSTITUTE(TRIM(F32),",",""))+1)</f>
        <v>0</v>
      </c>
      <c r="Q32" s="20" t="str">
        <f t="shared" si="3"/>
        <v>0-20</v>
      </c>
      <c r="R32" s="23">
        <f>SUMPRODUCT(ISNUMBER(SEARCH(""&amp;'DataSource-Tool-Coverage'!A$2:A$36&amp;","," "&amp;'Detailed Techniques'!F32&amp;","))+0,'DataSource-Tool-Coverage'!$E$2:$E$36)/(LEN(TRIM(F32))-LEN(SUBSTITUTE(TRIM(F32),",",""))+1)</f>
        <v>0.5</v>
      </c>
      <c r="S32" s="20" t="str">
        <f t="shared" si="4"/>
        <v>40-60</v>
      </c>
      <c r="T32" s="23">
        <f>SUMPRODUCT(ISNUMBER(SEARCH(""&amp;'DataSource-Tool-Coverage'!A$2:A$36&amp;","," "&amp;'Detailed Techniques'!F32&amp;","))+0,'DataSource-Tool-Coverage'!$F$2:$F$36)/(LEN(TRIM(F32))-LEN(SUBSTITUTE(TRIM(F32),",",""))+1)</f>
        <v>0.5</v>
      </c>
      <c r="U32" s="20" t="str">
        <f t="shared" si="5"/>
        <v>40-60</v>
      </c>
      <c r="V32" s="23">
        <f>SUMPRODUCT(ISNUMBER(SEARCH(""&amp;'DataSource-Tool-Coverage'!A$2:A$36&amp;","," "&amp;'Detailed Techniques'!F32&amp;","))+0,'DataSource-Tool-Coverage'!$G$2:$G$36)/(LEN(TRIM(F32))-LEN(SUBSTITUTE(TRIM(F32),",",""))+1)</f>
        <v>0</v>
      </c>
      <c r="W32" s="20" t="str">
        <f t="shared" si="6"/>
        <v>0-20</v>
      </c>
      <c r="X32" s="23">
        <f>SUMPRODUCT(ISNUMBER(SEARCH(""&amp;'DataSource-Tool-Coverage'!A$2:A$36&amp;","," "&amp;'Detailed Techniques'!F32&amp;","))+0,'DataSource-Tool-Coverage'!$H$2:$H$36)/(LEN(TRIM(F32))-LEN(SUBSTITUTE(TRIM(F32),",",""))+1)</f>
        <v>0</v>
      </c>
      <c r="Y32" s="20" t="str">
        <f t="shared" si="7"/>
        <v>0-20</v>
      </c>
    </row>
    <row r="33" spans="1:25" ht="90" customHeight="1" x14ac:dyDescent="0.2">
      <c r="A33" s="8" t="s">
        <v>112</v>
      </c>
      <c r="B33" s="8" t="s">
        <v>9</v>
      </c>
      <c r="C33" s="8" t="s">
        <v>190</v>
      </c>
      <c r="D33" s="10" t="s">
        <v>191</v>
      </c>
      <c r="E33" s="10" t="s">
        <v>484</v>
      </c>
      <c r="F33" s="22" t="s">
        <v>782</v>
      </c>
      <c r="G33" s="10" t="str">
        <f>INDEX('Score Defs'!A$3:A$8,MATCH('Detailed Techniques'!K33,'Score Defs'!B$3:B$8,0))</f>
        <v>Poor</v>
      </c>
      <c r="H33" s="66">
        <f>FLOOR(SUMPRODUCT(ISNUMBER(SEARCH(""&amp;'DataQuality-Scores'!A$3:A$37&amp;","," "&amp;'Detailed Techniques'!F33&amp;","))+0,'DataQuality-Scores'!B$3:B$37)/(LEN(TRIM(F33))-LEN(SUBSTITUTE(TRIM(F33),",",""))+1),1)</f>
        <v>0</v>
      </c>
      <c r="I33" s="66">
        <v>3</v>
      </c>
      <c r="J33" s="66">
        <v>1</v>
      </c>
      <c r="K33" s="66">
        <f t="shared" si="0"/>
        <v>1</v>
      </c>
      <c r="L33" s="23">
        <f>SUMPRODUCT(ISNUMBER(SEARCH(""&amp;'DataSource-Tool-Coverage'!A$2:A$36&amp;","," "&amp;'Detailed Techniques'!F33&amp;","))+0,'DataSource-Tool-Coverage'!$B$2:$B$36)/(LEN(TRIM(F33))-LEN(SUBSTITUTE(TRIM(F33),",",""))+1)</f>
        <v>0.5</v>
      </c>
      <c r="M33" s="20" t="str">
        <f t="shared" si="1"/>
        <v>40-60</v>
      </c>
      <c r="N33" s="23">
        <f>SUMPRODUCT(ISNUMBER(SEARCH(""&amp;'DataSource-Tool-Coverage'!A$2:A$36&amp;","," "&amp;'Detailed Techniques'!F33&amp;","))+0,'DataSource-Tool-Coverage'!$C$2:$C$36)/(LEN(TRIM(F33))-LEN(SUBSTITUTE(TRIM(F33),",",""))+1)</f>
        <v>0.33333333333333331</v>
      </c>
      <c r="O33" s="20" t="str">
        <f t="shared" si="2"/>
        <v>20-40</v>
      </c>
      <c r="P33" s="23">
        <f>SUMPRODUCT(ISNUMBER(SEARCH(""&amp;'DataSource-Tool-Coverage'!A$2:A$36&amp;","," "&amp;'Detailed Techniques'!F33&amp;","))+0,'DataSource-Tool-Coverage'!$D$2:$D$36)/(LEN(TRIM(F33))-LEN(SUBSTITUTE(TRIM(F33),",",""))+1)</f>
        <v>0.16666666666666666</v>
      </c>
      <c r="Q33" s="20" t="str">
        <f t="shared" si="3"/>
        <v>0-20</v>
      </c>
      <c r="R33" s="23">
        <f>SUMPRODUCT(ISNUMBER(SEARCH(""&amp;'DataSource-Tool-Coverage'!A$2:A$36&amp;","," "&amp;'Detailed Techniques'!F33&amp;","))+0,'DataSource-Tool-Coverage'!$E$2:$E$36)/(LEN(TRIM(F33))-LEN(SUBSTITUTE(TRIM(F33),",",""))+1)</f>
        <v>0.16666666666666666</v>
      </c>
      <c r="S33" s="20" t="str">
        <f t="shared" si="4"/>
        <v>0-20</v>
      </c>
      <c r="T33" s="23">
        <f>SUMPRODUCT(ISNUMBER(SEARCH(""&amp;'DataSource-Tool-Coverage'!A$2:A$36&amp;","," "&amp;'Detailed Techniques'!F33&amp;","))+0,'DataSource-Tool-Coverage'!$F$2:$F$36)/(LEN(TRIM(F33))-LEN(SUBSTITUTE(TRIM(F33),",",""))+1)</f>
        <v>0.16666666666666666</v>
      </c>
      <c r="U33" s="20" t="str">
        <f t="shared" si="5"/>
        <v>0-20</v>
      </c>
      <c r="V33" s="23">
        <f>SUMPRODUCT(ISNUMBER(SEARCH(""&amp;'DataSource-Tool-Coverage'!A$2:A$36&amp;","," "&amp;'Detailed Techniques'!F33&amp;","))+0,'DataSource-Tool-Coverage'!$G$2:$G$36)/(LEN(TRIM(F33))-LEN(SUBSTITUTE(TRIM(F33),",",""))+1)</f>
        <v>0.33333333333333331</v>
      </c>
      <c r="W33" s="20" t="str">
        <f t="shared" si="6"/>
        <v>20-40</v>
      </c>
      <c r="X33" s="23">
        <f>SUMPRODUCT(ISNUMBER(SEARCH(""&amp;'DataSource-Tool-Coverage'!A$2:A$36&amp;","," "&amp;'Detailed Techniques'!F33&amp;","))+0,'DataSource-Tool-Coverage'!$H$2:$H$36)/(LEN(TRIM(F33))-LEN(SUBSTITUTE(TRIM(F33),",",""))+1)</f>
        <v>0.33333333333333331</v>
      </c>
      <c r="Y33" s="20" t="str">
        <f t="shared" si="7"/>
        <v>20-40</v>
      </c>
    </row>
    <row r="34" spans="1:25" ht="109.5" customHeight="1" x14ac:dyDescent="0.2">
      <c r="A34" s="8" t="s">
        <v>109</v>
      </c>
      <c r="B34" s="8" t="s">
        <v>4</v>
      </c>
      <c r="C34" s="8" t="s">
        <v>192</v>
      </c>
      <c r="D34" s="10" t="s">
        <v>488</v>
      </c>
      <c r="E34" s="10" t="s">
        <v>354</v>
      </c>
      <c r="F34" s="22" t="s">
        <v>574</v>
      </c>
      <c r="G34" s="10" t="str">
        <f>INDEX('Score Defs'!A$3:A$8,MATCH('Detailed Techniques'!K34,'Score Defs'!B$3:B$8,0))</f>
        <v>Poor</v>
      </c>
      <c r="H34" s="66">
        <f>FLOOR(SUMPRODUCT(ISNUMBER(SEARCH(""&amp;'DataQuality-Scores'!A$3:A$37&amp;","," "&amp;'Detailed Techniques'!F34&amp;","))+0,'DataQuality-Scores'!B$3:B$37)/(LEN(TRIM(F34))-LEN(SUBSTITUTE(TRIM(F34),",",""))+1),1)</f>
        <v>1</v>
      </c>
      <c r="I34" s="66">
        <v>3</v>
      </c>
      <c r="J34" s="66">
        <v>1</v>
      </c>
      <c r="K34" s="66">
        <f t="shared" si="0"/>
        <v>1</v>
      </c>
      <c r="L34" s="23">
        <f>SUMPRODUCT(ISNUMBER(SEARCH(""&amp;'DataSource-Tool-Coverage'!A$2:A$36&amp;","," "&amp;'Detailed Techniques'!F34&amp;","))+0,'DataSource-Tool-Coverage'!$B$2:$B$36)/(LEN(TRIM(F34))-LEN(SUBSTITUTE(TRIM(F34),",",""))+1)</f>
        <v>1</v>
      </c>
      <c r="M34" s="20" t="str">
        <f t="shared" si="1"/>
        <v>80-100</v>
      </c>
      <c r="N34" s="23">
        <f>SUMPRODUCT(ISNUMBER(SEARCH(""&amp;'DataSource-Tool-Coverage'!A$2:A$36&amp;","," "&amp;'Detailed Techniques'!F34&amp;","))+0,'DataSource-Tool-Coverage'!$C$2:$C$36)/(LEN(TRIM(F34))-LEN(SUBSTITUTE(TRIM(F34),",",""))+1)</f>
        <v>1</v>
      </c>
      <c r="O34" s="20" t="str">
        <f t="shared" si="2"/>
        <v>80-100</v>
      </c>
      <c r="P34" s="23">
        <f>SUMPRODUCT(ISNUMBER(SEARCH(""&amp;'DataSource-Tool-Coverage'!A$2:A$36&amp;","," "&amp;'Detailed Techniques'!F34&amp;","))+0,'DataSource-Tool-Coverage'!$D$2:$D$36)/(LEN(TRIM(F34))-LEN(SUBSTITUTE(TRIM(F34),",",""))+1)</f>
        <v>0</v>
      </c>
      <c r="Q34" s="20" t="str">
        <f t="shared" si="3"/>
        <v>0-20</v>
      </c>
      <c r="R34" s="23">
        <f>SUMPRODUCT(ISNUMBER(SEARCH(""&amp;'DataSource-Tool-Coverage'!A$2:A$36&amp;","," "&amp;'Detailed Techniques'!F34&amp;","))+0,'DataSource-Tool-Coverage'!$E$2:$E$36)/(LEN(TRIM(F34))-LEN(SUBSTITUTE(TRIM(F34),",",""))+1)</f>
        <v>0.66666666666666663</v>
      </c>
      <c r="S34" s="20" t="str">
        <f t="shared" si="4"/>
        <v>60-80</v>
      </c>
      <c r="T34" s="23">
        <f>SUMPRODUCT(ISNUMBER(SEARCH(""&amp;'DataSource-Tool-Coverage'!A$2:A$36&amp;","," "&amp;'Detailed Techniques'!F34&amp;","))+0,'DataSource-Tool-Coverage'!$F$2:$F$36)/(LEN(TRIM(F34))-LEN(SUBSTITUTE(TRIM(F34),",",""))+1)</f>
        <v>0.66666666666666663</v>
      </c>
      <c r="U34" s="20" t="str">
        <f t="shared" si="5"/>
        <v>60-80</v>
      </c>
      <c r="V34" s="23">
        <f>SUMPRODUCT(ISNUMBER(SEARCH(""&amp;'DataSource-Tool-Coverage'!A$2:A$36&amp;","," "&amp;'Detailed Techniques'!F34&amp;","))+0,'DataSource-Tool-Coverage'!$G$2:$G$36)/(LEN(TRIM(F34))-LEN(SUBSTITUTE(TRIM(F34),",",""))+1)</f>
        <v>0</v>
      </c>
      <c r="W34" s="20" t="str">
        <f t="shared" si="6"/>
        <v>0-20</v>
      </c>
      <c r="X34" s="23">
        <f>SUMPRODUCT(ISNUMBER(SEARCH(""&amp;'DataSource-Tool-Coverage'!A$2:A$36&amp;","," "&amp;'Detailed Techniques'!F34&amp;","))+0,'DataSource-Tool-Coverage'!$H$2:$H$36)/(LEN(TRIM(F34))-LEN(SUBSTITUTE(TRIM(F34),",",""))+1)</f>
        <v>0</v>
      </c>
      <c r="Y34" s="20" t="str">
        <f t="shared" si="7"/>
        <v>0-20</v>
      </c>
    </row>
    <row r="35" spans="1:25" ht="57" customHeight="1" x14ac:dyDescent="0.2">
      <c r="A35" s="8" t="s">
        <v>89</v>
      </c>
      <c r="B35" s="8" t="s">
        <v>660</v>
      </c>
      <c r="C35" s="8" t="s">
        <v>193</v>
      </c>
      <c r="D35" s="10" t="s">
        <v>438</v>
      </c>
      <c r="E35" s="10" t="s">
        <v>439</v>
      </c>
      <c r="F35" s="22" t="s">
        <v>783</v>
      </c>
      <c r="G35" s="10" t="str">
        <f>INDEX('Score Defs'!A$3:A$8,MATCH('Detailed Techniques'!K35,'Score Defs'!B$3:B$8,0))</f>
        <v>Poor</v>
      </c>
      <c r="H35" s="66">
        <f>FLOOR(SUMPRODUCT(ISNUMBER(SEARCH(""&amp;'DataQuality-Scores'!A$3:A$37&amp;","," "&amp;'Detailed Techniques'!F35&amp;","))+0,'DataQuality-Scores'!B$3:B$37)/(LEN(TRIM(F35))-LEN(SUBSTITUTE(TRIM(F35),",",""))+1),1)</f>
        <v>1</v>
      </c>
      <c r="I35" s="66">
        <v>3</v>
      </c>
      <c r="J35" s="66">
        <v>1</v>
      </c>
      <c r="K35" s="66">
        <f t="shared" si="0"/>
        <v>1</v>
      </c>
      <c r="L35" s="23">
        <f>SUMPRODUCT(ISNUMBER(SEARCH(""&amp;'DataSource-Tool-Coverage'!A$2:A$36&amp;","," "&amp;'Detailed Techniques'!F35&amp;","))+0,'DataSource-Tool-Coverage'!$B$2:$B$36)/(LEN(TRIM(F35))-LEN(SUBSTITUTE(TRIM(F35),",",""))+1)</f>
        <v>1</v>
      </c>
      <c r="M35" s="20" t="str">
        <f t="shared" si="1"/>
        <v>80-100</v>
      </c>
      <c r="N35" s="23">
        <f>SUMPRODUCT(ISNUMBER(SEARCH(""&amp;'DataSource-Tool-Coverage'!A$2:A$36&amp;","," "&amp;'Detailed Techniques'!F35&amp;","))+0,'DataSource-Tool-Coverage'!$C$2:$C$36)/(LEN(TRIM(F35))-LEN(SUBSTITUTE(TRIM(F35),",",""))+1)</f>
        <v>1</v>
      </c>
      <c r="O35" s="20" t="str">
        <f t="shared" si="2"/>
        <v>80-100</v>
      </c>
      <c r="P35" s="23">
        <f>SUMPRODUCT(ISNUMBER(SEARCH(""&amp;'DataSource-Tool-Coverage'!A$2:A$36&amp;","," "&amp;'Detailed Techniques'!F35&amp;","))+0,'DataSource-Tool-Coverage'!$D$2:$D$36)/(LEN(TRIM(F35))-LEN(SUBSTITUTE(TRIM(F35),",",""))+1)</f>
        <v>0</v>
      </c>
      <c r="Q35" s="20" t="str">
        <f t="shared" si="3"/>
        <v>0-20</v>
      </c>
      <c r="R35" s="23">
        <f>SUMPRODUCT(ISNUMBER(SEARCH(""&amp;'DataSource-Tool-Coverage'!A$2:A$36&amp;","," "&amp;'Detailed Techniques'!F35&amp;","))+0,'DataSource-Tool-Coverage'!$E$2:$E$36)/(LEN(TRIM(F35))-LEN(SUBSTITUTE(TRIM(F35),",",""))+1)</f>
        <v>1</v>
      </c>
      <c r="S35" s="20" t="str">
        <f t="shared" si="4"/>
        <v>80-100</v>
      </c>
      <c r="T35" s="23">
        <f>SUMPRODUCT(ISNUMBER(SEARCH(""&amp;'DataSource-Tool-Coverage'!A$2:A$36&amp;","," "&amp;'Detailed Techniques'!F35&amp;","))+0,'DataSource-Tool-Coverage'!$F$2:$F$36)/(LEN(TRIM(F35))-LEN(SUBSTITUTE(TRIM(F35),",",""))+1)</f>
        <v>1</v>
      </c>
      <c r="U35" s="20" t="str">
        <f t="shared" si="5"/>
        <v>80-100</v>
      </c>
      <c r="V35" s="23">
        <f>SUMPRODUCT(ISNUMBER(SEARCH(""&amp;'DataSource-Tool-Coverage'!A$2:A$36&amp;","," "&amp;'Detailed Techniques'!F35&amp;","))+0,'DataSource-Tool-Coverage'!$G$2:$G$36)/(LEN(TRIM(F35))-LEN(SUBSTITUTE(TRIM(F35),",",""))+1)</f>
        <v>0</v>
      </c>
      <c r="W35" s="20" t="str">
        <f t="shared" si="6"/>
        <v>0-20</v>
      </c>
      <c r="X35" s="23">
        <f>SUMPRODUCT(ISNUMBER(SEARCH(""&amp;'DataSource-Tool-Coverage'!A$2:A$36&amp;","," "&amp;'Detailed Techniques'!F35&amp;","))+0,'DataSource-Tool-Coverage'!$H$2:$H$36)/(LEN(TRIM(F35))-LEN(SUBSTITUTE(TRIM(F35),",",""))+1)</f>
        <v>0</v>
      </c>
      <c r="Y35" s="20" t="str">
        <f t="shared" si="7"/>
        <v>0-20</v>
      </c>
    </row>
    <row r="36" spans="1:25" ht="60" customHeight="1" x14ac:dyDescent="0.2">
      <c r="A36" s="8" t="s">
        <v>111</v>
      </c>
      <c r="B36" s="8" t="s">
        <v>6</v>
      </c>
      <c r="C36" s="8" t="s">
        <v>194</v>
      </c>
      <c r="D36" s="10" t="s">
        <v>475</v>
      </c>
      <c r="E36" s="10" t="s">
        <v>476</v>
      </c>
      <c r="F36" s="22" t="s">
        <v>784</v>
      </c>
      <c r="G36" s="10" t="str">
        <f>INDEX('Score Defs'!A$3:A$8,MATCH('Detailed Techniques'!K36,'Score Defs'!B$3:B$8,0))</f>
        <v>Poor</v>
      </c>
      <c r="H36" s="66">
        <f>FLOOR(SUMPRODUCT(ISNUMBER(SEARCH(""&amp;'DataQuality-Scores'!A$3:A$37&amp;","," "&amp;'Detailed Techniques'!F36&amp;","))+0,'DataQuality-Scores'!B$3:B$37)/(LEN(TRIM(F36))-LEN(SUBSTITUTE(TRIM(F36),",",""))+1),1)</f>
        <v>1</v>
      </c>
      <c r="I36" s="66">
        <v>3</v>
      </c>
      <c r="J36" s="66">
        <v>1</v>
      </c>
      <c r="K36" s="66">
        <f t="shared" si="0"/>
        <v>1</v>
      </c>
      <c r="L36" s="23">
        <f>SUMPRODUCT(ISNUMBER(SEARCH(""&amp;'DataSource-Tool-Coverage'!A$2:A$36&amp;","," "&amp;'Detailed Techniques'!F36&amp;","))+0,'DataSource-Tool-Coverage'!$B$2:$B$36)/(LEN(TRIM(F36))-LEN(SUBSTITUTE(TRIM(F36),",",""))+1)</f>
        <v>1</v>
      </c>
      <c r="M36" s="20" t="str">
        <f t="shared" si="1"/>
        <v>80-100</v>
      </c>
      <c r="N36" s="23">
        <f>SUMPRODUCT(ISNUMBER(SEARCH(""&amp;'DataSource-Tool-Coverage'!A$2:A$36&amp;","," "&amp;'Detailed Techniques'!F36&amp;","))+0,'DataSource-Tool-Coverage'!$C$2:$C$36)/(LEN(TRIM(F36))-LEN(SUBSTITUTE(TRIM(F36),",",""))+1)</f>
        <v>1</v>
      </c>
      <c r="O36" s="20" t="str">
        <f t="shared" si="2"/>
        <v>80-100</v>
      </c>
      <c r="P36" s="23">
        <f>SUMPRODUCT(ISNUMBER(SEARCH(""&amp;'DataSource-Tool-Coverage'!A$2:A$36&amp;","," "&amp;'Detailed Techniques'!F36&amp;","))+0,'DataSource-Tool-Coverage'!$D$2:$D$36)/(LEN(TRIM(F36))-LEN(SUBSTITUTE(TRIM(F36),",",""))+1)</f>
        <v>0</v>
      </c>
      <c r="Q36" s="20" t="str">
        <f t="shared" si="3"/>
        <v>0-20</v>
      </c>
      <c r="R36" s="23">
        <f>SUMPRODUCT(ISNUMBER(SEARCH(""&amp;'DataSource-Tool-Coverage'!A$2:A$36&amp;","," "&amp;'Detailed Techniques'!F36&amp;","))+0,'DataSource-Tool-Coverage'!$E$2:$E$36)/(LEN(TRIM(F36))-LEN(SUBSTITUTE(TRIM(F36),",",""))+1)</f>
        <v>0.33333333333333331</v>
      </c>
      <c r="S36" s="20" t="str">
        <f t="shared" si="4"/>
        <v>20-40</v>
      </c>
      <c r="T36" s="23">
        <f>SUMPRODUCT(ISNUMBER(SEARCH(""&amp;'DataSource-Tool-Coverage'!A$2:A$36&amp;","," "&amp;'Detailed Techniques'!F36&amp;","))+0,'DataSource-Tool-Coverage'!$F$2:$F$36)/(LEN(TRIM(F36))-LEN(SUBSTITUTE(TRIM(F36),",",""))+1)</f>
        <v>0.33333333333333331</v>
      </c>
      <c r="U36" s="20" t="str">
        <f t="shared" si="5"/>
        <v>20-40</v>
      </c>
      <c r="V36" s="23">
        <f>SUMPRODUCT(ISNUMBER(SEARCH(""&amp;'DataSource-Tool-Coverage'!A$2:A$36&amp;","," "&amp;'Detailed Techniques'!F36&amp;","))+0,'DataSource-Tool-Coverage'!$G$2:$G$36)/(LEN(TRIM(F36))-LEN(SUBSTITUTE(TRIM(F36),",",""))+1)</f>
        <v>0</v>
      </c>
      <c r="W36" s="20" t="str">
        <f t="shared" si="6"/>
        <v>0-20</v>
      </c>
      <c r="X36" s="23">
        <f>SUMPRODUCT(ISNUMBER(SEARCH(""&amp;'DataSource-Tool-Coverage'!A$2:A$36&amp;","," "&amp;'Detailed Techniques'!F36&amp;","))+0,'DataSource-Tool-Coverage'!$H$2:$H$36)/(LEN(TRIM(F36))-LEN(SUBSTITUTE(TRIM(F36),",",""))+1)</f>
        <v>0</v>
      </c>
      <c r="Y36" s="20" t="str">
        <f t="shared" si="7"/>
        <v>0-20</v>
      </c>
    </row>
    <row r="37" spans="1:25" ht="122.25" customHeight="1" x14ac:dyDescent="0.2">
      <c r="A37" s="8" t="s">
        <v>124</v>
      </c>
      <c r="B37" s="8" t="s">
        <v>2</v>
      </c>
      <c r="C37" s="8" t="s">
        <v>195</v>
      </c>
      <c r="D37" s="10" t="s">
        <v>417</v>
      </c>
      <c r="E37" s="10" t="s">
        <v>418</v>
      </c>
      <c r="F37" s="22" t="s">
        <v>785</v>
      </c>
      <c r="G37" s="10" t="str">
        <f>INDEX('Score Defs'!A$3:A$8,MATCH('Detailed Techniques'!K37,'Score Defs'!B$3:B$8,0))</f>
        <v>Poor</v>
      </c>
      <c r="H37" s="66">
        <f>FLOOR(SUMPRODUCT(ISNUMBER(SEARCH(""&amp;'DataQuality-Scores'!A$3:A$37&amp;","," "&amp;'Detailed Techniques'!F37&amp;","))+0,'DataQuality-Scores'!B$3:B$37)/(LEN(TRIM(F37))-LEN(SUBSTITUTE(TRIM(F37),",",""))+1),1)</f>
        <v>1</v>
      </c>
      <c r="I37" s="66">
        <v>3</v>
      </c>
      <c r="J37" s="66">
        <v>1</v>
      </c>
      <c r="K37" s="66">
        <f t="shared" si="0"/>
        <v>1</v>
      </c>
      <c r="L37" s="23">
        <f>SUMPRODUCT(ISNUMBER(SEARCH(""&amp;'DataSource-Tool-Coverage'!A$2:A$36&amp;","," "&amp;'Detailed Techniques'!F37&amp;","))+0,'DataSource-Tool-Coverage'!$B$2:$B$36)/(LEN(TRIM(F37))-LEN(SUBSTITUTE(TRIM(F37),",",""))+1)</f>
        <v>1</v>
      </c>
      <c r="M37" s="20" t="str">
        <f t="shared" si="1"/>
        <v>80-100</v>
      </c>
      <c r="N37" s="23">
        <f>SUMPRODUCT(ISNUMBER(SEARCH(""&amp;'DataSource-Tool-Coverage'!A$2:A$36&amp;","," "&amp;'Detailed Techniques'!F37&amp;","))+0,'DataSource-Tool-Coverage'!$C$2:$C$36)/(LEN(TRIM(F37))-LEN(SUBSTITUTE(TRIM(F37),",",""))+1)</f>
        <v>0.66666666666666663</v>
      </c>
      <c r="O37" s="20" t="str">
        <f t="shared" si="2"/>
        <v>60-80</v>
      </c>
      <c r="P37" s="23">
        <f>SUMPRODUCT(ISNUMBER(SEARCH(""&amp;'DataSource-Tool-Coverage'!A$2:A$36&amp;","," "&amp;'Detailed Techniques'!F37&amp;","))+0,'DataSource-Tool-Coverage'!$D$2:$D$36)/(LEN(TRIM(F37))-LEN(SUBSTITUTE(TRIM(F37),",",""))+1)</f>
        <v>0</v>
      </c>
      <c r="Q37" s="20" t="str">
        <f t="shared" si="3"/>
        <v>0-20</v>
      </c>
      <c r="R37" s="23">
        <f>SUMPRODUCT(ISNUMBER(SEARCH(""&amp;'DataSource-Tool-Coverage'!A$2:A$36&amp;","," "&amp;'Detailed Techniques'!F37&amp;","))+0,'DataSource-Tool-Coverage'!$E$2:$E$36)/(LEN(TRIM(F37))-LEN(SUBSTITUTE(TRIM(F37),",",""))+1)</f>
        <v>1</v>
      </c>
      <c r="S37" s="20" t="str">
        <f t="shared" si="4"/>
        <v>80-100</v>
      </c>
      <c r="T37" s="23">
        <f>SUMPRODUCT(ISNUMBER(SEARCH(""&amp;'DataSource-Tool-Coverage'!A$2:A$36&amp;","," "&amp;'Detailed Techniques'!F37&amp;","))+0,'DataSource-Tool-Coverage'!$F$2:$F$36)/(LEN(TRIM(F37))-LEN(SUBSTITUTE(TRIM(F37),",",""))+1)</f>
        <v>1</v>
      </c>
      <c r="U37" s="20" t="str">
        <f t="shared" si="5"/>
        <v>80-100</v>
      </c>
      <c r="V37" s="23">
        <f>SUMPRODUCT(ISNUMBER(SEARCH(""&amp;'DataSource-Tool-Coverage'!A$2:A$36&amp;","," "&amp;'Detailed Techniques'!F37&amp;","))+0,'DataSource-Tool-Coverage'!$G$2:$G$36)/(LEN(TRIM(F37))-LEN(SUBSTITUTE(TRIM(F37),",",""))+1)</f>
        <v>0</v>
      </c>
      <c r="W37" s="20" t="str">
        <f t="shared" si="6"/>
        <v>0-20</v>
      </c>
      <c r="X37" s="23">
        <f>SUMPRODUCT(ISNUMBER(SEARCH(""&amp;'DataSource-Tool-Coverage'!A$2:A$36&amp;","," "&amp;'Detailed Techniques'!F37&amp;","))+0,'DataSource-Tool-Coverage'!$H$2:$H$36)/(LEN(TRIM(F37))-LEN(SUBSTITUTE(TRIM(F37),",",""))+1)</f>
        <v>0</v>
      </c>
      <c r="Y37" s="20" t="str">
        <f t="shared" si="7"/>
        <v>0-20</v>
      </c>
    </row>
    <row r="38" spans="1:25" ht="172.5" customHeight="1" x14ac:dyDescent="0.2">
      <c r="A38" s="8" t="s">
        <v>31</v>
      </c>
      <c r="B38" s="8" t="s">
        <v>840</v>
      </c>
      <c r="C38" s="8" t="s">
        <v>196</v>
      </c>
      <c r="D38" s="10" t="s">
        <v>415</v>
      </c>
      <c r="E38" s="10" t="s">
        <v>416</v>
      </c>
      <c r="F38" s="22" t="s">
        <v>783</v>
      </c>
      <c r="G38" s="10" t="str">
        <f>INDEX('Score Defs'!A$3:A$8,MATCH('Detailed Techniques'!K38,'Score Defs'!B$3:B$8,0))</f>
        <v>Poor</v>
      </c>
      <c r="H38" s="66">
        <f>FLOOR(SUMPRODUCT(ISNUMBER(SEARCH(""&amp;'DataQuality-Scores'!A$3:A$37&amp;","," "&amp;'Detailed Techniques'!F38&amp;","))+0,'DataQuality-Scores'!B$3:B$37)/(LEN(TRIM(F38))-LEN(SUBSTITUTE(TRIM(F38),",",""))+1),1)</f>
        <v>1</v>
      </c>
      <c r="I38" s="66">
        <v>3</v>
      </c>
      <c r="J38" s="66">
        <v>1</v>
      </c>
      <c r="K38" s="66">
        <f t="shared" si="0"/>
        <v>1</v>
      </c>
      <c r="L38" s="23">
        <f>SUMPRODUCT(ISNUMBER(SEARCH(""&amp;'DataSource-Tool-Coverage'!A$2:A$36&amp;","," "&amp;'Detailed Techniques'!F38&amp;","))+0,'DataSource-Tool-Coverage'!$B$2:$B$36)/(LEN(TRIM(F38))-LEN(SUBSTITUTE(TRIM(F38),",",""))+1)</f>
        <v>1</v>
      </c>
      <c r="M38" s="20" t="str">
        <f t="shared" si="1"/>
        <v>80-100</v>
      </c>
      <c r="N38" s="23">
        <f>SUMPRODUCT(ISNUMBER(SEARCH(""&amp;'DataSource-Tool-Coverage'!A$2:A$36&amp;","," "&amp;'Detailed Techniques'!F38&amp;","))+0,'DataSource-Tool-Coverage'!$C$2:$C$36)/(LEN(TRIM(F38))-LEN(SUBSTITUTE(TRIM(F38),",",""))+1)</f>
        <v>1</v>
      </c>
      <c r="O38" s="20" t="str">
        <f t="shared" si="2"/>
        <v>80-100</v>
      </c>
      <c r="P38" s="23">
        <f>SUMPRODUCT(ISNUMBER(SEARCH(""&amp;'DataSource-Tool-Coverage'!A$2:A$36&amp;","," "&amp;'Detailed Techniques'!F38&amp;","))+0,'DataSource-Tool-Coverage'!$D$2:$D$36)/(LEN(TRIM(F38))-LEN(SUBSTITUTE(TRIM(F38),",",""))+1)</f>
        <v>0</v>
      </c>
      <c r="Q38" s="20" t="str">
        <f t="shared" si="3"/>
        <v>0-20</v>
      </c>
      <c r="R38" s="23">
        <f>SUMPRODUCT(ISNUMBER(SEARCH(""&amp;'DataSource-Tool-Coverage'!A$2:A$36&amp;","," "&amp;'Detailed Techniques'!F38&amp;","))+0,'DataSource-Tool-Coverage'!$E$2:$E$36)/(LEN(TRIM(F38))-LEN(SUBSTITUTE(TRIM(F38),",",""))+1)</f>
        <v>1</v>
      </c>
      <c r="S38" s="20" t="str">
        <f t="shared" si="4"/>
        <v>80-100</v>
      </c>
      <c r="T38" s="23">
        <f>SUMPRODUCT(ISNUMBER(SEARCH(""&amp;'DataSource-Tool-Coverage'!A$2:A$36&amp;","," "&amp;'Detailed Techniques'!F38&amp;","))+0,'DataSource-Tool-Coverage'!$F$2:$F$36)/(LEN(TRIM(F38))-LEN(SUBSTITUTE(TRIM(F38),",",""))+1)</f>
        <v>1</v>
      </c>
      <c r="U38" s="20" t="str">
        <f t="shared" si="5"/>
        <v>80-100</v>
      </c>
      <c r="V38" s="23">
        <f>SUMPRODUCT(ISNUMBER(SEARCH(""&amp;'DataSource-Tool-Coverage'!A$2:A$36&amp;","," "&amp;'Detailed Techniques'!F38&amp;","))+0,'DataSource-Tool-Coverage'!$G$2:$G$36)/(LEN(TRIM(F38))-LEN(SUBSTITUTE(TRIM(F38),",",""))+1)</f>
        <v>0</v>
      </c>
      <c r="W38" s="20" t="str">
        <f t="shared" si="6"/>
        <v>0-20</v>
      </c>
      <c r="X38" s="23">
        <f>SUMPRODUCT(ISNUMBER(SEARCH(""&amp;'DataSource-Tool-Coverage'!A$2:A$36&amp;","," "&amp;'Detailed Techniques'!F38&amp;","))+0,'DataSource-Tool-Coverage'!$H$2:$H$36)/(LEN(TRIM(F38))-LEN(SUBSTITUTE(TRIM(F38),",",""))+1)</f>
        <v>0</v>
      </c>
      <c r="Y38" s="20" t="str">
        <f t="shared" si="7"/>
        <v>0-20</v>
      </c>
    </row>
    <row r="39" spans="1:25" ht="135" x14ac:dyDescent="0.2">
      <c r="A39" s="8" t="s">
        <v>45</v>
      </c>
      <c r="B39" s="8" t="s">
        <v>623</v>
      </c>
      <c r="C39" s="8" t="s">
        <v>197</v>
      </c>
      <c r="D39" s="10" t="s">
        <v>378</v>
      </c>
      <c r="E39" s="10" t="s">
        <v>379</v>
      </c>
      <c r="F39" s="22" t="s">
        <v>786</v>
      </c>
      <c r="G39" s="10" t="str">
        <f>INDEX('Score Defs'!A$3:A$8,MATCH('Detailed Techniques'!K39,'Score Defs'!B$3:B$8,0))</f>
        <v>Poor</v>
      </c>
      <c r="H39" s="66">
        <f>FLOOR(SUMPRODUCT(ISNUMBER(SEARCH(""&amp;'DataQuality-Scores'!A$3:A$37&amp;","," "&amp;'Detailed Techniques'!F39&amp;","))+0,'DataQuality-Scores'!B$3:B$37)/(LEN(TRIM(F39))-LEN(SUBSTITUTE(TRIM(F39),",",""))+1),1)</f>
        <v>1</v>
      </c>
      <c r="I39" s="66">
        <v>3</v>
      </c>
      <c r="J39" s="66">
        <v>1</v>
      </c>
      <c r="K39" s="66">
        <f t="shared" si="0"/>
        <v>1</v>
      </c>
      <c r="L39" s="23">
        <f>SUMPRODUCT(ISNUMBER(SEARCH(""&amp;'DataSource-Tool-Coverage'!A$2:A$36&amp;","," "&amp;'Detailed Techniques'!F39&amp;","))+0,'DataSource-Tool-Coverage'!$B$2:$B$36)/(LEN(TRIM(F39))-LEN(SUBSTITUTE(TRIM(F39),",",""))+1)</f>
        <v>1</v>
      </c>
      <c r="M39" s="20" t="str">
        <f t="shared" si="1"/>
        <v>80-100</v>
      </c>
      <c r="N39" s="23">
        <f>SUMPRODUCT(ISNUMBER(SEARCH(""&amp;'DataSource-Tool-Coverage'!A$2:A$36&amp;","," "&amp;'Detailed Techniques'!F39&amp;","))+0,'DataSource-Tool-Coverage'!$C$2:$C$36)/(LEN(TRIM(F39))-LEN(SUBSTITUTE(TRIM(F39),",",""))+1)</f>
        <v>1</v>
      </c>
      <c r="O39" s="20" t="str">
        <f t="shared" si="2"/>
        <v>80-100</v>
      </c>
      <c r="P39" s="23">
        <f>SUMPRODUCT(ISNUMBER(SEARCH(""&amp;'DataSource-Tool-Coverage'!A$2:A$36&amp;","," "&amp;'Detailed Techniques'!F39&amp;","))+0,'DataSource-Tool-Coverage'!$D$2:$D$36)/(LEN(TRIM(F39))-LEN(SUBSTITUTE(TRIM(F39),",",""))+1)</f>
        <v>0</v>
      </c>
      <c r="Q39" s="20" t="str">
        <f t="shared" si="3"/>
        <v>0-20</v>
      </c>
      <c r="R39" s="23">
        <f>SUMPRODUCT(ISNUMBER(SEARCH(""&amp;'DataSource-Tool-Coverage'!A$2:A$36&amp;","," "&amp;'Detailed Techniques'!F39&amp;","))+0,'DataSource-Tool-Coverage'!$E$2:$E$36)/(LEN(TRIM(F39))-LEN(SUBSTITUTE(TRIM(F39),",",""))+1)</f>
        <v>0.5</v>
      </c>
      <c r="S39" s="20" t="str">
        <f t="shared" si="4"/>
        <v>40-60</v>
      </c>
      <c r="T39" s="23">
        <f>SUMPRODUCT(ISNUMBER(SEARCH(""&amp;'DataSource-Tool-Coverage'!A$2:A$36&amp;","," "&amp;'Detailed Techniques'!F39&amp;","))+0,'DataSource-Tool-Coverage'!$F$2:$F$36)/(LEN(TRIM(F39))-LEN(SUBSTITUTE(TRIM(F39),",",""))+1)</f>
        <v>0.75</v>
      </c>
      <c r="U39" s="20" t="str">
        <f t="shared" si="5"/>
        <v>60-80</v>
      </c>
      <c r="V39" s="23">
        <f>SUMPRODUCT(ISNUMBER(SEARCH(""&amp;'DataSource-Tool-Coverage'!A$2:A$36&amp;","," "&amp;'Detailed Techniques'!F39&amp;","))+0,'DataSource-Tool-Coverage'!$G$2:$G$36)/(LEN(TRIM(F39))-LEN(SUBSTITUTE(TRIM(F39),",",""))+1)</f>
        <v>0</v>
      </c>
      <c r="W39" s="20" t="str">
        <f t="shared" si="6"/>
        <v>0-20</v>
      </c>
      <c r="X39" s="23">
        <f>SUMPRODUCT(ISNUMBER(SEARCH(""&amp;'DataSource-Tool-Coverage'!A$2:A$36&amp;","," "&amp;'Detailed Techniques'!F39&amp;","))+0,'DataSource-Tool-Coverage'!$H$2:$H$36)/(LEN(TRIM(F39))-LEN(SUBSTITUTE(TRIM(F39),",",""))+1)</f>
        <v>0</v>
      </c>
      <c r="Y39" s="20" t="str">
        <f t="shared" si="7"/>
        <v>0-20</v>
      </c>
    </row>
    <row r="40" spans="1:25" ht="177" customHeight="1" x14ac:dyDescent="0.2">
      <c r="A40" s="8" t="s">
        <v>56</v>
      </c>
      <c r="B40" s="8" t="s">
        <v>7</v>
      </c>
      <c r="C40" s="8" t="s">
        <v>198</v>
      </c>
      <c r="D40" s="10" t="s">
        <v>367</v>
      </c>
      <c r="E40" s="10" t="s">
        <v>368</v>
      </c>
      <c r="F40" s="22" t="s">
        <v>574</v>
      </c>
      <c r="G40" s="10" t="str">
        <f>INDEX('Score Defs'!A$3:A$8,MATCH('Detailed Techniques'!K40,'Score Defs'!B$3:B$8,0))</f>
        <v>Poor</v>
      </c>
      <c r="H40" s="66">
        <f>FLOOR(SUMPRODUCT(ISNUMBER(SEARCH(""&amp;'DataQuality-Scores'!A$3:A$37&amp;","," "&amp;'Detailed Techniques'!F40&amp;","))+0,'DataQuality-Scores'!B$3:B$37)/(LEN(TRIM(F40))-LEN(SUBSTITUTE(TRIM(F40),",",""))+1),1)</f>
        <v>1</v>
      </c>
      <c r="I40" s="66">
        <v>3</v>
      </c>
      <c r="J40" s="66">
        <v>1</v>
      </c>
      <c r="K40" s="66">
        <f t="shared" si="0"/>
        <v>1</v>
      </c>
      <c r="L40" s="23">
        <f>SUMPRODUCT(ISNUMBER(SEARCH(""&amp;'DataSource-Tool-Coverage'!A$2:A$36&amp;","," "&amp;'Detailed Techniques'!F40&amp;","))+0,'DataSource-Tool-Coverage'!$B$2:$B$36)/(LEN(TRIM(F40))-LEN(SUBSTITUTE(TRIM(F40),",",""))+1)</f>
        <v>1</v>
      </c>
      <c r="M40" s="20" t="str">
        <f t="shared" si="1"/>
        <v>80-100</v>
      </c>
      <c r="N40" s="23">
        <f>SUMPRODUCT(ISNUMBER(SEARCH(""&amp;'DataSource-Tool-Coverage'!A$2:A$36&amp;","," "&amp;'Detailed Techniques'!F40&amp;","))+0,'DataSource-Tool-Coverage'!$C$2:$C$36)/(LEN(TRIM(F40))-LEN(SUBSTITUTE(TRIM(F40),",",""))+1)</f>
        <v>1</v>
      </c>
      <c r="O40" s="20" t="str">
        <f t="shared" si="2"/>
        <v>80-100</v>
      </c>
      <c r="P40" s="23">
        <f>SUMPRODUCT(ISNUMBER(SEARCH(""&amp;'DataSource-Tool-Coverage'!A$2:A$36&amp;","," "&amp;'Detailed Techniques'!F40&amp;","))+0,'DataSource-Tool-Coverage'!$D$2:$D$36)/(LEN(TRIM(F40))-LEN(SUBSTITUTE(TRIM(F40),",",""))+1)</f>
        <v>0</v>
      </c>
      <c r="Q40" s="20" t="str">
        <f t="shared" si="3"/>
        <v>0-20</v>
      </c>
      <c r="R40" s="23">
        <f>SUMPRODUCT(ISNUMBER(SEARCH(""&amp;'DataSource-Tool-Coverage'!A$2:A$36&amp;","," "&amp;'Detailed Techniques'!F40&amp;","))+0,'DataSource-Tool-Coverage'!$E$2:$E$36)/(LEN(TRIM(F40))-LEN(SUBSTITUTE(TRIM(F40),",",""))+1)</f>
        <v>0.66666666666666663</v>
      </c>
      <c r="S40" s="20" t="str">
        <f t="shared" si="4"/>
        <v>60-80</v>
      </c>
      <c r="T40" s="23">
        <f>SUMPRODUCT(ISNUMBER(SEARCH(""&amp;'DataSource-Tool-Coverage'!A$2:A$36&amp;","," "&amp;'Detailed Techniques'!F40&amp;","))+0,'DataSource-Tool-Coverage'!$F$2:$F$36)/(LEN(TRIM(F40))-LEN(SUBSTITUTE(TRIM(F40),",",""))+1)</f>
        <v>0.66666666666666663</v>
      </c>
      <c r="U40" s="20" t="str">
        <f t="shared" si="5"/>
        <v>60-80</v>
      </c>
      <c r="V40" s="23">
        <f>SUMPRODUCT(ISNUMBER(SEARCH(""&amp;'DataSource-Tool-Coverage'!A$2:A$36&amp;","," "&amp;'Detailed Techniques'!F40&amp;","))+0,'DataSource-Tool-Coverage'!$G$2:$G$36)/(LEN(TRIM(F40))-LEN(SUBSTITUTE(TRIM(F40),",",""))+1)</f>
        <v>0</v>
      </c>
      <c r="W40" s="20" t="str">
        <f t="shared" si="6"/>
        <v>0-20</v>
      </c>
      <c r="X40" s="23">
        <f>SUMPRODUCT(ISNUMBER(SEARCH(""&amp;'DataSource-Tool-Coverage'!A$2:A$36&amp;","," "&amp;'Detailed Techniques'!F40&amp;","))+0,'DataSource-Tool-Coverage'!$H$2:$H$36)/(LEN(TRIM(F40))-LEN(SUBSTITUTE(TRIM(F40),",",""))+1)</f>
        <v>0</v>
      </c>
      <c r="Y40" s="20" t="str">
        <f t="shared" si="7"/>
        <v>0-20</v>
      </c>
    </row>
    <row r="41" spans="1:25" ht="90" x14ac:dyDescent="0.2">
      <c r="A41" s="8" t="s">
        <v>60</v>
      </c>
      <c r="B41" s="8" t="s">
        <v>3</v>
      </c>
      <c r="C41" s="8" t="s">
        <v>199</v>
      </c>
      <c r="D41" s="10" t="s">
        <v>200</v>
      </c>
      <c r="E41" s="10" t="s">
        <v>427</v>
      </c>
      <c r="F41" s="22" t="s">
        <v>787</v>
      </c>
      <c r="G41" s="10" t="str">
        <f>INDEX('Score Defs'!A$3:A$8,MATCH('Detailed Techniques'!K41,'Score Defs'!B$3:B$8,0))</f>
        <v>Poor</v>
      </c>
      <c r="H41" s="66">
        <f>FLOOR(SUMPRODUCT(ISNUMBER(SEARCH(""&amp;'DataQuality-Scores'!A$3:A$37&amp;","," "&amp;'Detailed Techniques'!F41&amp;","))+0,'DataQuality-Scores'!B$3:B$37)/(LEN(TRIM(F41))-LEN(SUBSTITUTE(TRIM(F41),",",""))+1),1)</f>
        <v>1</v>
      </c>
      <c r="I41" s="66">
        <v>3</v>
      </c>
      <c r="J41" s="66">
        <v>1</v>
      </c>
      <c r="K41" s="66">
        <f t="shared" si="0"/>
        <v>1</v>
      </c>
      <c r="L41" s="23">
        <f>SUMPRODUCT(ISNUMBER(SEARCH(""&amp;'DataSource-Tool-Coverage'!A$2:A$36&amp;","," "&amp;'Detailed Techniques'!F41&amp;","))+0,'DataSource-Tool-Coverage'!$B$2:$B$36)/(LEN(TRIM(F41))-LEN(SUBSTITUTE(TRIM(F41),",",""))+1)</f>
        <v>0.33333333333333331</v>
      </c>
      <c r="M41" s="20" t="str">
        <f t="shared" si="1"/>
        <v>20-40</v>
      </c>
      <c r="N41" s="23">
        <f>SUMPRODUCT(ISNUMBER(SEARCH(""&amp;'DataSource-Tool-Coverage'!A$2:A$36&amp;","," "&amp;'Detailed Techniques'!F41&amp;","))+0,'DataSource-Tool-Coverage'!$C$2:$C$36)/(LEN(TRIM(F41))-LEN(SUBSTITUTE(TRIM(F41),",",""))+1)</f>
        <v>0</v>
      </c>
      <c r="O41" s="20" t="str">
        <f t="shared" si="2"/>
        <v>0-20</v>
      </c>
      <c r="P41" s="23">
        <f>SUMPRODUCT(ISNUMBER(SEARCH(""&amp;'DataSource-Tool-Coverage'!A$2:A$36&amp;","," "&amp;'Detailed Techniques'!F41&amp;","))+0,'DataSource-Tool-Coverage'!$D$2:$D$36)/(LEN(TRIM(F41))-LEN(SUBSTITUTE(TRIM(F41),",",""))+1)</f>
        <v>0.33333333333333331</v>
      </c>
      <c r="Q41" s="20" t="str">
        <f t="shared" si="3"/>
        <v>20-40</v>
      </c>
      <c r="R41" s="23">
        <f>SUMPRODUCT(ISNUMBER(SEARCH(""&amp;'DataSource-Tool-Coverage'!A$2:A$36&amp;","," "&amp;'Detailed Techniques'!F41&amp;","))+0,'DataSource-Tool-Coverage'!$E$2:$E$36)/(LEN(TRIM(F41))-LEN(SUBSTITUTE(TRIM(F41),",",""))+1)</f>
        <v>0.33333333333333331</v>
      </c>
      <c r="S41" s="20" t="str">
        <f t="shared" si="4"/>
        <v>20-40</v>
      </c>
      <c r="T41" s="23">
        <f>SUMPRODUCT(ISNUMBER(SEARCH(""&amp;'DataSource-Tool-Coverage'!A$2:A$36&amp;","," "&amp;'Detailed Techniques'!F41&amp;","))+0,'DataSource-Tool-Coverage'!$F$2:$F$36)/(LEN(TRIM(F41))-LEN(SUBSTITUTE(TRIM(F41),",",""))+1)</f>
        <v>0</v>
      </c>
      <c r="U41" s="20" t="str">
        <f t="shared" si="5"/>
        <v>0-20</v>
      </c>
      <c r="V41" s="23">
        <f>SUMPRODUCT(ISNUMBER(SEARCH(""&amp;'DataSource-Tool-Coverage'!A$2:A$36&amp;","," "&amp;'Detailed Techniques'!F41&amp;","))+0,'DataSource-Tool-Coverage'!$G$2:$G$36)/(LEN(TRIM(F41))-LEN(SUBSTITUTE(TRIM(F41),",",""))+1)</f>
        <v>0.66666666666666663</v>
      </c>
      <c r="W41" s="20" t="str">
        <f t="shared" si="6"/>
        <v>60-80</v>
      </c>
      <c r="X41" s="23">
        <f>SUMPRODUCT(ISNUMBER(SEARCH(""&amp;'DataSource-Tool-Coverage'!A$2:A$36&amp;","," "&amp;'Detailed Techniques'!F41&amp;","))+0,'DataSource-Tool-Coverage'!$H$2:$H$36)/(LEN(TRIM(F41))-LEN(SUBSTITUTE(TRIM(F41),",",""))+1)</f>
        <v>0.66666666666666663</v>
      </c>
      <c r="Y41" s="20" t="str">
        <f t="shared" si="7"/>
        <v>60-80</v>
      </c>
    </row>
    <row r="42" spans="1:25" ht="132.75" customHeight="1" x14ac:dyDescent="0.2">
      <c r="A42" s="8" t="s">
        <v>57</v>
      </c>
      <c r="B42" s="8" t="s">
        <v>8</v>
      </c>
      <c r="C42" s="8" t="s">
        <v>201</v>
      </c>
      <c r="D42" s="10" t="s">
        <v>202</v>
      </c>
      <c r="E42" s="10" t="s">
        <v>349</v>
      </c>
      <c r="F42" s="22" t="s">
        <v>767</v>
      </c>
      <c r="G42" s="10" t="str">
        <f>INDEX('Score Defs'!A$3:A$8,MATCH('Detailed Techniques'!K42,'Score Defs'!B$3:B$8,0))</f>
        <v>Poor</v>
      </c>
      <c r="H42" s="66">
        <f>FLOOR(SUMPRODUCT(ISNUMBER(SEARCH(""&amp;'DataQuality-Scores'!A$3:A$37&amp;","," "&amp;'Detailed Techniques'!F42&amp;","))+0,'DataQuality-Scores'!B$3:B$37)/(LEN(TRIM(F42))-LEN(SUBSTITUTE(TRIM(F42),",",""))+1),1)</f>
        <v>1</v>
      </c>
      <c r="I42" s="66">
        <v>3</v>
      </c>
      <c r="J42" s="66">
        <v>1</v>
      </c>
      <c r="K42" s="66">
        <f t="shared" si="0"/>
        <v>1</v>
      </c>
      <c r="L42" s="23">
        <f>SUMPRODUCT(ISNUMBER(SEARCH(""&amp;'DataSource-Tool-Coverage'!A$2:A$36&amp;","," "&amp;'Detailed Techniques'!F42&amp;","))+0,'DataSource-Tool-Coverage'!$B$2:$B$36)/(LEN(TRIM(F42))-LEN(SUBSTITUTE(TRIM(F42),",",""))+1)</f>
        <v>0.5</v>
      </c>
      <c r="M42" s="20" t="str">
        <f t="shared" si="1"/>
        <v>40-60</v>
      </c>
      <c r="N42" s="23">
        <f>SUMPRODUCT(ISNUMBER(SEARCH(""&amp;'DataSource-Tool-Coverage'!A$2:A$36&amp;","," "&amp;'Detailed Techniques'!F42&amp;","))+0,'DataSource-Tool-Coverage'!$C$2:$C$36)/(LEN(TRIM(F42))-LEN(SUBSTITUTE(TRIM(F42),",",""))+1)</f>
        <v>0.5</v>
      </c>
      <c r="O42" s="20" t="str">
        <f t="shared" si="2"/>
        <v>40-60</v>
      </c>
      <c r="P42" s="23">
        <f>SUMPRODUCT(ISNUMBER(SEARCH(""&amp;'DataSource-Tool-Coverage'!A$2:A$36&amp;","," "&amp;'Detailed Techniques'!F42&amp;","))+0,'DataSource-Tool-Coverage'!$D$2:$D$36)/(LEN(TRIM(F42))-LEN(SUBSTITUTE(TRIM(F42),",",""))+1)</f>
        <v>0</v>
      </c>
      <c r="Q42" s="20" t="str">
        <f t="shared" si="3"/>
        <v>0-20</v>
      </c>
      <c r="R42" s="23">
        <f>SUMPRODUCT(ISNUMBER(SEARCH(""&amp;'DataSource-Tool-Coverage'!A$2:A$36&amp;","," "&amp;'Detailed Techniques'!F42&amp;","))+0,'DataSource-Tool-Coverage'!$E$2:$E$36)/(LEN(TRIM(F42))-LEN(SUBSTITUTE(TRIM(F42),",",""))+1)</f>
        <v>0.5</v>
      </c>
      <c r="S42" s="20" t="str">
        <f t="shared" si="4"/>
        <v>40-60</v>
      </c>
      <c r="T42" s="23">
        <f>SUMPRODUCT(ISNUMBER(SEARCH(""&amp;'DataSource-Tool-Coverage'!A$2:A$36&amp;","," "&amp;'Detailed Techniques'!F42&amp;","))+0,'DataSource-Tool-Coverage'!$F$2:$F$36)/(LEN(TRIM(F42))-LEN(SUBSTITUTE(TRIM(F42),",",""))+1)</f>
        <v>0.5</v>
      </c>
      <c r="U42" s="20" t="str">
        <f t="shared" si="5"/>
        <v>40-60</v>
      </c>
      <c r="V42" s="23">
        <f>SUMPRODUCT(ISNUMBER(SEARCH(""&amp;'DataSource-Tool-Coverage'!A$2:A$36&amp;","," "&amp;'Detailed Techniques'!F42&amp;","))+0,'DataSource-Tool-Coverage'!$G$2:$G$36)/(LEN(TRIM(F42))-LEN(SUBSTITUTE(TRIM(F42),",",""))+1)</f>
        <v>0</v>
      </c>
      <c r="W42" s="20" t="str">
        <f t="shared" si="6"/>
        <v>0-20</v>
      </c>
      <c r="X42" s="23">
        <f>SUMPRODUCT(ISNUMBER(SEARCH(""&amp;'DataSource-Tool-Coverage'!A$2:A$36&amp;","," "&amp;'Detailed Techniques'!F42&amp;","))+0,'DataSource-Tool-Coverage'!$H$2:$H$36)/(LEN(TRIM(F42))-LEN(SUBSTITUTE(TRIM(F42),",",""))+1)</f>
        <v>0</v>
      </c>
      <c r="Y42" s="20" t="str">
        <f t="shared" si="7"/>
        <v>0-20</v>
      </c>
    </row>
    <row r="43" spans="1:25" ht="152.25" customHeight="1" x14ac:dyDescent="0.2">
      <c r="A43" s="8" t="s">
        <v>52</v>
      </c>
      <c r="B43" s="8" t="s">
        <v>0</v>
      </c>
      <c r="C43" s="8" t="s">
        <v>203</v>
      </c>
      <c r="D43" s="10" t="s">
        <v>339</v>
      </c>
      <c r="E43" s="10" t="s">
        <v>340</v>
      </c>
      <c r="F43" s="22" t="s">
        <v>788</v>
      </c>
      <c r="G43" s="10" t="str">
        <f>INDEX('Score Defs'!A$3:A$8,MATCH('Detailed Techniques'!K43,'Score Defs'!B$3:B$8,0))</f>
        <v>Poor</v>
      </c>
      <c r="H43" s="66">
        <f>FLOOR(SUMPRODUCT(ISNUMBER(SEARCH(""&amp;'DataQuality-Scores'!A$3:A$37&amp;","," "&amp;'Detailed Techniques'!F43&amp;","))+0,'DataQuality-Scores'!B$3:B$37)/(LEN(TRIM(F43))-LEN(SUBSTITUTE(TRIM(F43),",",""))+1),1)</f>
        <v>1</v>
      </c>
      <c r="I43" s="66">
        <v>3</v>
      </c>
      <c r="J43" s="66">
        <v>1</v>
      </c>
      <c r="K43" s="66">
        <f t="shared" si="0"/>
        <v>1</v>
      </c>
      <c r="L43" s="23">
        <f>SUMPRODUCT(ISNUMBER(SEARCH(""&amp;'DataSource-Tool-Coverage'!A$2:A$36&amp;","," "&amp;'Detailed Techniques'!F43&amp;","))+0,'DataSource-Tool-Coverage'!$B$2:$B$36)/(LEN(TRIM(F43))-LEN(SUBSTITUTE(TRIM(F43),",",""))+1)</f>
        <v>1</v>
      </c>
      <c r="M43" s="20" t="str">
        <f t="shared" si="1"/>
        <v>80-100</v>
      </c>
      <c r="N43" s="23">
        <f>SUMPRODUCT(ISNUMBER(SEARCH(""&amp;'DataSource-Tool-Coverage'!A$2:A$36&amp;","," "&amp;'Detailed Techniques'!F43&amp;","))+0,'DataSource-Tool-Coverage'!$C$2:$C$36)/(LEN(TRIM(F43))-LEN(SUBSTITUTE(TRIM(F43),",",""))+1)</f>
        <v>1</v>
      </c>
      <c r="O43" s="20" t="str">
        <f t="shared" si="2"/>
        <v>80-100</v>
      </c>
      <c r="P43" s="23">
        <f>SUMPRODUCT(ISNUMBER(SEARCH(""&amp;'DataSource-Tool-Coverage'!A$2:A$36&amp;","," "&amp;'Detailed Techniques'!F43&amp;","))+0,'DataSource-Tool-Coverage'!$D$2:$D$36)/(LEN(TRIM(F43))-LEN(SUBSTITUTE(TRIM(F43),",",""))+1)</f>
        <v>0</v>
      </c>
      <c r="Q43" s="20" t="str">
        <f t="shared" si="3"/>
        <v>0-20</v>
      </c>
      <c r="R43" s="23">
        <f>SUMPRODUCT(ISNUMBER(SEARCH(""&amp;'DataSource-Tool-Coverage'!A$2:A$36&amp;","," "&amp;'Detailed Techniques'!F43&amp;","))+0,'DataSource-Tool-Coverage'!$E$2:$E$36)/(LEN(TRIM(F43))-LEN(SUBSTITUTE(TRIM(F43),",",""))+1)</f>
        <v>0.33333333333333331</v>
      </c>
      <c r="S43" s="20" t="str">
        <f t="shared" si="4"/>
        <v>20-40</v>
      </c>
      <c r="T43" s="23">
        <f>SUMPRODUCT(ISNUMBER(SEARCH(""&amp;'DataSource-Tool-Coverage'!A$2:A$36&amp;","," "&amp;'Detailed Techniques'!F43&amp;","))+0,'DataSource-Tool-Coverage'!$F$2:$F$36)/(LEN(TRIM(F43))-LEN(SUBSTITUTE(TRIM(F43),",",""))+1)</f>
        <v>0.33333333333333331</v>
      </c>
      <c r="U43" s="20" t="str">
        <f t="shared" si="5"/>
        <v>20-40</v>
      </c>
      <c r="V43" s="23">
        <f>SUMPRODUCT(ISNUMBER(SEARCH(""&amp;'DataSource-Tool-Coverage'!A$2:A$36&amp;","," "&amp;'Detailed Techniques'!F43&amp;","))+0,'DataSource-Tool-Coverage'!$G$2:$G$36)/(LEN(TRIM(F43))-LEN(SUBSTITUTE(TRIM(F43),",",""))+1)</f>
        <v>0</v>
      </c>
      <c r="W43" s="20" t="str">
        <f t="shared" si="6"/>
        <v>0-20</v>
      </c>
      <c r="X43" s="23">
        <f>SUMPRODUCT(ISNUMBER(SEARCH(""&amp;'DataSource-Tool-Coverage'!A$2:A$36&amp;","," "&amp;'Detailed Techniques'!F43&amp;","))+0,'DataSource-Tool-Coverage'!$H$2:$H$36)/(LEN(TRIM(F43))-LEN(SUBSTITUTE(TRIM(F43),",",""))+1)</f>
        <v>0</v>
      </c>
      <c r="Y43" s="20" t="str">
        <f t="shared" si="7"/>
        <v>0-20</v>
      </c>
    </row>
    <row r="44" spans="1:25" ht="144.75" customHeight="1" x14ac:dyDescent="0.2">
      <c r="A44" s="8" t="s">
        <v>18</v>
      </c>
      <c r="B44" s="8" t="s">
        <v>9</v>
      </c>
      <c r="C44" s="8" t="s">
        <v>204</v>
      </c>
      <c r="D44" s="10" t="s">
        <v>348</v>
      </c>
      <c r="E44" s="10" t="s">
        <v>349</v>
      </c>
      <c r="F44" s="22" t="s">
        <v>780</v>
      </c>
      <c r="G44" s="10" t="str">
        <f>INDEX('Score Defs'!A$3:A$8,MATCH('Detailed Techniques'!K44,'Score Defs'!B$3:B$8,0))</f>
        <v>Poor</v>
      </c>
      <c r="H44" s="66">
        <f>FLOOR(SUMPRODUCT(ISNUMBER(SEARCH(""&amp;'DataQuality-Scores'!A$3:A$37&amp;","," "&amp;'Detailed Techniques'!F44&amp;","))+0,'DataQuality-Scores'!B$3:B$37)/(LEN(TRIM(F44))-LEN(SUBSTITUTE(TRIM(F44),",",""))+1),1)</f>
        <v>1</v>
      </c>
      <c r="I44" s="66">
        <v>3</v>
      </c>
      <c r="J44" s="66">
        <v>1</v>
      </c>
      <c r="K44" s="66">
        <f t="shared" si="0"/>
        <v>1</v>
      </c>
      <c r="L44" s="23">
        <f>SUMPRODUCT(ISNUMBER(SEARCH(""&amp;'DataSource-Tool-Coverage'!A$2:A$36&amp;","," "&amp;'Detailed Techniques'!F44&amp;","))+0,'DataSource-Tool-Coverage'!$B$2:$B$36)/(LEN(TRIM(F44))-LEN(SUBSTITUTE(TRIM(F44),",",""))+1)</f>
        <v>0.5</v>
      </c>
      <c r="M44" s="20" t="str">
        <f t="shared" si="1"/>
        <v>40-60</v>
      </c>
      <c r="N44" s="23">
        <f>SUMPRODUCT(ISNUMBER(SEARCH(""&amp;'DataSource-Tool-Coverage'!A$2:A$36&amp;","," "&amp;'Detailed Techniques'!F44&amp;","))+0,'DataSource-Tool-Coverage'!$C$2:$C$36)/(LEN(TRIM(F44))-LEN(SUBSTITUTE(TRIM(F44),",",""))+1)</f>
        <v>0.5</v>
      </c>
      <c r="O44" s="20" t="str">
        <f t="shared" si="2"/>
        <v>40-60</v>
      </c>
      <c r="P44" s="23">
        <f>SUMPRODUCT(ISNUMBER(SEARCH(""&amp;'DataSource-Tool-Coverage'!A$2:A$36&amp;","," "&amp;'Detailed Techniques'!F44&amp;","))+0,'DataSource-Tool-Coverage'!$D$2:$D$36)/(LEN(TRIM(F44))-LEN(SUBSTITUTE(TRIM(F44),",",""))+1)</f>
        <v>0.25</v>
      </c>
      <c r="Q44" s="20" t="str">
        <f t="shared" si="3"/>
        <v>20-40</v>
      </c>
      <c r="R44" s="23">
        <f>SUMPRODUCT(ISNUMBER(SEARCH(""&amp;'DataSource-Tool-Coverage'!A$2:A$36&amp;","," "&amp;'Detailed Techniques'!F44&amp;","))+0,'DataSource-Tool-Coverage'!$E$2:$E$36)/(LEN(TRIM(F44))-LEN(SUBSTITUTE(TRIM(F44),",",""))+1)</f>
        <v>0.25</v>
      </c>
      <c r="S44" s="20" t="str">
        <f t="shared" si="4"/>
        <v>20-40</v>
      </c>
      <c r="T44" s="23">
        <f>SUMPRODUCT(ISNUMBER(SEARCH(""&amp;'DataSource-Tool-Coverage'!A$2:A$36&amp;","," "&amp;'Detailed Techniques'!F44&amp;","))+0,'DataSource-Tool-Coverage'!$F$2:$F$36)/(LEN(TRIM(F44))-LEN(SUBSTITUTE(TRIM(F44),",",""))+1)</f>
        <v>0.25</v>
      </c>
      <c r="U44" s="20" t="str">
        <f t="shared" si="5"/>
        <v>20-40</v>
      </c>
      <c r="V44" s="23">
        <f>SUMPRODUCT(ISNUMBER(SEARCH(""&amp;'DataSource-Tool-Coverage'!A$2:A$36&amp;","," "&amp;'Detailed Techniques'!F44&amp;","))+0,'DataSource-Tool-Coverage'!$G$2:$G$36)/(LEN(TRIM(F44))-LEN(SUBSTITUTE(TRIM(F44),",",""))+1)</f>
        <v>0.5</v>
      </c>
      <c r="W44" s="20" t="str">
        <f t="shared" si="6"/>
        <v>40-60</v>
      </c>
      <c r="X44" s="23">
        <f>SUMPRODUCT(ISNUMBER(SEARCH(""&amp;'DataSource-Tool-Coverage'!A$2:A$36&amp;","," "&amp;'Detailed Techniques'!F44&amp;","))+0,'DataSource-Tool-Coverage'!$H$2:$H$36)/(LEN(TRIM(F44))-LEN(SUBSTITUTE(TRIM(F44),",",""))+1)</f>
        <v>0.5</v>
      </c>
      <c r="Y44" s="20" t="str">
        <f t="shared" si="7"/>
        <v>40-60</v>
      </c>
    </row>
    <row r="45" spans="1:25" ht="120" x14ac:dyDescent="0.2">
      <c r="A45" s="8" t="s">
        <v>59</v>
      </c>
      <c r="B45" s="8" t="s">
        <v>660</v>
      </c>
      <c r="C45" s="29" t="s">
        <v>205</v>
      </c>
      <c r="D45" s="10" t="s">
        <v>514</v>
      </c>
      <c r="E45" s="10" t="s">
        <v>515</v>
      </c>
      <c r="F45" s="22" t="s">
        <v>789</v>
      </c>
      <c r="G45" s="10" t="str">
        <f>INDEX('Score Defs'!A$3:A$8,MATCH('Detailed Techniques'!K45,'Score Defs'!B$3:B$8,0))</f>
        <v>Poor</v>
      </c>
      <c r="H45" s="66">
        <f>FLOOR(SUMPRODUCT(ISNUMBER(SEARCH(""&amp;'DataQuality-Scores'!A$3:A$37&amp;","," "&amp;'Detailed Techniques'!F45&amp;","))+0,'DataQuality-Scores'!B$3:B$37)/(LEN(TRIM(F45))-LEN(SUBSTITUTE(TRIM(F45),",",""))+1),1)</f>
        <v>1</v>
      </c>
      <c r="I45" s="66">
        <v>3</v>
      </c>
      <c r="J45" s="66">
        <v>1</v>
      </c>
      <c r="K45" s="66">
        <f t="shared" si="0"/>
        <v>1</v>
      </c>
      <c r="L45" s="23">
        <f>SUMPRODUCT(ISNUMBER(SEARCH(""&amp;'DataSource-Tool-Coverage'!A$2:A$36&amp;","," "&amp;'Detailed Techniques'!F45&amp;","))+0,'DataSource-Tool-Coverage'!$B$2:$B$36)/(LEN(TRIM(F45))-LEN(SUBSTITUTE(TRIM(F45),",",""))+1)</f>
        <v>1</v>
      </c>
      <c r="M45" s="20" t="str">
        <f t="shared" si="1"/>
        <v>80-100</v>
      </c>
      <c r="N45" s="23">
        <f>SUMPRODUCT(ISNUMBER(SEARCH(""&amp;'DataSource-Tool-Coverage'!A$2:A$36&amp;","," "&amp;'Detailed Techniques'!F45&amp;","))+0,'DataSource-Tool-Coverage'!$C$2:$C$36)/(LEN(TRIM(F45))-LEN(SUBSTITUTE(TRIM(F45),",",""))+1)</f>
        <v>0.66666666666666663</v>
      </c>
      <c r="O45" s="20" t="str">
        <f t="shared" si="2"/>
        <v>60-80</v>
      </c>
      <c r="P45" s="23">
        <f>SUMPRODUCT(ISNUMBER(SEARCH(""&amp;'DataSource-Tool-Coverage'!A$2:A$36&amp;","," "&amp;'Detailed Techniques'!F45&amp;","))+0,'DataSource-Tool-Coverage'!$D$2:$D$36)/(LEN(TRIM(F45))-LEN(SUBSTITUTE(TRIM(F45),",",""))+1)</f>
        <v>0</v>
      </c>
      <c r="Q45" s="20" t="str">
        <f t="shared" si="3"/>
        <v>0-20</v>
      </c>
      <c r="R45" s="23">
        <f>SUMPRODUCT(ISNUMBER(SEARCH(""&amp;'DataSource-Tool-Coverage'!A$2:A$36&amp;","," "&amp;'Detailed Techniques'!F45&amp;","))+0,'DataSource-Tool-Coverage'!$E$2:$E$36)/(LEN(TRIM(F45))-LEN(SUBSTITUTE(TRIM(F45),",",""))+1)</f>
        <v>0.33333333333333331</v>
      </c>
      <c r="S45" s="20" t="str">
        <f t="shared" si="4"/>
        <v>20-40</v>
      </c>
      <c r="T45" s="23">
        <f>SUMPRODUCT(ISNUMBER(SEARCH(""&amp;'DataSource-Tool-Coverage'!A$2:A$36&amp;","," "&amp;'Detailed Techniques'!F45&amp;","))+0,'DataSource-Tool-Coverage'!$F$2:$F$36)/(LEN(TRIM(F45))-LEN(SUBSTITUTE(TRIM(F45),",",""))+1)</f>
        <v>0.33333333333333331</v>
      </c>
      <c r="U45" s="20" t="str">
        <f t="shared" si="5"/>
        <v>20-40</v>
      </c>
      <c r="V45" s="23">
        <f>SUMPRODUCT(ISNUMBER(SEARCH(""&amp;'DataSource-Tool-Coverage'!A$2:A$36&amp;","," "&amp;'Detailed Techniques'!F45&amp;","))+0,'DataSource-Tool-Coverage'!$G$2:$G$36)/(LEN(TRIM(F45))-LEN(SUBSTITUTE(TRIM(F45),",",""))+1)</f>
        <v>0</v>
      </c>
      <c r="W45" s="20" t="str">
        <f t="shared" si="6"/>
        <v>0-20</v>
      </c>
      <c r="X45" s="23">
        <f>SUMPRODUCT(ISNUMBER(SEARCH(""&amp;'DataSource-Tool-Coverage'!A$2:A$36&amp;","," "&amp;'Detailed Techniques'!F45&amp;","))+0,'DataSource-Tool-Coverage'!$H$2:$H$36)/(LEN(TRIM(F45))-LEN(SUBSTITUTE(TRIM(F45),",",""))+1)</f>
        <v>0</v>
      </c>
      <c r="Y45" s="20" t="str">
        <f t="shared" si="7"/>
        <v>0-20</v>
      </c>
    </row>
    <row r="46" spans="1:25" ht="85.5" customHeight="1" x14ac:dyDescent="0.2">
      <c r="A46" s="8" t="s">
        <v>135</v>
      </c>
      <c r="B46" s="8" t="s">
        <v>2</v>
      </c>
      <c r="C46" s="8" t="s">
        <v>206</v>
      </c>
      <c r="D46" s="10" t="s">
        <v>481</v>
      </c>
      <c r="E46" s="10" t="s">
        <v>482</v>
      </c>
      <c r="F46" s="22" t="s">
        <v>741</v>
      </c>
      <c r="G46" s="10" t="str">
        <f>INDEX('Score Defs'!A$3:A$8,MATCH('Detailed Techniques'!K46,'Score Defs'!B$3:B$8,0))</f>
        <v>Poor</v>
      </c>
      <c r="H46" s="66">
        <f>FLOOR(SUMPRODUCT(ISNUMBER(SEARCH(""&amp;'DataQuality-Scores'!A$3:A$37&amp;","," "&amp;'Detailed Techniques'!F46&amp;","))+0,'DataQuality-Scores'!B$3:B$37)/(LEN(TRIM(F46))-LEN(SUBSTITUTE(TRIM(F46),",",""))+1),1)</f>
        <v>1</v>
      </c>
      <c r="I46" s="66">
        <v>3</v>
      </c>
      <c r="J46" s="66">
        <v>1</v>
      </c>
      <c r="K46" s="66">
        <f t="shared" si="0"/>
        <v>1</v>
      </c>
      <c r="L46" s="23">
        <f>SUMPRODUCT(ISNUMBER(SEARCH(""&amp;'DataSource-Tool-Coverage'!A$2:A$36&amp;","," "&amp;'Detailed Techniques'!F46&amp;","))+0,'DataSource-Tool-Coverage'!$B$2:$B$36)/(LEN(TRIM(F46))-LEN(SUBSTITUTE(TRIM(F46),",",""))+1)</f>
        <v>1</v>
      </c>
      <c r="M46" s="20" t="str">
        <f t="shared" si="1"/>
        <v>80-100</v>
      </c>
      <c r="N46" s="23">
        <f>SUMPRODUCT(ISNUMBER(SEARCH(""&amp;'DataSource-Tool-Coverage'!A$2:A$36&amp;","," "&amp;'Detailed Techniques'!F46&amp;","))+0,'DataSource-Tool-Coverage'!$C$2:$C$36)/(LEN(TRIM(F46))-LEN(SUBSTITUTE(TRIM(F46),",",""))+1)</f>
        <v>0</v>
      </c>
      <c r="O46" s="20" t="str">
        <f t="shared" si="2"/>
        <v>0-20</v>
      </c>
      <c r="P46" s="23">
        <f>SUMPRODUCT(ISNUMBER(SEARCH(""&amp;'DataSource-Tool-Coverage'!A$2:A$36&amp;","," "&amp;'Detailed Techniques'!F46&amp;","))+0,'DataSource-Tool-Coverage'!$D$2:$D$36)/(LEN(TRIM(F46))-LEN(SUBSTITUTE(TRIM(F46),",",""))+1)</f>
        <v>0</v>
      </c>
      <c r="Q46" s="20" t="str">
        <f t="shared" si="3"/>
        <v>0-20</v>
      </c>
      <c r="R46" s="23">
        <f>SUMPRODUCT(ISNUMBER(SEARCH(""&amp;'DataSource-Tool-Coverage'!A$2:A$36&amp;","," "&amp;'Detailed Techniques'!F46&amp;","))+0,'DataSource-Tool-Coverage'!$E$2:$E$36)/(LEN(TRIM(F46))-LEN(SUBSTITUTE(TRIM(F46),",",""))+1)</f>
        <v>1</v>
      </c>
      <c r="S46" s="20" t="str">
        <f t="shared" si="4"/>
        <v>80-100</v>
      </c>
      <c r="T46" s="23">
        <f>SUMPRODUCT(ISNUMBER(SEARCH(""&amp;'DataSource-Tool-Coverage'!A$2:A$36&amp;","," "&amp;'Detailed Techniques'!F46&amp;","))+0,'DataSource-Tool-Coverage'!$F$2:$F$36)/(LEN(TRIM(F46))-LEN(SUBSTITUTE(TRIM(F46),",",""))+1)</f>
        <v>1</v>
      </c>
      <c r="U46" s="20" t="str">
        <f t="shared" si="5"/>
        <v>80-100</v>
      </c>
      <c r="V46" s="23">
        <f>SUMPRODUCT(ISNUMBER(SEARCH(""&amp;'DataSource-Tool-Coverage'!A$2:A$36&amp;","," "&amp;'Detailed Techniques'!F46&amp;","))+0,'DataSource-Tool-Coverage'!$G$2:$G$36)/(LEN(TRIM(F46))-LEN(SUBSTITUTE(TRIM(F46),",",""))+1)</f>
        <v>0</v>
      </c>
      <c r="W46" s="20" t="str">
        <f t="shared" si="6"/>
        <v>0-20</v>
      </c>
      <c r="X46" s="23">
        <f>SUMPRODUCT(ISNUMBER(SEARCH(""&amp;'DataSource-Tool-Coverage'!A$2:A$36&amp;","," "&amp;'Detailed Techniques'!F46&amp;","))+0,'DataSource-Tool-Coverage'!$H$2:$H$36)/(LEN(TRIM(F46))-LEN(SUBSTITUTE(TRIM(F46),",",""))+1)</f>
        <v>0</v>
      </c>
      <c r="Y46" s="20" t="str">
        <f t="shared" si="7"/>
        <v>0-20</v>
      </c>
    </row>
    <row r="47" spans="1:25" ht="142.5" customHeight="1" x14ac:dyDescent="0.2">
      <c r="A47" s="8" t="s">
        <v>54</v>
      </c>
      <c r="B47" s="8" t="s">
        <v>4</v>
      </c>
      <c r="C47" s="8" t="s">
        <v>207</v>
      </c>
      <c r="D47" s="10" t="s">
        <v>208</v>
      </c>
      <c r="E47" s="10" t="s">
        <v>354</v>
      </c>
      <c r="F47" s="22" t="s">
        <v>790</v>
      </c>
      <c r="G47" s="10" t="str">
        <f>INDEX('Score Defs'!A$3:A$8,MATCH('Detailed Techniques'!K47,'Score Defs'!B$3:B$8,0))</f>
        <v>Poor</v>
      </c>
      <c r="H47" s="66">
        <f>FLOOR(SUMPRODUCT(ISNUMBER(SEARCH(""&amp;'DataQuality-Scores'!A$3:A$37&amp;","," "&amp;'Detailed Techniques'!F47&amp;","))+0,'DataQuality-Scores'!B$3:B$37)/(LEN(TRIM(F47))-LEN(SUBSTITUTE(TRIM(F47),",",""))+1),1)</f>
        <v>1</v>
      </c>
      <c r="I47" s="66">
        <v>3</v>
      </c>
      <c r="J47" s="66">
        <v>1</v>
      </c>
      <c r="K47" s="66">
        <f t="shared" si="0"/>
        <v>1</v>
      </c>
      <c r="L47" s="23">
        <f>SUMPRODUCT(ISNUMBER(SEARCH(""&amp;'DataSource-Tool-Coverage'!A$2:A$36&amp;","," "&amp;'Detailed Techniques'!F47&amp;","))+0,'DataSource-Tool-Coverage'!$B$2:$B$36)/(LEN(TRIM(F47))-LEN(SUBSTITUTE(TRIM(F47),",",""))+1)</f>
        <v>0.4</v>
      </c>
      <c r="M47" s="20" t="str">
        <f t="shared" si="1"/>
        <v>40-60</v>
      </c>
      <c r="N47" s="23">
        <f>SUMPRODUCT(ISNUMBER(SEARCH(""&amp;'DataSource-Tool-Coverage'!A$2:A$36&amp;","," "&amp;'Detailed Techniques'!F47&amp;","))+0,'DataSource-Tool-Coverage'!$C$2:$C$36)/(LEN(TRIM(F47))-LEN(SUBSTITUTE(TRIM(F47),",",""))+1)</f>
        <v>0.4</v>
      </c>
      <c r="O47" s="20" t="str">
        <f t="shared" si="2"/>
        <v>40-60</v>
      </c>
      <c r="P47" s="23">
        <f>SUMPRODUCT(ISNUMBER(SEARCH(""&amp;'DataSource-Tool-Coverage'!A$2:A$36&amp;","," "&amp;'Detailed Techniques'!F47&amp;","))+0,'DataSource-Tool-Coverage'!$D$2:$D$36)/(LEN(TRIM(F47))-LEN(SUBSTITUTE(TRIM(F47),",",""))+1)</f>
        <v>0.4</v>
      </c>
      <c r="Q47" s="20" t="str">
        <f t="shared" si="3"/>
        <v>40-60</v>
      </c>
      <c r="R47" s="23">
        <f>SUMPRODUCT(ISNUMBER(SEARCH(""&amp;'DataSource-Tool-Coverage'!A$2:A$36&amp;","," "&amp;'Detailed Techniques'!F47&amp;","))+0,'DataSource-Tool-Coverage'!$E$2:$E$36)/(LEN(TRIM(F47))-LEN(SUBSTITUTE(TRIM(F47),",",""))+1)</f>
        <v>0</v>
      </c>
      <c r="S47" s="20" t="str">
        <f t="shared" si="4"/>
        <v>0-20</v>
      </c>
      <c r="T47" s="23">
        <f>SUMPRODUCT(ISNUMBER(SEARCH(""&amp;'DataSource-Tool-Coverage'!A$2:A$36&amp;","," "&amp;'Detailed Techniques'!F47&amp;","))+0,'DataSource-Tool-Coverage'!$F$2:$F$36)/(LEN(TRIM(F47))-LEN(SUBSTITUTE(TRIM(F47),",",""))+1)</f>
        <v>0</v>
      </c>
      <c r="U47" s="20" t="str">
        <f t="shared" si="5"/>
        <v>0-20</v>
      </c>
      <c r="V47" s="23">
        <f>SUMPRODUCT(ISNUMBER(SEARCH(""&amp;'DataSource-Tool-Coverage'!A$2:A$36&amp;","," "&amp;'Detailed Techniques'!F47&amp;","))+0,'DataSource-Tool-Coverage'!$G$2:$G$36)/(LEN(TRIM(F47))-LEN(SUBSTITUTE(TRIM(F47),",",""))+1)</f>
        <v>0.6</v>
      </c>
      <c r="W47" s="20" t="str">
        <f t="shared" si="6"/>
        <v>60-80</v>
      </c>
      <c r="X47" s="23">
        <f>SUMPRODUCT(ISNUMBER(SEARCH(""&amp;'DataSource-Tool-Coverage'!A$2:A$36&amp;","," "&amp;'Detailed Techniques'!F47&amp;","))+0,'DataSource-Tool-Coverage'!$H$2:$H$36)/(LEN(TRIM(F47))-LEN(SUBSTITUTE(TRIM(F47),",",""))+1)</f>
        <v>0.6</v>
      </c>
      <c r="Y47" s="20" t="str">
        <f t="shared" si="7"/>
        <v>60-80</v>
      </c>
    </row>
    <row r="48" spans="1:25" ht="90" x14ac:dyDescent="0.2">
      <c r="A48" s="8" t="s">
        <v>119</v>
      </c>
      <c r="B48" s="8" t="s">
        <v>6</v>
      </c>
      <c r="C48" s="8" t="s">
        <v>209</v>
      </c>
      <c r="D48" s="10" t="s">
        <v>502</v>
      </c>
      <c r="E48" s="10" t="s">
        <v>503</v>
      </c>
      <c r="F48" s="22" t="s">
        <v>791</v>
      </c>
      <c r="G48" s="10" t="str">
        <f>INDEX('Score Defs'!A$3:A$8,MATCH('Detailed Techniques'!K48,'Score Defs'!B$3:B$8,0))</f>
        <v>Poor</v>
      </c>
      <c r="H48" s="66">
        <f>FLOOR(SUMPRODUCT(ISNUMBER(SEARCH(""&amp;'DataQuality-Scores'!A$3:A$37&amp;","," "&amp;'Detailed Techniques'!F48&amp;","))+0,'DataQuality-Scores'!B$3:B$37)/(LEN(TRIM(F48))-LEN(SUBSTITUTE(TRIM(F48),",",""))+1),1)</f>
        <v>1</v>
      </c>
      <c r="I48" s="66">
        <v>3</v>
      </c>
      <c r="J48" s="66">
        <v>1</v>
      </c>
      <c r="K48" s="66">
        <f t="shared" si="0"/>
        <v>1</v>
      </c>
      <c r="L48" s="23">
        <f>SUMPRODUCT(ISNUMBER(SEARCH(""&amp;'DataSource-Tool-Coverage'!A$2:A$36&amp;","," "&amp;'Detailed Techniques'!F48&amp;","))+0,'DataSource-Tool-Coverage'!$B$2:$B$36)/(LEN(TRIM(F48))-LEN(SUBSTITUTE(TRIM(F48),",",""))+1)</f>
        <v>0.75</v>
      </c>
      <c r="M48" s="20" t="str">
        <f t="shared" si="1"/>
        <v>60-80</v>
      </c>
      <c r="N48" s="23">
        <f>SUMPRODUCT(ISNUMBER(SEARCH(""&amp;'DataSource-Tool-Coverage'!A$2:A$36&amp;","," "&amp;'Detailed Techniques'!F48&amp;","))+0,'DataSource-Tool-Coverage'!$C$2:$C$36)/(LEN(TRIM(F48))-LEN(SUBSTITUTE(TRIM(F48),",",""))+1)</f>
        <v>0.5</v>
      </c>
      <c r="O48" s="20" t="str">
        <f t="shared" si="2"/>
        <v>40-60</v>
      </c>
      <c r="P48" s="23">
        <f>SUMPRODUCT(ISNUMBER(SEARCH(""&amp;'DataSource-Tool-Coverage'!A$2:A$36&amp;","," "&amp;'Detailed Techniques'!F48&amp;","))+0,'DataSource-Tool-Coverage'!$D$2:$D$36)/(LEN(TRIM(F48))-LEN(SUBSTITUTE(TRIM(F48),",",""))+1)</f>
        <v>0.25</v>
      </c>
      <c r="Q48" s="20" t="str">
        <f t="shared" si="3"/>
        <v>20-40</v>
      </c>
      <c r="R48" s="23">
        <f>SUMPRODUCT(ISNUMBER(SEARCH(""&amp;'DataSource-Tool-Coverage'!A$2:A$36&amp;","," "&amp;'Detailed Techniques'!F48&amp;","))+0,'DataSource-Tool-Coverage'!$E$2:$E$36)/(LEN(TRIM(F48))-LEN(SUBSTITUTE(TRIM(F48),",",""))+1)</f>
        <v>0.25</v>
      </c>
      <c r="S48" s="20" t="str">
        <f t="shared" si="4"/>
        <v>20-40</v>
      </c>
      <c r="T48" s="23">
        <f>SUMPRODUCT(ISNUMBER(SEARCH(""&amp;'DataSource-Tool-Coverage'!A$2:A$36&amp;","," "&amp;'Detailed Techniques'!F48&amp;","))+0,'DataSource-Tool-Coverage'!$F$2:$F$36)/(LEN(TRIM(F48))-LEN(SUBSTITUTE(TRIM(F48),",",""))+1)</f>
        <v>0.25</v>
      </c>
      <c r="U48" s="20" t="str">
        <f t="shared" si="5"/>
        <v>20-40</v>
      </c>
      <c r="V48" s="23">
        <f>SUMPRODUCT(ISNUMBER(SEARCH(""&amp;'DataSource-Tool-Coverage'!A$2:A$36&amp;","," "&amp;'Detailed Techniques'!F48&amp;","))+0,'DataSource-Tool-Coverage'!$G$2:$G$36)/(LEN(TRIM(F48))-LEN(SUBSTITUTE(TRIM(F48),",",""))+1)</f>
        <v>0.25</v>
      </c>
      <c r="W48" s="20" t="str">
        <f t="shared" si="6"/>
        <v>20-40</v>
      </c>
      <c r="X48" s="23">
        <f>SUMPRODUCT(ISNUMBER(SEARCH(""&amp;'DataSource-Tool-Coverage'!A$2:A$36&amp;","," "&amp;'Detailed Techniques'!F48&amp;","))+0,'DataSource-Tool-Coverage'!$H$2:$H$36)/(LEN(TRIM(F48))-LEN(SUBSTITUTE(TRIM(F48),",",""))+1)</f>
        <v>0.25</v>
      </c>
      <c r="Y48" s="20" t="str">
        <f t="shared" si="7"/>
        <v>20-40</v>
      </c>
    </row>
    <row r="49" spans="1:25" ht="60" x14ac:dyDescent="0.2">
      <c r="A49" s="8" t="s">
        <v>50</v>
      </c>
      <c r="B49" s="8" t="s">
        <v>8</v>
      </c>
      <c r="C49" s="8" t="s">
        <v>210</v>
      </c>
      <c r="D49" s="10" t="s">
        <v>211</v>
      </c>
      <c r="E49" s="10" t="s">
        <v>386</v>
      </c>
      <c r="F49" s="22" t="s">
        <v>792</v>
      </c>
      <c r="G49" s="10" t="str">
        <f>INDEX('Score Defs'!A$3:A$8,MATCH('Detailed Techniques'!K49,'Score Defs'!B$3:B$8,0))</f>
        <v>Poor</v>
      </c>
      <c r="H49" s="66">
        <f>FLOOR(SUMPRODUCT(ISNUMBER(SEARCH(""&amp;'DataQuality-Scores'!A$3:A$37&amp;","," "&amp;'Detailed Techniques'!F49&amp;","))+0,'DataQuality-Scores'!B$3:B$37)/(LEN(TRIM(F49))-LEN(SUBSTITUTE(TRIM(F49),",",""))+1),1)</f>
        <v>1</v>
      </c>
      <c r="I49" s="66">
        <v>3</v>
      </c>
      <c r="J49" s="66">
        <v>1</v>
      </c>
      <c r="K49" s="66">
        <f t="shared" si="0"/>
        <v>1</v>
      </c>
      <c r="L49" s="23">
        <f>SUMPRODUCT(ISNUMBER(SEARCH(""&amp;'DataSource-Tool-Coverage'!A$2:A$36&amp;","," "&amp;'Detailed Techniques'!F49&amp;","))+0,'DataSource-Tool-Coverage'!$B$2:$B$36)/(LEN(TRIM(F49))-LEN(SUBSTITUTE(TRIM(F49),",",""))+1)</f>
        <v>0.33333333333333331</v>
      </c>
      <c r="M49" s="20" t="str">
        <f t="shared" si="1"/>
        <v>20-40</v>
      </c>
      <c r="N49" s="23">
        <f>SUMPRODUCT(ISNUMBER(SEARCH(""&amp;'DataSource-Tool-Coverage'!A$2:A$36&amp;","," "&amp;'Detailed Techniques'!F49&amp;","))+0,'DataSource-Tool-Coverage'!$C$2:$C$36)/(LEN(TRIM(F49))-LEN(SUBSTITUTE(TRIM(F49),",",""))+1)</f>
        <v>0.33333333333333331</v>
      </c>
      <c r="O49" s="20" t="str">
        <f t="shared" si="2"/>
        <v>20-40</v>
      </c>
      <c r="P49" s="23">
        <f>SUMPRODUCT(ISNUMBER(SEARCH(""&amp;'DataSource-Tool-Coverage'!A$2:A$36&amp;","," "&amp;'Detailed Techniques'!F49&amp;","))+0,'DataSource-Tool-Coverage'!$D$2:$D$36)/(LEN(TRIM(F49))-LEN(SUBSTITUTE(TRIM(F49),",",""))+1)</f>
        <v>0.33333333333333331</v>
      </c>
      <c r="Q49" s="20" t="str">
        <f t="shared" si="3"/>
        <v>20-40</v>
      </c>
      <c r="R49" s="23">
        <f>SUMPRODUCT(ISNUMBER(SEARCH(""&amp;'DataSource-Tool-Coverage'!A$2:A$36&amp;","," "&amp;'Detailed Techniques'!F49&amp;","))+0,'DataSource-Tool-Coverage'!$E$2:$E$36)/(LEN(TRIM(F49))-LEN(SUBSTITUTE(TRIM(F49),",",""))+1)</f>
        <v>0.16666666666666666</v>
      </c>
      <c r="S49" s="20" t="str">
        <f t="shared" si="4"/>
        <v>0-20</v>
      </c>
      <c r="T49" s="23">
        <f>SUMPRODUCT(ISNUMBER(SEARCH(""&amp;'DataSource-Tool-Coverage'!A$2:A$36&amp;","," "&amp;'Detailed Techniques'!F49&amp;","))+0,'DataSource-Tool-Coverage'!$F$2:$F$36)/(LEN(TRIM(F49))-LEN(SUBSTITUTE(TRIM(F49),",",""))+1)</f>
        <v>0.16666666666666666</v>
      </c>
      <c r="U49" s="20" t="str">
        <f t="shared" si="5"/>
        <v>0-20</v>
      </c>
      <c r="V49" s="23">
        <f>SUMPRODUCT(ISNUMBER(SEARCH(""&amp;'DataSource-Tool-Coverage'!A$2:A$36&amp;","," "&amp;'Detailed Techniques'!F49&amp;","))+0,'DataSource-Tool-Coverage'!$G$2:$G$36)/(LEN(TRIM(F49))-LEN(SUBSTITUTE(TRIM(F49),",",""))+1)</f>
        <v>0.5</v>
      </c>
      <c r="W49" s="20" t="str">
        <f t="shared" si="6"/>
        <v>40-60</v>
      </c>
      <c r="X49" s="23">
        <f>SUMPRODUCT(ISNUMBER(SEARCH(""&amp;'DataSource-Tool-Coverage'!A$2:A$36&amp;","," "&amp;'Detailed Techniques'!F49&amp;","))+0,'DataSource-Tool-Coverage'!$H$2:$H$36)/(LEN(TRIM(F49))-LEN(SUBSTITUTE(TRIM(F49),",",""))+1)</f>
        <v>0.5</v>
      </c>
      <c r="Y49" s="20" t="str">
        <f t="shared" si="7"/>
        <v>40-60</v>
      </c>
    </row>
    <row r="50" spans="1:25" ht="117.75" customHeight="1" x14ac:dyDescent="0.2">
      <c r="A50" s="8" t="s">
        <v>717</v>
      </c>
      <c r="B50" s="8" t="s">
        <v>4</v>
      </c>
      <c r="C50" s="8" t="s">
        <v>212</v>
      </c>
      <c r="D50" s="10" t="s">
        <v>412</v>
      </c>
      <c r="E50" s="10" t="s">
        <v>354</v>
      </c>
      <c r="F50" s="22" t="s">
        <v>764</v>
      </c>
      <c r="G50" s="10" t="str">
        <f>INDEX('Score Defs'!A$3:A$8,MATCH('Detailed Techniques'!K50,'Score Defs'!B$3:B$8,0))</f>
        <v>Poor</v>
      </c>
      <c r="H50" s="66">
        <f>FLOOR(SUMPRODUCT(ISNUMBER(SEARCH(""&amp;'DataQuality-Scores'!A$3:A$37&amp;","," "&amp;'Detailed Techniques'!F50&amp;","))+0,'DataQuality-Scores'!B$3:B$37)/(LEN(TRIM(F50))-LEN(SUBSTITUTE(TRIM(F50),",",""))+1),1)</f>
        <v>1</v>
      </c>
      <c r="I50" s="66">
        <v>3</v>
      </c>
      <c r="J50" s="66">
        <v>1</v>
      </c>
      <c r="K50" s="66">
        <f t="shared" si="0"/>
        <v>1</v>
      </c>
      <c r="L50" s="23">
        <f>SUMPRODUCT(ISNUMBER(SEARCH(""&amp;'DataSource-Tool-Coverage'!A$2:A$36&amp;","," "&amp;'Detailed Techniques'!F50&amp;","))+0,'DataSource-Tool-Coverage'!$B$2:$B$36)/(LEN(TRIM(F50))-LEN(SUBSTITUTE(TRIM(F50),",",""))+1)</f>
        <v>1</v>
      </c>
      <c r="M50" s="20" t="str">
        <f t="shared" si="1"/>
        <v>80-100</v>
      </c>
      <c r="N50" s="23">
        <f>SUMPRODUCT(ISNUMBER(SEARCH(""&amp;'DataSource-Tool-Coverage'!A$2:A$36&amp;","," "&amp;'Detailed Techniques'!F50&amp;","))+0,'DataSource-Tool-Coverage'!$C$2:$C$36)/(LEN(TRIM(F50))-LEN(SUBSTITUTE(TRIM(F50),",",""))+1)</f>
        <v>1</v>
      </c>
      <c r="O50" s="20" t="str">
        <f t="shared" si="2"/>
        <v>80-100</v>
      </c>
      <c r="P50" s="23">
        <f>SUMPRODUCT(ISNUMBER(SEARCH(""&amp;'DataSource-Tool-Coverage'!A$2:A$36&amp;","," "&amp;'Detailed Techniques'!F50&amp;","))+0,'DataSource-Tool-Coverage'!$D$2:$D$36)/(LEN(TRIM(F50))-LEN(SUBSTITUTE(TRIM(F50),",",""))+1)</f>
        <v>0</v>
      </c>
      <c r="Q50" s="20" t="str">
        <f t="shared" si="3"/>
        <v>0-20</v>
      </c>
      <c r="R50" s="23">
        <f>SUMPRODUCT(ISNUMBER(SEARCH(""&amp;'DataSource-Tool-Coverage'!A$2:A$36&amp;","," "&amp;'Detailed Techniques'!F50&amp;","))+0,'DataSource-Tool-Coverage'!$E$2:$E$36)/(LEN(TRIM(F50))-LEN(SUBSTITUTE(TRIM(F50),",",""))+1)</f>
        <v>0.5</v>
      </c>
      <c r="S50" s="20" t="str">
        <f t="shared" si="4"/>
        <v>40-60</v>
      </c>
      <c r="T50" s="23">
        <f>SUMPRODUCT(ISNUMBER(SEARCH(""&amp;'DataSource-Tool-Coverage'!A$2:A$36&amp;","," "&amp;'Detailed Techniques'!F50&amp;","))+0,'DataSource-Tool-Coverage'!$F$2:$F$36)/(LEN(TRIM(F50))-LEN(SUBSTITUTE(TRIM(F50),",",""))+1)</f>
        <v>0.5</v>
      </c>
      <c r="U50" s="20" t="str">
        <f t="shared" si="5"/>
        <v>40-60</v>
      </c>
      <c r="V50" s="23">
        <f>SUMPRODUCT(ISNUMBER(SEARCH(""&amp;'DataSource-Tool-Coverage'!A$2:A$36&amp;","," "&amp;'Detailed Techniques'!F50&amp;","))+0,'DataSource-Tool-Coverage'!$G$2:$G$36)/(LEN(TRIM(F50))-LEN(SUBSTITUTE(TRIM(F50),",",""))+1)</f>
        <v>0</v>
      </c>
      <c r="W50" s="20" t="str">
        <f t="shared" si="6"/>
        <v>0-20</v>
      </c>
      <c r="X50" s="23">
        <f>SUMPRODUCT(ISNUMBER(SEARCH(""&amp;'DataSource-Tool-Coverage'!A$2:A$36&amp;","," "&amp;'Detailed Techniques'!F50&amp;","))+0,'DataSource-Tool-Coverage'!$H$2:$H$36)/(LEN(TRIM(F50))-LEN(SUBSTITUTE(TRIM(F50),",",""))+1)</f>
        <v>0</v>
      </c>
      <c r="Y50" s="20" t="str">
        <f t="shared" si="7"/>
        <v>0-20</v>
      </c>
    </row>
    <row r="51" spans="1:25" ht="105" x14ac:dyDescent="0.2">
      <c r="A51" s="8" t="s">
        <v>83</v>
      </c>
      <c r="B51" s="8" t="s">
        <v>660</v>
      </c>
      <c r="C51" s="8" t="s">
        <v>213</v>
      </c>
      <c r="D51" s="10" t="s">
        <v>428</v>
      </c>
      <c r="E51" s="10" t="s">
        <v>429</v>
      </c>
      <c r="F51" s="22" t="s">
        <v>768</v>
      </c>
      <c r="G51" s="10" t="str">
        <f>INDEX('Score Defs'!A$3:A$8,MATCH('Detailed Techniques'!K51,'Score Defs'!B$3:B$8,0))</f>
        <v>Poor</v>
      </c>
      <c r="H51" s="66">
        <f>FLOOR(SUMPRODUCT(ISNUMBER(SEARCH(""&amp;'DataQuality-Scores'!A$3:A$37&amp;","," "&amp;'Detailed Techniques'!F51&amp;","))+0,'DataQuality-Scores'!B$3:B$37)/(LEN(TRIM(F51))-LEN(SUBSTITUTE(TRIM(F51),",",""))+1),1)</f>
        <v>1</v>
      </c>
      <c r="I51" s="66">
        <v>3</v>
      </c>
      <c r="J51" s="66">
        <v>1</v>
      </c>
      <c r="K51" s="66">
        <f t="shared" si="0"/>
        <v>1</v>
      </c>
      <c r="L51" s="23">
        <f>SUMPRODUCT(ISNUMBER(SEARCH(""&amp;'DataSource-Tool-Coverage'!A$2:A$36&amp;","," "&amp;'Detailed Techniques'!F51&amp;","))+0,'DataSource-Tool-Coverage'!$B$2:$B$36)/(LEN(TRIM(F51))-LEN(SUBSTITUTE(TRIM(F51),",",""))+1)</f>
        <v>1</v>
      </c>
      <c r="M51" s="20" t="str">
        <f t="shared" si="1"/>
        <v>80-100</v>
      </c>
      <c r="N51" s="23">
        <f>SUMPRODUCT(ISNUMBER(SEARCH(""&amp;'DataSource-Tool-Coverage'!A$2:A$36&amp;","," "&amp;'Detailed Techniques'!F51&amp;","))+0,'DataSource-Tool-Coverage'!$C$2:$C$36)/(LEN(TRIM(F51))-LEN(SUBSTITUTE(TRIM(F51),",",""))+1)</f>
        <v>1</v>
      </c>
      <c r="O51" s="20" t="str">
        <f t="shared" si="2"/>
        <v>80-100</v>
      </c>
      <c r="P51" s="23">
        <f>SUMPRODUCT(ISNUMBER(SEARCH(""&amp;'DataSource-Tool-Coverage'!A$2:A$36&amp;","," "&amp;'Detailed Techniques'!F51&amp;","))+0,'DataSource-Tool-Coverage'!$D$2:$D$36)/(LEN(TRIM(F51))-LEN(SUBSTITUTE(TRIM(F51),",",""))+1)</f>
        <v>0</v>
      </c>
      <c r="Q51" s="20" t="str">
        <f t="shared" si="3"/>
        <v>0-20</v>
      </c>
      <c r="R51" s="23">
        <f>SUMPRODUCT(ISNUMBER(SEARCH(""&amp;'DataSource-Tool-Coverage'!A$2:A$36&amp;","," "&amp;'Detailed Techniques'!F51&amp;","))+0,'DataSource-Tool-Coverage'!$E$2:$E$36)/(LEN(TRIM(F51))-LEN(SUBSTITUTE(TRIM(F51),",",""))+1)</f>
        <v>0.33333333333333331</v>
      </c>
      <c r="S51" s="20" t="str">
        <f t="shared" si="4"/>
        <v>20-40</v>
      </c>
      <c r="T51" s="23">
        <f>SUMPRODUCT(ISNUMBER(SEARCH(""&amp;'DataSource-Tool-Coverage'!A$2:A$36&amp;","," "&amp;'Detailed Techniques'!F51&amp;","))+0,'DataSource-Tool-Coverage'!$F$2:$F$36)/(LEN(TRIM(F51))-LEN(SUBSTITUTE(TRIM(F51),",",""))+1)</f>
        <v>0.33333333333333331</v>
      </c>
      <c r="U51" s="20" t="str">
        <f t="shared" si="5"/>
        <v>20-40</v>
      </c>
      <c r="V51" s="23">
        <f>SUMPRODUCT(ISNUMBER(SEARCH(""&amp;'DataSource-Tool-Coverage'!A$2:A$36&amp;","," "&amp;'Detailed Techniques'!F51&amp;","))+0,'DataSource-Tool-Coverage'!$G$2:$G$36)/(LEN(TRIM(F51))-LEN(SUBSTITUTE(TRIM(F51),",",""))+1)</f>
        <v>0</v>
      </c>
      <c r="W51" s="20" t="str">
        <f t="shared" si="6"/>
        <v>0-20</v>
      </c>
      <c r="X51" s="23">
        <f>SUMPRODUCT(ISNUMBER(SEARCH(""&amp;'DataSource-Tool-Coverage'!A$2:A$36&amp;","," "&amp;'Detailed Techniques'!F51&amp;","))+0,'DataSource-Tool-Coverage'!$H$2:$H$36)/(LEN(TRIM(F51))-LEN(SUBSTITUTE(TRIM(F51),",",""))+1)</f>
        <v>0</v>
      </c>
      <c r="Y51" s="20" t="str">
        <f t="shared" si="7"/>
        <v>0-20</v>
      </c>
    </row>
    <row r="52" spans="1:25" ht="144.75" customHeight="1" x14ac:dyDescent="0.2">
      <c r="A52" s="8" t="s">
        <v>85</v>
      </c>
      <c r="B52" s="8" t="s">
        <v>5</v>
      </c>
      <c r="C52" s="8" t="s">
        <v>214</v>
      </c>
      <c r="D52" s="10" t="s">
        <v>215</v>
      </c>
      <c r="E52" s="10" t="s">
        <v>479</v>
      </c>
      <c r="F52" s="22" t="s">
        <v>783</v>
      </c>
      <c r="G52" s="10" t="str">
        <f>INDEX('Score Defs'!A$3:A$8,MATCH('Detailed Techniques'!K52,'Score Defs'!B$3:B$8,0))</f>
        <v>Poor</v>
      </c>
      <c r="H52" s="66">
        <f>FLOOR(SUMPRODUCT(ISNUMBER(SEARCH(""&amp;'DataQuality-Scores'!A$3:A$37&amp;","," "&amp;'Detailed Techniques'!F52&amp;","))+0,'DataQuality-Scores'!B$3:B$37)/(LEN(TRIM(F52))-LEN(SUBSTITUTE(TRIM(F52),",",""))+1),1)</f>
        <v>1</v>
      </c>
      <c r="I52" s="66">
        <v>3</v>
      </c>
      <c r="J52" s="66">
        <v>1</v>
      </c>
      <c r="K52" s="66">
        <f t="shared" si="0"/>
        <v>1</v>
      </c>
      <c r="L52" s="23">
        <f>SUMPRODUCT(ISNUMBER(SEARCH(""&amp;'DataSource-Tool-Coverage'!A$2:A$36&amp;","," "&amp;'Detailed Techniques'!F52&amp;","))+0,'DataSource-Tool-Coverage'!$B$2:$B$36)/(LEN(TRIM(F52))-LEN(SUBSTITUTE(TRIM(F52),",",""))+1)</f>
        <v>1</v>
      </c>
      <c r="M52" s="20" t="str">
        <f t="shared" si="1"/>
        <v>80-100</v>
      </c>
      <c r="N52" s="23">
        <f>SUMPRODUCT(ISNUMBER(SEARCH(""&amp;'DataSource-Tool-Coverage'!A$2:A$36&amp;","," "&amp;'Detailed Techniques'!F52&amp;","))+0,'DataSource-Tool-Coverage'!$C$2:$C$36)/(LEN(TRIM(F52))-LEN(SUBSTITUTE(TRIM(F52),",",""))+1)</f>
        <v>1</v>
      </c>
      <c r="O52" s="20" t="str">
        <f t="shared" si="2"/>
        <v>80-100</v>
      </c>
      <c r="P52" s="23">
        <f>SUMPRODUCT(ISNUMBER(SEARCH(""&amp;'DataSource-Tool-Coverage'!A$2:A$36&amp;","," "&amp;'Detailed Techniques'!F52&amp;","))+0,'DataSource-Tool-Coverage'!$D$2:$D$36)/(LEN(TRIM(F52))-LEN(SUBSTITUTE(TRIM(F52),",",""))+1)</f>
        <v>0</v>
      </c>
      <c r="Q52" s="20" t="str">
        <f t="shared" si="3"/>
        <v>0-20</v>
      </c>
      <c r="R52" s="23">
        <f>SUMPRODUCT(ISNUMBER(SEARCH(""&amp;'DataSource-Tool-Coverage'!A$2:A$36&amp;","," "&amp;'Detailed Techniques'!F52&amp;","))+0,'DataSource-Tool-Coverage'!$E$2:$E$36)/(LEN(TRIM(F52))-LEN(SUBSTITUTE(TRIM(F52),",",""))+1)</f>
        <v>1</v>
      </c>
      <c r="S52" s="20" t="str">
        <f t="shared" si="4"/>
        <v>80-100</v>
      </c>
      <c r="T52" s="23">
        <f>SUMPRODUCT(ISNUMBER(SEARCH(""&amp;'DataSource-Tool-Coverage'!A$2:A$36&amp;","," "&amp;'Detailed Techniques'!F52&amp;","))+0,'DataSource-Tool-Coverage'!$F$2:$F$36)/(LEN(TRIM(F52))-LEN(SUBSTITUTE(TRIM(F52),",",""))+1)</f>
        <v>1</v>
      </c>
      <c r="U52" s="20" t="str">
        <f t="shared" si="5"/>
        <v>80-100</v>
      </c>
      <c r="V52" s="23">
        <f>SUMPRODUCT(ISNUMBER(SEARCH(""&amp;'DataSource-Tool-Coverage'!A$2:A$36&amp;","," "&amp;'Detailed Techniques'!F52&amp;","))+0,'DataSource-Tool-Coverage'!$G$2:$G$36)/(LEN(TRIM(F52))-LEN(SUBSTITUTE(TRIM(F52),",",""))+1)</f>
        <v>0</v>
      </c>
      <c r="W52" s="20" t="str">
        <f t="shared" si="6"/>
        <v>0-20</v>
      </c>
      <c r="X52" s="23">
        <f>SUMPRODUCT(ISNUMBER(SEARCH(""&amp;'DataSource-Tool-Coverage'!A$2:A$36&amp;","," "&amp;'Detailed Techniques'!F52&amp;","))+0,'DataSource-Tool-Coverage'!$H$2:$H$36)/(LEN(TRIM(F52))-LEN(SUBSTITUTE(TRIM(F52),",",""))+1)</f>
        <v>0</v>
      </c>
      <c r="Y52" s="20" t="str">
        <f t="shared" si="7"/>
        <v>0-20</v>
      </c>
    </row>
    <row r="53" spans="1:25" ht="212.25" customHeight="1" x14ac:dyDescent="0.2">
      <c r="A53" s="8" t="s">
        <v>73</v>
      </c>
      <c r="B53" s="8" t="s">
        <v>8</v>
      </c>
      <c r="C53" s="8" t="s">
        <v>216</v>
      </c>
      <c r="D53" s="10" t="s">
        <v>217</v>
      </c>
      <c r="E53" s="10" t="s">
        <v>389</v>
      </c>
      <c r="F53" s="22" t="s">
        <v>793</v>
      </c>
      <c r="G53" s="10" t="str">
        <f>INDEX('Score Defs'!A$3:A$8,MATCH('Detailed Techniques'!K53,'Score Defs'!B$3:B$8,0))</f>
        <v>Poor</v>
      </c>
      <c r="H53" s="66">
        <f>FLOOR(SUMPRODUCT(ISNUMBER(SEARCH(""&amp;'DataQuality-Scores'!A$3:A$37&amp;","," "&amp;'Detailed Techniques'!F53&amp;","))+0,'DataQuality-Scores'!B$3:B$37)/(LEN(TRIM(F53))-LEN(SUBSTITUTE(TRIM(F53),",",""))+1),1)</f>
        <v>1</v>
      </c>
      <c r="I53" s="66">
        <v>3</v>
      </c>
      <c r="J53" s="66">
        <v>1</v>
      </c>
      <c r="K53" s="66">
        <f t="shared" si="0"/>
        <v>1</v>
      </c>
      <c r="L53" s="23">
        <f>SUMPRODUCT(ISNUMBER(SEARCH(""&amp;'DataSource-Tool-Coverage'!A$2:A$36&amp;","," "&amp;'Detailed Techniques'!F53&amp;","))+0,'DataSource-Tool-Coverage'!$B$2:$B$36)/(LEN(TRIM(F53))-LEN(SUBSTITUTE(TRIM(F53),",",""))+1)</f>
        <v>1</v>
      </c>
      <c r="M53" s="20" t="str">
        <f t="shared" si="1"/>
        <v>80-100</v>
      </c>
      <c r="N53" s="23">
        <f>SUMPRODUCT(ISNUMBER(SEARCH(""&amp;'DataSource-Tool-Coverage'!A$2:A$36&amp;","," "&amp;'Detailed Techniques'!F53&amp;","))+0,'DataSource-Tool-Coverage'!$C$2:$C$36)/(LEN(TRIM(F53))-LEN(SUBSTITUTE(TRIM(F53),",",""))+1)</f>
        <v>0.5</v>
      </c>
      <c r="O53" s="20" t="str">
        <f t="shared" si="2"/>
        <v>40-60</v>
      </c>
      <c r="P53" s="23">
        <f>SUMPRODUCT(ISNUMBER(SEARCH(""&amp;'DataSource-Tool-Coverage'!A$2:A$36&amp;","," "&amp;'Detailed Techniques'!F53&amp;","))+0,'DataSource-Tool-Coverage'!$D$2:$D$36)/(LEN(TRIM(F53))-LEN(SUBSTITUTE(TRIM(F53),",",""))+1)</f>
        <v>0</v>
      </c>
      <c r="Q53" s="20" t="str">
        <f t="shared" si="3"/>
        <v>0-20</v>
      </c>
      <c r="R53" s="23">
        <f>SUMPRODUCT(ISNUMBER(SEARCH(""&amp;'DataSource-Tool-Coverage'!A$2:A$36&amp;","," "&amp;'Detailed Techniques'!F53&amp;","))+0,'DataSource-Tool-Coverage'!$E$2:$E$36)/(LEN(TRIM(F53))-LEN(SUBSTITUTE(TRIM(F53),",",""))+1)</f>
        <v>1</v>
      </c>
      <c r="S53" s="20" t="str">
        <f t="shared" si="4"/>
        <v>80-100</v>
      </c>
      <c r="T53" s="23">
        <f>SUMPRODUCT(ISNUMBER(SEARCH(""&amp;'DataSource-Tool-Coverage'!A$2:A$36&amp;","," "&amp;'Detailed Techniques'!F53&amp;","))+0,'DataSource-Tool-Coverage'!$F$2:$F$36)/(LEN(TRIM(F53))-LEN(SUBSTITUTE(TRIM(F53),",",""))+1)</f>
        <v>0.5</v>
      </c>
      <c r="U53" s="20" t="str">
        <f t="shared" si="5"/>
        <v>40-60</v>
      </c>
      <c r="V53" s="23">
        <f>SUMPRODUCT(ISNUMBER(SEARCH(""&amp;'DataSource-Tool-Coverage'!A$2:A$36&amp;","," "&amp;'Detailed Techniques'!F53&amp;","))+0,'DataSource-Tool-Coverage'!$G$2:$G$36)/(LEN(TRIM(F53))-LEN(SUBSTITUTE(TRIM(F53),",",""))+1)</f>
        <v>0</v>
      </c>
      <c r="W53" s="20" t="str">
        <f t="shared" si="6"/>
        <v>0-20</v>
      </c>
      <c r="X53" s="23">
        <f>SUMPRODUCT(ISNUMBER(SEARCH(""&amp;'DataSource-Tool-Coverage'!A$2:A$36&amp;","," "&amp;'Detailed Techniques'!F53&amp;","))+0,'DataSource-Tool-Coverage'!$H$2:$H$36)/(LEN(TRIM(F53))-LEN(SUBSTITUTE(TRIM(F53),",",""))+1)</f>
        <v>0</v>
      </c>
      <c r="Y53" s="20" t="str">
        <f t="shared" si="7"/>
        <v>0-20</v>
      </c>
    </row>
    <row r="54" spans="1:25" ht="152.25" customHeight="1" x14ac:dyDescent="0.2">
      <c r="A54" s="8" t="s">
        <v>97</v>
      </c>
      <c r="B54" s="8" t="s">
        <v>565</v>
      </c>
      <c r="C54" s="8" t="s">
        <v>218</v>
      </c>
      <c r="D54" s="10" t="s">
        <v>466</v>
      </c>
      <c r="E54" s="10" t="s">
        <v>467</v>
      </c>
      <c r="F54" s="22" t="s">
        <v>775</v>
      </c>
      <c r="G54" s="10" t="str">
        <f>INDEX('Score Defs'!A$3:A$8,MATCH('Detailed Techniques'!K54,'Score Defs'!B$3:B$8,0))</f>
        <v>Poor</v>
      </c>
      <c r="H54" s="66">
        <f>FLOOR(SUMPRODUCT(ISNUMBER(SEARCH(""&amp;'DataQuality-Scores'!A$3:A$37&amp;","," "&amp;'Detailed Techniques'!F54&amp;","))+0,'DataQuality-Scores'!B$3:B$37)/(LEN(TRIM(F54))-LEN(SUBSTITUTE(TRIM(F54),",",""))+1),1)</f>
        <v>1</v>
      </c>
      <c r="I54" s="66">
        <v>3</v>
      </c>
      <c r="J54" s="66">
        <v>1</v>
      </c>
      <c r="K54" s="66">
        <f t="shared" si="0"/>
        <v>1</v>
      </c>
      <c r="L54" s="23">
        <f>SUMPRODUCT(ISNUMBER(SEARCH(""&amp;'DataSource-Tool-Coverage'!A$2:A$36&amp;","," "&amp;'Detailed Techniques'!F54&amp;","))+0,'DataSource-Tool-Coverage'!$B$2:$B$36)/(LEN(TRIM(F54))-LEN(SUBSTITUTE(TRIM(F54),",",""))+1)</f>
        <v>1</v>
      </c>
      <c r="M54" s="20" t="str">
        <f t="shared" si="1"/>
        <v>80-100</v>
      </c>
      <c r="N54" s="23">
        <f>SUMPRODUCT(ISNUMBER(SEARCH(""&amp;'DataSource-Tool-Coverage'!A$2:A$36&amp;","," "&amp;'Detailed Techniques'!F54&amp;","))+0,'DataSource-Tool-Coverage'!$C$2:$C$36)/(LEN(TRIM(F54))-LEN(SUBSTITUTE(TRIM(F54),",",""))+1)</f>
        <v>1</v>
      </c>
      <c r="O54" s="20" t="str">
        <f t="shared" si="2"/>
        <v>80-100</v>
      </c>
      <c r="P54" s="23">
        <f>SUMPRODUCT(ISNUMBER(SEARCH(""&amp;'DataSource-Tool-Coverage'!A$2:A$36&amp;","," "&amp;'Detailed Techniques'!F54&amp;","))+0,'DataSource-Tool-Coverage'!$D$2:$D$36)/(LEN(TRIM(F54))-LEN(SUBSTITUTE(TRIM(F54),",",""))+1)</f>
        <v>0</v>
      </c>
      <c r="Q54" s="20" t="str">
        <f t="shared" si="3"/>
        <v>0-20</v>
      </c>
      <c r="R54" s="23">
        <f>SUMPRODUCT(ISNUMBER(SEARCH(""&amp;'DataSource-Tool-Coverage'!A$2:A$36&amp;","," "&amp;'Detailed Techniques'!F54&amp;","))+0,'DataSource-Tool-Coverage'!$E$2:$E$36)/(LEN(TRIM(F54))-LEN(SUBSTITUTE(TRIM(F54),",",""))+1)</f>
        <v>0.66666666666666663</v>
      </c>
      <c r="S54" s="20" t="str">
        <f t="shared" si="4"/>
        <v>60-80</v>
      </c>
      <c r="T54" s="23">
        <f>SUMPRODUCT(ISNUMBER(SEARCH(""&amp;'DataSource-Tool-Coverage'!A$2:A$36&amp;","," "&amp;'Detailed Techniques'!F54&amp;","))+0,'DataSource-Tool-Coverage'!$F$2:$F$36)/(LEN(TRIM(F54))-LEN(SUBSTITUTE(TRIM(F54),",",""))+1)</f>
        <v>0.66666666666666663</v>
      </c>
      <c r="U54" s="20" t="str">
        <f t="shared" si="5"/>
        <v>60-80</v>
      </c>
      <c r="V54" s="23">
        <f>SUMPRODUCT(ISNUMBER(SEARCH(""&amp;'DataSource-Tool-Coverage'!A$2:A$36&amp;","," "&amp;'Detailed Techniques'!F54&amp;","))+0,'DataSource-Tool-Coverage'!$G$2:$G$36)/(LEN(TRIM(F54))-LEN(SUBSTITUTE(TRIM(F54),",",""))+1)</f>
        <v>0</v>
      </c>
      <c r="W54" s="20" t="str">
        <f t="shared" si="6"/>
        <v>0-20</v>
      </c>
      <c r="X54" s="23">
        <f>SUMPRODUCT(ISNUMBER(SEARCH(""&amp;'DataSource-Tool-Coverage'!A$2:A$36&amp;","," "&amp;'Detailed Techniques'!F54&amp;","))+0,'DataSource-Tool-Coverage'!$H$2:$H$36)/(LEN(TRIM(F54))-LEN(SUBSTITUTE(TRIM(F54),",",""))+1)</f>
        <v>0</v>
      </c>
      <c r="Y54" s="20" t="str">
        <f t="shared" si="7"/>
        <v>0-20</v>
      </c>
    </row>
    <row r="55" spans="1:25" ht="60" x14ac:dyDescent="0.2">
      <c r="A55" s="8" t="s">
        <v>102</v>
      </c>
      <c r="B55" s="8" t="s">
        <v>2</v>
      </c>
      <c r="C55" s="8" t="s">
        <v>219</v>
      </c>
      <c r="D55" s="10" t="s">
        <v>220</v>
      </c>
      <c r="E55" s="10" t="s">
        <v>402</v>
      </c>
      <c r="F55" s="22" t="s">
        <v>794</v>
      </c>
      <c r="G55" s="10" t="str">
        <f>INDEX('Score Defs'!A$3:A$8,MATCH('Detailed Techniques'!K55,'Score Defs'!B$3:B$8,0))</f>
        <v>Poor</v>
      </c>
      <c r="H55" s="66">
        <f>FLOOR(SUMPRODUCT(ISNUMBER(SEARCH(""&amp;'DataQuality-Scores'!A$3:A$37&amp;","," "&amp;'Detailed Techniques'!F55&amp;","))+0,'DataQuality-Scores'!B$3:B$37)/(LEN(TRIM(F55))-LEN(SUBSTITUTE(TRIM(F55),",",""))+1),1)</f>
        <v>1</v>
      </c>
      <c r="I55" s="66">
        <v>3</v>
      </c>
      <c r="J55" s="66">
        <v>1</v>
      </c>
      <c r="K55" s="66">
        <f t="shared" si="0"/>
        <v>1</v>
      </c>
      <c r="L55" s="23">
        <f>SUMPRODUCT(ISNUMBER(SEARCH(""&amp;'DataSource-Tool-Coverage'!A$2:A$36&amp;","," "&amp;'Detailed Techniques'!F55&amp;","))+0,'DataSource-Tool-Coverage'!$B$2:$B$36)/(LEN(TRIM(F55))-LEN(SUBSTITUTE(TRIM(F55),",",""))+1)</f>
        <v>1</v>
      </c>
      <c r="M55" s="20" t="str">
        <f t="shared" si="1"/>
        <v>80-100</v>
      </c>
      <c r="N55" s="23">
        <f>SUMPRODUCT(ISNUMBER(SEARCH(""&amp;'DataSource-Tool-Coverage'!A$2:A$36&amp;","," "&amp;'Detailed Techniques'!F55&amp;","))+0,'DataSource-Tool-Coverage'!$C$2:$C$36)/(LEN(TRIM(F55))-LEN(SUBSTITUTE(TRIM(F55),",",""))+1)</f>
        <v>0.66666666666666663</v>
      </c>
      <c r="O55" s="20" t="str">
        <f t="shared" si="2"/>
        <v>60-80</v>
      </c>
      <c r="P55" s="23">
        <f>SUMPRODUCT(ISNUMBER(SEARCH(""&amp;'DataSource-Tool-Coverage'!A$2:A$36&amp;","," "&amp;'Detailed Techniques'!F55&amp;","))+0,'DataSource-Tool-Coverage'!$D$2:$D$36)/(LEN(TRIM(F55))-LEN(SUBSTITUTE(TRIM(F55),",",""))+1)</f>
        <v>0.33333333333333331</v>
      </c>
      <c r="Q55" s="20" t="str">
        <f t="shared" si="3"/>
        <v>20-40</v>
      </c>
      <c r="R55" s="23">
        <f>SUMPRODUCT(ISNUMBER(SEARCH(""&amp;'DataSource-Tool-Coverage'!A$2:A$36&amp;","," "&amp;'Detailed Techniques'!F55&amp;","))+0,'DataSource-Tool-Coverage'!$E$2:$E$36)/(LEN(TRIM(F55))-LEN(SUBSTITUTE(TRIM(F55),",",""))+1)</f>
        <v>0.66666666666666663</v>
      </c>
      <c r="S55" s="20" t="str">
        <f t="shared" si="4"/>
        <v>60-80</v>
      </c>
      <c r="T55" s="23">
        <f>SUMPRODUCT(ISNUMBER(SEARCH(""&amp;'DataSource-Tool-Coverage'!A$2:A$36&amp;","," "&amp;'Detailed Techniques'!F55&amp;","))+0,'DataSource-Tool-Coverage'!$F$2:$F$36)/(LEN(TRIM(F55))-LEN(SUBSTITUTE(TRIM(F55),",",""))+1)</f>
        <v>0.66666666666666663</v>
      </c>
      <c r="U55" s="20" t="str">
        <f t="shared" si="5"/>
        <v>60-80</v>
      </c>
      <c r="V55" s="23">
        <f>SUMPRODUCT(ISNUMBER(SEARCH(""&amp;'DataSource-Tool-Coverage'!A$2:A$36&amp;","," "&amp;'Detailed Techniques'!F55&amp;","))+0,'DataSource-Tool-Coverage'!$G$2:$G$36)/(LEN(TRIM(F55))-LEN(SUBSTITUTE(TRIM(F55),",",""))+1)</f>
        <v>0</v>
      </c>
      <c r="W55" s="20" t="str">
        <f t="shared" si="6"/>
        <v>0-20</v>
      </c>
      <c r="X55" s="23">
        <f>SUMPRODUCT(ISNUMBER(SEARCH(""&amp;'DataSource-Tool-Coverage'!A$2:A$36&amp;","," "&amp;'Detailed Techniques'!F55&amp;","))+0,'DataSource-Tool-Coverage'!$H$2:$H$36)/(LEN(TRIM(F55))-LEN(SUBSTITUTE(TRIM(F55),",",""))+1)</f>
        <v>0</v>
      </c>
      <c r="Y55" s="20" t="str">
        <f t="shared" si="7"/>
        <v>0-20</v>
      </c>
    </row>
    <row r="56" spans="1:25" ht="90" x14ac:dyDescent="0.2">
      <c r="A56" s="8" t="s">
        <v>36</v>
      </c>
      <c r="B56" s="8" t="s">
        <v>545</v>
      </c>
      <c r="C56" s="8" t="s">
        <v>221</v>
      </c>
      <c r="D56" s="10" t="s">
        <v>376</v>
      </c>
      <c r="E56" s="10" t="s">
        <v>377</v>
      </c>
      <c r="F56" s="22" t="s">
        <v>795</v>
      </c>
      <c r="G56" s="10" t="str">
        <f>INDEX('Score Defs'!A$3:A$8,MATCH('Detailed Techniques'!K56,'Score Defs'!B$3:B$8,0))</f>
        <v>Poor</v>
      </c>
      <c r="H56" s="66">
        <f>FLOOR(SUMPRODUCT(ISNUMBER(SEARCH(""&amp;'DataQuality-Scores'!A$3:A$37&amp;","," "&amp;'Detailed Techniques'!F56&amp;","))+0,'DataQuality-Scores'!B$3:B$37)/(LEN(TRIM(F56))-LEN(SUBSTITUTE(TRIM(F56),",",""))+1),1)</f>
        <v>1</v>
      </c>
      <c r="I56" s="66">
        <v>3</v>
      </c>
      <c r="J56" s="66">
        <v>1</v>
      </c>
      <c r="K56" s="66">
        <f t="shared" si="0"/>
        <v>1</v>
      </c>
      <c r="L56" s="23">
        <f>SUMPRODUCT(ISNUMBER(SEARCH(""&amp;'DataSource-Tool-Coverage'!A$2:A$36&amp;","," "&amp;'Detailed Techniques'!F56&amp;","))+0,'DataSource-Tool-Coverage'!$B$2:$B$36)/(LEN(TRIM(F56))-LEN(SUBSTITUTE(TRIM(F56),",",""))+1)</f>
        <v>1</v>
      </c>
      <c r="M56" s="20" t="str">
        <f t="shared" si="1"/>
        <v>80-100</v>
      </c>
      <c r="N56" s="23">
        <f>SUMPRODUCT(ISNUMBER(SEARCH(""&amp;'DataSource-Tool-Coverage'!A$2:A$36&amp;","," "&amp;'Detailed Techniques'!F56&amp;","))+0,'DataSource-Tool-Coverage'!$C$2:$C$36)/(LEN(TRIM(F56))-LEN(SUBSTITUTE(TRIM(F56),",",""))+1)</f>
        <v>0.75</v>
      </c>
      <c r="O56" s="20" t="str">
        <f t="shared" si="2"/>
        <v>60-80</v>
      </c>
      <c r="P56" s="23">
        <f>SUMPRODUCT(ISNUMBER(SEARCH(""&amp;'DataSource-Tool-Coverage'!A$2:A$36&amp;","," "&amp;'Detailed Techniques'!F56&amp;","))+0,'DataSource-Tool-Coverage'!$D$2:$D$36)/(LEN(TRIM(F56))-LEN(SUBSTITUTE(TRIM(F56),",",""))+1)</f>
        <v>0</v>
      </c>
      <c r="Q56" s="20" t="str">
        <f t="shared" si="3"/>
        <v>0-20</v>
      </c>
      <c r="R56" s="23">
        <f>SUMPRODUCT(ISNUMBER(SEARCH(""&amp;'DataSource-Tool-Coverage'!A$2:A$36&amp;","," "&amp;'Detailed Techniques'!F56&amp;","))+0,'DataSource-Tool-Coverage'!$E$2:$E$36)/(LEN(TRIM(F56))-LEN(SUBSTITUTE(TRIM(F56),",",""))+1)</f>
        <v>0.5</v>
      </c>
      <c r="S56" s="20" t="str">
        <f t="shared" si="4"/>
        <v>40-60</v>
      </c>
      <c r="T56" s="23">
        <f>SUMPRODUCT(ISNUMBER(SEARCH(""&amp;'DataSource-Tool-Coverage'!A$2:A$36&amp;","," "&amp;'Detailed Techniques'!F56&amp;","))+0,'DataSource-Tool-Coverage'!$F$2:$F$36)/(LEN(TRIM(F56))-LEN(SUBSTITUTE(TRIM(F56),",",""))+1)</f>
        <v>0.75</v>
      </c>
      <c r="U56" s="20" t="str">
        <f t="shared" si="5"/>
        <v>60-80</v>
      </c>
      <c r="V56" s="23">
        <f>SUMPRODUCT(ISNUMBER(SEARCH(""&amp;'DataSource-Tool-Coverage'!A$2:A$36&amp;","," "&amp;'Detailed Techniques'!F56&amp;","))+0,'DataSource-Tool-Coverage'!$G$2:$G$36)/(LEN(TRIM(F56))-LEN(SUBSTITUTE(TRIM(F56),",",""))+1)</f>
        <v>0</v>
      </c>
      <c r="W56" s="20" t="str">
        <f t="shared" si="6"/>
        <v>0-20</v>
      </c>
      <c r="X56" s="23">
        <f>SUMPRODUCT(ISNUMBER(SEARCH(""&amp;'DataSource-Tool-Coverage'!A$2:A$36&amp;","," "&amp;'Detailed Techniques'!F56&amp;","))+0,'DataSource-Tool-Coverage'!$H$2:$H$36)/(LEN(TRIM(F56))-LEN(SUBSTITUTE(TRIM(F56),",",""))+1)</f>
        <v>0</v>
      </c>
      <c r="Y56" s="20" t="str">
        <f t="shared" si="7"/>
        <v>0-20</v>
      </c>
    </row>
    <row r="57" spans="1:25" ht="120" x14ac:dyDescent="0.2">
      <c r="A57" s="8" t="s">
        <v>53</v>
      </c>
      <c r="B57" s="8" t="s">
        <v>841</v>
      </c>
      <c r="C57" s="8" t="s">
        <v>222</v>
      </c>
      <c r="D57" s="10" t="s">
        <v>405</v>
      </c>
      <c r="E57" s="10" t="s">
        <v>406</v>
      </c>
      <c r="F57" s="22" t="s">
        <v>796</v>
      </c>
      <c r="G57" s="10" t="str">
        <f>INDEX('Score Defs'!A$3:A$8,MATCH('Detailed Techniques'!K57,'Score Defs'!B$3:B$8,0))</f>
        <v>Poor</v>
      </c>
      <c r="H57" s="66">
        <f>FLOOR(SUMPRODUCT(ISNUMBER(SEARCH(""&amp;'DataQuality-Scores'!A$3:A$37&amp;","," "&amp;'Detailed Techniques'!F57&amp;","))+0,'DataQuality-Scores'!B$3:B$37)/(LEN(TRIM(F57))-LEN(SUBSTITUTE(TRIM(F57),",",""))+1),1)</f>
        <v>1</v>
      </c>
      <c r="I57" s="66">
        <v>3</v>
      </c>
      <c r="J57" s="66">
        <v>1</v>
      </c>
      <c r="K57" s="66">
        <f t="shared" si="0"/>
        <v>1</v>
      </c>
      <c r="L57" s="23">
        <f>SUMPRODUCT(ISNUMBER(SEARCH(""&amp;'DataSource-Tool-Coverage'!A$2:A$36&amp;","," "&amp;'Detailed Techniques'!F57&amp;","))+0,'DataSource-Tool-Coverage'!$B$2:$B$36)/(LEN(TRIM(F57))-LEN(SUBSTITUTE(TRIM(F57),",",""))+1)</f>
        <v>1</v>
      </c>
      <c r="M57" s="20" t="str">
        <f t="shared" si="1"/>
        <v>80-100</v>
      </c>
      <c r="N57" s="23">
        <f>SUMPRODUCT(ISNUMBER(SEARCH(""&amp;'DataSource-Tool-Coverage'!A$2:A$36&amp;","," "&amp;'Detailed Techniques'!F57&amp;","))+0,'DataSource-Tool-Coverage'!$C$2:$C$36)/(LEN(TRIM(F57))-LEN(SUBSTITUTE(TRIM(F57),",",""))+1)</f>
        <v>0.5</v>
      </c>
      <c r="O57" s="20" t="str">
        <f t="shared" si="2"/>
        <v>40-60</v>
      </c>
      <c r="P57" s="23">
        <f>SUMPRODUCT(ISNUMBER(SEARCH(""&amp;'DataSource-Tool-Coverage'!A$2:A$36&amp;","," "&amp;'Detailed Techniques'!F57&amp;","))+0,'DataSource-Tool-Coverage'!$D$2:$D$36)/(LEN(TRIM(F57))-LEN(SUBSTITUTE(TRIM(F57),",",""))+1)</f>
        <v>0</v>
      </c>
      <c r="Q57" s="20" t="str">
        <f t="shared" si="3"/>
        <v>0-20</v>
      </c>
      <c r="R57" s="23">
        <f>SUMPRODUCT(ISNUMBER(SEARCH(""&amp;'DataSource-Tool-Coverage'!A$2:A$36&amp;","," "&amp;'Detailed Techniques'!F57&amp;","))+0,'DataSource-Tool-Coverage'!$E$2:$E$36)/(LEN(TRIM(F57))-LEN(SUBSTITUTE(TRIM(F57),",",""))+1)</f>
        <v>0.25</v>
      </c>
      <c r="S57" s="20" t="str">
        <f t="shared" si="4"/>
        <v>20-40</v>
      </c>
      <c r="T57" s="23">
        <f>SUMPRODUCT(ISNUMBER(SEARCH(""&amp;'DataSource-Tool-Coverage'!A$2:A$36&amp;","," "&amp;'Detailed Techniques'!F57&amp;","))+0,'DataSource-Tool-Coverage'!$F$2:$F$36)/(LEN(TRIM(F57))-LEN(SUBSTITUTE(TRIM(F57),",",""))+1)</f>
        <v>0.75</v>
      </c>
      <c r="U57" s="20" t="str">
        <f t="shared" si="5"/>
        <v>60-80</v>
      </c>
      <c r="V57" s="23">
        <f>SUMPRODUCT(ISNUMBER(SEARCH(""&amp;'DataSource-Tool-Coverage'!A$2:A$36&amp;","," "&amp;'Detailed Techniques'!F57&amp;","))+0,'DataSource-Tool-Coverage'!$G$2:$G$36)/(LEN(TRIM(F57))-LEN(SUBSTITUTE(TRIM(F57),",",""))+1)</f>
        <v>0</v>
      </c>
      <c r="W57" s="20" t="str">
        <f t="shared" si="6"/>
        <v>0-20</v>
      </c>
      <c r="X57" s="23">
        <f>SUMPRODUCT(ISNUMBER(SEARCH(""&amp;'DataSource-Tool-Coverage'!A$2:A$36&amp;","," "&amp;'Detailed Techniques'!F57&amp;","))+0,'DataSource-Tool-Coverage'!$H$2:$H$36)/(LEN(TRIM(F57))-LEN(SUBSTITUTE(TRIM(F57),",",""))+1)</f>
        <v>0</v>
      </c>
      <c r="Y57" s="20" t="str">
        <f t="shared" si="7"/>
        <v>0-20</v>
      </c>
    </row>
    <row r="58" spans="1:25" ht="90" x14ac:dyDescent="0.2">
      <c r="A58" s="8" t="s">
        <v>77</v>
      </c>
      <c r="B58" s="8" t="s">
        <v>4</v>
      </c>
      <c r="C58" s="8" t="s">
        <v>223</v>
      </c>
      <c r="D58" s="10" t="s">
        <v>224</v>
      </c>
      <c r="E58" s="10" t="s">
        <v>354</v>
      </c>
      <c r="F58" s="22" t="s">
        <v>764</v>
      </c>
      <c r="G58" s="10" t="str">
        <f>INDEX('Score Defs'!A$3:A$8,MATCH('Detailed Techniques'!K58,'Score Defs'!B$3:B$8,0))</f>
        <v>Poor</v>
      </c>
      <c r="H58" s="66">
        <f>FLOOR(SUMPRODUCT(ISNUMBER(SEARCH(""&amp;'DataQuality-Scores'!A$3:A$37&amp;","," "&amp;'Detailed Techniques'!F58&amp;","))+0,'DataQuality-Scores'!B$3:B$37)/(LEN(TRIM(F58))-LEN(SUBSTITUTE(TRIM(F58),",",""))+1),1)</f>
        <v>1</v>
      </c>
      <c r="I58" s="66">
        <v>3</v>
      </c>
      <c r="J58" s="66">
        <v>1</v>
      </c>
      <c r="K58" s="66">
        <f t="shared" si="0"/>
        <v>1</v>
      </c>
      <c r="L58" s="23">
        <f>SUMPRODUCT(ISNUMBER(SEARCH(""&amp;'DataSource-Tool-Coverage'!A$2:A$36&amp;","," "&amp;'Detailed Techniques'!F58&amp;","))+0,'DataSource-Tool-Coverage'!$B$2:$B$36)/(LEN(TRIM(F58))-LEN(SUBSTITUTE(TRIM(F58),",",""))+1)</f>
        <v>1</v>
      </c>
      <c r="M58" s="20" t="str">
        <f t="shared" si="1"/>
        <v>80-100</v>
      </c>
      <c r="N58" s="23">
        <f>SUMPRODUCT(ISNUMBER(SEARCH(""&amp;'DataSource-Tool-Coverage'!A$2:A$36&amp;","," "&amp;'Detailed Techniques'!F58&amp;","))+0,'DataSource-Tool-Coverage'!$C$2:$C$36)/(LEN(TRIM(F58))-LEN(SUBSTITUTE(TRIM(F58),",",""))+1)</f>
        <v>1</v>
      </c>
      <c r="O58" s="20" t="str">
        <f t="shared" si="2"/>
        <v>80-100</v>
      </c>
      <c r="P58" s="23">
        <f>SUMPRODUCT(ISNUMBER(SEARCH(""&amp;'DataSource-Tool-Coverage'!A$2:A$36&amp;","," "&amp;'Detailed Techniques'!F58&amp;","))+0,'DataSource-Tool-Coverage'!$D$2:$D$36)/(LEN(TRIM(F58))-LEN(SUBSTITUTE(TRIM(F58),",",""))+1)</f>
        <v>0</v>
      </c>
      <c r="Q58" s="20" t="str">
        <f t="shared" si="3"/>
        <v>0-20</v>
      </c>
      <c r="R58" s="23">
        <f>SUMPRODUCT(ISNUMBER(SEARCH(""&amp;'DataSource-Tool-Coverage'!A$2:A$36&amp;","," "&amp;'Detailed Techniques'!F58&amp;","))+0,'DataSource-Tool-Coverage'!$E$2:$E$36)/(LEN(TRIM(F58))-LEN(SUBSTITUTE(TRIM(F58),",",""))+1)</f>
        <v>0.5</v>
      </c>
      <c r="S58" s="20" t="str">
        <f t="shared" si="4"/>
        <v>40-60</v>
      </c>
      <c r="T58" s="23">
        <f>SUMPRODUCT(ISNUMBER(SEARCH(""&amp;'DataSource-Tool-Coverage'!A$2:A$36&amp;","," "&amp;'Detailed Techniques'!F58&amp;","))+0,'DataSource-Tool-Coverage'!$F$2:$F$36)/(LEN(TRIM(F58))-LEN(SUBSTITUTE(TRIM(F58),",",""))+1)</f>
        <v>0.5</v>
      </c>
      <c r="U58" s="20" t="str">
        <f t="shared" si="5"/>
        <v>40-60</v>
      </c>
      <c r="V58" s="23">
        <f>SUMPRODUCT(ISNUMBER(SEARCH(""&amp;'DataSource-Tool-Coverage'!A$2:A$36&amp;","," "&amp;'Detailed Techniques'!F58&amp;","))+0,'DataSource-Tool-Coverage'!$G$2:$G$36)/(LEN(TRIM(F58))-LEN(SUBSTITUTE(TRIM(F58),",",""))+1)</f>
        <v>0</v>
      </c>
      <c r="W58" s="20" t="str">
        <f t="shared" si="6"/>
        <v>0-20</v>
      </c>
      <c r="X58" s="23">
        <f>SUMPRODUCT(ISNUMBER(SEARCH(""&amp;'DataSource-Tool-Coverage'!A$2:A$36&amp;","," "&amp;'Detailed Techniques'!F58&amp;","))+0,'DataSource-Tool-Coverage'!$H$2:$H$36)/(LEN(TRIM(F58))-LEN(SUBSTITUTE(TRIM(F58),",",""))+1)</f>
        <v>0</v>
      </c>
      <c r="Y58" s="20" t="str">
        <f t="shared" si="7"/>
        <v>0-20</v>
      </c>
    </row>
    <row r="59" spans="1:25" ht="174.75" customHeight="1" x14ac:dyDescent="0.2">
      <c r="A59" s="8" t="s">
        <v>101</v>
      </c>
      <c r="B59" s="8" t="s">
        <v>660</v>
      </c>
      <c r="C59" s="8" t="s">
        <v>225</v>
      </c>
      <c r="D59" s="10" t="s">
        <v>477</v>
      </c>
      <c r="E59" s="10" t="s">
        <v>478</v>
      </c>
      <c r="F59" s="22" t="s">
        <v>797</v>
      </c>
      <c r="G59" s="10" t="str">
        <f>INDEX('Score Defs'!A$3:A$8,MATCH('Detailed Techniques'!K59,'Score Defs'!B$3:B$8,0))</f>
        <v>Poor</v>
      </c>
      <c r="H59" s="66">
        <f>FLOOR(SUMPRODUCT(ISNUMBER(SEARCH(""&amp;'DataQuality-Scores'!A$3:A$37&amp;","," "&amp;'Detailed Techniques'!F59&amp;","))+0,'DataQuality-Scores'!B$3:B$37)/(LEN(TRIM(F59))-LEN(SUBSTITUTE(TRIM(F59),",",""))+1),1)</f>
        <v>1</v>
      </c>
      <c r="I59" s="66">
        <v>3</v>
      </c>
      <c r="J59" s="66">
        <v>1</v>
      </c>
      <c r="K59" s="66">
        <f t="shared" si="0"/>
        <v>1</v>
      </c>
      <c r="L59" s="23">
        <f>SUMPRODUCT(ISNUMBER(SEARCH(""&amp;'DataSource-Tool-Coverage'!A$2:A$36&amp;","," "&amp;'Detailed Techniques'!F59&amp;","))+0,'DataSource-Tool-Coverage'!$B$2:$B$36)/(LEN(TRIM(F59))-LEN(SUBSTITUTE(TRIM(F59),",",""))+1)</f>
        <v>1</v>
      </c>
      <c r="M59" s="20" t="str">
        <f t="shared" si="1"/>
        <v>80-100</v>
      </c>
      <c r="N59" s="23">
        <f>SUMPRODUCT(ISNUMBER(SEARCH(""&amp;'DataSource-Tool-Coverage'!A$2:A$36&amp;","," "&amp;'Detailed Techniques'!F59&amp;","))+0,'DataSource-Tool-Coverage'!$C$2:$C$36)/(LEN(TRIM(F59))-LEN(SUBSTITUTE(TRIM(F59),",",""))+1)</f>
        <v>0.66666666666666663</v>
      </c>
      <c r="O59" s="20" t="str">
        <f t="shared" si="2"/>
        <v>60-80</v>
      </c>
      <c r="P59" s="23">
        <f>SUMPRODUCT(ISNUMBER(SEARCH(""&amp;'DataSource-Tool-Coverage'!A$2:A$36&amp;","," "&amp;'Detailed Techniques'!F59&amp;","))+0,'DataSource-Tool-Coverage'!$D$2:$D$36)/(LEN(TRIM(F59))-LEN(SUBSTITUTE(TRIM(F59),",",""))+1)</f>
        <v>0</v>
      </c>
      <c r="Q59" s="20" t="str">
        <f t="shared" si="3"/>
        <v>0-20</v>
      </c>
      <c r="R59" s="23">
        <f>SUMPRODUCT(ISNUMBER(SEARCH(""&amp;'DataSource-Tool-Coverage'!A$2:A$36&amp;","," "&amp;'Detailed Techniques'!F59&amp;","))+0,'DataSource-Tool-Coverage'!$E$2:$E$36)/(LEN(TRIM(F59))-LEN(SUBSTITUTE(TRIM(F59),",",""))+1)</f>
        <v>0</v>
      </c>
      <c r="S59" s="20" t="str">
        <f t="shared" si="4"/>
        <v>0-20</v>
      </c>
      <c r="T59" s="23">
        <f>SUMPRODUCT(ISNUMBER(SEARCH(""&amp;'DataSource-Tool-Coverage'!A$2:A$36&amp;","," "&amp;'Detailed Techniques'!F59&amp;","))+0,'DataSource-Tool-Coverage'!$F$2:$F$36)/(LEN(TRIM(F59))-LEN(SUBSTITUTE(TRIM(F59),",",""))+1)</f>
        <v>0</v>
      </c>
      <c r="U59" s="20" t="str">
        <f t="shared" si="5"/>
        <v>0-20</v>
      </c>
      <c r="V59" s="23">
        <f>SUMPRODUCT(ISNUMBER(SEARCH(""&amp;'DataSource-Tool-Coverage'!A$2:A$36&amp;","," "&amp;'Detailed Techniques'!F59&amp;","))+0,'DataSource-Tool-Coverage'!$G$2:$G$36)/(LEN(TRIM(F59))-LEN(SUBSTITUTE(TRIM(F59),",",""))+1)</f>
        <v>0</v>
      </c>
      <c r="W59" s="20" t="str">
        <f t="shared" si="6"/>
        <v>0-20</v>
      </c>
      <c r="X59" s="23">
        <f>SUMPRODUCT(ISNUMBER(SEARCH(""&amp;'DataSource-Tool-Coverage'!A$2:A$36&amp;","," "&amp;'Detailed Techniques'!F59&amp;","))+0,'DataSource-Tool-Coverage'!$H$2:$H$36)/(LEN(TRIM(F59))-LEN(SUBSTITUTE(TRIM(F59),",",""))+1)</f>
        <v>0</v>
      </c>
      <c r="Y59" s="20" t="str">
        <f t="shared" si="7"/>
        <v>0-20</v>
      </c>
    </row>
    <row r="60" spans="1:25" ht="105" x14ac:dyDescent="0.2">
      <c r="A60" s="8" t="s">
        <v>15</v>
      </c>
      <c r="B60" s="8" t="s">
        <v>6</v>
      </c>
      <c r="C60" s="8" t="s">
        <v>226</v>
      </c>
      <c r="D60" s="10" t="s">
        <v>346</v>
      </c>
      <c r="E60" s="10" t="s">
        <v>347</v>
      </c>
      <c r="F60" s="22" t="s">
        <v>764</v>
      </c>
      <c r="G60" s="10" t="str">
        <f>INDEX('Score Defs'!A$3:A$8,MATCH('Detailed Techniques'!K60,'Score Defs'!B$3:B$8,0))</f>
        <v>Poor</v>
      </c>
      <c r="H60" s="66">
        <f>FLOOR(SUMPRODUCT(ISNUMBER(SEARCH(""&amp;'DataQuality-Scores'!A$3:A$37&amp;","," "&amp;'Detailed Techniques'!F60&amp;","))+0,'DataQuality-Scores'!B$3:B$37)/(LEN(TRIM(F60))-LEN(SUBSTITUTE(TRIM(F60),",",""))+1),1)</f>
        <v>1</v>
      </c>
      <c r="I60" s="66">
        <v>3</v>
      </c>
      <c r="J60" s="66">
        <v>1</v>
      </c>
      <c r="K60" s="66">
        <f t="shared" si="0"/>
        <v>1</v>
      </c>
      <c r="L60" s="23">
        <f>SUMPRODUCT(ISNUMBER(SEARCH(""&amp;'DataSource-Tool-Coverage'!A$2:A$36&amp;","," "&amp;'Detailed Techniques'!F60&amp;","))+0,'DataSource-Tool-Coverage'!$B$2:$B$36)/(LEN(TRIM(F60))-LEN(SUBSTITUTE(TRIM(F60),",",""))+1)</f>
        <v>1</v>
      </c>
      <c r="M60" s="20" t="str">
        <f t="shared" si="1"/>
        <v>80-100</v>
      </c>
      <c r="N60" s="23">
        <f>SUMPRODUCT(ISNUMBER(SEARCH(""&amp;'DataSource-Tool-Coverage'!A$2:A$36&amp;","," "&amp;'Detailed Techniques'!F60&amp;","))+0,'DataSource-Tool-Coverage'!$C$2:$C$36)/(LEN(TRIM(F60))-LEN(SUBSTITUTE(TRIM(F60),",",""))+1)</f>
        <v>1</v>
      </c>
      <c r="O60" s="20" t="str">
        <f t="shared" si="2"/>
        <v>80-100</v>
      </c>
      <c r="P60" s="23">
        <f>SUMPRODUCT(ISNUMBER(SEARCH(""&amp;'DataSource-Tool-Coverage'!A$2:A$36&amp;","," "&amp;'Detailed Techniques'!F60&amp;","))+0,'DataSource-Tool-Coverage'!$D$2:$D$36)/(LEN(TRIM(F60))-LEN(SUBSTITUTE(TRIM(F60),",",""))+1)</f>
        <v>0</v>
      </c>
      <c r="Q60" s="20" t="str">
        <f t="shared" si="3"/>
        <v>0-20</v>
      </c>
      <c r="R60" s="23">
        <f>SUMPRODUCT(ISNUMBER(SEARCH(""&amp;'DataSource-Tool-Coverage'!A$2:A$36&amp;","," "&amp;'Detailed Techniques'!F60&amp;","))+0,'DataSource-Tool-Coverage'!$E$2:$E$36)/(LEN(TRIM(F60))-LEN(SUBSTITUTE(TRIM(F60),",",""))+1)</f>
        <v>0.5</v>
      </c>
      <c r="S60" s="20" t="str">
        <f t="shared" si="4"/>
        <v>40-60</v>
      </c>
      <c r="T60" s="23">
        <f>SUMPRODUCT(ISNUMBER(SEARCH(""&amp;'DataSource-Tool-Coverage'!A$2:A$36&amp;","," "&amp;'Detailed Techniques'!F60&amp;","))+0,'DataSource-Tool-Coverage'!$F$2:$F$36)/(LEN(TRIM(F60))-LEN(SUBSTITUTE(TRIM(F60),",",""))+1)</f>
        <v>0.5</v>
      </c>
      <c r="U60" s="20" t="str">
        <f t="shared" si="5"/>
        <v>40-60</v>
      </c>
      <c r="V60" s="23">
        <f>SUMPRODUCT(ISNUMBER(SEARCH(""&amp;'DataSource-Tool-Coverage'!A$2:A$36&amp;","," "&amp;'Detailed Techniques'!F60&amp;","))+0,'DataSource-Tool-Coverage'!$G$2:$G$36)/(LEN(TRIM(F60))-LEN(SUBSTITUTE(TRIM(F60),",",""))+1)</f>
        <v>0</v>
      </c>
      <c r="W60" s="20" t="str">
        <f t="shared" si="6"/>
        <v>0-20</v>
      </c>
      <c r="X60" s="23">
        <f>SUMPRODUCT(ISNUMBER(SEARCH(""&amp;'DataSource-Tool-Coverage'!A$2:A$36&amp;","," "&amp;'Detailed Techniques'!F60&amp;","))+0,'DataSource-Tool-Coverage'!$H$2:$H$36)/(LEN(TRIM(F60))-LEN(SUBSTITUTE(TRIM(F60),",",""))+1)</f>
        <v>0</v>
      </c>
      <c r="Y60" s="20" t="str">
        <f t="shared" si="7"/>
        <v>0-20</v>
      </c>
    </row>
    <row r="61" spans="1:25" ht="172.5" customHeight="1" x14ac:dyDescent="0.2">
      <c r="A61" s="8" t="s">
        <v>125</v>
      </c>
      <c r="B61" s="8" t="s">
        <v>0</v>
      </c>
      <c r="C61" s="8" t="s">
        <v>227</v>
      </c>
      <c r="D61" s="10" t="s">
        <v>449</v>
      </c>
      <c r="E61" s="10" t="s">
        <v>450</v>
      </c>
      <c r="F61" s="22" t="s">
        <v>798</v>
      </c>
      <c r="G61" s="10" t="str">
        <f>INDEX('Score Defs'!A$3:A$8,MATCH('Detailed Techniques'!K61,'Score Defs'!B$3:B$8,0))</f>
        <v>Poor</v>
      </c>
      <c r="H61" s="66">
        <f>FLOOR(SUMPRODUCT(ISNUMBER(SEARCH(""&amp;'DataQuality-Scores'!A$3:A$37&amp;","," "&amp;'Detailed Techniques'!F61&amp;","))+0,'DataQuality-Scores'!B$3:B$37)/(LEN(TRIM(F61))-LEN(SUBSTITUTE(TRIM(F61),",",""))+1),1)</f>
        <v>1</v>
      </c>
      <c r="I61" s="66">
        <v>3</v>
      </c>
      <c r="J61" s="66">
        <v>1</v>
      </c>
      <c r="K61" s="66">
        <f t="shared" si="0"/>
        <v>1</v>
      </c>
      <c r="L61" s="23">
        <f>SUMPRODUCT(ISNUMBER(SEARCH(""&amp;'DataSource-Tool-Coverage'!A$2:A$36&amp;","," "&amp;'Detailed Techniques'!F61&amp;","))+0,'DataSource-Tool-Coverage'!$B$2:$B$36)/(LEN(TRIM(F61))-LEN(SUBSTITUTE(TRIM(F61),",",""))+1)</f>
        <v>1</v>
      </c>
      <c r="M61" s="20" t="str">
        <f t="shared" si="1"/>
        <v>80-100</v>
      </c>
      <c r="N61" s="23">
        <f>SUMPRODUCT(ISNUMBER(SEARCH(""&amp;'DataSource-Tool-Coverage'!A$2:A$36&amp;","," "&amp;'Detailed Techniques'!F61&amp;","))+0,'DataSource-Tool-Coverage'!$C$2:$C$36)/(LEN(TRIM(F61))-LEN(SUBSTITUTE(TRIM(F61),",",""))+1)</f>
        <v>1</v>
      </c>
      <c r="O61" s="20" t="str">
        <f t="shared" si="2"/>
        <v>80-100</v>
      </c>
      <c r="P61" s="23">
        <f>SUMPRODUCT(ISNUMBER(SEARCH(""&amp;'DataSource-Tool-Coverage'!A$2:A$36&amp;","," "&amp;'Detailed Techniques'!F61&amp;","))+0,'DataSource-Tool-Coverage'!$D$2:$D$36)/(LEN(TRIM(F61))-LEN(SUBSTITUTE(TRIM(F61),",",""))+1)</f>
        <v>0</v>
      </c>
      <c r="Q61" s="20" t="str">
        <f t="shared" si="3"/>
        <v>0-20</v>
      </c>
      <c r="R61" s="23">
        <f>SUMPRODUCT(ISNUMBER(SEARCH(""&amp;'DataSource-Tool-Coverage'!A$2:A$36&amp;","," "&amp;'Detailed Techniques'!F61&amp;","))+0,'DataSource-Tool-Coverage'!$E$2:$E$36)/(LEN(TRIM(F61))-LEN(SUBSTITUTE(TRIM(F61),",",""))+1)</f>
        <v>0.5</v>
      </c>
      <c r="S61" s="20" t="str">
        <f t="shared" si="4"/>
        <v>40-60</v>
      </c>
      <c r="T61" s="23">
        <f>SUMPRODUCT(ISNUMBER(SEARCH(""&amp;'DataSource-Tool-Coverage'!A$2:A$36&amp;","," "&amp;'Detailed Techniques'!F61&amp;","))+0,'DataSource-Tool-Coverage'!$F$2:$F$36)/(LEN(TRIM(F61))-LEN(SUBSTITUTE(TRIM(F61),",",""))+1)</f>
        <v>0.5</v>
      </c>
      <c r="U61" s="20" t="str">
        <f t="shared" si="5"/>
        <v>40-60</v>
      </c>
      <c r="V61" s="23">
        <f>SUMPRODUCT(ISNUMBER(SEARCH(""&amp;'DataSource-Tool-Coverage'!A$2:A$36&amp;","," "&amp;'Detailed Techniques'!F61&amp;","))+0,'DataSource-Tool-Coverage'!$G$2:$G$36)/(LEN(TRIM(F61))-LEN(SUBSTITUTE(TRIM(F61),",",""))+1)</f>
        <v>0</v>
      </c>
      <c r="W61" s="20" t="str">
        <f t="shared" si="6"/>
        <v>0-20</v>
      </c>
      <c r="X61" s="23">
        <f>SUMPRODUCT(ISNUMBER(SEARCH(""&amp;'DataSource-Tool-Coverage'!A$2:A$36&amp;","," "&amp;'Detailed Techniques'!F61&amp;","))+0,'DataSource-Tool-Coverage'!$H$2:$H$36)/(LEN(TRIM(F61))-LEN(SUBSTITUTE(TRIM(F61),",",""))+1)</f>
        <v>0</v>
      </c>
      <c r="Y61" s="20" t="str">
        <f t="shared" si="7"/>
        <v>0-20</v>
      </c>
    </row>
    <row r="62" spans="1:25" ht="87.75" customHeight="1" x14ac:dyDescent="0.2">
      <c r="A62" s="8" t="s">
        <v>40</v>
      </c>
      <c r="B62" s="8" t="s">
        <v>6</v>
      </c>
      <c r="C62" s="8" t="s">
        <v>228</v>
      </c>
      <c r="D62" s="10" t="s">
        <v>229</v>
      </c>
      <c r="E62" s="10" t="s">
        <v>398</v>
      </c>
      <c r="F62" s="22" t="s">
        <v>761</v>
      </c>
      <c r="G62" s="10" t="str">
        <f>INDEX('Score Defs'!A$3:A$8,MATCH('Detailed Techniques'!K62,'Score Defs'!B$3:B$8,0))</f>
        <v>Poor</v>
      </c>
      <c r="H62" s="66">
        <f>FLOOR(SUMPRODUCT(ISNUMBER(SEARCH(""&amp;'DataQuality-Scores'!A$3:A$37&amp;","," "&amp;'Detailed Techniques'!F62&amp;","))+0,'DataQuality-Scores'!B$3:B$37)/(LEN(TRIM(F62))-LEN(SUBSTITUTE(TRIM(F62),",",""))+1),1)</f>
        <v>1</v>
      </c>
      <c r="I62" s="66">
        <v>3</v>
      </c>
      <c r="J62" s="66">
        <v>1</v>
      </c>
      <c r="K62" s="66">
        <f t="shared" si="0"/>
        <v>1</v>
      </c>
      <c r="L62" s="23">
        <f>SUMPRODUCT(ISNUMBER(SEARCH(""&amp;'DataSource-Tool-Coverage'!A$2:A$36&amp;","," "&amp;'Detailed Techniques'!F62&amp;","))+0,'DataSource-Tool-Coverage'!$B$2:$B$36)/(LEN(TRIM(F62))-LEN(SUBSTITUTE(TRIM(F62),",",""))+1)</f>
        <v>1</v>
      </c>
      <c r="M62" s="20" t="str">
        <f t="shared" si="1"/>
        <v>80-100</v>
      </c>
      <c r="N62" s="23">
        <f>SUMPRODUCT(ISNUMBER(SEARCH(""&amp;'DataSource-Tool-Coverage'!A$2:A$36&amp;","," "&amp;'Detailed Techniques'!F62&amp;","))+0,'DataSource-Tool-Coverage'!$C$2:$C$36)/(LEN(TRIM(F62))-LEN(SUBSTITUTE(TRIM(F62),",",""))+1)</f>
        <v>0.75</v>
      </c>
      <c r="O62" s="20" t="str">
        <f t="shared" si="2"/>
        <v>60-80</v>
      </c>
      <c r="P62" s="23">
        <f>SUMPRODUCT(ISNUMBER(SEARCH(""&amp;'DataSource-Tool-Coverage'!A$2:A$36&amp;","," "&amp;'Detailed Techniques'!F62&amp;","))+0,'DataSource-Tool-Coverage'!$D$2:$D$36)/(LEN(TRIM(F62))-LEN(SUBSTITUTE(TRIM(F62),",",""))+1)</f>
        <v>0</v>
      </c>
      <c r="Q62" s="20" t="str">
        <f t="shared" si="3"/>
        <v>0-20</v>
      </c>
      <c r="R62" s="23">
        <f>SUMPRODUCT(ISNUMBER(SEARCH(""&amp;'DataSource-Tool-Coverage'!A$2:A$36&amp;","," "&amp;'Detailed Techniques'!F62&amp;","))+0,'DataSource-Tool-Coverage'!$E$2:$E$36)/(LEN(TRIM(F62))-LEN(SUBSTITUTE(TRIM(F62),",",""))+1)</f>
        <v>0.75</v>
      </c>
      <c r="S62" s="20" t="str">
        <f t="shared" si="4"/>
        <v>60-80</v>
      </c>
      <c r="T62" s="23">
        <f>SUMPRODUCT(ISNUMBER(SEARCH(""&amp;'DataSource-Tool-Coverage'!A$2:A$36&amp;","," "&amp;'Detailed Techniques'!F62&amp;","))+0,'DataSource-Tool-Coverage'!$F$2:$F$36)/(LEN(TRIM(F62))-LEN(SUBSTITUTE(TRIM(F62),",",""))+1)</f>
        <v>0.75</v>
      </c>
      <c r="U62" s="20" t="str">
        <f t="shared" si="5"/>
        <v>60-80</v>
      </c>
      <c r="V62" s="23">
        <f>SUMPRODUCT(ISNUMBER(SEARCH(""&amp;'DataSource-Tool-Coverage'!A$2:A$36&amp;","," "&amp;'Detailed Techniques'!F62&amp;","))+0,'DataSource-Tool-Coverage'!$G$2:$G$36)/(LEN(TRIM(F62))-LEN(SUBSTITUTE(TRIM(F62),",",""))+1)</f>
        <v>0</v>
      </c>
      <c r="W62" s="20" t="str">
        <f t="shared" si="6"/>
        <v>0-20</v>
      </c>
      <c r="X62" s="23">
        <f>SUMPRODUCT(ISNUMBER(SEARCH(""&amp;'DataSource-Tool-Coverage'!A$2:A$36&amp;","," "&amp;'Detailed Techniques'!F62&amp;","))+0,'DataSource-Tool-Coverage'!$H$2:$H$36)/(LEN(TRIM(F62))-LEN(SUBSTITUTE(TRIM(F62),",",""))+1)</f>
        <v>0</v>
      </c>
      <c r="Y62" s="20" t="str">
        <f t="shared" si="7"/>
        <v>0-20</v>
      </c>
    </row>
    <row r="63" spans="1:25" ht="75" x14ac:dyDescent="0.2">
      <c r="A63" s="8" t="s">
        <v>96</v>
      </c>
      <c r="B63" s="8" t="s">
        <v>0</v>
      </c>
      <c r="C63" s="8" t="s">
        <v>230</v>
      </c>
      <c r="D63" s="10" t="s">
        <v>399</v>
      </c>
      <c r="E63" s="10" t="s">
        <v>400</v>
      </c>
      <c r="F63" s="22" t="s">
        <v>401</v>
      </c>
      <c r="G63" s="10" t="str">
        <f>INDEX('Score Defs'!A$3:A$8,MATCH('Detailed Techniques'!K63,'Score Defs'!B$3:B$8,0))</f>
        <v>Poor</v>
      </c>
      <c r="H63" s="66">
        <f>FLOOR(SUMPRODUCT(ISNUMBER(SEARCH(""&amp;'DataQuality-Scores'!A$3:A$37&amp;","," "&amp;'Detailed Techniques'!F63&amp;","))+0,'DataQuality-Scores'!B$3:B$37)/(LEN(TRIM(F63))-LEN(SUBSTITUTE(TRIM(F63),",",""))+1),1)</f>
        <v>1</v>
      </c>
      <c r="I63" s="66">
        <v>3</v>
      </c>
      <c r="J63" s="66">
        <v>1</v>
      </c>
      <c r="K63" s="66">
        <f t="shared" si="0"/>
        <v>1</v>
      </c>
      <c r="L63" s="23">
        <f>SUMPRODUCT(ISNUMBER(SEARCH(""&amp;'DataSource-Tool-Coverage'!A$2:A$36&amp;","," "&amp;'Detailed Techniques'!F63&amp;","))+0,'DataSource-Tool-Coverage'!$B$2:$B$36)/(LEN(TRIM(F63))-LEN(SUBSTITUTE(TRIM(F63),",",""))+1)</f>
        <v>1</v>
      </c>
      <c r="M63" s="20" t="str">
        <f t="shared" si="1"/>
        <v>80-100</v>
      </c>
      <c r="N63" s="23">
        <f>SUMPRODUCT(ISNUMBER(SEARCH(""&amp;'DataSource-Tool-Coverage'!A$2:A$36&amp;","," "&amp;'Detailed Techniques'!F63&amp;","))+0,'DataSource-Tool-Coverage'!$C$2:$C$36)/(LEN(TRIM(F63))-LEN(SUBSTITUTE(TRIM(F63),",",""))+1)</f>
        <v>0</v>
      </c>
      <c r="O63" s="20" t="str">
        <f t="shared" si="2"/>
        <v>0-20</v>
      </c>
      <c r="P63" s="23">
        <f>SUMPRODUCT(ISNUMBER(SEARCH(""&amp;'DataSource-Tool-Coverage'!A$2:A$36&amp;","," "&amp;'Detailed Techniques'!F63&amp;","))+0,'DataSource-Tool-Coverage'!$D$2:$D$36)/(LEN(TRIM(F63))-LEN(SUBSTITUTE(TRIM(F63),",",""))+1)</f>
        <v>0</v>
      </c>
      <c r="Q63" s="20" t="str">
        <f t="shared" si="3"/>
        <v>0-20</v>
      </c>
      <c r="R63" s="23">
        <f>SUMPRODUCT(ISNUMBER(SEARCH(""&amp;'DataSource-Tool-Coverage'!A$2:A$36&amp;","," "&amp;'Detailed Techniques'!F63&amp;","))+0,'DataSource-Tool-Coverage'!$E$2:$E$36)/(LEN(TRIM(F63))-LEN(SUBSTITUTE(TRIM(F63),",",""))+1)</f>
        <v>0</v>
      </c>
      <c r="S63" s="20" t="str">
        <f t="shared" si="4"/>
        <v>0-20</v>
      </c>
      <c r="T63" s="23">
        <f>SUMPRODUCT(ISNUMBER(SEARCH(""&amp;'DataSource-Tool-Coverage'!A$2:A$36&amp;","," "&amp;'Detailed Techniques'!F63&amp;","))+0,'DataSource-Tool-Coverage'!$F$2:$F$36)/(LEN(TRIM(F63))-LEN(SUBSTITUTE(TRIM(F63),",",""))+1)</f>
        <v>0</v>
      </c>
      <c r="U63" s="20" t="str">
        <f t="shared" si="5"/>
        <v>0-20</v>
      </c>
      <c r="V63" s="23">
        <f>SUMPRODUCT(ISNUMBER(SEARCH(""&amp;'DataSource-Tool-Coverage'!A$2:A$36&amp;","," "&amp;'Detailed Techniques'!F63&amp;","))+0,'DataSource-Tool-Coverage'!$G$2:$G$36)/(LEN(TRIM(F63))-LEN(SUBSTITUTE(TRIM(F63),",",""))+1)</f>
        <v>0</v>
      </c>
      <c r="W63" s="20" t="str">
        <f t="shared" si="6"/>
        <v>0-20</v>
      </c>
      <c r="X63" s="23">
        <f>SUMPRODUCT(ISNUMBER(SEARCH(""&amp;'DataSource-Tool-Coverage'!A$2:A$36&amp;","," "&amp;'Detailed Techniques'!F63&amp;","))+0,'DataSource-Tool-Coverage'!$H$2:$H$36)/(LEN(TRIM(F63))-LEN(SUBSTITUTE(TRIM(F63),",",""))+1)</f>
        <v>0</v>
      </c>
      <c r="Y63" s="20" t="str">
        <f t="shared" si="7"/>
        <v>0-20</v>
      </c>
    </row>
    <row r="64" spans="1:25" ht="203.25" customHeight="1" x14ac:dyDescent="0.2">
      <c r="A64" s="8" t="s">
        <v>99</v>
      </c>
      <c r="B64" s="8" t="s">
        <v>4</v>
      </c>
      <c r="C64" s="8" t="s">
        <v>231</v>
      </c>
      <c r="D64" s="10" t="s">
        <v>472</v>
      </c>
      <c r="E64" s="10" t="s">
        <v>354</v>
      </c>
      <c r="F64" s="22" t="s">
        <v>775</v>
      </c>
      <c r="G64" s="10" t="str">
        <f>INDEX('Score Defs'!A$3:A$8,MATCH('Detailed Techniques'!K64,'Score Defs'!B$3:B$8,0))</f>
        <v>Poor</v>
      </c>
      <c r="H64" s="66">
        <f>FLOOR(SUMPRODUCT(ISNUMBER(SEARCH(""&amp;'DataQuality-Scores'!A$3:A$37&amp;","," "&amp;'Detailed Techniques'!F64&amp;","))+0,'DataQuality-Scores'!B$3:B$37)/(LEN(TRIM(F64))-LEN(SUBSTITUTE(TRIM(F64),",",""))+1),1)</f>
        <v>1</v>
      </c>
      <c r="I64" s="66">
        <v>3</v>
      </c>
      <c r="J64" s="66">
        <v>1</v>
      </c>
      <c r="K64" s="66">
        <f t="shared" si="0"/>
        <v>1</v>
      </c>
      <c r="L64" s="23">
        <f>SUMPRODUCT(ISNUMBER(SEARCH(""&amp;'DataSource-Tool-Coverage'!A$2:A$36&amp;","," "&amp;'Detailed Techniques'!F64&amp;","))+0,'DataSource-Tool-Coverage'!$B$2:$B$36)/(LEN(TRIM(F64))-LEN(SUBSTITUTE(TRIM(F64),",",""))+1)</f>
        <v>1</v>
      </c>
      <c r="M64" s="20" t="str">
        <f t="shared" si="1"/>
        <v>80-100</v>
      </c>
      <c r="N64" s="23">
        <f>SUMPRODUCT(ISNUMBER(SEARCH(""&amp;'DataSource-Tool-Coverage'!A$2:A$36&amp;","," "&amp;'Detailed Techniques'!F64&amp;","))+0,'DataSource-Tool-Coverage'!$C$2:$C$36)/(LEN(TRIM(F64))-LEN(SUBSTITUTE(TRIM(F64),",",""))+1)</f>
        <v>1</v>
      </c>
      <c r="O64" s="20" t="str">
        <f t="shared" si="2"/>
        <v>80-100</v>
      </c>
      <c r="P64" s="23">
        <f>SUMPRODUCT(ISNUMBER(SEARCH(""&amp;'DataSource-Tool-Coverage'!A$2:A$36&amp;","," "&amp;'Detailed Techniques'!F64&amp;","))+0,'DataSource-Tool-Coverage'!$D$2:$D$36)/(LEN(TRIM(F64))-LEN(SUBSTITUTE(TRIM(F64),",",""))+1)</f>
        <v>0</v>
      </c>
      <c r="Q64" s="20" t="str">
        <f t="shared" si="3"/>
        <v>0-20</v>
      </c>
      <c r="R64" s="23">
        <f>SUMPRODUCT(ISNUMBER(SEARCH(""&amp;'DataSource-Tool-Coverage'!A$2:A$36&amp;","," "&amp;'Detailed Techniques'!F64&amp;","))+0,'DataSource-Tool-Coverage'!$E$2:$E$36)/(LEN(TRIM(F64))-LEN(SUBSTITUTE(TRIM(F64),",",""))+1)</f>
        <v>0.66666666666666663</v>
      </c>
      <c r="S64" s="20" t="str">
        <f t="shared" si="4"/>
        <v>60-80</v>
      </c>
      <c r="T64" s="23">
        <f>SUMPRODUCT(ISNUMBER(SEARCH(""&amp;'DataSource-Tool-Coverage'!A$2:A$36&amp;","," "&amp;'Detailed Techniques'!F64&amp;","))+0,'DataSource-Tool-Coverage'!$F$2:$F$36)/(LEN(TRIM(F64))-LEN(SUBSTITUTE(TRIM(F64),",",""))+1)</f>
        <v>0.66666666666666663</v>
      </c>
      <c r="U64" s="20" t="str">
        <f t="shared" si="5"/>
        <v>60-80</v>
      </c>
      <c r="V64" s="23">
        <f>SUMPRODUCT(ISNUMBER(SEARCH(""&amp;'DataSource-Tool-Coverage'!A$2:A$36&amp;","," "&amp;'Detailed Techniques'!F64&amp;","))+0,'DataSource-Tool-Coverage'!$G$2:$G$36)/(LEN(TRIM(F64))-LEN(SUBSTITUTE(TRIM(F64),",",""))+1)</f>
        <v>0</v>
      </c>
      <c r="W64" s="20" t="str">
        <f t="shared" si="6"/>
        <v>0-20</v>
      </c>
      <c r="X64" s="23">
        <f>SUMPRODUCT(ISNUMBER(SEARCH(""&amp;'DataSource-Tool-Coverage'!A$2:A$36&amp;","," "&amp;'Detailed Techniques'!F64&amp;","))+0,'DataSource-Tool-Coverage'!$H$2:$H$36)/(LEN(TRIM(F64))-LEN(SUBSTITUTE(TRIM(F64),",",""))+1)</f>
        <v>0</v>
      </c>
      <c r="Y64" s="20" t="str">
        <f t="shared" si="7"/>
        <v>0-20</v>
      </c>
    </row>
    <row r="65" spans="1:25" ht="135" customHeight="1" x14ac:dyDescent="0.2">
      <c r="A65" s="8" t="s">
        <v>105</v>
      </c>
      <c r="B65" s="8" t="s">
        <v>628</v>
      </c>
      <c r="C65" s="8" t="s">
        <v>232</v>
      </c>
      <c r="D65" s="10" t="s">
        <v>470</v>
      </c>
      <c r="E65" s="10" t="s">
        <v>471</v>
      </c>
      <c r="F65" s="22" t="s">
        <v>799</v>
      </c>
      <c r="G65" s="10" t="str">
        <f>INDEX('Score Defs'!A$3:A$8,MATCH('Detailed Techniques'!K65,'Score Defs'!B$3:B$8,0))</f>
        <v>Poor</v>
      </c>
      <c r="H65" s="66">
        <f>FLOOR(SUMPRODUCT(ISNUMBER(SEARCH(""&amp;'DataQuality-Scores'!A$3:A$37&amp;","," "&amp;'Detailed Techniques'!F65&amp;","))+0,'DataQuality-Scores'!B$3:B$37)/(LEN(TRIM(F65))-LEN(SUBSTITUTE(TRIM(F65),",",""))+1),1)</f>
        <v>1</v>
      </c>
      <c r="I65" s="66">
        <v>3</v>
      </c>
      <c r="J65" s="66">
        <v>1</v>
      </c>
      <c r="K65" s="66">
        <f t="shared" si="0"/>
        <v>1</v>
      </c>
      <c r="L65" s="23">
        <f>SUMPRODUCT(ISNUMBER(SEARCH(""&amp;'DataSource-Tool-Coverage'!A$2:A$36&amp;","," "&amp;'Detailed Techniques'!F65&amp;","))+0,'DataSource-Tool-Coverage'!$B$2:$B$36)/(LEN(TRIM(F65))-LEN(SUBSTITUTE(TRIM(F65),",",""))+1)</f>
        <v>1</v>
      </c>
      <c r="M65" s="20" t="str">
        <f t="shared" si="1"/>
        <v>80-100</v>
      </c>
      <c r="N65" s="23">
        <f>SUMPRODUCT(ISNUMBER(SEARCH(""&amp;'DataSource-Tool-Coverage'!A$2:A$36&amp;","," "&amp;'Detailed Techniques'!F65&amp;","))+0,'DataSource-Tool-Coverage'!$C$2:$C$36)/(LEN(TRIM(F65))-LEN(SUBSTITUTE(TRIM(F65),",",""))+1)</f>
        <v>1</v>
      </c>
      <c r="O65" s="20" t="str">
        <f t="shared" si="2"/>
        <v>80-100</v>
      </c>
      <c r="P65" s="23">
        <f>SUMPRODUCT(ISNUMBER(SEARCH(""&amp;'DataSource-Tool-Coverage'!A$2:A$36&amp;","," "&amp;'Detailed Techniques'!F65&amp;","))+0,'DataSource-Tool-Coverage'!$D$2:$D$36)/(LEN(TRIM(F65))-LEN(SUBSTITUTE(TRIM(F65),",",""))+1)</f>
        <v>0</v>
      </c>
      <c r="Q65" s="20" t="str">
        <f t="shared" si="3"/>
        <v>0-20</v>
      </c>
      <c r="R65" s="23">
        <f>SUMPRODUCT(ISNUMBER(SEARCH(""&amp;'DataSource-Tool-Coverage'!A$2:A$36&amp;","," "&amp;'Detailed Techniques'!F65&amp;","))+0,'DataSource-Tool-Coverage'!$E$2:$E$36)/(LEN(TRIM(F65))-LEN(SUBSTITUTE(TRIM(F65),",",""))+1)</f>
        <v>0.66666666666666663</v>
      </c>
      <c r="S65" s="20" t="str">
        <f t="shared" si="4"/>
        <v>60-80</v>
      </c>
      <c r="T65" s="23">
        <f>SUMPRODUCT(ISNUMBER(SEARCH(""&amp;'DataSource-Tool-Coverage'!A$2:A$36&amp;","," "&amp;'Detailed Techniques'!F65&amp;","))+0,'DataSource-Tool-Coverage'!$F$2:$F$36)/(LEN(TRIM(F65))-LEN(SUBSTITUTE(TRIM(F65),",",""))+1)</f>
        <v>0.66666666666666663</v>
      </c>
      <c r="U65" s="20" t="str">
        <f t="shared" si="5"/>
        <v>60-80</v>
      </c>
      <c r="V65" s="23">
        <f>SUMPRODUCT(ISNUMBER(SEARCH(""&amp;'DataSource-Tool-Coverage'!A$2:A$36&amp;","," "&amp;'Detailed Techniques'!F65&amp;","))+0,'DataSource-Tool-Coverage'!$G$2:$G$36)/(LEN(TRIM(F65))-LEN(SUBSTITUTE(TRIM(F65),",",""))+1)</f>
        <v>0</v>
      </c>
      <c r="W65" s="20" t="str">
        <f t="shared" si="6"/>
        <v>0-20</v>
      </c>
      <c r="X65" s="23">
        <f>SUMPRODUCT(ISNUMBER(SEARCH(""&amp;'DataSource-Tool-Coverage'!A$2:A$36&amp;","," "&amp;'Detailed Techniques'!F65&amp;","))+0,'DataSource-Tool-Coverage'!$H$2:$H$36)/(LEN(TRIM(F65))-LEN(SUBSTITUTE(TRIM(F65),",",""))+1)</f>
        <v>0</v>
      </c>
      <c r="Y65" s="20" t="str">
        <f t="shared" si="7"/>
        <v>0-20</v>
      </c>
    </row>
    <row r="66" spans="1:25" ht="60" x14ac:dyDescent="0.2">
      <c r="A66" s="8" t="s">
        <v>120</v>
      </c>
      <c r="B66" s="8" t="s">
        <v>9</v>
      </c>
      <c r="C66" s="8" t="s">
        <v>233</v>
      </c>
      <c r="D66" s="10" t="s">
        <v>234</v>
      </c>
      <c r="E66" s="10" t="s">
        <v>496</v>
      </c>
      <c r="F66" s="22" t="s">
        <v>779</v>
      </c>
      <c r="G66" s="10" t="str">
        <f>INDEX('Score Defs'!A$3:A$8,MATCH('Detailed Techniques'!K66,'Score Defs'!B$3:B$8,0))</f>
        <v>Poor</v>
      </c>
      <c r="H66" s="66">
        <f>FLOOR(SUMPRODUCT(ISNUMBER(SEARCH(""&amp;'DataQuality-Scores'!A$3:A$37&amp;","," "&amp;'Detailed Techniques'!F66&amp;","))+0,'DataQuality-Scores'!B$3:B$37)/(LEN(TRIM(F66))-LEN(SUBSTITUTE(TRIM(F66),",",""))+1),1)</f>
        <v>1</v>
      </c>
      <c r="I66" s="66">
        <v>3</v>
      </c>
      <c r="J66" s="66">
        <v>1</v>
      </c>
      <c r="K66" s="66">
        <f t="shared" ref="K66:K129" si="8">FLOOR(AVERAGE(H66:J66),1)</f>
        <v>1</v>
      </c>
      <c r="L66" s="23">
        <f>SUMPRODUCT(ISNUMBER(SEARCH(""&amp;'DataSource-Tool-Coverage'!A$2:A$36&amp;","," "&amp;'Detailed Techniques'!F66&amp;","))+0,'DataSource-Tool-Coverage'!$B$2:$B$36)/(LEN(TRIM(F66))-LEN(SUBSTITUTE(TRIM(F66),",",""))+1)</f>
        <v>0.66666666666666663</v>
      </c>
      <c r="M66" s="20" t="str">
        <f t="shared" si="1"/>
        <v>60-80</v>
      </c>
      <c r="N66" s="23">
        <f>SUMPRODUCT(ISNUMBER(SEARCH(""&amp;'DataSource-Tool-Coverage'!A$2:A$36&amp;","," "&amp;'Detailed Techniques'!F66&amp;","))+0,'DataSource-Tool-Coverage'!$C$2:$C$36)/(LEN(TRIM(F66))-LEN(SUBSTITUTE(TRIM(F66),",",""))+1)</f>
        <v>0.66666666666666663</v>
      </c>
      <c r="O66" s="20" t="str">
        <f t="shared" si="2"/>
        <v>60-80</v>
      </c>
      <c r="P66" s="23">
        <f>SUMPRODUCT(ISNUMBER(SEARCH(""&amp;'DataSource-Tool-Coverage'!A$2:A$36&amp;","," "&amp;'Detailed Techniques'!F66&amp;","))+0,'DataSource-Tool-Coverage'!$D$2:$D$36)/(LEN(TRIM(F66))-LEN(SUBSTITUTE(TRIM(F66),",",""))+1)</f>
        <v>0.33333333333333331</v>
      </c>
      <c r="Q66" s="20" t="str">
        <f t="shared" si="3"/>
        <v>20-40</v>
      </c>
      <c r="R66" s="23">
        <f>SUMPRODUCT(ISNUMBER(SEARCH(""&amp;'DataSource-Tool-Coverage'!A$2:A$36&amp;","," "&amp;'Detailed Techniques'!F66&amp;","))+0,'DataSource-Tool-Coverage'!$E$2:$E$36)/(LEN(TRIM(F66))-LEN(SUBSTITUTE(TRIM(F66),",",""))+1)</f>
        <v>0.33333333333333331</v>
      </c>
      <c r="S66" s="20" t="str">
        <f t="shared" si="4"/>
        <v>20-40</v>
      </c>
      <c r="T66" s="23">
        <f>SUMPRODUCT(ISNUMBER(SEARCH(""&amp;'DataSource-Tool-Coverage'!A$2:A$36&amp;","," "&amp;'Detailed Techniques'!F66&amp;","))+0,'DataSource-Tool-Coverage'!$F$2:$F$36)/(LEN(TRIM(F66))-LEN(SUBSTITUTE(TRIM(F66),",",""))+1)</f>
        <v>0.33333333333333331</v>
      </c>
      <c r="U66" s="20" t="str">
        <f t="shared" si="5"/>
        <v>20-40</v>
      </c>
      <c r="V66" s="23">
        <f>SUMPRODUCT(ISNUMBER(SEARCH(""&amp;'DataSource-Tool-Coverage'!A$2:A$36&amp;","," "&amp;'Detailed Techniques'!F66&amp;","))+0,'DataSource-Tool-Coverage'!$G$2:$G$36)/(LEN(TRIM(F66))-LEN(SUBSTITUTE(TRIM(F66),",",""))+1)</f>
        <v>0.33333333333333331</v>
      </c>
      <c r="W66" s="20" t="str">
        <f t="shared" si="6"/>
        <v>20-40</v>
      </c>
      <c r="X66" s="23">
        <f>SUMPRODUCT(ISNUMBER(SEARCH(""&amp;'DataSource-Tool-Coverage'!A$2:A$36&amp;","," "&amp;'Detailed Techniques'!F66&amp;","))+0,'DataSource-Tool-Coverage'!$H$2:$H$36)/(LEN(TRIM(F66))-LEN(SUBSTITUTE(TRIM(F66),",",""))+1)</f>
        <v>0.33333333333333331</v>
      </c>
      <c r="Y66" s="20" t="str">
        <f t="shared" si="7"/>
        <v>20-40</v>
      </c>
    </row>
    <row r="67" spans="1:25" ht="90" x14ac:dyDescent="0.2">
      <c r="A67" s="8" t="s">
        <v>108</v>
      </c>
      <c r="B67" s="8" t="s">
        <v>2</v>
      </c>
      <c r="C67" s="8" t="s">
        <v>235</v>
      </c>
      <c r="D67" s="10" t="s">
        <v>236</v>
      </c>
      <c r="E67" s="10" t="s">
        <v>403</v>
      </c>
      <c r="F67" s="22" t="s">
        <v>800</v>
      </c>
      <c r="G67" s="10" t="str">
        <f>INDEX('Score Defs'!A$3:A$8,MATCH('Detailed Techniques'!K67,'Score Defs'!B$3:B$8,0))</f>
        <v>Poor</v>
      </c>
      <c r="H67" s="66">
        <f>FLOOR(SUMPRODUCT(ISNUMBER(SEARCH(""&amp;'DataQuality-Scores'!A$3:A$37&amp;","," "&amp;'Detailed Techniques'!F67&amp;","))+0,'DataQuality-Scores'!B$3:B$37)/(LEN(TRIM(F67))-LEN(SUBSTITUTE(TRIM(F67),",",""))+1),1)</f>
        <v>1</v>
      </c>
      <c r="I67" s="66">
        <v>3</v>
      </c>
      <c r="J67" s="66">
        <v>1</v>
      </c>
      <c r="K67" s="66">
        <f t="shared" si="8"/>
        <v>1</v>
      </c>
      <c r="L67" s="23">
        <f>SUMPRODUCT(ISNUMBER(SEARCH(""&amp;'DataSource-Tool-Coverage'!A$2:A$36&amp;","," "&amp;'Detailed Techniques'!F67&amp;","))+0,'DataSource-Tool-Coverage'!$B$2:$B$36)/(LEN(TRIM(F67))-LEN(SUBSTITUTE(TRIM(F67),",",""))+1)</f>
        <v>1</v>
      </c>
      <c r="M67" s="20" t="str">
        <f t="shared" ref="M67:M130" si="9">IF(L67&lt;0.2,"0-20",IF(L67&lt;0.4,"20-40",IF(L67&lt;0.6,"40-60",IF(L67&lt;0.8,"60-80","80-100"))))</f>
        <v>80-100</v>
      </c>
      <c r="N67" s="23">
        <f>SUMPRODUCT(ISNUMBER(SEARCH(""&amp;'DataSource-Tool-Coverage'!A$2:A$36&amp;","," "&amp;'Detailed Techniques'!F67&amp;","))+0,'DataSource-Tool-Coverage'!$C$2:$C$36)/(LEN(TRIM(F67))-LEN(SUBSTITUTE(TRIM(F67),",",""))+1)</f>
        <v>0.6</v>
      </c>
      <c r="O67" s="20" t="str">
        <f t="shared" ref="O67:O130" si="10">IF(N67&lt;0.2,"0-20",IF(N67&lt;0.4,"20-40",IF(N67&lt;0.6,"40-60",IF(N67&lt;0.8,"60-80","80-100"))))</f>
        <v>60-80</v>
      </c>
      <c r="P67" s="23">
        <f>SUMPRODUCT(ISNUMBER(SEARCH(""&amp;'DataSource-Tool-Coverage'!A$2:A$36&amp;","," "&amp;'Detailed Techniques'!F67&amp;","))+0,'DataSource-Tool-Coverage'!$D$2:$D$36)/(LEN(TRIM(F67))-LEN(SUBSTITUTE(TRIM(F67),",",""))+1)</f>
        <v>0</v>
      </c>
      <c r="Q67" s="20" t="str">
        <f t="shared" ref="Q67:Q130" si="11">IF(P67&lt;0.2,"0-20",IF(P67&lt;0.4,"20-40",IF(P67&lt;0.6,"40-60",IF(P67&lt;0.8,"60-80","80-100"))))</f>
        <v>0-20</v>
      </c>
      <c r="R67" s="23">
        <f>SUMPRODUCT(ISNUMBER(SEARCH(""&amp;'DataSource-Tool-Coverage'!A$2:A$36&amp;","," "&amp;'Detailed Techniques'!F67&amp;","))+0,'DataSource-Tool-Coverage'!$E$2:$E$36)/(LEN(TRIM(F67))-LEN(SUBSTITUTE(TRIM(F67),",",""))+1)</f>
        <v>0.6</v>
      </c>
      <c r="S67" s="20" t="str">
        <f t="shared" ref="S67:S130" si="12">IF(R67&lt;0.2,"0-20",IF(R67&lt;0.4,"20-40",IF(R67&lt;0.6,"40-60",IF(R67&lt;0.8,"60-80","80-100"))))</f>
        <v>60-80</v>
      </c>
      <c r="T67" s="23">
        <f>SUMPRODUCT(ISNUMBER(SEARCH(""&amp;'DataSource-Tool-Coverage'!A$2:A$36&amp;","," "&amp;'Detailed Techniques'!F67&amp;","))+0,'DataSource-Tool-Coverage'!$F$2:$F$36)/(LEN(TRIM(F67))-LEN(SUBSTITUTE(TRIM(F67),",",""))+1)</f>
        <v>0.6</v>
      </c>
      <c r="U67" s="20" t="str">
        <f t="shared" ref="U67:U130" si="13">IF(T67&lt;0.2,"0-20",IF(T67&lt;0.4,"20-40",IF(T67&lt;0.6,"40-60",IF(T67&lt;0.8,"60-80","80-100"))))</f>
        <v>60-80</v>
      </c>
      <c r="V67" s="23">
        <f>SUMPRODUCT(ISNUMBER(SEARCH(""&amp;'DataSource-Tool-Coverage'!A$2:A$36&amp;","," "&amp;'Detailed Techniques'!F67&amp;","))+0,'DataSource-Tool-Coverage'!$G$2:$G$36)/(LEN(TRIM(F67))-LEN(SUBSTITUTE(TRIM(F67),",",""))+1)</f>
        <v>0</v>
      </c>
      <c r="W67" s="20" t="str">
        <f t="shared" ref="W67:W130" si="14">IF(V67&lt;0.2,"0-20",IF(V67&lt;0.4,"20-40",IF(V67&lt;0.6,"40-60",IF(V67&lt;0.8,"60-80","80-100"))))</f>
        <v>0-20</v>
      </c>
      <c r="X67" s="23">
        <f>SUMPRODUCT(ISNUMBER(SEARCH(""&amp;'DataSource-Tool-Coverage'!A$2:A$36&amp;","," "&amp;'Detailed Techniques'!F67&amp;","))+0,'DataSource-Tool-Coverage'!$H$2:$H$36)/(LEN(TRIM(F67))-LEN(SUBSTITUTE(TRIM(F67),",",""))+1)</f>
        <v>0</v>
      </c>
      <c r="Y67" s="20" t="str">
        <f t="shared" ref="Y67:Y130" si="15">IF(X67&lt;0.2,"0-20",IF(X67&lt;0.4,"20-40",IF(X67&lt;0.6,"40-60",IF(X67&lt;0.8,"60-80","80-100"))))</f>
        <v>0-20</v>
      </c>
    </row>
    <row r="68" spans="1:25" ht="60" x14ac:dyDescent="0.2">
      <c r="A68" s="8" t="s">
        <v>44</v>
      </c>
      <c r="B68" s="8" t="s">
        <v>0</v>
      </c>
      <c r="C68" s="8" t="s">
        <v>237</v>
      </c>
      <c r="D68" s="10" t="s">
        <v>333</v>
      </c>
      <c r="E68" s="10" t="s">
        <v>334</v>
      </c>
      <c r="F68" s="22" t="s">
        <v>801</v>
      </c>
      <c r="G68" s="10" t="str">
        <f>INDEX('Score Defs'!A$3:A$8,MATCH('Detailed Techniques'!K68,'Score Defs'!B$3:B$8,0))</f>
        <v>Poor</v>
      </c>
      <c r="H68" s="66">
        <f>FLOOR(SUMPRODUCT(ISNUMBER(SEARCH(""&amp;'DataQuality-Scores'!A$3:A$37&amp;","," "&amp;'Detailed Techniques'!F68&amp;","))+0,'DataQuality-Scores'!B$3:B$37)/(LEN(TRIM(F68))-LEN(SUBSTITUTE(TRIM(F68),",",""))+1),1)</f>
        <v>0</v>
      </c>
      <c r="I68" s="66">
        <v>3</v>
      </c>
      <c r="J68" s="66">
        <v>1</v>
      </c>
      <c r="K68" s="66">
        <f t="shared" si="8"/>
        <v>1</v>
      </c>
      <c r="L68" s="23">
        <f>SUMPRODUCT(ISNUMBER(SEARCH(""&amp;'DataSource-Tool-Coverage'!A$2:A$36&amp;","," "&amp;'Detailed Techniques'!F68&amp;","))+0,'DataSource-Tool-Coverage'!$B$2:$B$36)/(LEN(TRIM(F68))-LEN(SUBSTITUTE(TRIM(F68),",",""))+1)</f>
        <v>0.33333333333333331</v>
      </c>
      <c r="M68" s="20" t="str">
        <f t="shared" si="9"/>
        <v>20-40</v>
      </c>
      <c r="N68" s="23">
        <f>SUMPRODUCT(ISNUMBER(SEARCH(""&amp;'DataSource-Tool-Coverage'!A$2:A$36&amp;","," "&amp;'Detailed Techniques'!F68&amp;","))+0,'DataSource-Tool-Coverage'!$C$2:$C$36)/(LEN(TRIM(F68))-LEN(SUBSTITUTE(TRIM(F68),",",""))+1)</f>
        <v>0</v>
      </c>
      <c r="O68" s="20" t="str">
        <f t="shared" si="10"/>
        <v>0-20</v>
      </c>
      <c r="P68" s="23">
        <f>SUMPRODUCT(ISNUMBER(SEARCH(""&amp;'DataSource-Tool-Coverage'!A$2:A$36&amp;","," "&amp;'Detailed Techniques'!F68&amp;","))+0,'DataSource-Tool-Coverage'!$D$2:$D$36)/(LEN(TRIM(F68))-LEN(SUBSTITUTE(TRIM(F68),",",""))+1)</f>
        <v>0</v>
      </c>
      <c r="Q68" s="20" t="str">
        <f t="shared" si="11"/>
        <v>0-20</v>
      </c>
      <c r="R68" s="23">
        <f>SUMPRODUCT(ISNUMBER(SEARCH(""&amp;'DataSource-Tool-Coverage'!A$2:A$36&amp;","," "&amp;'Detailed Techniques'!F68&amp;","))+0,'DataSource-Tool-Coverage'!$E$2:$E$36)/(LEN(TRIM(F68))-LEN(SUBSTITUTE(TRIM(F68),",",""))+1)</f>
        <v>0</v>
      </c>
      <c r="S68" s="20" t="str">
        <f t="shared" si="12"/>
        <v>0-20</v>
      </c>
      <c r="T68" s="23">
        <f>SUMPRODUCT(ISNUMBER(SEARCH(""&amp;'DataSource-Tool-Coverage'!A$2:A$36&amp;","," "&amp;'Detailed Techniques'!F68&amp;","))+0,'DataSource-Tool-Coverage'!$F$2:$F$36)/(LEN(TRIM(F68))-LEN(SUBSTITUTE(TRIM(F68),",",""))+1)</f>
        <v>0.33333333333333331</v>
      </c>
      <c r="U68" s="20" t="str">
        <f t="shared" si="13"/>
        <v>20-40</v>
      </c>
      <c r="V68" s="23">
        <f>SUMPRODUCT(ISNUMBER(SEARCH(""&amp;'DataSource-Tool-Coverage'!A$2:A$36&amp;","," "&amp;'Detailed Techniques'!F68&amp;","))+0,'DataSource-Tool-Coverage'!$G$2:$G$36)/(LEN(TRIM(F68))-LEN(SUBSTITUTE(TRIM(F68),",",""))+1)</f>
        <v>0</v>
      </c>
      <c r="W68" s="20" t="str">
        <f t="shared" si="14"/>
        <v>0-20</v>
      </c>
      <c r="X68" s="23">
        <f>SUMPRODUCT(ISNUMBER(SEARCH(""&amp;'DataSource-Tool-Coverage'!A$2:A$36&amp;","," "&amp;'Detailed Techniques'!F68&amp;","))+0,'DataSource-Tool-Coverage'!$H$2:$H$36)/(LEN(TRIM(F68))-LEN(SUBSTITUTE(TRIM(F68),",",""))+1)</f>
        <v>0</v>
      </c>
      <c r="Y68" s="20" t="str">
        <f t="shared" si="15"/>
        <v>0-20</v>
      </c>
    </row>
    <row r="69" spans="1:25" ht="180" customHeight="1" x14ac:dyDescent="0.2">
      <c r="A69" s="8" t="s">
        <v>23</v>
      </c>
      <c r="B69" s="8" t="s">
        <v>842</v>
      </c>
      <c r="C69" s="8" t="s">
        <v>238</v>
      </c>
      <c r="D69" s="10" t="s">
        <v>390</v>
      </c>
      <c r="E69" s="10" t="s">
        <v>391</v>
      </c>
      <c r="F69" s="22" t="s">
        <v>802</v>
      </c>
      <c r="G69" s="10" t="str">
        <f>INDEX('Score Defs'!A$3:A$8,MATCH('Detailed Techniques'!K69,'Score Defs'!B$3:B$8,0))</f>
        <v>Poor</v>
      </c>
      <c r="H69" s="66">
        <f>FLOOR(SUMPRODUCT(ISNUMBER(SEARCH(""&amp;'DataQuality-Scores'!A$3:A$37&amp;","," "&amp;'Detailed Techniques'!F69&amp;","))+0,'DataQuality-Scores'!B$3:B$37)/(LEN(TRIM(F69))-LEN(SUBSTITUTE(TRIM(F69),",",""))+1),1)</f>
        <v>0</v>
      </c>
      <c r="I69" s="66">
        <v>3</v>
      </c>
      <c r="J69" s="66">
        <v>1</v>
      </c>
      <c r="K69" s="66">
        <f t="shared" si="8"/>
        <v>1</v>
      </c>
      <c r="L69" s="23">
        <f>SUMPRODUCT(ISNUMBER(SEARCH(""&amp;'DataSource-Tool-Coverage'!A$2:A$36&amp;","," "&amp;'Detailed Techniques'!F69&amp;","))+0,'DataSource-Tool-Coverage'!$B$2:$B$36)/(LEN(TRIM(F69))-LEN(SUBSTITUTE(TRIM(F69),",",""))+1)</f>
        <v>0.66666666666666663</v>
      </c>
      <c r="M69" s="20" t="str">
        <f t="shared" si="9"/>
        <v>60-80</v>
      </c>
      <c r="N69" s="23">
        <f>SUMPRODUCT(ISNUMBER(SEARCH(""&amp;'DataSource-Tool-Coverage'!A$2:A$36&amp;","," "&amp;'Detailed Techniques'!F69&amp;","))+0,'DataSource-Tool-Coverage'!$C$2:$C$36)/(LEN(TRIM(F69))-LEN(SUBSTITUTE(TRIM(F69),",",""))+1)</f>
        <v>0.66666666666666663</v>
      </c>
      <c r="O69" s="20" t="str">
        <f t="shared" si="10"/>
        <v>60-80</v>
      </c>
      <c r="P69" s="23">
        <f>SUMPRODUCT(ISNUMBER(SEARCH(""&amp;'DataSource-Tool-Coverage'!A$2:A$36&amp;","," "&amp;'Detailed Techniques'!F69&amp;","))+0,'DataSource-Tool-Coverage'!$D$2:$D$36)/(LEN(TRIM(F69))-LEN(SUBSTITUTE(TRIM(F69),",",""))+1)</f>
        <v>0</v>
      </c>
      <c r="Q69" s="20" t="str">
        <f t="shared" si="11"/>
        <v>0-20</v>
      </c>
      <c r="R69" s="23">
        <f>SUMPRODUCT(ISNUMBER(SEARCH(""&amp;'DataSource-Tool-Coverage'!A$2:A$36&amp;","," "&amp;'Detailed Techniques'!F69&amp;","))+0,'DataSource-Tool-Coverage'!$E$2:$E$36)/(LEN(TRIM(F69))-LEN(SUBSTITUTE(TRIM(F69),",",""))+1)</f>
        <v>0.66666666666666663</v>
      </c>
      <c r="S69" s="20" t="str">
        <f t="shared" si="12"/>
        <v>60-80</v>
      </c>
      <c r="T69" s="23">
        <f>SUMPRODUCT(ISNUMBER(SEARCH(""&amp;'DataSource-Tool-Coverage'!A$2:A$36&amp;","," "&amp;'Detailed Techniques'!F69&amp;","))+0,'DataSource-Tool-Coverage'!$F$2:$F$36)/(LEN(TRIM(F69))-LEN(SUBSTITUTE(TRIM(F69),",",""))+1)</f>
        <v>0.66666666666666663</v>
      </c>
      <c r="U69" s="20" t="str">
        <f t="shared" si="13"/>
        <v>60-80</v>
      </c>
      <c r="V69" s="23">
        <f>SUMPRODUCT(ISNUMBER(SEARCH(""&amp;'DataSource-Tool-Coverage'!A$2:A$36&amp;","," "&amp;'Detailed Techniques'!F69&amp;","))+0,'DataSource-Tool-Coverage'!$G$2:$G$36)/(LEN(TRIM(F69))-LEN(SUBSTITUTE(TRIM(F69),",",""))+1)</f>
        <v>0</v>
      </c>
      <c r="W69" s="20" t="str">
        <f t="shared" si="14"/>
        <v>0-20</v>
      </c>
      <c r="X69" s="23">
        <f>SUMPRODUCT(ISNUMBER(SEARCH(""&amp;'DataSource-Tool-Coverage'!A$2:A$36&amp;","," "&amp;'Detailed Techniques'!F69&amp;","))+0,'DataSource-Tool-Coverage'!$H$2:$H$36)/(LEN(TRIM(F69))-LEN(SUBSTITUTE(TRIM(F69),",",""))+1)</f>
        <v>0</v>
      </c>
      <c r="Y69" s="20" t="str">
        <f t="shared" si="15"/>
        <v>0-20</v>
      </c>
    </row>
    <row r="70" spans="1:25" ht="90" x14ac:dyDescent="0.2">
      <c r="A70" s="8" t="s">
        <v>69</v>
      </c>
      <c r="B70" s="8" t="s">
        <v>4</v>
      </c>
      <c r="C70" s="8" t="s">
        <v>239</v>
      </c>
      <c r="D70" s="10" t="s">
        <v>240</v>
      </c>
      <c r="E70" s="10" t="s">
        <v>354</v>
      </c>
      <c r="F70" s="22" t="s">
        <v>766</v>
      </c>
      <c r="G70" s="10" t="str">
        <f>INDEX('Score Defs'!A$3:A$8,MATCH('Detailed Techniques'!K70,'Score Defs'!B$3:B$8,0))</f>
        <v>Poor</v>
      </c>
      <c r="H70" s="66">
        <f>FLOOR(SUMPRODUCT(ISNUMBER(SEARCH(""&amp;'DataQuality-Scores'!A$3:A$37&amp;","," "&amp;'Detailed Techniques'!F70&amp;","))+0,'DataQuality-Scores'!B$3:B$37)/(LEN(TRIM(F70))-LEN(SUBSTITUTE(TRIM(F70),",",""))+1),1)</f>
        <v>1</v>
      </c>
      <c r="I70" s="66">
        <v>3</v>
      </c>
      <c r="J70" s="66">
        <v>1</v>
      </c>
      <c r="K70" s="66">
        <f t="shared" si="8"/>
        <v>1</v>
      </c>
      <c r="L70" s="23">
        <f>SUMPRODUCT(ISNUMBER(SEARCH(""&amp;'DataSource-Tool-Coverage'!A$2:A$36&amp;","," "&amp;'Detailed Techniques'!F70&amp;","))+0,'DataSource-Tool-Coverage'!$B$2:$B$36)/(LEN(TRIM(F70))-LEN(SUBSTITUTE(TRIM(F70),",",""))+1)</f>
        <v>1</v>
      </c>
      <c r="M70" s="20" t="str">
        <f t="shared" si="9"/>
        <v>80-100</v>
      </c>
      <c r="N70" s="23">
        <f>SUMPRODUCT(ISNUMBER(SEARCH(""&amp;'DataSource-Tool-Coverage'!A$2:A$36&amp;","," "&amp;'Detailed Techniques'!F70&amp;","))+0,'DataSource-Tool-Coverage'!$C$2:$C$36)/(LEN(TRIM(F70))-LEN(SUBSTITUTE(TRIM(F70),",",""))+1)</f>
        <v>0.66666666666666663</v>
      </c>
      <c r="O70" s="20" t="str">
        <f t="shared" si="10"/>
        <v>60-80</v>
      </c>
      <c r="P70" s="23">
        <f>SUMPRODUCT(ISNUMBER(SEARCH(""&amp;'DataSource-Tool-Coverage'!A$2:A$36&amp;","," "&amp;'Detailed Techniques'!F70&amp;","))+0,'DataSource-Tool-Coverage'!$D$2:$D$36)/(LEN(TRIM(F70))-LEN(SUBSTITUTE(TRIM(F70),",",""))+1)</f>
        <v>0</v>
      </c>
      <c r="Q70" s="20" t="str">
        <f t="shared" si="11"/>
        <v>0-20</v>
      </c>
      <c r="R70" s="23">
        <f>SUMPRODUCT(ISNUMBER(SEARCH(""&amp;'DataSource-Tool-Coverage'!A$2:A$36&amp;","," "&amp;'Detailed Techniques'!F70&amp;","))+0,'DataSource-Tool-Coverage'!$E$2:$E$36)/(LEN(TRIM(F70))-LEN(SUBSTITUTE(TRIM(F70),",",""))+1)</f>
        <v>0.33333333333333331</v>
      </c>
      <c r="S70" s="20" t="str">
        <f t="shared" si="12"/>
        <v>20-40</v>
      </c>
      <c r="T70" s="23">
        <f>SUMPRODUCT(ISNUMBER(SEARCH(""&amp;'DataSource-Tool-Coverage'!A$2:A$36&amp;","," "&amp;'Detailed Techniques'!F70&amp;","))+0,'DataSource-Tool-Coverage'!$F$2:$F$36)/(LEN(TRIM(F70))-LEN(SUBSTITUTE(TRIM(F70),",",""))+1)</f>
        <v>0.66666666666666663</v>
      </c>
      <c r="U70" s="20" t="str">
        <f t="shared" si="13"/>
        <v>60-80</v>
      </c>
      <c r="V70" s="23">
        <f>SUMPRODUCT(ISNUMBER(SEARCH(""&amp;'DataSource-Tool-Coverage'!A$2:A$36&amp;","," "&amp;'Detailed Techniques'!F70&amp;","))+0,'DataSource-Tool-Coverage'!$G$2:$G$36)/(LEN(TRIM(F70))-LEN(SUBSTITUTE(TRIM(F70),",",""))+1)</f>
        <v>0</v>
      </c>
      <c r="W70" s="20" t="str">
        <f t="shared" si="14"/>
        <v>0-20</v>
      </c>
      <c r="X70" s="23">
        <f>SUMPRODUCT(ISNUMBER(SEARCH(""&amp;'DataSource-Tool-Coverage'!A$2:A$36&amp;","," "&amp;'Detailed Techniques'!F70&amp;","))+0,'DataSource-Tool-Coverage'!$H$2:$H$36)/(LEN(TRIM(F70))-LEN(SUBSTITUTE(TRIM(F70),",",""))+1)</f>
        <v>0</v>
      </c>
      <c r="Y70" s="20" t="str">
        <f t="shared" si="15"/>
        <v>0-20</v>
      </c>
    </row>
    <row r="71" spans="1:25" ht="157.5" customHeight="1" x14ac:dyDescent="0.2">
      <c r="A71" s="8" t="s">
        <v>113</v>
      </c>
      <c r="B71" s="8" t="s">
        <v>2</v>
      </c>
      <c r="C71" s="8" t="s">
        <v>241</v>
      </c>
      <c r="D71" s="10" t="s">
        <v>242</v>
      </c>
      <c r="E71" s="10" t="s">
        <v>404</v>
      </c>
      <c r="F71" s="22" t="s">
        <v>775</v>
      </c>
      <c r="G71" s="10" t="str">
        <f>INDEX('Score Defs'!A$3:A$8,MATCH('Detailed Techniques'!K71,'Score Defs'!B$3:B$8,0))</f>
        <v>Poor</v>
      </c>
      <c r="H71" s="66">
        <f>FLOOR(SUMPRODUCT(ISNUMBER(SEARCH(""&amp;'DataQuality-Scores'!A$3:A$37&amp;","," "&amp;'Detailed Techniques'!F71&amp;","))+0,'DataQuality-Scores'!B$3:B$37)/(LEN(TRIM(F71))-LEN(SUBSTITUTE(TRIM(F71),",",""))+1),1)</f>
        <v>1</v>
      </c>
      <c r="I71" s="66">
        <v>3</v>
      </c>
      <c r="J71" s="66">
        <v>1</v>
      </c>
      <c r="K71" s="66">
        <f t="shared" si="8"/>
        <v>1</v>
      </c>
      <c r="L71" s="23">
        <f>SUMPRODUCT(ISNUMBER(SEARCH(""&amp;'DataSource-Tool-Coverage'!A$2:A$36&amp;","," "&amp;'Detailed Techniques'!F71&amp;","))+0,'DataSource-Tool-Coverage'!$B$2:$B$36)/(LEN(TRIM(F71))-LEN(SUBSTITUTE(TRIM(F71),",",""))+1)</f>
        <v>1</v>
      </c>
      <c r="M71" s="20" t="str">
        <f t="shared" si="9"/>
        <v>80-100</v>
      </c>
      <c r="N71" s="23">
        <f>SUMPRODUCT(ISNUMBER(SEARCH(""&amp;'DataSource-Tool-Coverage'!A$2:A$36&amp;","," "&amp;'Detailed Techniques'!F71&amp;","))+0,'DataSource-Tool-Coverage'!$C$2:$C$36)/(LEN(TRIM(F71))-LEN(SUBSTITUTE(TRIM(F71),",",""))+1)</f>
        <v>1</v>
      </c>
      <c r="O71" s="20" t="str">
        <f t="shared" si="10"/>
        <v>80-100</v>
      </c>
      <c r="P71" s="23">
        <f>SUMPRODUCT(ISNUMBER(SEARCH(""&amp;'DataSource-Tool-Coverage'!A$2:A$36&amp;","," "&amp;'Detailed Techniques'!F71&amp;","))+0,'DataSource-Tool-Coverage'!$D$2:$D$36)/(LEN(TRIM(F71))-LEN(SUBSTITUTE(TRIM(F71),",",""))+1)</f>
        <v>0</v>
      </c>
      <c r="Q71" s="20" t="str">
        <f t="shared" si="11"/>
        <v>0-20</v>
      </c>
      <c r="R71" s="23">
        <f>SUMPRODUCT(ISNUMBER(SEARCH(""&amp;'DataSource-Tool-Coverage'!A$2:A$36&amp;","," "&amp;'Detailed Techniques'!F71&amp;","))+0,'DataSource-Tool-Coverage'!$E$2:$E$36)/(LEN(TRIM(F71))-LEN(SUBSTITUTE(TRIM(F71),",",""))+1)</f>
        <v>0.66666666666666663</v>
      </c>
      <c r="S71" s="20" t="str">
        <f t="shared" si="12"/>
        <v>60-80</v>
      </c>
      <c r="T71" s="23">
        <f>SUMPRODUCT(ISNUMBER(SEARCH(""&amp;'DataSource-Tool-Coverage'!A$2:A$36&amp;","," "&amp;'Detailed Techniques'!F71&amp;","))+0,'DataSource-Tool-Coverage'!$F$2:$F$36)/(LEN(TRIM(F71))-LEN(SUBSTITUTE(TRIM(F71),",",""))+1)</f>
        <v>0.66666666666666663</v>
      </c>
      <c r="U71" s="20" t="str">
        <f t="shared" si="13"/>
        <v>60-80</v>
      </c>
      <c r="V71" s="23">
        <f>SUMPRODUCT(ISNUMBER(SEARCH(""&amp;'DataSource-Tool-Coverage'!A$2:A$36&amp;","," "&amp;'Detailed Techniques'!F71&amp;","))+0,'DataSource-Tool-Coverage'!$G$2:$G$36)/(LEN(TRIM(F71))-LEN(SUBSTITUTE(TRIM(F71),",",""))+1)</f>
        <v>0</v>
      </c>
      <c r="W71" s="20" t="str">
        <f t="shared" si="14"/>
        <v>0-20</v>
      </c>
      <c r="X71" s="23">
        <f>SUMPRODUCT(ISNUMBER(SEARCH(""&amp;'DataSource-Tool-Coverage'!A$2:A$36&amp;","," "&amp;'Detailed Techniques'!F71&amp;","))+0,'DataSource-Tool-Coverage'!$H$2:$H$36)/(LEN(TRIM(F71))-LEN(SUBSTITUTE(TRIM(F71),",",""))+1)</f>
        <v>0</v>
      </c>
      <c r="Y71" s="20" t="str">
        <f t="shared" si="15"/>
        <v>0-20</v>
      </c>
    </row>
    <row r="72" spans="1:25" ht="128.25" customHeight="1" x14ac:dyDescent="0.2">
      <c r="A72" s="8" t="s">
        <v>106</v>
      </c>
      <c r="B72" s="8" t="s">
        <v>9</v>
      </c>
      <c r="C72" s="8" t="s">
        <v>243</v>
      </c>
      <c r="D72" s="10" t="s">
        <v>244</v>
      </c>
      <c r="E72" s="10" t="s">
        <v>483</v>
      </c>
      <c r="F72" s="22" t="s">
        <v>776</v>
      </c>
      <c r="G72" s="10" t="str">
        <f>INDEX('Score Defs'!A$3:A$8,MATCH('Detailed Techniques'!K72,'Score Defs'!B$3:B$8,0))</f>
        <v>Poor</v>
      </c>
      <c r="H72" s="66">
        <f>FLOOR(SUMPRODUCT(ISNUMBER(SEARCH(""&amp;'DataQuality-Scores'!A$3:A$37&amp;","," "&amp;'Detailed Techniques'!F72&amp;","))+0,'DataQuality-Scores'!B$3:B$37)/(LEN(TRIM(F72))-LEN(SUBSTITUTE(TRIM(F72),",",""))+1),1)</f>
        <v>1</v>
      </c>
      <c r="I72" s="66">
        <v>3</v>
      </c>
      <c r="J72" s="66">
        <v>1</v>
      </c>
      <c r="K72" s="66">
        <f t="shared" si="8"/>
        <v>1</v>
      </c>
      <c r="L72" s="23">
        <f>SUMPRODUCT(ISNUMBER(SEARCH(""&amp;'DataSource-Tool-Coverage'!A$2:A$36&amp;","," "&amp;'Detailed Techniques'!F72&amp;","))+0,'DataSource-Tool-Coverage'!$B$2:$B$36)/(LEN(TRIM(F72))-LEN(SUBSTITUTE(TRIM(F72),",",""))+1)</f>
        <v>0.6</v>
      </c>
      <c r="M72" s="20" t="str">
        <f t="shared" si="9"/>
        <v>60-80</v>
      </c>
      <c r="N72" s="23">
        <f>SUMPRODUCT(ISNUMBER(SEARCH(""&amp;'DataSource-Tool-Coverage'!A$2:A$36&amp;","," "&amp;'Detailed Techniques'!F72&amp;","))+0,'DataSource-Tool-Coverage'!$C$2:$C$36)/(LEN(TRIM(F72))-LEN(SUBSTITUTE(TRIM(F72),",",""))+1)</f>
        <v>0.4</v>
      </c>
      <c r="O72" s="20" t="str">
        <f t="shared" si="10"/>
        <v>40-60</v>
      </c>
      <c r="P72" s="23">
        <f>SUMPRODUCT(ISNUMBER(SEARCH(""&amp;'DataSource-Tool-Coverage'!A$2:A$36&amp;","," "&amp;'Detailed Techniques'!F72&amp;","))+0,'DataSource-Tool-Coverage'!$D$2:$D$36)/(LEN(TRIM(F72))-LEN(SUBSTITUTE(TRIM(F72),",",""))+1)</f>
        <v>0.2</v>
      </c>
      <c r="Q72" s="20" t="str">
        <f t="shared" si="11"/>
        <v>20-40</v>
      </c>
      <c r="R72" s="23">
        <f>SUMPRODUCT(ISNUMBER(SEARCH(""&amp;'DataSource-Tool-Coverage'!A$2:A$36&amp;","," "&amp;'Detailed Techniques'!F72&amp;","))+0,'DataSource-Tool-Coverage'!$E$2:$E$36)/(LEN(TRIM(F72))-LEN(SUBSTITUTE(TRIM(F72),",",""))+1)</f>
        <v>0.2</v>
      </c>
      <c r="S72" s="20" t="str">
        <f t="shared" si="12"/>
        <v>20-40</v>
      </c>
      <c r="T72" s="23">
        <f>SUMPRODUCT(ISNUMBER(SEARCH(""&amp;'DataSource-Tool-Coverage'!A$2:A$36&amp;","," "&amp;'Detailed Techniques'!F72&amp;","))+0,'DataSource-Tool-Coverage'!$F$2:$F$36)/(LEN(TRIM(F72))-LEN(SUBSTITUTE(TRIM(F72),",",""))+1)</f>
        <v>0.2</v>
      </c>
      <c r="U72" s="20" t="str">
        <f t="shared" si="13"/>
        <v>20-40</v>
      </c>
      <c r="V72" s="23">
        <f>SUMPRODUCT(ISNUMBER(SEARCH(""&amp;'DataSource-Tool-Coverage'!A$2:A$36&amp;","," "&amp;'Detailed Techniques'!F72&amp;","))+0,'DataSource-Tool-Coverage'!$G$2:$G$36)/(LEN(TRIM(F72))-LEN(SUBSTITUTE(TRIM(F72),",",""))+1)</f>
        <v>0.4</v>
      </c>
      <c r="W72" s="20" t="str">
        <f t="shared" si="14"/>
        <v>40-60</v>
      </c>
      <c r="X72" s="23">
        <f>SUMPRODUCT(ISNUMBER(SEARCH(""&amp;'DataSource-Tool-Coverage'!A$2:A$36&amp;","," "&amp;'Detailed Techniques'!F72&amp;","))+0,'DataSource-Tool-Coverage'!$H$2:$H$36)/(LEN(TRIM(F72))-LEN(SUBSTITUTE(TRIM(F72),",",""))+1)</f>
        <v>0.4</v>
      </c>
      <c r="Y72" s="20" t="str">
        <f t="shared" si="15"/>
        <v>40-60</v>
      </c>
    </row>
    <row r="73" spans="1:25" ht="136.5" customHeight="1" x14ac:dyDescent="0.2">
      <c r="A73" s="8" t="s">
        <v>100</v>
      </c>
      <c r="B73" s="8" t="s">
        <v>649</v>
      </c>
      <c r="C73" s="8" t="s">
        <v>245</v>
      </c>
      <c r="D73" s="10" t="s">
        <v>491</v>
      </c>
      <c r="E73" s="10" t="s">
        <v>492</v>
      </c>
      <c r="F73" s="22" t="s">
        <v>803</v>
      </c>
      <c r="G73" s="10" t="str">
        <f>INDEX('Score Defs'!A$3:A$8,MATCH('Detailed Techniques'!K73,'Score Defs'!B$3:B$8,0))</f>
        <v>Poor</v>
      </c>
      <c r="H73" s="66">
        <f>FLOOR(SUMPRODUCT(ISNUMBER(SEARCH(""&amp;'DataQuality-Scores'!A$3:A$37&amp;","," "&amp;'Detailed Techniques'!F73&amp;","))+0,'DataQuality-Scores'!B$3:B$37)/(LEN(TRIM(F73))-LEN(SUBSTITUTE(TRIM(F73),",",""))+1),1)</f>
        <v>0</v>
      </c>
      <c r="I73" s="66">
        <v>3</v>
      </c>
      <c r="J73" s="66">
        <v>1</v>
      </c>
      <c r="K73" s="66">
        <f t="shared" si="8"/>
        <v>1</v>
      </c>
      <c r="L73" s="23">
        <f>SUMPRODUCT(ISNUMBER(SEARCH(""&amp;'DataSource-Tool-Coverage'!A$2:A$36&amp;","," "&amp;'Detailed Techniques'!F73&amp;","))+0,'DataSource-Tool-Coverage'!$B$2:$B$36)/(LEN(TRIM(F73))-LEN(SUBSTITUTE(TRIM(F73),",",""))+1)</f>
        <v>0.83333333333333337</v>
      </c>
      <c r="M73" s="20" t="str">
        <f t="shared" si="9"/>
        <v>80-100</v>
      </c>
      <c r="N73" s="23">
        <f>SUMPRODUCT(ISNUMBER(SEARCH(""&amp;'DataSource-Tool-Coverage'!A$2:A$36&amp;","," "&amp;'Detailed Techniques'!F73&amp;","))+0,'DataSource-Tool-Coverage'!$C$2:$C$36)/(LEN(TRIM(F73))-LEN(SUBSTITUTE(TRIM(F73),",",""))+1)</f>
        <v>0.66666666666666663</v>
      </c>
      <c r="O73" s="20" t="str">
        <f t="shared" si="10"/>
        <v>60-80</v>
      </c>
      <c r="P73" s="23">
        <f>SUMPRODUCT(ISNUMBER(SEARCH(""&amp;'DataSource-Tool-Coverage'!A$2:A$36&amp;","," "&amp;'Detailed Techniques'!F73&amp;","))+0,'DataSource-Tool-Coverage'!$D$2:$D$36)/(LEN(TRIM(F73))-LEN(SUBSTITUTE(TRIM(F73),",",""))+1)</f>
        <v>0</v>
      </c>
      <c r="Q73" s="20" t="str">
        <f t="shared" si="11"/>
        <v>0-20</v>
      </c>
      <c r="R73" s="23">
        <f>SUMPRODUCT(ISNUMBER(SEARCH(""&amp;'DataSource-Tool-Coverage'!A$2:A$36&amp;","," "&amp;'Detailed Techniques'!F73&amp;","))+0,'DataSource-Tool-Coverage'!$E$2:$E$36)/(LEN(TRIM(F73))-LEN(SUBSTITUTE(TRIM(F73),",",""))+1)</f>
        <v>0.5</v>
      </c>
      <c r="S73" s="20" t="str">
        <f t="shared" si="12"/>
        <v>40-60</v>
      </c>
      <c r="T73" s="23">
        <f>SUMPRODUCT(ISNUMBER(SEARCH(""&amp;'DataSource-Tool-Coverage'!A$2:A$36&amp;","," "&amp;'Detailed Techniques'!F73&amp;","))+0,'DataSource-Tool-Coverage'!$F$2:$F$36)/(LEN(TRIM(F73))-LEN(SUBSTITUTE(TRIM(F73),",",""))+1)</f>
        <v>0.5</v>
      </c>
      <c r="U73" s="20" t="str">
        <f t="shared" si="13"/>
        <v>40-60</v>
      </c>
      <c r="V73" s="23">
        <f>SUMPRODUCT(ISNUMBER(SEARCH(""&amp;'DataSource-Tool-Coverage'!A$2:A$36&amp;","," "&amp;'Detailed Techniques'!F73&amp;","))+0,'DataSource-Tool-Coverage'!$G$2:$G$36)/(LEN(TRIM(F73))-LEN(SUBSTITUTE(TRIM(F73),",",""))+1)</f>
        <v>0</v>
      </c>
      <c r="W73" s="20" t="str">
        <f t="shared" si="14"/>
        <v>0-20</v>
      </c>
      <c r="X73" s="23">
        <f>SUMPRODUCT(ISNUMBER(SEARCH(""&amp;'DataSource-Tool-Coverage'!A$2:A$36&amp;","," "&amp;'Detailed Techniques'!F73&amp;","))+0,'DataSource-Tool-Coverage'!$H$2:$H$36)/(LEN(TRIM(F73))-LEN(SUBSTITUTE(TRIM(F73),",",""))+1)</f>
        <v>0</v>
      </c>
      <c r="Y73" s="20" t="str">
        <f t="shared" si="15"/>
        <v>0-20</v>
      </c>
    </row>
    <row r="74" spans="1:25" ht="208.5" customHeight="1" x14ac:dyDescent="0.2">
      <c r="A74" s="8" t="s">
        <v>67</v>
      </c>
      <c r="B74" s="8" t="s">
        <v>2</v>
      </c>
      <c r="C74" s="8" t="s">
        <v>246</v>
      </c>
      <c r="D74" s="10" t="s">
        <v>380</v>
      </c>
      <c r="E74" s="10" t="s">
        <v>381</v>
      </c>
      <c r="F74" s="22" t="s">
        <v>804</v>
      </c>
      <c r="G74" s="10" t="str">
        <f>INDEX('Score Defs'!A$3:A$8,MATCH('Detailed Techniques'!K74,'Score Defs'!B$3:B$8,0))</f>
        <v>Poor</v>
      </c>
      <c r="H74" s="66">
        <f>FLOOR(SUMPRODUCT(ISNUMBER(SEARCH(""&amp;'DataQuality-Scores'!A$3:A$37&amp;","," "&amp;'Detailed Techniques'!F74&amp;","))+0,'DataQuality-Scores'!B$3:B$37)/(LEN(TRIM(F74))-LEN(SUBSTITUTE(TRIM(F74),",",""))+1),1)</f>
        <v>1</v>
      </c>
      <c r="I74" s="66">
        <v>3</v>
      </c>
      <c r="J74" s="66">
        <v>1</v>
      </c>
      <c r="K74" s="66">
        <f t="shared" si="8"/>
        <v>1</v>
      </c>
      <c r="L74" s="23">
        <f>SUMPRODUCT(ISNUMBER(SEARCH(""&amp;'DataSource-Tool-Coverage'!A$2:A$36&amp;","," "&amp;'Detailed Techniques'!F74&amp;","))+0,'DataSource-Tool-Coverage'!$B$2:$B$36)/(LEN(TRIM(F74))-LEN(SUBSTITUTE(TRIM(F74),",",""))+1)</f>
        <v>1</v>
      </c>
      <c r="M74" s="20" t="str">
        <f t="shared" si="9"/>
        <v>80-100</v>
      </c>
      <c r="N74" s="23">
        <f>SUMPRODUCT(ISNUMBER(SEARCH(""&amp;'DataSource-Tool-Coverage'!A$2:A$36&amp;","," "&amp;'Detailed Techniques'!F74&amp;","))+0,'DataSource-Tool-Coverage'!$C$2:$C$36)/(LEN(TRIM(F74))-LEN(SUBSTITUTE(TRIM(F74),",",""))+1)</f>
        <v>1</v>
      </c>
      <c r="O74" s="20" t="str">
        <f t="shared" si="10"/>
        <v>80-100</v>
      </c>
      <c r="P74" s="23">
        <f>SUMPRODUCT(ISNUMBER(SEARCH(""&amp;'DataSource-Tool-Coverage'!A$2:A$36&amp;","," "&amp;'Detailed Techniques'!F74&amp;","))+0,'DataSource-Tool-Coverage'!$D$2:$D$36)/(LEN(TRIM(F74))-LEN(SUBSTITUTE(TRIM(F74),",",""))+1)</f>
        <v>0</v>
      </c>
      <c r="Q74" s="20" t="str">
        <f t="shared" si="11"/>
        <v>0-20</v>
      </c>
      <c r="R74" s="23">
        <f>SUMPRODUCT(ISNUMBER(SEARCH(""&amp;'DataSource-Tool-Coverage'!A$2:A$36&amp;","," "&amp;'Detailed Techniques'!F74&amp;","))+0,'DataSource-Tool-Coverage'!$E$2:$E$36)/(LEN(TRIM(F74))-LEN(SUBSTITUTE(TRIM(F74),",",""))+1)</f>
        <v>0.33333333333333331</v>
      </c>
      <c r="S74" s="20" t="str">
        <f t="shared" si="12"/>
        <v>20-40</v>
      </c>
      <c r="T74" s="23">
        <f>SUMPRODUCT(ISNUMBER(SEARCH(""&amp;'DataSource-Tool-Coverage'!A$2:A$36&amp;","," "&amp;'Detailed Techniques'!F74&amp;","))+0,'DataSource-Tool-Coverage'!$F$2:$F$36)/(LEN(TRIM(F74))-LEN(SUBSTITUTE(TRIM(F74),",",""))+1)</f>
        <v>0.66666666666666663</v>
      </c>
      <c r="U74" s="20" t="str">
        <f t="shared" si="13"/>
        <v>60-80</v>
      </c>
      <c r="V74" s="23">
        <f>SUMPRODUCT(ISNUMBER(SEARCH(""&amp;'DataSource-Tool-Coverage'!A$2:A$36&amp;","," "&amp;'Detailed Techniques'!F74&amp;","))+0,'DataSource-Tool-Coverage'!$G$2:$G$36)/(LEN(TRIM(F74))-LEN(SUBSTITUTE(TRIM(F74),",",""))+1)</f>
        <v>0</v>
      </c>
      <c r="W74" s="20" t="str">
        <f t="shared" si="14"/>
        <v>0-20</v>
      </c>
      <c r="X74" s="23">
        <f>SUMPRODUCT(ISNUMBER(SEARCH(""&amp;'DataSource-Tool-Coverage'!A$2:A$36&amp;","," "&amp;'Detailed Techniques'!F74&amp;","))+0,'DataSource-Tool-Coverage'!$H$2:$H$36)/(LEN(TRIM(F74))-LEN(SUBSTITUTE(TRIM(F74),",",""))+1)</f>
        <v>0</v>
      </c>
      <c r="Y74" s="20" t="str">
        <f t="shared" si="15"/>
        <v>0-20</v>
      </c>
    </row>
    <row r="75" spans="1:25" ht="81.75" customHeight="1" x14ac:dyDescent="0.2">
      <c r="A75" s="8" t="s">
        <v>41</v>
      </c>
      <c r="B75" s="8" t="s">
        <v>7</v>
      </c>
      <c r="C75" s="8" t="s">
        <v>247</v>
      </c>
      <c r="D75" s="10" t="s">
        <v>372</v>
      </c>
      <c r="E75" s="10" t="s">
        <v>373</v>
      </c>
      <c r="F75" s="22" t="s">
        <v>574</v>
      </c>
      <c r="G75" s="10" t="str">
        <f>INDEX('Score Defs'!A$3:A$8,MATCH('Detailed Techniques'!K75,'Score Defs'!B$3:B$8,0))</f>
        <v>Poor</v>
      </c>
      <c r="H75" s="66">
        <f>FLOOR(SUMPRODUCT(ISNUMBER(SEARCH(""&amp;'DataQuality-Scores'!A$3:A$37&amp;","," "&amp;'Detailed Techniques'!F75&amp;","))+0,'DataQuality-Scores'!B$3:B$37)/(LEN(TRIM(F75))-LEN(SUBSTITUTE(TRIM(F75),",",""))+1),1)</f>
        <v>1</v>
      </c>
      <c r="I75" s="66">
        <v>3</v>
      </c>
      <c r="J75" s="66">
        <v>1</v>
      </c>
      <c r="K75" s="66">
        <f t="shared" si="8"/>
        <v>1</v>
      </c>
      <c r="L75" s="23">
        <f>SUMPRODUCT(ISNUMBER(SEARCH(""&amp;'DataSource-Tool-Coverage'!A$2:A$36&amp;","," "&amp;'Detailed Techniques'!F75&amp;","))+0,'DataSource-Tool-Coverage'!$B$2:$B$36)/(LEN(TRIM(F75))-LEN(SUBSTITUTE(TRIM(F75),",",""))+1)</f>
        <v>1</v>
      </c>
      <c r="M75" s="20" t="str">
        <f t="shared" si="9"/>
        <v>80-100</v>
      </c>
      <c r="N75" s="23">
        <f>SUMPRODUCT(ISNUMBER(SEARCH(""&amp;'DataSource-Tool-Coverage'!A$2:A$36&amp;","," "&amp;'Detailed Techniques'!F75&amp;","))+0,'DataSource-Tool-Coverage'!$C$2:$C$36)/(LEN(TRIM(F75))-LEN(SUBSTITUTE(TRIM(F75),",",""))+1)</f>
        <v>1</v>
      </c>
      <c r="O75" s="20" t="str">
        <f t="shared" si="10"/>
        <v>80-100</v>
      </c>
      <c r="P75" s="23">
        <f>SUMPRODUCT(ISNUMBER(SEARCH(""&amp;'DataSource-Tool-Coverage'!A$2:A$36&amp;","," "&amp;'Detailed Techniques'!F75&amp;","))+0,'DataSource-Tool-Coverage'!$D$2:$D$36)/(LEN(TRIM(F75))-LEN(SUBSTITUTE(TRIM(F75),",",""))+1)</f>
        <v>0</v>
      </c>
      <c r="Q75" s="20" t="str">
        <f t="shared" si="11"/>
        <v>0-20</v>
      </c>
      <c r="R75" s="23">
        <f>SUMPRODUCT(ISNUMBER(SEARCH(""&amp;'DataSource-Tool-Coverage'!A$2:A$36&amp;","," "&amp;'Detailed Techniques'!F75&amp;","))+0,'DataSource-Tool-Coverage'!$E$2:$E$36)/(LEN(TRIM(F75))-LEN(SUBSTITUTE(TRIM(F75),",",""))+1)</f>
        <v>0.66666666666666663</v>
      </c>
      <c r="S75" s="20" t="str">
        <f t="shared" si="12"/>
        <v>60-80</v>
      </c>
      <c r="T75" s="23">
        <f>SUMPRODUCT(ISNUMBER(SEARCH(""&amp;'DataSource-Tool-Coverage'!A$2:A$36&amp;","," "&amp;'Detailed Techniques'!F75&amp;","))+0,'DataSource-Tool-Coverage'!$F$2:$F$36)/(LEN(TRIM(F75))-LEN(SUBSTITUTE(TRIM(F75),",",""))+1)</f>
        <v>0.66666666666666663</v>
      </c>
      <c r="U75" s="20" t="str">
        <f t="shared" si="13"/>
        <v>60-80</v>
      </c>
      <c r="V75" s="23">
        <f>SUMPRODUCT(ISNUMBER(SEARCH(""&amp;'DataSource-Tool-Coverage'!A$2:A$36&amp;","," "&amp;'Detailed Techniques'!F75&amp;","))+0,'DataSource-Tool-Coverage'!$G$2:$G$36)/(LEN(TRIM(F75))-LEN(SUBSTITUTE(TRIM(F75),",",""))+1)</f>
        <v>0</v>
      </c>
      <c r="W75" s="20" t="str">
        <f t="shared" si="14"/>
        <v>0-20</v>
      </c>
      <c r="X75" s="23">
        <f>SUMPRODUCT(ISNUMBER(SEARCH(""&amp;'DataSource-Tool-Coverage'!A$2:A$36&amp;","," "&amp;'Detailed Techniques'!F75&amp;","))+0,'DataSource-Tool-Coverage'!$H$2:$H$36)/(LEN(TRIM(F75))-LEN(SUBSTITUTE(TRIM(F75),",",""))+1)</f>
        <v>0</v>
      </c>
      <c r="Y75" s="20" t="str">
        <f t="shared" si="15"/>
        <v>0-20</v>
      </c>
    </row>
    <row r="76" spans="1:25" ht="90" x14ac:dyDescent="0.2">
      <c r="A76" s="8" t="s">
        <v>39</v>
      </c>
      <c r="B76" s="8" t="s">
        <v>5</v>
      </c>
      <c r="C76" s="8" t="s">
        <v>248</v>
      </c>
      <c r="D76" s="10" t="s">
        <v>433</v>
      </c>
      <c r="E76" s="10" t="s">
        <v>434</v>
      </c>
      <c r="F76" s="22" t="s">
        <v>435</v>
      </c>
      <c r="G76" s="10" t="str">
        <f>INDEX('Score Defs'!A$3:A$8,MATCH('Detailed Techniques'!K76,'Score Defs'!B$3:B$8,0))</f>
        <v>Poor</v>
      </c>
      <c r="H76" s="66">
        <f>FLOOR(SUMPRODUCT(ISNUMBER(SEARCH(""&amp;'DataQuality-Scores'!A$3:A$37&amp;","," "&amp;'Detailed Techniques'!F76&amp;","))+0,'DataQuality-Scores'!B$3:B$37)/(LEN(TRIM(F76))-LEN(SUBSTITUTE(TRIM(F76),",",""))+1),1)</f>
        <v>1</v>
      </c>
      <c r="I76" s="66">
        <v>3</v>
      </c>
      <c r="J76" s="66">
        <v>1</v>
      </c>
      <c r="K76" s="66">
        <f t="shared" si="8"/>
        <v>1</v>
      </c>
      <c r="L76" s="23">
        <f>SUMPRODUCT(ISNUMBER(SEARCH(""&amp;'DataSource-Tool-Coverage'!A$2:A$36&amp;","," "&amp;'Detailed Techniques'!F76&amp;","))+0,'DataSource-Tool-Coverage'!$B$2:$B$36)/(LEN(TRIM(F76))-LEN(SUBSTITUTE(TRIM(F76),",",""))+1)</f>
        <v>1</v>
      </c>
      <c r="M76" s="20" t="str">
        <f t="shared" si="9"/>
        <v>80-100</v>
      </c>
      <c r="N76" s="23">
        <f>SUMPRODUCT(ISNUMBER(SEARCH(""&amp;'DataSource-Tool-Coverage'!A$2:A$36&amp;","," "&amp;'Detailed Techniques'!F76&amp;","))+0,'DataSource-Tool-Coverage'!$C$2:$C$36)/(LEN(TRIM(F76))-LEN(SUBSTITUTE(TRIM(F76),",",""))+1)</f>
        <v>0</v>
      </c>
      <c r="O76" s="20" t="str">
        <f t="shared" si="10"/>
        <v>0-20</v>
      </c>
      <c r="P76" s="23">
        <f>SUMPRODUCT(ISNUMBER(SEARCH(""&amp;'DataSource-Tool-Coverage'!A$2:A$36&amp;","," "&amp;'Detailed Techniques'!F76&amp;","))+0,'DataSource-Tool-Coverage'!$D$2:$D$36)/(LEN(TRIM(F76))-LEN(SUBSTITUTE(TRIM(F76),",",""))+1)</f>
        <v>0</v>
      </c>
      <c r="Q76" s="20" t="str">
        <f t="shared" si="11"/>
        <v>0-20</v>
      </c>
      <c r="R76" s="23">
        <f>SUMPRODUCT(ISNUMBER(SEARCH(""&amp;'DataSource-Tool-Coverage'!A$2:A$36&amp;","," "&amp;'Detailed Techniques'!F76&amp;","))+0,'DataSource-Tool-Coverage'!$E$2:$E$36)/(LEN(TRIM(F76))-LEN(SUBSTITUTE(TRIM(F76),",",""))+1)</f>
        <v>0</v>
      </c>
      <c r="S76" s="20" t="str">
        <f t="shared" si="12"/>
        <v>0-20</v>
      </c>
      <c r="T76" s="23">
        <f>SUMPRODUCT(ISNUMBER(SEARCH(""&amp;'DataSource-Tool-Coverage'!A$2:A$36&amp;","," "&amp;'Detailed Techniques'!F76&amp;","))+0,'DataSource-Tool-Coverage'!$F$2:$F$36)/(LEN(TRIM(F76))-LEN(SUBSTITUTE(TRIM(F76),",",""))+1)</f>
        <v>0</v>
      </c>
      <c r="U76" s="20" t="str">
        <f t="shared" si="13"/>
        <v>0-20</v>
      </c>
      <c r="V76" s="23">
        <f>SUMPRODUCT(ISNUMBER(SEARCH(""&amp;'DataSource-Tool-Coverage'!A$2:A$36&amp;","," "&amp;'Detailed Techniques'!F76&amp;","))+0,'DataSource-Tool-Coverage'!$G$2:$G$36)/(LEN(TRIM(F76))-LEN(SUBSTITUTE(TRIM(F76),",",""))+1)</f>
        <v>0</v>
      </c>
      <c r="W76" s="20" t="str">
        <f t="shared" si="14"/>
        <v>0-20</v>
      </c>
      <c r="X76" s="23">
        <f>SUMPRODUCT(ISNUMBER(SEARCH(""&amp;'DataSource-Tool-Coverage'!A$2:A$36&amp;","," "&amp;'Detailed Techniques'!F76&amp;","))+0,'DataSource-Tool-Coverage'!$H$2:$H$36)/(LEN(TRIM(F76))-LEN(SUBSTITUTE(TRIM(F76),",",""))+1)</f>
        <v>0</v>
      </c>
      <c r="Y76" s="20" t="str">
        <f t="shared" si="15"/>
        <v>0-20</v>
      </c>
    </row>
    <row r="77" spans="1:25" ht="105" x14ac:dyDescent="0.2">
      <c r="A77" s="8" t="s">
        <v>55</v>
      </c>
      <c r="B77" s="8" t="s">
        <v>5</v>
      </c>
      <c r="C77" s="8" t="s">
        <v>249</v>
      </c>
      <c r="D77" s="10" t="s">
        <v>455</v>
      </c>
      <c r="E77" s="10" t="s">
        <v>456</v>
      </c>
      <c r="F77" s="22" t="s">
        <v>805</v>
      </c>
      <c r="G77" s="10" t="str">
        <f>INDEX('Score Defs'!A$3:A$8,MATCH('Detailed Techniques'!K77,'Score Defs'!B$3:B$8,0))</f>
        <v>Poor</v>
      </c>
      <c r="H77" s="66">
        <f>FLOOR(SUMPRODUCT(ISNUMBER(SEARCH(""&amp;'DataQuality-Scores'!A$3:A$37&amp;","," "&amp;'Detailed Techniques'!F77&amp;","))+0,'DataQuality-Scores'!B$3:B$37)/(LEN(TRIM(F77))-LEN(SUBSTITUTE(TRIM(F77),",",""))+1),1)</f>
        <v>1</v>
      </c>
      <c r="I77" s="66">
        <v>3</v>
      </c>
      <c r="J77" s="66">
        <v>1</v>
      </c>
      <c r="K77" s="66">
        <f t="shared" si="8"/>
        <v>1</v>
      </c>
      <c r="L77" s="23">
        <f>SUMPRODUCT(ISNUMBER(SEARCH(""&amp;'DataSource-Tool-Coverage'!A$2:A$36&amp;","," "&amp;'Detailed Techniques'!F77&amp;","))+0,'DataSource-Tool-Coverage'!$B$2:$B$36)/(LEN(TRIM(F77))-LEN(SUBSTITUTE(TRIM(F77),",",""))+1)</f>
        <v>0.66666666666666663</v>
      </c>
      <c r="M77" s="20" t="str">
        <f t="shared" si="9"/>
        <v>60-80</v>
      </c>
      <c r="N77" s="23">
        <f>SUMPRODUCT(ISNUMBER(SEARCH(""&amp;'DataSource-Tool-Coverage'!A$2:A$36&amp;","," "&amp;'Detailed Techniques'!F77&amp;","))+0,'DataSource-Tool-Coverage'!$C$2:$C$36)/(LEN(TRIM(F77))-LEN(SUBSTITUTE(TRIM(F77),",",""))+1)</f>
        <v>0.33333333333333331</v>
      </c>
      <c r="O77" s="20" t="str">
        <f t="shared" si="10"/>
        <v>20-40</v>
      </c>
      <c r="P77" s="23">
        <f>SUMPRODUCT(ISNUMBER(SEARCH(""&amp;'DataSource-Tool-Coverage'!A$2:A$36&amp;","," "&amp;'Detailed Techniques'!F77&amp;","))+0,'DataSource-Tool-Coverage'!$D$2:$D$36)/(LEN(TRIM(F77))-LEN(SUBSTITUTE(TRIM(F77),",",""))+1)</f>
        <v>0.33333333333333331</v>
      </c>
      <c r="Q77" s="20" t="str">
        <f t="shared" si="11"/>
        <v>20-40</v>
      </c>
      <c r="R77" s="23">
        <f>SUMPRODUCT(ISNUMBER(SEARCH(""&amp;'DataSource-Tool-Coverage'!A$2:A$36&amp;","," "&amp;'Detailed Techniques'!F77&amp;","))+0,'DataSource-Tool-Coverage'!$E$2:$E$36)/(LEN(TRIM(F77))-LEN(SUBSTITUTE(TRIM(F77),",",""))+1)</f>
        <v>0.33333333333333331</v>
      </c>
      <c r="S77" s="20" t="str">
        <f t="shared" si="12"/>
        <v>20-40</v>
      </c>
      <c r="T77" s="23">
        <f>SUMPRODUCT(ISNUMBER(SEARCH(""&amp;'DataSource-Tool-Coverage'!A$2:A$36&amp;","," "&amp;'Detailed Techniques'!F77&amp;","))+0,'DataSource-Tool-Coverage'!$F$2:$F$36)/(LEN(TRIM(F77))-LEN(SUBSTITUTE(TRIM(F77),",",""))+1)</f>
        <v>0.33333333333333331</v>
      </c>
      <c r="U77" s="20" t="str">
        <f t="shared" si="13"/>
        <v>20-40</v>
      </c>
      <c r="V77" s="23">
        <f>SUMPRODUCT(ISNUMBER(SEARCH(""&amp;'DataSource-Tool-Coverage'!A$2:A$36&amp;","," "&amp;'Detailed Techniques'!F77&amp;","))+0,'DataSource-Tool-Coverage'!$G$2:$G$36)/(LEN(TRIM(F77))-LEN(SUBSTITUTE(TRIM(F77),",",""))+1)</f>
        <v>0.33333333333333331</v>
      </c>
      <c r="W77" s="20" t="str">
        <f t="shared" si="14"/>
        <v>20-40</v>
      </c>
      <c r="X77" s="23">
        <f>SUMPRODUCT(ISNUMBER(SEARCH(""&amp;'DataSource-Tool-Coverage'!A$2:A$36&amp;","," "&amp;'Detailed Techniques'!F77&amp;","))+0,'DataSource-Tool-Coverage'!$H$2:$H$36)/(LEN(TRIM(F77))-LEN(SUBSTITUTE(TRIM(F77),",",""))+1)</f>
        <v>0.33333333333333331</v>
      </c>
      <c r="Y77" s="20" t="str">
        <f t="shared" si="15"/>
        <v>20-40</v>
      </c>
    </row>
    <row r="78" spans="1:25" ht="135" x14ac:dyDescent="0.2">
      <c r="A78" s="8" t="s">
        <v>104</v>
      </c>
      <c r="B78" s="8" t="s">
        <v>5</v>
      </c>
      <c r="C78" s="8" t="s">
        <v>250</v>
      </c>
      <c r="D78" s="10" t="s">
        <v>500</v>
      </c>
      <c r="E78" s="10" t="s">
        <v>501</v>
      </c>
      <c r="F78" s="22" t="s">
        <v>806</v>
      </c>
      <c r="G78" s="10" t="str">
        <f>INDEX('Score Defs'!A$3:A$8,MATCH('Detailed Techniques'!K78,'Score Defs'!B$3:B$8,0))</f>
        <v>Poor</v>
      </c>
      <c r="H78" s="66">
        <f>FLOOR(SUMPRODUCT(ISNUMBER(SEARCH(""&amp;'DataQuality-Scores'!A$3:A$37&amp;","," "&amp;'Detailed Techniques'!F78&amp;","))+0,'DataQuality-Scores'!B$3:B$37)/(LEN(TRIM(F78))-LEN(SUBSTITUTE(TRIM(F78),",",""))+1),1)</f>
        <v>1</v>
      </c>
      <c r="I78" s="66">
        <v>3</v>
      </c>
      <c r="J78" s="66">
        <v>1</v>
      </c>
      <c r="K78" s="66">
        <f t="shared" si="8"/>
        <v>1</v>
      </c>
      <c r="L78" s="23">
        <f>SUMPRODUCT(ISNUMBER(SEARCH(""&amp;'DataSource-Tool-Coverage'!A$2:A$36&amp;","," "&amp;'Detailed Techniques'!F78&amp;","))+0,'DataSource-Tool-Coverage'!$B$2:$B$36)/(LEN(TRIM(F78))-LEN(SUBSTITUTE(TRIM(F78),",",""))+1)</f>
        <v>1</v>
      </c>
      <c r="M78" s="20" t="str">
        <f t="shared" si="9"/>
        <v>80-100</v>
      </c>
      <c r="N78" s="23">
        <f>SUMPRODUCT(ISNUMBER(SEARCH(""&amp;'DataSource-Tool-Coverage'!A$2:A$36&amp;","," "&amp;'Detailed Techniques'!F78&amp;","))+0,'DataSource-Tool-Coverage'!$C$2:$C$36)/(LEN(TRIM(F78))-LEN(SUBSTITUTE(TRIM(F78),",",""))+1)</f>
        <v>0.75</v>
      </c>
      <c r="O78" s="20" t="str">
        <f t="shared" si="10"/>
        <v>60-80</v>
      </c>
      <c r="P78" s="23">
        <f>SUMPRODUCT(ISNUMBER(SEARCH(""&amp;'DataSource-Tool-Coverage'!A$2:A$36&amp;","," "&amp;'Detailed Techniques'!F78&amp;","))+0,'DataSource-Tool-Coverage'!$D$2:$D$36)/(LEN(TRIM(F78))-LEN(SUBSTITUTE(TRIM(F78),",",""))+1)</f>
        <v>0</v>
      </c>
      <c r="Q78" s="20" t="str">
        <f t="shared" si="11"/>
        <v>0-20</v>
      </c>
      <c r="R78" s="23">
        <f>SUMPRODUCT(ISNUMBER(SEARCH(""&amp;'DataSource-Tool-Coverage'!A$2:A$36&amp;","," "&amp;'Detailed Techniques'!F78&amp;","))+0,'DataSource-Tool-Coverage'!$E$2:$E$36)/(LEN(TRIM(F78))-LEN(SUBSTITUTE(TRIM(F78),",",""))+1)</f>
        <v>0.25</v>
      </c>
      <c r="S78" s="20" t="str">
        <f t="shared" si="12"/>
        <v>20-40</v>
      </c>
      <c r="T78" s="23">
        <f>SUMPRODUCT(ISNUMBER(SEARCH(""&amp;'DataSource-Tool-Coverage'!A$2:A$36&amp;","," "&amp;'Detailed Techniques'!F78&amp;","))+0,'DataSource-Tool-Coverage'!$F$2:$F$36)/(LEN(TRIM(F78))-LEN(SUBSTITUTE(TRIM(F78),",",""))+1)</f>
        <v>0.25</v>
      </c>
      <c r="U78" s="20" t="str">
        <f t="shared" si="13"/>
        <v>20-40</v>
      </c>
      <c r="V78" s="23">
        <f>SUMPRODUCT(ISNUMBER(SEARCH(""&amp;'DataSource-Tool-Coverage'!A$2:A$36&amp;","," "&amp;'Detailed Techniques'!F78&amp;","))+0,'DataSource-Tool-Coverage'!$G$2:$G$36)/(LEN(TRIM(F78))-LEN(SUBSTITUTE(TRIM(F78),",",""))+1)</f>
        <v>0</v>
      </c>
      <c r="W78" s="20" t="str">
        <f t="shared" si="14"/>
        <v>0-20</v>
      </c>
      <c r="X78" s="23">
        <f>SUMPRODUCT(ISNUMBER(SEARCH(""&amp;'DataSource-Tool-Coverage'!A$2:A$36&amp;","," "&amp;'Detailed Techniques'!F78&amp;","))+0,'DataSource-Tool-Coverage'!$H$2:$H$36)/(LEN(TRIM(F78))-LEN(SUBSTITUTE(TRIM(F78),",",""))+1)</f>
        <v>0</v>
      </c>
      <c r="Y78" s="20" t="str">
        <f t="shared" si="15"/>
        <v>0-20</v>
      </c>
    </row>
    <row r="79" spans="1:25" ht="120" x14ac:dyDescent="0.2">
      <c r="A79" s="8" t="s">
        <v>718</v>
      </c>
      <c r="B79" s="8" t="s">
        <v>623</v>
      </c>
      <c r="C79" s="8" t="s">
        <v>251</v>
      </c>
      <c r="D79" s="10" t="s">
        <v>409</v>
      </c>
      <c r="E79" s="10" t="s">
        <v>410</v>
      </c>
      <c r="F79" s="22" t="s">
        <v>807</v>
      </c>
      <c r="G79" s="10" t="str">
        <f>INDEX('Score Defs'!A$3:A$8,MATCH('Detailed Techniques'!K79,'Score Defs'!B$3:B$8,0))</f>
        <v>Poor</v>
      </c>
      <c r="H79" s="66">
        <f>FLOOR(SUMPRODUCT(ISNUMBER(SEARCH(""&amp;'DataQuality-Scores'!A$3:A$37&amp;","," "&amp;'Detailed Techniques'!F79&amp;","))+0,'DataQuality-Scores'!B$3:B$37)/(LEN(TRIM(F79))-LEN(SUBSTITUTE(TRIM(F79),",",""))+1),1)</f>
        <v>1</v>
      </c>
      <c r="I79" s="66">
        <v>3</v>
      </c>
      <c r="J79" s="66">
        <v>1</v>
      </c>
      <c r="K79" s="66">
        <f t="shared" si="8"/>
        <v>1</v>
      </c>
      <c r="L79" s="23">
        <f>SUMPRODUCT(ISNUMBER(SEARCH(""&amp;'DataSource-Tool-Coverage'!A$2:A$36&amp;","," "&amp;'Detailed Techniques'!F79&amp;","))+0,'DataSource-Tool-Coverage'!$B$2:$B$36)/(LEN(TRIM(F79))-LEN(SUBSTITUTE(TRIM(F79),",",""))+1)</f>
        <v>1</v>
      </c>
      <c r="M79" s="20" t="str">
        <f t="shared" si="9"/>
        <v>80-100</v>
      </c>
      <c r="N79" s="23">
        <f>SUMPRODUCT(ISNUMBER(SEARCH(""&amp;'DataSource-Tool-Coverage'!A$2:A$36&amp;","," "&amp;'Detailed Techniques'!F79&amp;","))+0,'DataSource-Tool-Coverage'!$C$2:$C$36)/(LEN(TRIM(F79))-LEN(SUBSTITUTE(TRIM(F79),",",""))+1)</f>
        <v>0.5</v>
      </c>
      <c r="O79" s="20" t="str">
        <f t="shared" si="10"/>
        <v>40-60</v>
      </c>
      <c r="P79" s="23">
        <f>SUMPRODUCT(ISNUMBER(SEARCH(""&amp;'DataSource-Tool-Coverage'!A$2:A$36&amp;","," "&amp;'Detailed Techniques'!F79&amp;","))+0,'DataSource-Tool-Coverage'!$D$2:$D$36)/(LEN(TRIM(F79))-LEN(SUBSTITUTE(TRIM(F79),",",""))+1)</f>
        <v>0</v>
      </c>
      <c r="Q79" s="20" t="str">
        <f t="shared" si="11"/>
        <v>0-20</v>
      </c>
      <c r="R79" s="23">
        <f>SUMPRODUCT(ISNUMBER(SEARCH(""&amp;'DataSource-Tool-Coverage'!A$2:A$36&amp;","," "&amp;'Detailed Techniques'!F79&amp;","))+0,'DataSource-Tool-Coverage'!$E$2:$E$36)/(LEN(TRIM(F79))-LEN(SUBSTITUTE(TRIM(F79),",",""))+1)</f>
        <v>0.5</v>
      </c>
      <c r="S79" s="20" t="str">
        <f t="shared" si="12"/>
        <v>40-60</v>
      </c>
      <c r="T79" s="23">
        <f>SUMPRODUCT(ISNUMBER(SEARCH(""&amp;'DataSource-Tool-Coverage'!A$2:A$36&amp;","," "&amp;'Detailed Techniques'!F79&amp;","))+0,'DataSource-Tool-Coverage'!$F$2:$F$36)/(LEN(TRIM(F79))-LEN(SUBSTITUTE(TRIM(F79),",",""))+1)</f>
        <v>0.5</v>
      </c>
      <c r="U79" s="20" t="str">
        <f t="shared" si="13"/>
        <v>40-60</v>
      </c>
      <c r="V79" s="23">
        <f>SUMPRODUCT(ISNUMBER(SEARCH(""&amp;'DataSource-Tool-Coverage'!A$2:A$36&amp;","," "&amp;'Detailed Techniques'!F79&amp;","))+0,'DataSource-Tool-Coverage'!$G$2:$G$36)/(LEN(TRIM(F79))-LEN(SUBSTITUTE(TRIM(F79),",",""))+1)</f>
        <v>0</v>
      </c>
      <c r="W79" s="20" t="str">
        <f t="shared" si="14"/>
        <v>0-20</v>
      </c>
      <c r="X79" s="23">
        <f>SUMPRODUCT(ISNUMBER(SEARCH(""&amp;'DataSource-Tool-Coverage'!A$2:A$36&amp;","," "&amp;'Detailed Techniques'!F79&amp;","))+0,'DataSource-Tool-Coverage'!$H$2:$H$36)/(LEN(TRIM(F79))-LEN(SUBSTITUTE(TRIM(F79),",",""))+1)</f>
        <v>0</v>
      </c>
      <c r="Y79" s="20" t="str">
        <f t="shared" si="15"/>
        <v>0-20</v>
      </c>
    </row>
    <row r="80" spans="1:25" ht="204.75" customHeight="1" x14ac:dyDescent="0.2">
      <c r="A80" s="8" t="s">
        <v>95</v>
      </c>
      <c r="B80" s="8" t="s">
        <v>9</v>
      </c>
      <c r="C80" s="8" t="s">
        <v>252</v>
      </c>
      <c r="D80" s="10" t="s">
        <v>253</v>
      </c>
      <c r="E80" s="10" t="s">
        <v>424</v>
      </c>
      <c r="F80" s="22" t="s">
        <v>808</v>
      </c>
      <c r="G80" s="10" t="str">
        <f>INDEX('Score Defs'!A$3:A$8,MATCH('Detailed Techniques'!K80,'Score Defs'!B$3:B$8,0))</f>
        <v>Poor</v>
      </c>
      <c r="H80" s="66">
        <f>FLOOR(SUMPRODUCT(ISNUMBER(SEARCH(""&amp;'DataQuality-Scores'!A$3:A$37&amp;","," "&amp;'Detailed Techniques'!F80&amp;","))+0,'DataQuality-Scores'!B$3:B$37)/(LEN(TRIM(F80))-LEN(SUBSTITUTE(TRIM(F80),",",""))+1),1)</f>
        <v>1</v>
      </c>
      <c r="I80" s="66">
        <v>3</v>
      </c>
      <c r="J80" s="66">
        <v>1</v>
      </c>
      <c r="K80" s="66">
        <f t="shared" si="8"/>
        <v>1</v>
      </c>
      <c r="L80" s="23">
        <f>SUMPRODUCT(ISNUMBER(SEARCH(""&amp;'DataSource-Tool-Coverage'!A$2:A$36&amp;","," "&amp;'Detailed Techniques'!F80&amp;","))+0,'DataSource-Tool-Coverage'!$B$2:$B$36)/(LEN(TRIM(F80))-LEN(SUBSTITUTE(TRIM(F80),",",""))+1)</f>
        <v>0.75</v>
      </c>
      <c r="M80" s="20" t="str">
        <f t="shared" si="9"/>
        <v>60-80</v>
      </c>
      <c r="N80" s="23">
        <f>SUMPRODUCT(ISNUMBER(SEARCH(""&amp;'DataSource-Tool-Coverage'!A$2:A$36&amp;","," "&amp;'Detailed Techniques'!F80&amp;","))+0,'DataSource-Tool-Coverage'!$C$2:$C$36)/(LEN(TRIM(F80))-LEN(SUBSTITUTE(TRIM(F80),",",""))+1)</f>
        <v>0.5</v>
      </c>
      <c r="O80" s="20" t="str">
        <f t="shared" si="10"/>
        <v>40-60</v>
      </c>
      <c r="P80" s="23">
        <f>SUMPRODUCT(ISNUMBER(SEARCH(""&amp;'DataSource-Tool-Coverage'!A$2:A$36&amp;","," "&amp;'Detailed Techniques'!F80&amp;","))+0,'DataSource-Tool-Coverage'!$D$2:$D$36)/(LEN(TRIM(F80))-LEN(SUBSTITUTE(TRIM(F80),",",""))+1)</f>
        <v>0</v>
      </c>
      <c r="Q80" s="20" t="str">
        <f t="shared" si="11"/>
        <v>0-20</v>
      </c>
      <c r="R80" s="23">
        <f>SUMPRODUCT(ISNUMBER(SEARCH(""&amp;'DataSource-Tool-Coverage'!A$2:A$36&amp;","," "&amp;'Detailed Techniques'!F80&amp;","))+0,'DataSource-Tool-Coverage'!$E$2:$E$36)/(LEN(TRIM(F80))-LEN(SUBSTITUTE(TRIM(F80),",",""))+1)</f>
        <v>0.25</v>
      </c>
      <c r="S80" s="20" t="str">
        <f t="shared" si="12"/>
        <v>20-40</v>
      </c>
      <c r="T80" s="23">
        <f>SUMPRODUCT(ISNUMBER(SEARCH(""&amp;'DataSource-Tool-Coverage'!A$2:A$36&amp;","," "&amp;'Detailed Techniques'!F80&amp;","))+0,'DataSource-Tool-Coverage'!$F$2:$F$36)/(LEN(TRIM(F80))-LEN(SUBSTITUTE(TRIM(F80),",",""))+1)</f>
        <v>0.25</v>
      </c>
      <c r="U80" s="20" t="str">
        <f t="shared" si="13"/>
        <v>20-40</v>
      </c>
      <c r="V80" s="23">
        <f>SUMPRODUCT(ISNUMBER(SEARCH(""&amp;'DataSource-Tool-Coverage'!A$2:A$36&amp;","," "&amp;'Detailed Techniques'!F80&amp;","))+0,'DataSource-Tool-Coverage'!$G$2:$G$36)/(LEN(TRIM(F80))-LEN(SUBSTITUTE(TRIM(F80),",",""))+1)</f>
        <v>0.25</v>
      </c>
      <c r="W80" s="20" t="str">
        <f t="shared" si="14"/>
        <v>20-40</v>
      </c>
      <c r="X80" s="23">
        <f>SUMPRODUCT(ISNUMBER(SEARCH(""&amp;'DataSource-Tool-Coverage'!A$2:A$36&amp;","," "&amp;'Detailed Techniques'!F80&amp;","))+0,'DataSource-Tool-Coverage'!$H$2:$H$36)/(LEN(TRIM(F80))-LEN(SUBSTITUTE(TRIM(F80),",",""))+1)</f>
        <v>0.25</v>
      </c>
      <c r="Y80" s="20" t="str">
        <f t="shared" si="15"/>
        <v>20-40</v>
      </c>
    </row>
    <row r="81" spans="1:25" ht="45" x14ac:dyDescent="0.2">
      <c r="A81" s="8" t="s">
        <v>92</v>
      </c>
      <c r="B81" s="8" t="s">
        <v>5</v>
      </c>
      <c r="C81" s="8" t="s">
        <v>254</v>
      </c>
      <c r="D81" s="10" t="s">
        <v>255</v>
      </c>
      <c r="E81" s="10" t="s">
        <v>490</v>
      </c>
      <c r="F81" s="22" t="s">
        <v>783</v>
      </c>
      <c r="G81" s="10" t="str">
        <f>INDEX('Score Defs'!A$3:A$8,MATCH('Detailed Techniques'!K81,'Score Defs'!B$3:B$8,0))</f>
        <v>Poor</v>
      </c>
      <c r="H81" s="66">
        <f>FLOOR(SUMPRODUCT(ISNUMBER(SEARCH(""&amp;'DataQuality-Scores'!A$3:A$37&amp;","," "&amp;'Detailed Techniques'!F81&amp;","))+0,'DataQuality-Scores'!B$3:B$37)/(LEN(TRIM(F81))-LEN(SUBSTITUTE(TRIM(F81),",",""))+1),1)</f>
        <v>1</v>
      </c>
      <c r="I81" s="66">
        <v>3</v>
      </c>
      <c r="J81" s="66">
        <v>1</v>
      </c>
      <c r="K81" s="66">
        <f t="shared" si="8"/>
        <v>1</v>
      </c>
      <c r="L81" s="23">
        <f>SUMPRODUCT(ISNUMBER(SEARCH(""&amp;'DataSource-Tool-Coverage'!A$2:A$36&amp;","," "&amp;'Detailed Techniques'!F81&amp;","))+0,'DataSource-Tool-Coverage'!$B$2:$B$36)/(LEN(TRIM(F81))-LEN(SUBSTITUTE(TRIM(F81),",",""))+1)</f>
        <v>1</v>
      </c>
      <c r="M81" s="20" t="str">
        <f t="shared" si="9"/>
        <v>80-100</v>
      </c>
      <c r="N81" s="23">
        <f>SUMPRODUCT(ISNUMBER(SEARCH(""&amp;'DataSource-Tool-Coverage'!A$2:A$36&amp;","," "&amp;'Detailed Techniques'!F81&amp;","))+0,'DataSource-Tool-Coverage'!$C$2:$C$36)/(LEN(TRIM(F81))-LEN(SUBSTITUTE(TRIM(F81),",",""))+1)</f>
        <v>1</v>
      </c>
      <c r="O81" s="20" t="str">
        <f t="shared" si="10"/>
        <v>80-100</v>
      </c>
      <c r="P81" s="23">
        <f>SUMPRODUCT(ISNUMBER(SEARCH(""&amp;'DataSource-Tool-Coverage'!A$2:A$36&amp;","," "&amp;'Detailed Techniques'!F81&amp;","))+0,'DataSource-Tool-Coverage'!$D$2:$D$36)/(LEN(TRIM(F81))-LEN(SUBSTITUTE(TRIM(F81),",",""))+1)</f>
        <v>0</v>
      </c>
      <c r="Q81" s="20" t="str">
        <f t="shared" si="11"/>
        <v>0-20</v>
      </c>
      <c r="R81" s="23">
        <f>SUMPRODUCT(ISNUMBER(SEARCH(""&amp;'DataSource-Tool-Coverage'!A$2:A$36&amp;","," "&amp;'Detailed Techniques'!F81&amp;","))+0,'DataSource-Tool-Coverage'!$E$2:$E$36)/(LEN(TRIM(F81))-LEN(SUBSTITUTE(TRIM(F81),",",""))+1)</f>
        <v>1</v>
      </c>
      <c r="S81" s="20" t="str">
        <f t="shared" si="12"/>
        <v>80-100</v>
      </c>
      <c r="T81" s="23">
        <f>SUMPRODUCT(ISNUMBER(SEARCH(""&amp;'DataSource-Tool-Coverage'!A$2:A$36&amp;","," "&amp;'Detailed Techniques'!F81&amp;","))+0,'DataSource-Tool-Coverage'!$F$2:$F$36)/(LEN(TRIM(F81))-LEN(SUBSTITUTE(TRIM(F81),",",""))+1)</f>
        <v>1</v>
      </c>
      <c r="U81" s="20" t="str">
        <f t="shared" si="13"/>
        <v>80-100</v>
      </c>
      <c r="V81" s="23">
        <f>SUMPRODUCT(ISNUMBER(SEARCH(""&amp;'DataSource-Tool-Coverage'!A$2:A$36&amp;","," "&amp;'Detailed Techniques'!F81&amp;","))+0,'DataSource-Tool-Coverage'!$G$2:$G$36)/(LEN(TRIM(F81))-LEN(SUBSTITUTE(TRIM(F81),",",""))+1)</f>
        <v>0</v>
      </c>
      <c r="W81" s="20" t="str">
        <f t="shared" si="14"/>
        <v>0-20</v>
      </c>
      <c r="X81" s="23">
        <f>SUMPRODUCT(ISNUMBER(SEARCH(""&amp;'DataSource-Tool-Coverage'!A$2:A$36&amp;","," "&amp;'Detailed Techniques'!F81&amp;","))+0,'DataSource-Tool-Coverage'!$H$2:$H$36)/(LEN(TRIM(F81))-LEN(SUBSTITUTE(TRIM(F81),",",""))+1)</f>
        <v>0</v>
      </c>
      <c r="Y81" s="20" t="str">
        <f t="shared" si="15"/>
        <v>0-20</v>
      </c>
    </row>
    <row r="82" spans="1:25" ht="75" x14ac:dyDescent="0.2">
      <c r="A82" s="8" t="s">
        <v>38</v>
      </c>
      <c r="B82" s="8" t="s">
        <v>3</v>
      </c>
      <c r="C82" s="8" t="s">
        <v>256</v>
      </c>
      <c r="D82" s="10" t="s">
        <v>358</v>
      </c>
      <c r="E82" s="10" t="s">
        <v>359</v>
      </c>
      <c r="F82" s="22" t="s">
        <v>809</v>
      </c>
      <c r="G82" s="10" t="str">
        <f>INDEX('Score Defs'!A$3:A$8,MATCH('Detailed Techniques'!K82,'Score Defs'!B$3:B$8,0))</f>
        <v>Poor</v>
      </c>
      <c r="H82" s="66">
        <f>FLOOR(SUMPRODUCT(ISNUMBER(SEARCH(""&amp;'DataQuality-Scores'!A$3:A$37&amp;","," "&amp;'Detailed Techniques'!F82&amp;","))+0,'DataQuality-Scores'!B$3:B$37)/(LEN(TRIM(F82))-LEN(SUBSTITUTE(TRIM(F82),",",""))+1),1)</f>
        <v>1</v>
      </c>
      <c r="I82" s="66">
        <v>3</v>
      </c>
      <c r="J82" s="66">
        <v>1</v>
      </c>
      <c r="K82" s="66">
        <f t="shared" si="8"/>
        <v>1</v>
      </c>
      <c r="L82" s="23">
        <f>SUMPRODUCT(ISNUMBER(SEARCH(""&amp;'DataSource-Tool-Coverage'!A$2:A$36&amp;","," "&amp;'Detailed Techniques'!F82&amp;","))+0,'DataSource-Tool-Coverage'!$B$2:$B$36)/(LEN(TRIM(F82))-LEN(SUBSTITUTE(TRIM(F82),",",""))+1)</f>
        <v>1</v>
      </c>
      <c r="M82" s="20" t="str">
        <f t="shared" si="9"/>
        <v>80-100</v>
      </c>
      <c r="N82" s="23">
        <f>SUMPRODUCT(ISNUMBER(SEARCH(""&amp;'DataSource-Tool-Coverage'!A$2:A$36&amp;","," "&amp;'Detailed Techniques'!F82&amp;","))+0,'DataSource-Tool-Coverage'!$C$2:$C$36)/(LEN(TRIM(F82))-LEN(SUBSTITUTE(TRIM(F82),",",""))+1)</f>
        <v>1</v>
      </c>
      <c r="O82" s="20" t="str">
        <f t="shared" si="10"/>
        <v>80-100</v>
      </c>
      <c r="P82" s="23">
        <f>SUMPRODUCT(ISNUMBER(SEARCH(""&amp;'DataSource-Tool-Coverage'!A$2:A$36&amp;","," "&amp;'Detailed Techniques'!F82&amp;","))+0,'DataSource-Tool-Coverage'!$D$2:$D$36)/(LEN(TRIM(F82))-LEN(SUBSTITUTE(TRIM(F82),",",""))+1)</f>
        <v>0</v>
      </c>
      <c r="Q82" s="20" t="str">
        <f t="shared" si="11"/>
        <v>0-20</v>
      </c>
      <c r="R82" s="23">
        <f>SUMPRODUCT(ISNUMBER(SEARCH(""&amp;'DataSource-Tool-Coverage'!A$2:A$36&amp;","," "&amp;'Detailed Techniques'!F82&amp;","))+0,'DataSource-Tool-Coverage'!$E$2:$E$36)/(LEN(TRIM(F82))-LEN(SUBSTITUTE(TRIM(F82),",",""))+1)</f>
        <v>0.5</v>
      </c>
      <c r="S82" s="20" t="str">
        <f t="shared" si="12"/>
        <v>40-60</v>
      </c>
      <c r="T82" s="23">
        <f>SUMPRODUCT(ISNUMBER(SEARCH(""&amp;'DataSource-Tool-Coverage'!A$2:A$36&amp;","," "&amp;'Detailed Techniques'!F82&amp;","))+0,'DataSource-Tool-Coverage'!$F$2:$F$36)/(LEN(TRIM(F82))-LEN(SUBSTITUTE(TRIM(F82),",",""))+1)</f>
        <v>0.5</v>
      </c>
      <c r="U82" s="20" t="str">
        <f t="shared" si="13"/>
        <v>40-60</v>
      </c>
      <c r="V82" s="23">
        <f>SUMPRODUCT(ISNUMBER(SEARCH(""&amp;'DataSource-Tool-Coverage'!A$2:A$36&amp;","," "&amp;'Detailed Techniques'!F82&amp;","))+0,'DataSource-Tool-Coverage'!$G$2:$G$36)/(LEN(TRIM(F82))-LEN(SUBSTITUTE(TRIM(F82),",",""))+1)</f>
        <v>0</v>
      </c>
      <c r="W82" s="20" t="str">
        <f t="shared" si="14"/>
        <v>0-20</v>
      </c>
      <c r="X82" s="23">
        <f>SUMPRODUCT(ISNUMBER(SEARCH(""&amp;'DataSource-Tool-Coverage'!A$2:A$36&amp;","," "&amp;'Detailed Techniques'!F82&amp;","))+0,'DataSource-Tool-Coverage'!$H$2:$H$36)/(LEN(TRIM(F82))-LEN(SUBSTITUTE(TRIM(F82),",",""))+1)</f>
        <v>0</v>
      </c>
      <c r="Y82" s="20" t="str">
        <f t="shared" si="15"/>
        <v>0-20</v>
      </c>
    </row>
    <row r="83" spans="1:25" ht="90" x14ac:dyDescent="0.2">
      <c r="A83" s="8" t="s">
        <v>103</v>
      </c>
      <c r="B83" s="8" t="s">
        <v>4</v>
      </c>
      <c r="C83" s="8" t="s">
        <v>257</v>
      </c>
      <c r="D83" s="10" t="s">
        <v>487</v>
      </c>
      <c r="E83" s="10" t="s">
        <v>354</v>
      </c>
      <c r="F83" s="22" t="s">
        <v>764</v>
      </c>
      <c r="G83" s="10" t="str">
        <f>INDEX('Score Defs'!A$3:A$8,MATCH('Detailed Techniques'!K83,'Score Defs'!B$3:B$8,0))</f>
        <v>Poor</v>
      </c>
      <c r="H83" s="66">
        <f>FLOOR(SUMPRODUCT(ISNUMBER(SEARCH(""&amp;'DataQuality-Scores'!A$3:A$37&amp;","," "&amp;'Detailed Techniques'!F83&amp;","))+0,'DataQuality-Scores'!B$3:B$37)/(LEN(TRIM(F83))-LEN(SUBSTITUTE(TRIM(F83),",",""))+1),1)</f>
        <v>1</v>
      </c>
      <c r="I83" s="66">
        <v>3</v>
      </c>
      <c r="J83" s="66">
        <v>1</v>
      </c>
      <c r="K83" s="66">
        <f t="shared" si="8"/>
        <v>1</v>
      </c>
      <c r="L83" s="23">
        <f>SUMPRODUCT(ISNUMBER(SEARCH(""&amp;'DataSource-Tool-Coverage'!A$2:A$36&amp;","," "&amp;'Detailed Techniques'!F83&amp;","))+0,'DataSource-Tool-Coverage'!$B$2:$B$36)/(LEN(TRIM(F83))-LEN(SUBSTITUTE(TRIM(F83),",",""))+1)</f>
        <v>1</v>
      </c>
      <c r="M83" s="20" t="str">
        <f t="shared" si="9"/>
        <v>80-100</v>
      </c>
      <c r="N83" s="23">
        <f>SUMPRODUCT(ISNUMBER(SEARCH(""&amp;'DataSource-Tool-Coverage'!A$2:A$36&amp;","," "&amp;'Detailed Techniques'!F83&amp;","))+0,'DataSource-Tool-Coverage'!$C$2:$C$36)/(LEN(TRIM(F83))-LEN(SUBSTITUTE(TRIM(F83),",",""))+1)</f>
        <v>1</v>
      </c>
      <c r="O83" s="20" t="str">
        <f t="shared" si="10"/>
        <v>80-100</v>
      </c>
      <c r="P83" s="23">
        <f>SUMPRODUCT(ISNUMBER(SEARCH(""&amp;'DataSource-Tool-Coverage'!A$2:A$36&amp;","," "&amp;'Detailed Techniques'!F83&amp;","))+0,'DataSource-Tool-Coverage'!$D$2:$D$36)/(LEN(TRIM(F83))-LEN(SUBSTITUTE(TRIM(F83),",",""))+1)</f>
        <v>0</v>
      </c>
      <c r="Q83" s="20" t="str">
        <f t="shared" si="11"/>
        <v>0-20</v>
      </c>
      <c r="R83" s="23">
        <f>SUMPRODUCT(ISNUMBER(SEARCH(""&amp;'DataSource-Tool-Coverage'!A$2:A$36&amp;","," "&amp;'Detailed Techniques'!F83&amp;","))+0,'DataSource-Tool-Coverage'!$E$2:$E$36)/(LEN(TRIM(F83))-LEN(SUBSTITUTE(TRIM(F83),",",""))+1)</f>
        <v>0.5</v>
      </c>
      <c r="S83" s="20" t="str">
        <f t="shared" si="12"/>
        <v>40-60</v>
      </c>
      <c r="T83" s="23">
        <f>SUMPRODUCT(ISNUMBER(SEARCH(""&amp;'DataSource-Tool-Coverage'!A$2:A$36&amp;","," "&amp;'Detailed Techniques'!F83&amp;","))+0,'DataSource-Tool-Coverage'!$F$2:$F$36)/(LEN(TRIM(F83))-LEN(SUBSTITUTE(TRIM(F83),",",""))+1)</f>
        <v>0.5</v>
      </c>
      <c r="U83" s="20" t="str">
        <f t="shared" si="13"/>
        <v>40-60</v>
      </c>
      <c r="V83" s="23">
        <f>SUMPRODUCT(ISNUMBER(SEARCH(""&amp;'DataSource-Tool-Coverage'!A$2:A$36&amp;","," "&amp;'Detailed Techniques'!F83&amp;","))+0,'DataSource-Tool-Coverage'!$G$2:$G$36)/(LEN(TRIM(F83))-LEN(SUBSTITUTE(TRIM(F83),",",""))+1)</f>
        <v>0</v>
      </c>
      <c r="W83" s="20" t="str">
        <f t="shared" si="14"/>
        <v>0-20</v>
      </c>
      <c r="X83" s="23">
        <f>SUMPRODUCT(ISNUMBER(SEARCH(""&amp;'DataSource-Tool-Coverage'!A$2:A$36&amp;","," "&amp;'Detailed Techniques'!F83&amp;","))+0,'DataSource-Tool-Coverage'!$H$2:$H$36)/(LEN(TRIM(F83))-LEN(SUBSTITUTE(TRIM(F83),",",""))+1)</f>
        <v>0</v>
      </c>
      <c r="Y83" s="20" t="str">
        <f t="shared" si="15"/>
        <v>0-20</v>
      </c>
    </row>
    <row r="84" spans="1:25" ht="90" x14ac:dyDescent="0.2">
      <c r="A84" s="8" t="s">
        <v>30</v>
      </c>
      <c r="B84" s="8" t="s">
        <v>4</v>
      </c>
      <c r="C84" s="8" t="s">
        <v>258</v>
      </c>
      <c r="D84" s="10" t="s">
        <v>393</v>
      </c>
      <c r="E84" s="10" t="s">
        <v>354</v>
      </c>
      <c r="F84" s="22" t="s">
        <v>775</v>
      </c>
      <c r="G84" s="10" t="str">
        <f>INDEX('Score Defs'!A$3:A$8,MATCH('Detailed Techniques'!K84,'Score Defs'!B$3:B$8,0))</f>
        <v>Poor</v>
      </c>
      <c r="H84" s="66">
        <f>FLOOR(SUMPRODUCT(ISNUMBER(SEARCH(""&amp;'DataQuality-Scores'!A$3:A$37&amp;","," "&amp;'Detailed Techniques'!F84&amp;","))+0,'DataQuality-Scores'!B$3:B$37)/(LEN(TRIM(F84))-LEN(SUBSTITUTE(TRIM(F84),",",""))+1),1)</f>
        <v>1</v>
      </c>
      <c r="I84" s="66">
        <v>3</v>
      </c>
      <c r="J84" s="66">
        <v>1</v>
      </c>
      <c r="K84" s="66">
        <f t="shared" si="8"/>
        <v>1</v>
      </c>
      <c r="L84" s="23">
        <f>SUMPRODUCT(ISNUMBER(SEARCH(""&amp;'DataSource-Tool-Coverage'!A$2:A$36&amp;","," "&amp;'Detailed Techniques'!F84&amp;","))+0,'DataSource-Tool-Coverage'!$B$2:$B$36)/(LEN(TRIM(F84))-LEN(SUBSTITUTE(TRIM(F84),",",""))+1)</f>
        <v>1</v>
      </c>
      <c r="M84" s="20" t="str">
        <f t="shared" si="9"/>
        <v>80-100</v>
      </c>
      <c r="N84" s="23">
        <f>SUMPRODUCT(ISNUMBER(SEARCH(""&amp;'DataSource-Tool-Coverage'!A$2:A$36&amp;","," "&amp;'Detailed Techniques'!F84&amp;","))+0,'DataSource-Tool-Coverage'!$C$2:$C$36)/(LEN(TRIM(F84))-LEN(SUBSTITUTE(TRIM(F84),",",""))+1)</f>
        <v>1</v>
      </c>
      <c r="O84" s="20" t="str">
        <f t="shared" si="10"/>
        <v>80-100</v>
      </c>
      <c r="P84" s="23">
        <f>SUMPRODUCT(ISNUMBER(SEARCH(""&amp;'DataSource-Tool-Coverage'!A$2:A$36&amp;","," "&amp;'Detailed Techniques'!F84&amp;","))+0,'DataSource-Tool-Coverage'!$D$2:$D$36)/(LEN(TRIM(F84))-LEN(SUBSTITUTE(TRIM(F84),",",""))+1)</f>
        <v>0</v>
      </c>
      <c r="Q84" s="20" t="str">
        <f t="shared" si="11"/>
        <v>0-20</v>
      </c>
      <c r="R84" s="23">
        <f>SUMPRODUCT(ISNUMBER(SEARCH(""&amp;'DataSource-Tool-Coverage'!A$2:A$36&amp;","," "&amp;'Detailed Techniques'!F84&amp;","))+0,'DataSource-Tool-Coverage'!$E$2:$E$36)/(LEN(TRIM(F84))-LEN(SUBSTITUTE(TRIM(F84),",",""))+1)</f>
        <v>0.66666666666666663</v>
      </c>
      <c r="S84" s="20" t="str">
        <f t="shared" si="12"/>
        <v>60-80</v>
      </c>
      <c r="T84" s="23">
        <f>SUMPRODUCT(ISNUMBER(SEARCH(""&amp;'DataSource-Tool-Coverage'!A$2:A$36&amp;","," "&amp;'Detailed Techniques'!F84&amp;","))+0,'DataSource-Tool-Coverage'!$F$2:$F$36)/(LEN(TRIM(F84))-LEN(SUBSTITUTE(TRIM(F84),",",""))+1)</f>
        <v>0.66666666666666663</v>
      </c>
      <c r="U84" s="20" t="str">
        <f t="shared" si="13"/>
        <v>60-80</v>
      </c>
      <c r="V84" s="23">
        <f>SUMPRODUCT(ISNUMBER(SEARCH(""&amp;'DataSource-Tool-Coverage'!A$2:A$36&amp;","," "&amp;'Detailed Techniques'!F84&amp;","))+0,'DataSource-Tool-Coverage'!$G$2:$G$36)/(LEN(TRIM(F84))-LEN(SUBSTITUTE(TRIM(F84),",",""))+1)</f>
        <v>0</v>
      </c>
      <c r="W84" s="20" t="str">
        <f t="shared" si="14"/>
        <v>0-20</v>
      </c>
      <c r="X84" s="23">
        <f>SUMPRODUCT(ISNUMBER(SEARCH(""&amp;'DataSource-Tool-Coverage'!A$2:A$36&amp;","," "&amp;'Detailed Techniques'!F84&amp;","))+0,'DataSource-Tool-Coverage'!$H$2:$H$36)/(LEN(TRIM(F84))-LEN(SUBSTITUTE(TRIM(F84),",",""))+1)</f>
        <v>0</v>
      </c>
      <c r="Y84" s="20" t="str">
        <f t="shared" si="15"/>
        <v>0-20</v>
      </c>
    </row>
    <row r="85" spans="1:25" ht="251.25" customHeight="1" x14ac:dyDescent="0.2">
      <c r="A85" s="8" t="s">
        <v>132</v>
      </c>
      <c r="B85" s="8" t="s">
        <v>0</v>
      </c>
      <c r="C85" s="8" t="s">
        <v>259</v>
      </c>
      <c r="D85" s="10" t="s">
        <v>504</v>
      </c>
      <c r="E85" s="10" t="s">
        <v>505</v>
      </c>
      <c r="F85" s="22" t="s">
        <v>506</v>
      </c>
      <c r="G85" s="10" t="str">
        <f>INDEX('Score Defs'!A$3:A$8,MATCH('Detailed Techniques'!K85,'Score Defs'!B$3:B$8,0))</f>
        <v>Poor</v>
      </c>
      <c r="H85" s="66">
        <f>FLOOR(SUMPRODUCT(ISNUMBER(SEARCH(""&amp;'DataQuality-Scores'!A$3:A$37&amp;","," "&amp;'Detailed Techniques'!F85&amp;","))+0,'DataQuality-Scores'!B$3:B$37)/(LEN(TRIM(F85))-LEN(SUBSTITUTE(TRIM(F85),",",""))+1),1)</f>
        <v>1</v>
      </c>
      <c r="I85" s="66">
        <v>3</v>
      </c>
      <c r="J85" s="66">
        <v>1</v>
      </c>
      <c r="K85" s="66">
        <f t="shared" si="8"/>
        <v>1</v>
      </c>
      <c r="L85" s="23">
        <f>SUMPRODUCT(ISNUMBER(SEARCH(""&amp;'DataSource-Tool-Coverage'!A$2:A$36&amp;","," "&amp;'Detailed Techniques'!F85&amp;","))+0,'DataSource-Tool-Coverage'!$B$2:$B$36)/(LEN(TRIM(F85))-LEN(SUBSTITUTE(TRIM(F85),",",""))+1)</f>
        <v>1</v>
      </c>
      <c r="M85" s="20" t="str">
        <f t="shared" si="9"/>
        <v>80-100</v>
      </c>
      <c r="N85" s="23">
        <f>SUMPRODUCT(ISNUMBER(SEARCH(""&amp;'DataSource-Tool-Coverage'!A$2:A$36&amp;","," "&amp;'Detailed Techniques'!F85&amp;","))+0,'DataSource-Tool-Coverage'!$C$2:$C$36)/(LEN(TRIM(F85))-LEN(SUBSTITUTE(TRIM(F85),",",""))+1)</f>
        <v>1</v>
      </c>
      <c r="O85" s="20" t="str">
        <f t="shared" si="10"/>
        <v>80-100</v>
      </c>
      <c r="P85" s="23">
        <f>SUMPRODUCT(ISNUMBER(SEARCH(""&amp;'DataSource-Tool-Coverage'!A$2:A$36&amp;","," "&amp;'Detailed Techniques'!F85&amp;","))+0,'DataSource-Tool-Coverage'!$D$2:$D$36)/(LEN(TRIM(F85))-LEN(SUBSTITUTE(TRIM(F85),",",""))+1)</f>
        <v>0</v>
      </c>
      <c r="Q85" s="20" t="str">
        <f t="shared" si="11"/>
        <v>0-20</v>
      </c>
      <c r="R85" s="23">
        <f>SUMPRODUCT(ISNUMBER(SEARCH(""&amp;'DataSource-Tool-Coverage'!A$2:A$36&amp;","," "&amp;'Detailed Techniques'!F85&amp;","))+0,'DataSource-Tool-Coverage'!$E$2:$E$36)/(LEN(TRIM(F85))-LEN(SUBSTITUTE(TRIM(F85),",",""))+1)</f>
        <v>0</v>
      </c>
      <c r="S85" s="20" t="str">
        <f t="shared" si="12"/>
        <v>0-20</v>
      </c>
      <c r="T85" s="23">
        <f>SUMPRODUCT(ISNUMBER(SEARCH(""&amp;'DataSource-Tool-Coverage'!A$2:A$36&amp;","," "&amp;'Detailed Techniques'!F85&amp;","))+0,'DataSource-Tool-Coverage'!$F$2:$F$36)/(LEN(TRIM(F85))-LEN(SUBSTITUTE(TRIM(F85),",",""))+1)</f>
        <v>0</v>
      </c>
      <c r="U85" s="20" t="str">
        <f t="shared" si="13"/>
        <v>0-20</v>
      </c>
      <c r="V85" s="23">
        <f>SUMPRODUCT(ISNUMBER(SEARCH(""&amp;'DataSource-Tool-Coverage'!A$2:A$36&amp;","," "&amp;'Detailed Techniques'!F85&amp;","))+0,'DataSource-Tool-Coverage'!$G$2:$G$36)/(LEN(TRIM(F85))-LEN(SUBSTITUTE(TRIM(F85),",",""))+1)</f>
        <v>0</v>
      </c>
      <c r="W85" s="20" t="str">
        <f t="shared" si="14"/>
        <v>0-20</v>
      </c>
      <c r="X85" s="23">
        <f>SUMPRODUCT(ISNUMBER(SEARCH(""&amp;'DataSource-Tool-Coverage'!A$2:A$36&amp;","," "&amp;'Detailed Techniques'!F85&amp;","))+0,'DataSource-Tool-Coverage'!$H$2:$H$36)/(LEN(TRIM(F85))-LEN(SUBSTITUTE(TRIM(F85),",",""))+1)</f>
        <v>0</v>
      </c>
      <c r="Y85" s="20" t="str">
        <f t="shared" si="15"/>
        <v>0-20</v>
      </c>
    </row>
    <row r="86" spans="1:25" ht="123" customHeight="1" x14ac:dyDescent="0.2">
      <c r="A86" s="8" t="s">
        <v>93</v>
      </c>
      <c r="B86" s="8" t="s">
        <v>628</v>
      </c>
      <c r="C86" s="8" t="s">
        <v>260</v>
      </c>
      <c r="D86" s="10" t="s">
        <v>464</v>
      </c>
      <c r="E86" s="10" t="s">
        <v>465</v>
      </c>
      <c r="F86" s="22" t="s">
        <v>761</v>
      </c>
      <c r="G86" s="10" t="str">
        <f>INDEX('Score Defs'!A$3:A$8,MATCH('Detailed Techniques'!K86,'Score Defs'!B$3:B$8,0))</f>
        <v>Poor</v>
      </c>
      <c r="H86" s="66">
        <f>FLOOR(SUMPRODUCT(ISNUMBER(SEARCH(""&amp;'DataQuality-Scores'!A$3:A$37&amp;","," "&amp;'Detailed Techniques'!F86&amp;","))+0,'DataQuality-Scores'!B$3:B$37)/(LEN(TRIM(F86))-LEN(SUBSTITUTE(TRIM(F86),",",""))+1),1)</f>
        <v>1</v>
      </c>
      <c r="I86" s="66">
        <v>3</v>
      </c>
      <c r="J86" s="66">
        <v>1</v>
      </c>
      <c r="K86" s="66">
        <f t="shared" si="8"/>
        <v>1</v>
      </c>
      <c r="L86" s="23">
        <f>SUMPRODUCT(ISNUMBER(SEARCH(""&amp;'DataSource-Tool-Coverage'!A$2:A$36&amp;","," "&amp;'Detailed Techniques'!F86&amp;","))+0,'DataSource-Tool-Coverage'!$B$2:$B$36)/(LEN(TRIM(F86))-LEN(SUBSTITUTE(TRIM(F86),",",""))+1)</f>
        <v>1</v>
      </c>
      <c r="M86" s="20" t="str">
        <f t="shared" si="9"/>
        <v>80-100</v>
      </c>
      <c r="N86" s="23">
        <f>SUMPRODUCT(ISNUMBER(SEARCH(""&amp;'DataSource-Tool-Coverage'!A$2:A$36&amp;","," "&amp;'Detailed Techniques'!F86&amp;","))+0,'DataSource-Tool-Coverage'!$C$2:$C$36)/(LEN(TRIM(F86))-LEN(SUBSTITUTE(TRIM(F86),",",""))+1)</f>
        <v>0.75</v>
      </c>
      <c r="O86" s="20" t="str">
        <f t="shared" si="10"/>
        <v>60-80</v>
      </c>
      <c r="P86" s="23">
        <f>SUMPRODUCT(ISNUMBER(SEARCH(""&amp;'DataSource-Tool-Coverage'!A$2:A$36&amp;","," "&amp;'Detailed Techniques'!F86&amp;","))+0,'DataSource-Tool-Coverage'!$D$2:$D$36)/(LEN(TRIM(F86))-LEN(SUBSTITUTE(TRIM(F86),",",""))+1)</f>
        <v>0</v>
      </c>
      <c r="Q86" s="20" t="str">
        <f t="shared" si="11"/>
        <v>0-20</v>
      </c>
      <c r="R86" s="23">
        <f>SUMPRODUCT(ISNUMBER(SEARCH(""&amp;'DataSource-Tool-Coverage'!A$2:A$36&amp;","," "&amp;'Detailed Techniques'!F86&amp;","))+0,'DataSource-Tool-Coverage'!$E$2:$E$36)/(LEN(TRIM(F86))-LEN(SUBSTITUTE(TRIM(F86),",",""))+1)</f>
        <v>0.75</v>
      </c>
      <c r="S86" s="20" t="str">
        <f t="shared" si="12"/>
        <v>60-80</v>
      </c>
      <c r="T86" s="23">
        <f>SUMPRODUCT(ISNUMBER(SEARCH(""&amp;'DataSource-Tool-Coverage'!A$2:A$36&amp;","," "&amp;'Detailed Techniques'!F86&amp;","))+0,'DataSource-Tool-Coverage'!$F$2:$F$36)/(LEN(TRIM(F86))-LEN(SUBSTITUTE(TRIM(F86),",",""))+1)</f>
        <v>0.75</v>
      </c>
      <c r="U86" s="20" t="str">
        <f t="shared" si="13"/>
        <v>60-80</v>
      </c>
      <c r="V86" s="23">
        <f>SUMPRODUCT(ISNUMBER(SEARCH(""&amp;'DataSource-Tool-Coverage'!A$2:A$36&amp;","," "&amp;'Detailed Techniques'!F86&amp;","))+0,'DataSource-Tool-Coverage'!$G$2:$G$36)/(LEN(TRIM(F86))-LEN(SUBSTITUTE(TRIM(F86),",",""))+1)</f>
        <v>0</v>
      </c>
      <c r="W86" s="20" t="str">
        <f t="shared" si="14"/>
        <v>0-20</v>
      </c>
      <c r="X86" s="23">
        <f>SUMPRODUCT(ISNUMBER(SEARCH(""&amp;'DataSource-Tool-Coverage'!A$2:A$36&amp;","," "&amp;'Detailed Techniques'!F86&amp;","))+0,'DataSource-Tool-Coverage'!$H$2:$H$36)/(LEN(TRIM(F86))-LEN(SUBSTITUTE(TRIM(F86),",",""))+1)</f>
        <v>0</v>
      </c>
      <c r="Y86" s="20" t="str">
        <f t="shared" si="15"/>
        <v>0-20</v>
      </c>
    </row>
    <row r="87" spans="1:25" ht="120" x14ac:dyDescent="0.2">
      <c r="A87" s="8" t="s">
        <v>63</v>
      </c>
      <c r="B87" s="8" t="s">
        <v>6</v>
      </c>
      <c r="C87" s="8" t="s">
        <v>261</v>
      </c>
      <c r="D87" s="10" t="s">
        <v>441</v>
      </c>
      <c r="E87" s="10" t="s">
        <v>442</v>
      </c>
      <c r="F87" s="22" t="s">
        <v>781</v>
      </c>
      <c r="G87" s="10" t="str">
        <f>INDEX('Score Defs'!A$3:A$8,MATCH('Detailed Techniques'!K87,'Score Defs'!B$3:B$8,0))</f>
        <v>Poor</v>
      </c>
      <c r="H87" s="66">
        <f>FLOOR(SUMPRODUCT(ISNUMBER(SEARCH(""&amp;'DataQuality-Scores'!A$3:A$37&amp;","," "&amp;'Detailed Techniques'!F87&amp;","))+0,'DataQuality-Scores'!B$3:B$37)/(LEN(TRIM(F87))-LEN(SUBSTITUTE(TRIM(F87),",",""))+1),1)</f>
        <v>1</v>
      </c>
      <c r="I87" s="66">
        <v>3</v>
      </c>
      <c r="J87" s="66">
        <v>1</v>
      </c>
      <c r="K87" s="66">
        <f t="shared" si="8"/>
        <v>1</v>
      </c>
      <c r="L87" s="23">
        <f>SUMPRODUCT(ISNUMBER(SEARCH(""&amp;'DataSource-Tool-Coverage'!A$2:A$36&amp;","," "&amp;'Detailed Techniques'!F87&amp;","))+0,'DataSource-Tool-Coverage'!$B$2:$B$36)/(LEN(TRIM(F87))-LEN(SUBSTITUTE(TRIM(F87),",",""))+1)</f>
        <v>1</v>
      </c>
      <c r="M87" s="20" t="str">
        <f t="shared" si="9"/>
        <v>80-100</v>
      </c>
      <c r="N87" s="23">
        <f>SUMPRODUCT(ISNUMBER(SEARCH(""&amp;'DataSource-Tool-Coverage'!A$2:A$36&amp;","," "&amp;'Detailed Techniques'!F87&amp;","))+0,'DataSource-Tool-Coverage'!$C$2:$C$36)/(LEN(TRIM(F87))-LEN(SUBSTITUTE(TRIM(F87),",",""))+1)</f>
        <v>1</v>
      </c>
      <c r="O87" s="20" t="str">
        <f t="shared" si="10"/>
        <v>80-100</v>
      </c>
      <c r="P87" s="23">
        <f>SUMPRODUCT(ISNUMBER(SEARCH(""&amp;'DataSource-Tool-Coverage'!A$2:A$36&amp;","," "&amp;'Detailed Techniques'!F87&amp;","))+0,'DataSource-Tool-Coverage'!$D$2:$D$36)/(LEN(TRIM(F87))-LEN(SUBSTITUTE(TRIM(F87),",",""))+1)</f>
        <v>0</v>
      </c>
      <c r="Q87" s="20" t="str">
        <f t="shared" si="11"/>
        <v>0-20</v>
      </c>
      <c r="R87" s="23">
        <f>SUMPRODUCT(ISNUMBER(SEARCH(""&amp;'DataSource-Tool-Coverage'!A$2:A$36&amp;","," "&amp;'Detailed Techniques'!F87&amp;","))+0,'DataSource-Tool-Coverage'!$E$2:$E$36)/(LEN(TRIM(F87))-LEN(SUBSTITUTE(TRIM(F87),",",""))+1)</f>
        <v>0.5</v>
      </c>
      <c r="S87" s="20" t="str">
        <f t="shared" si="12"/>
        <v>40-60</v>
      </c>
      <c r="T87" s="23">
        <f>SUMPRODUCT(ISNUMBER(SEARCH(""&amp;'DataSource-Tool-Coverage'!A$2:A$36&amp;","," "&amp;'Detailed Techniques'!F87&amp;","))+0,'DataSource-Tool-Coverage'!$F$2:$F$36)/(LEN(TRIM(F87))-LEN(SUBSTITUTE(TRIM(F87),",",""))+1)</f>
        <v>0.5</v>
      </c>
      <c r="U87" s="20" t="str">
        <f t="shared" si="13"/>
        <v>40-60</v>
      </c>
      <c r="V87" s="23">
        <f>SUMPRODUCT(ISNUMBER(SEARCH(""&amp;'DataSource-Tool-Coverage'!A$2:A$36&amp;","," "&amp;'Detailed Techniques'!F87&amp;","))+0,'DataSource-Tool-Coverage'!$G$2:$G$36)/(LEN(TRIM(F87))-LEN(SUBSTITUTE(TRIM(F87),",",""))+1)</f>
        <v>0</v>
      </c>
      <c r="W87" s="20" t="str">
        <f t="shared" si="14"/>
        <v>0-20</v>
      </c>
      <c r="X87" s="23">
        <f>SUMPRODUCT(ISNUMBER(SEARCH(""&amp;'DataSource-Tool-Coverage'!A$2:A$36&amp;","," "&amp;'Detailed Techniques'!F87&amp;","))+0,'DataSource-Tool-Coverage'!$H$2:$H$36)/(LEN(TRIM(F87))-LEN(SUBSTITUTE(TRIM(F87),",",""))+1)</f>
        <v>0</v>
      </c>
      <c r="Y87" s="20" t="str">
        <f t="shared" si="15"/>
        <v>0-20</v>
      </c>
    </row>
    <row r="88" spans="1:25" ht="105" x14ac:dyDescent="0.2">
      <c r="A88" s="8" t="s">
        <v>13</v>
      </c>
      <c r="B88" s="8" t="s">
        <v>4</v>
      </c>
      <c r="C88" s="8" t="s">
        <v>262</v>
      </c>
      <c r="D88" s="10" t="s">
        <v>320</v>
      </c>
      <c r="E88" s="10" t="s">
        <v>321</v>
      </c>
      <c r="F88" s="22" t="s">
        <v>766</v>
      </c>
      <c r="G88" s="10" t="str">
        <f>INDEX('Score Defs'!A$3:A$8,MATCH('Detailed Techniques'!K88,'Score Defs'!B$3:B$8,0))</f>
        <v>Poor</v>
      </c>
      <c r="H88" s="66">
        <f>FLOOR(SUMPRODUCT(ISNUMBER(SEARCH(""&amp;'DataQuality-Scores'!A$3:A$37&amp;","," "&amp;'Detailed Techniques'!F88&amp;","))+0,'DataQuality-Scores'!B$3:B$37)/(LEN(TRIM(F88))-LEN(SUBSTITUTE(TRIM(F88),",",""))+1),1)</f>
        <v>1</v>
      </c>
      <c r="I88" s="66">
        <v>3</v>
      </c>
      <c r="J88" s="66">
        <v>1</v>
      </c>
      <c r="K88" s="66">
        <f t="shared" si="8"/>
        <v>1</v>
      </c>
      <c r="L88" s="23">
        <f>SUMPRODUCT(ISNUMBER(SEARCH(""&amp;'DataSource-Tool-Coverage'!A$2:A$36&amp;","," "&amp;'Detailed Techniques'!F88&amp;","))+0,'DataSource-Tool-Coverage'!$B$2:$B$36)/(LEN(TRIM(F88))-LEN(SUBSTITUTE(TRIM(F88),",",""))+1)</f>
        <v>1</v>
      </c>
      <c r="M88" s="20" t="str">
        <f t="shared" si="9"/>
        <v>80-100</v>
      </c>
      <c r="N88" s="23">
        <f>SUMPRODUCT(ISNUMBER(SEARCH(""&amp;'DataSource-Tool-Coverage'!A$2:A$36&amp;","," "&amp;'Detailed Techniques'!F88&amp;","))+0,'DataSource-Tool-Coverage'!$C$2:$C$36)/(LEN(TRIM(F88))-LEN(SUBSTITUTE(TRIM(F88),",",""))+1)</f>
        <v>0.66666666666666663</v>
      </c>
      <c r="O88" s="20" t="str">
        <f t="shared" si="10"/>
        <v>60-80</v>
      </c>
      <c r="P88" s="23">
        <f>SUMPRODUCT(ISNUMBER(SEARCH(""&amp;'DataSource-Tool-Coverage'!A$2:A$36&amp;","," "&amp;'Detailed Techniques'!F88&amp;","))+0,'DataSource-Tool-Coverage'!$D$2:$D$36)/(LEN(TRIM(F88))-LEN(SUBSTITUTE(TRIM(F88),",",""))+1)</f>
        <v>0</v>
      </c>
      <c r="Q88" s="20" t="str">
        <f t="shared" si="11"/>
        <v>0-20</v>
      </c>
      <c r="R88" s="23">
        <f>SUMPRODUCT(ISNUMBER(SEARCH(""&amp;'DataSource-Tool-Coverage'!A$2:A$36&amp;","," "&amp;'Detailed Techniques'!F88&amp;","))+0,'DataSource-Tool-Coverage'!$E$2:$E$36)/(LEN(TRIM(F88))-LEN(SUBSTITUTE(TRIM(F88),",",""))+1)</f>
        <v>0.33333333333333331</v>
      </c>
      <c r="S88" s="20" t="str">
        <f t="shared" si="12"/>
        <v>20-40</v>
      </c>
      <c r="T88" s="23">
        <f>SUMPRODUCT(ISNUMBER(SEARCH(""&amp;'DataSource-Tool-Coverage'!A$2:A$36&amp;","," "&amp;'Detailed Techniques'!F88&amp;","))+0,'DataSource-Tool-Coverage'!$F$2:$F$36)/(LEN(TRIM(F88))-LEN(SUBSTITUTE(TRIM(F88),",",""))+1)</f>
        <v>0.66666666666666663</v>
      </c>
      <c r="U88" s="20" t="str">
        <f t="shared" si="13"/>
        <v>60-80</v>
      </c>
      <c r="V88" s="23">
        <f>SUMPRODUCT(ISNUMBER(SEARCH(""&amp;'DataSource-Tool-Coverage'!A$2:A$36&amp;","," "&amp;'Detailed Techniques'!F88&amp;","))+0,'DataSource-Tool-Coverage'!$G$2:$G$36)/(LEN(TRIM(F88))-LEN(SUBSTITUTE(TRIM(F88),",",""))+1)</f>
        <v>0</v>
      </c>
      <c r="W88" s="20" t="str">
        <f t="shared" si="14"/>
        <v>0-20</v>
      </c>
      <c r="X88" s="23">
        <f>SUMPRODUCT(ISNUMBER(SEARCH(""&amp;'DataSource-Tool-Coverage'!A$2:A$36&amp;","," "&amp;'Detailed Techniques'!F88&amp;","))+0,'DataSource-Tool-Coverage'!$H$2:$H$36)/(LEN(TRIM(F88))-LEN(SUBSTITUTE(TRIM(F88),",",""))+1)</f>
        <v>0</v>
      </c>
      <c r="Y88" s="20" t="str">
        <f t="shared" si="15"/>
        <v>0-20</v>
      </c>
    </row>
    <row r="89" spans="1:25" ht="90" x14ac:dyDescent="0.2">
      <c r="A89" s="8" t="s">
        <v>20</v>
      </c>
      <c r="B89" s="8" t="s">
        <v>545</v>
      </c>
      <c r="C89" s="8" t="s">
        <v>263</v>
      </c>
      <c r="D89" s="10" t="s">
        <v>337</v>
      </c>
      <c r="E89" s="10" t="s">
        <v>338</v>
      </c>
      <c r="F89" s="22" t="s">
        <v>810</v>
      </c>
      <c r="G89" s="10" t="str">
        <f>INDEX('Score Defs'!A$3:A$8,MATCH('Detailed Techniques'!K89,'Score Defs'!B$3:B$8,0))</f>
        <v>Poor</v>
      </c>
      <c r="H89" s="66">
        <f>FLOOR(SUMPRODUCT(ISNUMBER(SEARCH(""&amp;'DataQuality-Scores'!A$3:A$37&amp;","," "&amp;'Detailed Techniques'!F89&amp;","))+0,'DataQuality-Scores'!B$3:B$37)/(LEN(TRIM(F89))-LEN(SUBSTITUTE(TRIM(F89),",",""))+1),1)</f>
        <v>1</v>
      </c>
      <c r="I89" s="66">
        <v>3</v>
      </c>
      <c r="J89" s="66">
        <v>1</v>
      </c>
      <c r="K89" s="66">
        <f t="shared" si="8"/>
        <v>1</v>
      </c>
      <c r="L89" s="23">
        <f>SUMPRODUCT(ISNUMBER(SEARCH(""&amp;'DataSource-Tool-Coverage'!A$2:A$36&amp;","," "&amp;'Detailed Techniques'!F89&amp;","))+0,'DataSource-Tool-Coverage'!$B$2:$B$36)/(LEN(TRIM(F89))-LEN(SUBSTITUTE(TRIM(F89),",",""))+1)</f>
        <v>1</v>
      </c>
      <c r="M89" s="20" t="str">
        <f t="shared" si="9"/>
        <v>80-100</v>
      </c>
      <c r="N89" s="23">
        <f>SUMPRODUCT(ISNUMBER(SEARCH(""&amp;'DataSource-Tool-Coverage'!A$2:A$36&amp;","," "&amp;'Detailed Techniques'!F89&amp;","))+0,'DataSource-Tool-Coverage'!$C$2:$C$36)/(LEN(TRIM(F89))-LEN(SUBSTITUTE(TRIM(F89),",",""))+1)</f>
        <v>0.5</v>
      </c>
      <c r="O89" s="20" t="str">
        <f t="shared" si="10"/>
        <v>40-60</v>
      </c>
      <c r="P89" s="23">
        <f>SUMPRODUCT(ISNUMBER(SEARCH(""&amp;'DataSource-Tool-Coverage'!A$2:A$36&amp;","," "&amp;'Detailed Techniques'!F89&amp;","))+0,'DataSource-Tool-Coverage'!$D$2:$D$36)/(LEN(TRIM(F89))-LEN(SUBSTITUTE(TRIM(F89),",",""))+1)</f>
        <v>0</v>
      </c>
      <c r="Q89" s="20" t="str">
        <f t="shared" si="11"/>
        <v>0-20</v>
      </c>
      <c r="R89" s="23">
        <f>SUMPRODUCT(ISNUMBER(SEARCH(""&amp;'DataSource-Tool-Coverage'!A$2:A$36&amp;","," "&amp;'Detailed Techniques'!F89&amp;","))+0,'DataSource-Tool-Coverage'!$E$2:$E$36)/(LEN(TRIM(F89))-LEN(SUBSTITUTE(TRIM(F89),",",""))+1)</f>
        <v>0.25</v>
      </c>
      <c r="S89" s="20" t="str">
        <f t="shared" si="12"/>
        <v>20-40</v>
      </c>
      <c r="T89" s="23">
        <f>SUMPRODUCT(ISNUMBER(SEARCH(""&amp;'DataSource-Tool-Coverage'!A$2:A$36&amp;","," "&amp;'Detailed Techniques'!F89&amp;","))+0,'DataSource-Tool-Coverage'!$F$2:$F$36)/(LEN(TRIM(F89))-LEN(SUBSTITUTE(TRIM(F89),",",""))+1)</f>
        <v>0.25</v>
      </c>
      <c r="U89" s="20" t="str">
        <f t="shared" si="13"/>
        <v>20-40</v>
      </c>
      <c r="V89" s="23">
        <f>SUMPRODUCT(ISNUMBER(SEARCH(""&amp;'DataSource-Tool-Coverage'!A$2:A$36&amp;","," "&amp;'Detailed Techniques'!F89&amp;","))+0,'DataSource-Tool-Coverage'!$G$2:$G$36)/(LEN(TRIM(F89))-LEN(SUBSTITUTE(TRIM(F89),",",""))+1)</f>
        <v>0</v>
      </c>
      <c r="W89" s="20" t="str">
        <f t="shared" si="14"/>
        <v>0-20</v>
      </c>
      <c r="X89" s="23">
        <f>SUMPRODUCT(ISNUMBER(SEARCH(""&amp;'DataSource-Tool-Coverage'!A$2:A$36&amp;","," "&amp;'Detailed Techniques'!F89&amp;","))+0,'DataSource-Tool-Coverage'!$H$2:$H$36)/(LEN(TRIM(F89))-LEN(SUBSTITUTE(TRIM(F89),",",""))+1)</f>
        <v>0</v>
      </c>
      <c r="Y89" s="20" t="str">
        <f t="shared" si="15"/>
        <v>0-20</v>
      </c>
    </row>
    <row r="90" spans="1:25" ht="45" x14ac:dyDescent="0.2">
      <c r="A90" s="8" t="s">
        <v>76</v>
      </c>
      <c r="B90" s="8" t="s">
        <v>2</v>
      </c>
      <c r="C90" s="8" t="s">
        <v>264</v>
      </c>
      <c r="D90" s="10" t="s">
        <v>265</v>
      </c>
      <c r="E90" s="10" t="s">
        <v>375</v>
      </c>
      <c r="F90" s="22" t="s">
        <v>811</v>
      </c>
      <c r="G90" s="10" t="str">
        <f>INDEX('Score Defs'!A$3:A$8,MATCH('Detailed Techniques'!K90,'Score Defs'!B$3:B$8,0))</f>
        <v>Poor</v>
      </c>
      <c r="H90" s="66">
        <f>FLOOR(SUMPRODUCT(ISNUMBER(SEARCH(""&amp;'DataQuality-Scores'!A$3:A$37&amp;","," "&amp;'Detailed Techniques'!F90&amp;","))+0,'DataQuality-Scores'!B$3:B$37)/(LEN(TRIM(F90))-LEN(SUBSTITUTE(TRIM(F90),",",""))+1),1)</f>
        <v>1</v>
      </c>
      <c r="I90" s="66">
        <v>3</v>
      </c>
      <c r="J90" s="66">
        <v>1</v>
      </c>
      <c r="K90" s="66">
        <f t="shared" si="8"/>
        <v>1</v>
      </c>
      <c r="L90" s="23">
        <f>SUMPRODUCT(ISNUMBER(SEARCH(""&amp;'DataSource-Tool-Coverage'!A$2:A$36&amp;","," "&amp;'Detailed Techniques'!F90&amp;","))+0,'DataSource-Tool-Coverage'!$B$2:$B$36)/(LEN(TRIM(F90))-LEN(SUBSTITUTE(TRIM(F90),",",""))+1)</f>
        <v>1</v>
      </c>
      <c r="M90" s="20" t="str">
        <f t="shared" si="9"/>
        <v>80-100</v>
      </c>
      <c r="N90" s="23">
        <f>SUMPRODUCT(ISNUMBER(SEARCH(""&amp;'DataSource-Tool-Coverage'!A$2:A$36&amp;","," "&amp;'Detailed Techniques'!F90&amp;","))+0,'DataSource-Tool-Coverage'!$C$2:$C$36)/(LEN(TRIM(F90))-LEN(SUBSTITUTE(TRIM(F90),",",""))+1)</f>
        <v>0.5</v>
      </c>
      <c r="O90" s="20" t="str">
        <f t="shared" si="10"/>
        <v>40-60</v>
      </c>
      <c r="P90" s="23">
        <f>SUMPRODUCT(ISNUMBER(SEARCH(""&amp;'DataSource-Tool-Coverage'!A$2:A$36&amp;","," "&amp;'Detailed Techniques'!F90&amp;","))+0,'DataSource-Tool-Coverage'!$D$2:$D$36)/(LEN(TRIM(F90))-LEN(SUBSTITUTE(TRIM(F90),",",""))+1)</f>
        <v>0</v>
      </c>
      <c r="Q90" s="20" t="str">
        <f t="shared" si="11"/>
        <v>0-20</v>
      </c>
      <c r="R90" s="23">
        <f>SUMPRODUCT(ISNUMBER(SEARCH(""&amp;'DataSource-Tool-Coverage'!A$2:A$36&amp;","," "&amp;'Detailed Techniques'!F90&amp;","))+0,'DataSource-Tool-Coverage'!$E$2:$E$36)/(LEN(TRIM(F90))-LEN(SUBSTITUTE(TRIM(F90),",",""))+1)</f>
        <v>0.33333333333333331</v>
      </c>
      <c r="S90" s="20" t="str">
        <f t="shared" si="12"/>
        <v>20-40</v>
      </c>
      <c r="T90" s="23">
        <f>SUMPRODUCT(ISNUMBER(SEARCH(""&amp;'DataSource-Tool-Coverage'!A$2:A$36&amp;","," "&amp;'Detailed Techniques'!F90&amp;","))+0,'DataSource-Tool-Coverage'!$F$2:$F$36)/(LEN(TRIM(F90))-LEN(SUBSTITUTE(TRIM(F90),",",""))+1)</f>
        <v>0.5</v>
      </c>
      <c r="U90" s="20" t="str">
        <f t="shared" si="13"/>
        <v>40-60</v>
      </c>
      <c r="V90" s="23">
        <f>SUMPRODUCT(ISNUMBER(SEARCH(""&amp;'DataSource-Tool-Coverage'!A$2:A$36&amp;","," "&amp;'Detailed Techniques'!F90&amp;","))+0,'DataSource-Tool-Coverage'!$G$2:$G$36)/(LEN(TRIM(F90))-LEN(SUBSTITUTE(TRIM(F90),",",""))+1)</f>
        <v>0</v>
      </c>
      <c r="W90" s="20" t="str">
        <f t="shared" si="14"/>
        <v>0-20</v>
      </c>
      <c r="X90" s="23">
        <f>SUMPRODUCT(ISNUMBER(SEARCH(""&amp;'DataSource-Tool-Coverage'!A$2:A$36&amp;","," "&amp;'Detailed Techniques'!F90&amp;","))+0,'DataSource-Tool-Coverage'!$H$2:$H$36)/(LEN(TRIM(F90))-LEN(SUBSTITUTE(TRIM(F90),",",""))+1)</f>
        <v>0</v>
      </c>
      <c r="Y90" s="20" t="str">
        <f t="shared" si="15"/>
        <v>0-20</v>
      </c>
    </row>
    <row r="91" spans="1:25" ht="85.5" customHeight="1" x14ac:dyDescent="0.2">
      <c r="A91" s="8" t="s">
        <v>35</v>
      </c>
      <c r="B91" s="8" t="s">
        <v>9</v>
      </c>
      <c r="C91" s="8" t="s">
        <v>266</v>
      </c>
      <c r="D91" s="10" t="s">
        <v>353</v>
      </c>
      <c r="E91" s="10" t="s">
        <v>354</v>
      </c>
      <c r="F91" s="22" t="s">
        <v>812</v>
      </c>
      <c r="G91" s="10" t="str">
        <f>INDEX('Score Defs'!A$3:A$8,MATCH('Detailed Techniques'!K91,'Score Defs'!B$3:B$8,0))</f>
        <v>Poor</v>
      </c>
      <c r="H91" s="66">
        <f>FLOOR(SUMPRODUCT(ISNUMBER(SEARCH(""&amp;'DataQuality-Scores'!A$3:A$37&amp;","," "&amp;'Detailed Techniques'!F91&amp;","))+0,'DataQuality-Scores'!B$3:B$37)/(LEN(TRIM(F91))-LEN(SUBSTITUTE(TRIM(F91),",",""))+1),1)</f>
        <v>1</v>
      </c>
      <c r="I91" s="66">
        <v>3</v>
      </c>
      <c r="J91" s="66">
        <v>1</v>
      </c>
      <c r="K91" s="66">
        <f t="shared" si="8"/>
        <v>1</v>
      </c>
      <c r="L91" s="23">
        <f>SUMPRODUCT(ISNUMBER(SEARCH(""&amp;'DataSource-Tool-Coverage'!A$2:A$36&amp;","," "&amp;'Detailed Techniques'!F91&amp;","))+0,'DataSource-Tool-Coverage'!$B$2:$B$36)/(LEN(TRIM(F91))-LEN(SUBSTITUTE(TRIM(F91),",",""))+1)</f>
        <v>0.5</v>
      </c>
      <c r="M91" s="20" t="str">
        <f t="shared" si="9"/>
        <v>40-60</v>
      </c>
      <c r="N91" s="23">
        <f>SUMPRODUCT(ISNUMBER(SEARCH(""&amp;'DataSource-Tool-Coverage'!A$2:A$36&amp;","," "&amp;'Detailed Techniques'!F91&amp;","))+0,'DataSource-Tool-Coverage'!$C$2:$C$36)/(LEN(TRIM(F91))-LEN(SUBSTITUTE(TRIM(F91),",",""))+1)</f>
        <v>0.5</v>
      </c>
      <c r="O91" s="20" t="str">
        <f t="shared" si="10"/>
        <v>40-60</v>
      </c>
      <c r="P91" s="23">
        <f>SUMPRODUCT(ISNUMBER(SEARCH(""&amp;'DataSource-Tool-Coverage'!A$2:A$36&amp;","," "&amp;'Detailed Techniques'!F91&amp;","))+0,'DataSource-Tool-Coverage'!$D$2:$D$36)/(LEN(TRIM(F91))-LEN(SUBSTITUTE(TRIM(F91),",",""))+1)</f>
        <v>0.25</v>
      </c>
      <c r="Q91" s="20" t="str">
        <f t="shared" si="11"/>
        <v>20-40</v>
      </c>
      <c r="R91" s="23">
        <f>SUMPRODUCT(ISNUMBER(SEARCH(""&amp;'DataSource-Tool-Coverage'!A$2:A$36&amp;","," "&amp;'Detailed Techniques'!F91&amp;","))+0,'DataSource-Tool-Coverage'!$E$2:$E$36)/(LEN(TRIM(F91))-LEN(SUBSTITUTE(TRIM(F91),",",""))+1)</f>
        <v>0.25</v>
      </c>
      <c r="S91" s="20" t="str">
        <f t="shared" si="12"/>
        <v>20-40</v>
      </c>
      <c r="T91" s="23">
        <f>SUMPRODUCT(ISNUMBER(SEARCH(""&amp;'DataSource-Tool-Coverage'!A$2:A$36&amp;","," "&amp;'Detailed Techniques'!F91&amp;","))+0,'DataSource-Tool-Coverage'!$F$2:$F$36)/(LEN(TRIM(F91))-LEN(SUBSTITUTE(TRIM(F91),",",""))+1)</f>
        <v>0.25</v>
      </c>
      <c r="U91" s="20" t="str">
        <f t="shared" si="13"/>
        <v>20-40</v>
      </c>
      <c r="V91" s="23">
        <f>SUMPRODUCT(ISNUMBER(SEARCH(""&amp;'DataSource-Tool-Coverage'!A$2:A$36&amp;","," "&amp;'Detailed Techniques'!F91&amp;","))+0,'DataSource-Tool-Coverage'!$G$2:$G$36)/(LEN(TRIM(F91))-LEN(SUBSTITUTE(TRIM(F91),",",""))+1)</f>
        <v>0.5</v>
      </c>
      <c r="W91" s="20" t="str">
        <f t="shared" si="14"/>
        <v>40-60</v>
      </c>
      <c r="X91" s="23">
        <f>SUMPRODUCT(ISNUMBER(SEARCH(""&amp;'DataSource-Tool-Coverage'!A$2:A$36&amp;","," "&amp;'Detailed Techniques'!F91&amp;","))+0,'DataSource-Tool-Coverage'!$H$2:$H$36)/(LEN(TRIM(F91))-LEN(SUBSTITUTE(TRIM(F91),",",""))+1)</f>
        <v>0.5</v>
      </c>
      <c r="Y91" s="20" t="str">
        <f t="shared" si="15"/>
        <v>40-60</v>
      </c>
    </row>
    <row r="92" spans="1:25" ht="60" x14ac:dyDescent="0.2">
      <c r="A92" s="8" t="s">
        <v>78</v>
      </c>
      <c r="B92" s="8" t="s">
        <v>5</v>
      </c>
      <c r="C92" s="8" t="s">
        <v>267</v>
      </c>
      <c r="D92" s="10" t="s">
        <v>268</v>
      </c>
      <c r="E92" s="10" t="s">
        <v>461</v>
      </c>
      <c r="F92" s="22" t="s">
        <v>813</v>
      </c>
      <c r="G92" s="10" t="str">
        <f>INDEX('Score Defs'!A$3:A$8,MATCH('Detailed Techniques'!K92,'Score Defs'!B$3:B$8,0))</f>
        <v>Poor</v>
      </c>
      <c r="H92" s="66">
        <f>FLOOR(SUMPRODUCT(ISNUMBER(SEARCH(""&amp;'DataQuality-Scores'!A$3:A$37&amp;","," "&amp;'Detailed Techniques'!F92&amp;","))+0,'DataQuality-Scores'!B$3:B$37)/(LEN(TRIM(F92))-LEN(SUBSTITUTE(TRIM(F92),",",""))+1),1)</f>
        <v>1</v>
      </c>
      <c r="I92" s="66">
        <v>3</v>
      </c>
      <c r="J92" s="66">
        <v>1</v>
      </c>
      <c r="K92" s="66">
        <f t="shared" si="8"/>
        <v>1</v>
      </c>
      <c r="L92" s="23">
        <f>SUMPRODUCT(ISNUMBER(SEARCH(""&amp;'DataSource-Tool-Coverage'!A$2:A$36&amp;","," "&amp;'Detailed Techniques'!F92&amp;","))+0,'DataSource-Tool-Coverage'!$B$2:$B$36)/(LEN(TRIM(F92))-LEN(SUBSTITUTE(TRIM(F92),",",""))+1)</f>
        <v>1</v>
      </c>
      <c r="M92" s="20" t="str">
        <f t="shared" si="9"/>
        <v>80-100</v>
      </c>
      <c r="N92" s="23">
        <f>SUMPRODUCT(ISNUMBER(SEARCH(""&amp;'DataSource-Tool-Coverage'!A$2:A$36&amp;","," "&amp;'Detailed Techniques'!F92&amp;","))+0,'DataSource-Tool-Coverage'!$C$2:$C$36)/(LEN(TRIM(F92))-LEN(SUBSTITUTE(TRIM(F92),",",""))+1)</f>
        <v>0.5</v>
      </c>
      <c r="O92" s="20" t="str">
        <f t="shared" si="10"/>
        <v>40-60</v>
      </c>
      <c r="P92" s="23">
        <f>SUMPRODUCT(ISNUMBER(SEARCH(""&amp;'DataSource-Tool-Coverage'!A$2:A$36&amp;","," "&amp;'Detailed Techniques'!F92&amp;","))+0,'DataSource-Tool-Coverage'!$D$2:$D$36)/(LEN(TRIM(F92))-LEN(SUBSTITUTE(TRIM(F92),",",""))+1)</f>
        <v>0</v>
      </c>
      <c r="Q92" s="20" t="str">
        <f t="shared" si="11"/>
        <v>0-20</v>
      </c>
      <c r="R92" s="23">
        <f>SUMPRODUCT(ISNUMBER(SEARCH(""&amp;'DataSource-Tool-Coverage'!A$2:A$36&amp;","," "&amp;'Detailed Techniques'!F92&amp;","))+0,'DataSource-Tool-Coverage'!$E$2:$E$36)/(LEN(TRIM(F92))-LEN(SUBSTITUTE(TRIM(F92),",",""))+1)</f>
        <v>1</v>
      </c>
      <c r="S92" s="20" t="str">
        <f t="shared" si="12"/>
        <v>80-100</v>
      </c>
      <c r="T92" s="23">
        <f>SUMPRODUCT(ISNUMBER(SEARCH(""&amp;'DataSource-Tool-Coverage'!A$2:A$36&amp;","," "&amp;'Detailed Techniques'!F92&amp;","))+0,'DataSource-Tool-Coverage'!$F$2:$F$36)/(LEN(TRIM(F92))-LEN(SUBSTITUTE(TRIM(F92),",",""))+1)</f>
        <v>0.5</v>
      </c>
      <c r="U92" s="20" t="str">
        <f t="shared" si="13"/>
        <v>40-60</v>
      </c>
      <c r="V92" s="23">
        <f>SUMPRODUCT(ISNUMBER(SEARCH(""&amp;'DataSource-Tool-Coverage'!A$2:A$36&amp;","," "&amp;'Detailed Techniques'!F92&amp;","))+0,'DataSource-Tool-Coverage'!$G$2:$G$36)/(LEN(TRIM(F92))-LEN(SUBSTITUTE(TRIM(F92),",",""))+1)</f>
        <v>0</v>
      </c>
      <c r="W92" s="20" t="str">
        <f t="shared" si="14"/>
        <v>0-20</v>
      </c>
      <c r="X92" s="23">
        <f>SUMPRODUCT(ISNUMBER(SEARCH(""&amp;'DataSource-Tool-Coverage'!A$2:A$36&amp;","," "&amp;'Detailed Techniques'!F92&amp;","))+0,'DataSource-Tool-Coverage'!$H$2:$H$36)/(LEN(TRIM(F92))-LEN(SUBSTITUTE(TRIM(F92),",",""))+1)</f>
        <v>0</v>
      </c>
      <c r="Y92" s="20" t="str">
        <f t="shared" si="15"/>
        <v>0-20</v>
      </c>
    </row>
    <row r="93" spans="1:25" ht="142.5" customHeight="1" x14ac:dyDescent="0.2">
      <c r="A93" s="8" t="s">
        <v>27</v>
      </c>
      <c r="B93" s="8" t="s">
        <v>9</v>
      </c>
      <c r="C93" s="8" t="s">
        <v>269</v>
      </c>
      <c r="D93" s="10" t="s">
        <v>270</v>
      </c>
      <c r="E93" s="10" t="s">
        <v>350</v>
      </c>
      <c r="F93" s="22" t="s">
        <v>813</v>
      </c>
      <c r="G93" s="10" t="str">
        <f>INDEX('Score Defs'!A$3:A$8,MATCH('Detailed Techniques'!K93,'Score Defs'!B$3:B$8,0))</f>
        <v>Poor</v>
      </c>
      <c r="H93" s="66">
        <f>FLOOR(SUMPRODUCT(ISNUMBER(SEARCH(""&amp;'DataQuality-Scores'!A$3:A$37&amp;","," "&amp;'Detailed Techniques'!F93&amp;","))+0,'DataQuality-Scores'!B$3:B$37)/(LEN(TRIM(F93))-LEN(SUBSTITUTE(TRIM(F93),",",""))+1),1)</f>
        <v>1</v>
      </c>
      <c r="I93" s="66">
        <v>3</v>
      </c>
      <c r="J93" s="66">
        <v>1</v>
      </c>
      <c r="K93" s="66">
        <f t="shared" si="8"/>
        <v>1</v>
      </c>
      <c r="L93" s="23">
        <f>SUMPRODUCT(ISNUMBER(SEARCH(""&amp;'DataSource-Tool-Coverage'!A$2:A$36&amp;","," "&amp;'Detailed Techniques'!F93&amp;","))+0,'DataSource-Tool-Coverage'!$B$2:$B$36)/(LEN(TRIM(F93))-LEN(SUBSTITUTE(TRIM(F93),",",""))+1)</f>
        <v>1</v>
      </c>
      <c r="M93" s="20" t="str">
        <f t="shared" si="9"/>
        <v>80-100</v>
      </c>
      <c r="N93" s="23">
        <f>SUMPRODUCT(ISNUMBER(SEARCH(""&amp;'DataSource-Tool-Coverage'!A$2:A$36&amp;","," "&amp;'Detailed Techniques'!F93&amp;","))+0,'DataSource-Tool-Coverage'!$C$2:$C$36)/(LEN(TRIM(F93))-LEN(SUBSTITUTE(TRIM(F93),",",""))+1)</f>
        <v>0.5</v>
      </c>
      <c r="O93" s="20" t="str">
        <f t="shared" si="10"/>
        <v>40-60</v>
      </c>
      <c r="P93" s="23">
        <f>SUMPRODUCT(ISNUMBER(SEARCH(""&amp;'DataSource-Tool-Coverage'!A$2:A$36&amp;","," "&amp;'Detailed Techniques'!F93&amp;","))+0,'DataSource-Tool-Coverage'!$D$2:$D$36)/(LEN(TRIM(F93))-LEN(SUBSTITUTE(TRIM(F93),",",""))+1)</f>
        <v>0</v>
      </c>
      <c r="Q93" s="20" t="str">
        <f t="shared" si="11"/>
        <v>0-20</v>
      </c>
      <c r="R93" s="23">
        <f>SUMPRODUCT(ISNUMBER(SEARCH(""&amp;'DataSource-Tool-Coverage'!A$2:A$36&amp;","," "&amp;'Detailed Techniques'!F93&amp;","))+0,'DataSource-Tool-Coverage'!$E$2:$E$36)/(LEN(TRIM(F93))-LEN(SUBSTITUTE(TRIM(F93),",",""))+1)</f>
        <v>1</v>
      </c>
      <c r="S93" s="20" t="str">
        <f t="shared" si="12"/>
        <v>80-100</v>
      </c>
      <c r="T93" s="23">
        <f>SUMPRODUCT(ISNUMBER(SEARCH(""&amp;'DataSource-Tool-Coverage'!A$2:A$36&amp;","," "&amp;'Detailed Techniques'!F93&amp;","))+0,'DataSource-Tool-Coverage'!$F$2:$F$36)/(LEN(TRIM(F93))-LEN(SUBSTITUTE(TRIM(F93),",",""))+1)</f>
        <v>0.5</v>
      </c>
      <c r="U93" s="20" t="str">
        <f t="shared" si="13"/>
        <v>40-60</v>
      </c>
      <c r="V93" s="23">
        <f>SUMPRODUCT(ISNUMBER(SEARCH(""&amp;'DataSource-Tool-Coverage'!A$2:A$36&amp;","," "&amp;'Detailed Techniques'!F93&amp;","))+0,'DataSource-Tool-Coverage'!$G$2:$G$36)/(LEN(TRIM(F93))-LEN(SUBSTITUTE(TRIM(F93),",",""))+1)</f>
        <v>0</v>
      </c>
      <c r="W93" s="20" t="str">
        <f t="shared" si="14"/>
        <v>0-20</v>
      </c>
      <c r="X93" s="23">
        <f>SUMPRODUCT(ISNUMBER(SEARCH(""&amp;'DataSource-Tool-Coverage'!A$2:A$36&amp;","," "&amp;'Detailed Techniques'!F93&amp;","))+0,'DataSource-Tool-Coverage'!$H$2:$H$36)/(LEN(TRIM(F93))-LEN(SUBSTITUTE(TRIM(F93),",",""))+1)</f>
        <v>0</v>
      </c>
      <c r="Y93" s="20" t="str">
        <f t="shared" si="15"/>
        <v>0-20</v>
      </c>
    </row>
    <row r="94" spans="1:25" ht="75" x14ac:dyDescent="0.2">
      <c r="A94" s="8" t="s">
        <v>71</v>
      </c>
      <c r="B94" s="8" t="s">
        <v>628</v>
      </c>
      <c r="C94" s="8" t="s">
        <v>271</v>
      </c>
      <c r="D94" s="10" t="s">
        <v>443</v>
      </c>
      <c r="E94" s="10" t="s">
        <v>444</v>
      </c>
      <c r="F94" s="22" t="s">
        <v>814</v>
      </c>
      <c r="G94" s="10" t="str">
        <f>INDEX('Score Defs'!A$3:A$8,MATCH('Detailed Techniques'!K94,'Score Defs'!B$3:B$8,0))</f>
        <v>Poor</v>
      </c>
      <c r="H94" s="66">
        <f>FLOOR(SUMPRODUCT(ISNUMBER(SEARCH(""&amp;'DataQuality-Scores'!A$3:A$37&amp;","," "&amp;'Detailed Techniques'!F94&amp;","))+0,'DataQuality-Scores'!B$3:B$37)/(LEN(TRIM(F94))-LEN(SUBSTITUTE(TRIM(F94),",",""))+1),1)</f>
        <v>1</v>
      </c>
      <c r="I94" s="66">
        <v>3</v>
      </c>
      <c r="J94" s="66">
        <v>1</v>
      </c>
      <c r="K94" s="66">
        <f t="shared" si="8"/>
        <v>1</v>
      </c>
      <c r="L94" s="23">
        <f>SUMPRODUCT(ISNUMBER(SEARCH(""&amp;'DataSource-Tool-Coverage'!A$2:A$36&amp;","," "&amp;'Detailed Techniques'!F94&amp;","))+0,'DataSource-Tool-Coverage'!$B$2:$B$36)/(LEN(TRIM(F94))-LEN(SUBSTITUTE(TRIM(F94),",",""))+1)</f>
        <v>1</v>
      </c>
      <c r="M94" s="20" t="str">
        <f t="shared" si="9"/>
        <v>80-100</v>
      </c>
      <c r="N94" s="23">
        <f>SUMPRODUCT(ISNUMBER(SEARCH(""&amp;'DataSource-Tool-Coverage'!A$2:A$36&amp;","," "&amp;'Detailed Techniques'!F94&amp;","))+0,'DataSource-Tool-Coverage'!$C$2:$C$36)/(LEN(TRIM(F94))-LEN(SUBSTITUTE(TRIM(F94),",",""))+1)</f>
        <v>0.5</v>
      </c>
      <c r="O94" s="20" t="str">
        <f t="shared" si="10"/>
        <v>40-60</v>
      </c>
      <c r="P94" s="23">
        <f>SUMPRODUCT(ISNUMBER(SEARCH(""&amp;'DataSource-Tool-Coverage'!A$2:A$36&amp;","," "&amp;'Detailed Techniques'!F94&amp;","))+0,'DataSource-Tool-Coverage'!$D$2:$D$36)/(LEN(TRIM(F94))-LEN(SUBSTITUTE(TRIM(F94),",",""))+1)</f>
        <v>0</v>
      </c>
      <c r="Q94" s="20" t="str">
        <f t="shared" si="11"/>
        <v>0-20</v>
      </c>
      <c r="R94" s="23">
        <f>SUMPRODUCT(ISNUMBER(SEARCH(""&amp;'DataSource-Tool-Coverage'!A$2:A$36&amp;","," "&amp;'Detailed Techniques'!F94&amp;","))+0,'DataSource-Tool-Coverage'!$E$2:$E$36)/(LEN(TRIM(F94))-LEN(SUBSTITUTE(TRIM(F94),",",""))+1)</f>
        <v>0.5</v>
      </c>
      <c r="S94" s="20" t="str">
        <f t="shared" si="12"/>
        <v>40-60</v>
      </c>
      <c r="T94" s="23">
        <f>SUMPRODUCT(ISNUMBER(SEARCH(""&amp;'DataSource-Tool-Coverage'!A$2:A$36&amp;","," "&amp;'Detailed Techniques'!F94&amp;","))+0,'DataSource-Tool-Coverage'!$F$2:$F$36)/(LEN(TRIM(F94))-LEN(SUBSTITUTE(TRIM(F94),",",""))+1)</f>
        <v>1</v>
      </c>
      <c r="U94" s="20" t="str">
        <f t="shared" si="13"/>
        <v>80-100</v>
      </c>
      <c r="V94" s="23">
        <f>SUMPRODUCT(ISNUMBER(SEARCH(""&amp;'DataSource-Tool-Coverage'!A$2:A$36&amp;","," "&amp;'Detailed Techniques'!F94&amp;","))+0,'DataSource-Tool-Coverage'!$G$2:$G$36)/(LEN(TRIM(F94))-LEN(SUBSTITUTE(TRIM(F94),",",""))+1)</f>
        <v>0</v>
      </c>
      <c r="W94" s="20" t="str">
        <f t="shared" si="14"/>
        <v>0-20</v>
      </c>
      <c r="X94" s="23">
        <f>SUMPRODUCT(ISNUMBER(SEARCH(""&amp;'DataSource-Tool-Coverage'!A$2:A$36&amp;","," "&amp;'Detailed Techniques'!F94&amp;","))+0,'DataSource-Tool-Coverage'!$H$2:$H$36)/(LEN(TRIM(F94))-LEN(SUBSTITUTE(TRIM(F94),",",""))+1)</f>
        <v>0</v>
      </c>
      <c r="Y94" s="20" t="str">
        <f t="shared" si="15"/>
        <v>0-20</v>
      </c>
    </row>
    <row r="95" spans="1:25" ht="243" customHeight="1" x14ac:dyDescent="0.2">
      <c r="A95" s="8" t="s">
        <v>43</v>
      </c>
      <c r="B95" s="8" t="s">
        <v>9</v>
      </c>
      <c r="C95" s="8" t="s">
        <v>272</v>
      </c>
      <c r="D95" s="10" t="s">
        <v>273</v>
      </c>
      <c r="E95" s="10" t="s">
        <v>349</v>
      </c>
      <c r="F95" s="22" t="s">
        <v>780</v>
      </c>
      <c r="G95" s="10" t="str">
        <f>INDEX('Score Defs'!A$3:A$8,MATCH('Detailed Techniques'!K95,'Score Defs'!B$3:B$8,0))</f>
        <v>Poor</v>
      </c>
      <c r="H95" s="66">
        <f>FLOOR(SUMPRODUCT(ISNUMBER(SEARCH(""&amp;'DataQuality-Scores'!A$3:A$37&amp;","," "&amp;'Detailed Techniques'!F95&amp;","))+0,'DataQuality-Scores'!B$3:B$37)/(LEN(TRIM(F95))-LEN(SUBSTITUTE(TRIM(F95),",",""))+1),1)</f>
        <v>1</v>
      </c>
      <c r="I95" s="66">
        <v>3</v>
      </c>
      <c r="J95" s="66">
        <v>1</v>
      </c>
      <c r="K95" s="66">
        <f t="shared" si="8"/>
        <v>1</v>
      </c>
      <c r="L95" s="23">
        <f>SUMPRODUCT(ISNUMBER(SEARCH(""&amp;'DataSource-Tool-Coverage'!A$2:A$36&amp;","," "&amp;'Detailed Techniques'!F95&amp;","))+0,'DataSource-Tool-Coverage'!$B$2:$B$36)/(LEN(TRIM(F95))-LEN(SUBSTITUTE(TRIM(F95),",",""))+1)</f>
        <v>0.5</v>
      </c>
      <c r="M95" s="20" t="str">
        <f t="shared" si="9"/>
        <v>40-60</v>
      </c>
      <c r="N95" s="23">
        <f>SUMPRODUCT(ISNUMBER(SEARCH(""&amp;'DataSource-Tool-Coverage'!A$2:A$36&amp;","," "&amp;'Detailed Techniques'!F95&amp;","))+0,'DataSource-Tool-Coverage'!$C$2:$C$36)/(LEN(TRIM(F95))-LEN(SUBSTITUTE(TRIM(F95),",",""))+1)</f>
        <v>0.5</v>
      </c>
      <c r="O95" s="20" t="str">
        <f t="shared" si="10"/>
        <v>40-60</v>
      </c>
      <c r="P95" s="23">
        <f>SUMPRODUCT(ISNUMBER(SEARCH(""&amp;'DataSource-Tool-Coverage'!A$2:A$36&amp;","," "&amp;'Detailed Techniques'!F95&amp;","))+0,'DataSource-Tool-Coverage'!$D$2:$D$36)/(LEN(TRIM(F95))-LEN(SUBSTITUTE(TRIM(F95),",",""))+1)</f>
        <v>0.25</v>
      </c>
      <c r="Q95" s="20" t="str">
        <f t="shared" si="11"/>
        <v>20-40</v>
      </c>
      <c r="R95" s="23">
        <f>SUMPRODUCT(ISNUMBER(SEARCH(""&amp;'DataSource-Tool-Coverage'!A$2:A$36&amp;","," "&amp;'Detailed Techniques'!F95&amp;","))+0,'DataSource-Tool-Coverage'!$E$2:$E$36)/(LEN(TRIM(F95))-LEN(SUBSTITUTE(TRIM(F95),",",""))+1)</f>
        <v>0.25</v>
      </c>
      <c r="S95" s="20" t="str">
        <f t="shared" si="12"/>
        <v>20-40</v>
      </c>
      <c r="T95" s="23">
        <f>SUMPRODUCT(ISNUMBER(SEARCH(""&amp;'DataSource-Tool-Coverage'!A$2:A$36&amp;","," "&amp;'Detailed Techniques'!F95&amp;","))+0,'DataSource-Tool-Coverage'!$F$2:$F$36)/(LEN(TRIM(F95))-LEN(SUBSTITUTE(TRIM(F95),",",""))+1)</f>
        <v>0.25</v>
      </c>
      <c r="U95" s="20" t="str">
        <f t="shared" si="13"/>
        <v>20-40</v>
      </c>
      <c r="V95" s="23">
        <f>SUMPRODUCT(ISNUMBER(SEARCH(""&amp;'DataSource-Tool-Coverage'!A$2:A$36&amp;","," "&amp;'Detailed Techniques'!F95&amp;","))+0,'DataSource-Tool-Coverage'!$G$2:$G$36)/(LEN(TRIM(F95))-LEN(SUBSTITUTE(TRIM(F95),",",""))+1)</f>
        <v>0.5</v>
      </c>
      <c r="W95" s="20" t="str">
        <f t="shared" si="14"/>
        <v>40-60</v>
      </c>
      <c r="X95" s="23">
        <f>SUMPRODUCT(ISNUMBER(SEARCH(""&amp;'DataSource-Tool-Coverage'!A$2:A$36&amp;","," "&amp;'Detailed Techniques'!F95&amp;","))+0,'DataSource-Tool-Coverage'!$H$2:$H$36)/(LEN(TRIM(F95))-LEN(SUBSTITUTE(TRIM(F95),",",""))+1)</f>
        <v>0.5</v>
      </c>
      <c r="Y95" s="20" t="str">
        <f t="shared" si="15"/>
        <v>40-60</v>
      </c>
    </row>
    <row r="96" spans="1:25" ht="90" x14ac:dyDescent="0.2">
      <c r="A96" s="8" t="s">
        <v>115</v>
      </c>
      <c r="B96" s="8" t="s">
        <v>9</v>
      </c>
      <c r="C96" s="8" t="s">
        <v>274</v>
      </c>
      <c r="D96" s="10" t="s">
        <v>485</v>
      </c>
      <c r="E96" s="10" t="s">
        <v>486</v>
      </c>
      <c r="F96" s="22"/>
      <c r="G96" s="10" t="str">
        <f>INDEX('Score Defs'!A$3:A$8,MATCH('Detailed Techniques'!K96,'Score Defs'!B$3:B$8,0))</f>
        <v>Poor</v>
      </c>
      <c r="H96" s="66">
        <f>FLOOR(SUMPRODUCT(ISNUMBER(SEARCH(""&amp;'DataQuality-Scores'!A$3:A$37&amp;","," "&amp;'Detailed Techniques'!F96&amp;","))+0,'DataQuality-Scores'!B$3:B$37)/(LEN(TRIM(F96))-LEN(SUBSTITUTE(TRIM(F96),",",""))+1),1)</f>
        <v>0</v>
      </c>
      <c r="I96" s="66">
        <v>3</v>
      </c>
      <c r="J96" s="66">
        <v>1</v>
      </c>
      <c r="K96" s="66">
        <f t="shared" si="8"/>
        <v>1</v>
      </c>
      <c r="L96" s="23">
        <f>SUMPRODUCT(ISNUMBER(SEARCH(""&amp;'DataSource-Tool-Coverage'!A$2:A$36&amp;","," "&amp;'Detailed Techniques'!F96&amp;","))+0,'DataSource-Tool-Coverage'!$B$2:$B$36)/(LEN(TRIM(F96))-LEN(SUBSTITUTE(TRIM(F96),",",""))+1)</f>
        <v>0</v>
      </c>
      <c r="M96" s="20" t="str">
        <f t="shared" si="9"/>
        <v>0-20</v>
      </c>
      <c r="N96" s="23">
        <f>SUMPRODUCT(ISNUMBER(SEARCH(""&amp;'DataSource-Tool-Coverage'!A$2:A$36&amp;","," "&amp;'Detailed Techniques'!F96&amp;","))+0,'DataSource-Tool-Coverage'!$C$2:$C$36)/(LEN(TRIM(F96))-LEN(SUBSTITUTE(TRIM(F96),",",""))+1)</f>
        <v>0</v>
      </c>
      <c r="O96" s="20" t="str">
        <f t="shared" si="10"/>
        <v>0-20</v>
      </c>
      <c r="P96" s="23">
        <f>SUMPRODUCT(ISNUMBER(SEARCH(""&amp;'DataSource-Tool-Coverage'!A$2:A$36&amp;","," "&amp;'Detailed Techniques'!F96&amp;","))+0,'DataSource-Tool-Coverage'!$D$2:$D$36)/(LEN(TRIM(F96))-LEN(SUBSTITUTE(TRIM(F96),",",""))+1)</f>
        <v>0</v>
      </c>
      <c r="Q96" s="20" t="str">
        <f t="shared" si="11"/>
        <v>0-20</v>
      </c>
      <c r="R96" s="23">
        <f>SUMPRODUCT(ISNUMBER(SEARCH(""&amp;'DataSource-Tool-Coverage'!A$2:A$36&amp;","," "&amp;'Detailed Techniques'!F96&amp;","))+0,'DataSource-Tool-Coverage'!$E$2:$E$36)/(LEN(TRIM(F96))-LEN(SUBSTITUTE(TRIM(F96),",",""))+1)</f>
        <v>0</v>
      </c>
      <c r="S96" s="20" t="str">
        <f t="shared" si="12"/>
        <v>0-20</v>
      </c>
      <c r="T96" s="23">
        <f>SUMPRODUCT(ISNUMBER(SEARCH(""&amp;'DataSource-Tool-Coverage'!A$2:A$36&amp;","," "&amp;'Detailed Techniques'!F96&amp;","))+0,'DataSource-Tool-Coverage'!$F$2:$F$36)/(LEN(TRIM(F96))-LEN(SUBSTITUTE(TRIM(F96),",",""))+1)</f>
        <v>0</v>
      </c>
      <c r="U96" s="20" t="str">
        <f t="shared" si="13"/>
        <v>0-20</v>
      </c>
      <c r="V96" s="23">
        <f>SUMPRODUCT(ISNUMBER(SEARCH(""&amp;'DataSource-Tool-Coverage'!A$2:A$36&amp;","," "&amp;'Detailed Techniques'!F96&amp;","))+0,'DataSource-Tool-Coverage'!$G$2:$G$36)/(LEN(TRIM(F96))-LEN(SUBSTITUTE(TRIM(F96),",",""))+1)</f>
        <v>0</v>
      </c>
      <c r="W96" s="20" t="str">
        <f t="shared" si="14"/>
        <v>0-20</v>
      </c>
      <c r="X96" s="23">
        <f>SUMPRODUCT(ISNUMBER(SEARCH(""&amp;'DataSource-Tool-Coverage'!A$2:A$36&amp;","," "&amp;'Detailed Techniques'!F96&amp;","))+0,'DataSource-Tool-Coverage'!$H$2:$H$36)/(LEN(TRIM(F96))-LEN(SUBSTITUTE(TRIM(F96),",",""))+1)</f>
        <v>0</v>
      </c>
      <c r="Y96" s="20" t="str">
        <f t="shared" si="15"/>
        <v>0-20</v>
      </c>
    </row>
    <row r="97" spans="1:25" ht="45" x14ac:dyDescent="0.2">
      <c r="A97" s="8" t="s">
        <v>127</v>
      </c>
      <c r="B97" s="8" t="s">
        <v>2</v>
      </c>
      <c r="C97" s="8" t="s">
        <v>275</v>
      </c>
      <c r="D97" s="10" t="s">
        <v>430</v>
      </c>
      <c r="E97" s="10" t="s">
        <v>431</v>
      </c>
      <c r="F97" s="22" t="s">
        <v>815</v>
      </c>
      <c r="G97" s="10" t="str">
        <f>INDEX('Score Defs'!A$3:A$8,MATCH('Detailed Techniques'!K97,'Score Defs'!B$3:B$8,0))</f>
        <v>Poor</v>
      </c>
      <c r="H97" s="66">
        <f>FLOOR(SUMPRODUCT(ISNUMBER(SEARCH(""&amp;'DataQuality-Scores'!A$3:A$37&amp;","," "&amp;'Detailed Techniques'!F97&amp;","))+0,'DataQuality-Scores'!B$3:B$37)/(LEN(TRIM(F97))-LEN(SUBSTITUTE(TRIM(F97),",",""))+1),1)</f>
        <v>1</v>
      </c>
      <c r="I97" s="66">
        <v>3</v>
      </c>
      <c r="J97" s="66">
        <v>1</v>
      </c>
      <c r="K97" s="66">
        <f t="shared" si="8"/>
        <v>1</v>
      </c>
      <c r="L97" s="23">
        <f>SUMPRODUCT(ISNUMBER(SEARCH(""&amp;'DataSource-Tool-Coverage'!A$2:A$36&amp;","," "&amp;'Detailed Techniques'!F97&amp;","))+0,'DataSource-Tool-Coverage'!$B$2:$B$36)/(LEN(TRIM(F97))-LEN(SUBSTITUTE(TRIM(F97),",",""))+1)</f>
        <v>1</v>
      </c>
      <c r="M97" s="20" t="str">
        <f t="shared" si="9"/>
        <v>80-100</v>
      </c>
      <c r="N97" s="23">
        <f>SUMPRODUCT(ISNUMBER(SEARCH(""&amp;'DataSource-Tool-Coverage'!A$2:A$36&amp;","," "&amp;'Detailed Techniques'!F97&amp;","))+0,'DataSource-Tool-Coverage'!$C$2:$C$36)/(LEN(TRIM(F97))-LEN(SUBSTITUTE(TRIM(F97),",",""))+1)</f>
        <v>0.5</v>
      </c>
      <c r="O97" s="20" t="str">
        <f t="shared" si="10"/>
        <v>40-60</v>
      </c>
      <c r="P97" s="23">
        <f>SUMPRODUCT(ISNUMBER(SEARCH(""&amp;'DataSource-Tool-Coverage'!A$2:A$36&amp;","," "&amp;'Detailed Techniques'!F97&amp;","))+0,'DataSource-Tool-Coverage'!$D$2:$D$36)/(LEN(TRIM(F97))-LEN(SUBSTITUTE(TRIM(F97),",",""))+1)</f>
        <v>0</v>
      </c>
      <c r="Q97" s="20" t="str">
        <f t="shared" si="11"/>
        <v>0-20</v>
      </c>
      <c r="R97" s="23">
        <f>SUMPRODUCT(ISNUMBER(SEARCH(""&amp;'DataSource-Tool-Coverage'!A$2:A$36&amp;","," "&amp;'Detailed Techniques'!F97&amp;","))+0,'DataSource-Tool-Coverage'!$E$2:$E$36)/(LEN(TRIM(F97))-LEN(SUBSTITUTE(TRIM(F97),",",""))+1)</f>
        <v>0.5</v>
      </c>
      <c r="S97" s="20" t="str">
        <f t="shared" si="12"/>
        <v>40-60</v>
      </c>
      <c r="T97" s="23">
        <f>SUMPRODUCT(ISNUMBER(SEARCH(""&amp;'DataSource-Tool-Coverage'!A$2:A$36&amp;","," "&amp;'Detailed Techniques'!F97&amp;","))+0,'DataSource-Tool-Coverage'!$F$2:$F$36)/(LEN(TRIM(F97))-LEN(SUBSTITUTE(TRIM(F97),",",""))+1)</f>
        <v>1</v>
      </c>
      <c r="U97" s="20" t="str">
        <f t="shared" si="13"/>
        <v>80-100</v>
      </c>
      <c r="V97" s="23">
        <f>SUMPRODUCT(ISNUMBER(SEARCH(""&amp;'DataSource-Tool-Coverage'!A$2:A$36&amp;","," "&amp;'Detailed Techniques'!F97&amp;","))+0,'DataSource-Tool-Coverage'!$G$2:$G$36)/(LEN(TRIM(F97))-LEN(SUBSTITUTE(TRIM(F97),",",""))+1)</f>
        <v>0</v>
      </c>
      <c r="W97" s="20" t="str">
        <f t="shared" si="14"/>
        <v>0-20</v>
      </c>
      <c r="X97" s="23">
        <f>SUMPRODUCT(ISNUMBER(SEARCH(""&amp;'DataSource-Tool-Coverage'!A$2:A$36&amp;","," "&amp;'Detailed Techniques'!F97&amp;","))+0,'DataSource-Tool-Coverage'!$H$2:$H$36)/(LEN(TRIM(F97))-LEN(SUBSTITUTE(TRIM(F97),",",""))+1)</f>
        <v>0</v>
      </c>
      <c r="Y97" s="20" t="str">
        <f t="shared" si="15"/>
        <v>0-20</v>
      </c>
    </row>
    <row r="98" spans="1:25" ht="147.75" customHeight="1" x14ac:dyDescent="0.2">
      <c r="A98" s="8" t="s">
        <v>47</v>
      </c>
      <c r="B98" s="8" t="s">
        <v>5</v>
      </c>
      <c r="C98" s="8" t="s">
        <v>276</v>
      </c>
      <c r="D98" s="10" t="s">
        <v>436</v>
      </c>
      <c r="E98" s="10" t="s">
        <v>437</v>
      </c>
      <c r="F98" s="22" t="s">
        <v>435</v>
      </c>
      <c r="G98" s="10" t="str">
        <f>INDEX('Score Defs'!A$3:A$8,MATCH('Detailed Techniques'!K98,'Score Defs'!B$3:B$8,0))</f>
        <v>Poor</v>
      </c>
      <c r="H98" s="66">
        <f>FLOOR(SUMPRODUCT(ISNUMBER(SEARCH(""&amp;'DataQuality-Scores'!A$3:A$37&amp;","," "&amp;'Detailed Techniques'!F98&amp;","))+0,'DataQuality-Scores'!B$3:B$37)/(LEN(TRIM(F98))-LEN(SUBSTITUTE(TRIM(F98),",",""))+1),1)</f>
        <v>1</v>
      </c>
      <c r="I98" s="66">
        <v>3</v>
      </c>
      <c r="J98" s="66">
        <v>1</v>
      </c>
      <c r="K98" s="66">
        <f t="shared" si="8"/>
        <v>1</v>
      </c>
      <c r="L98" s="23">
        <f>SUMPRODUCT(ISNUMBER(SEARCH(""&amp;'DataSource-Tool-Coverage'!A$2:A$36&amp;","," "&amp;'Detailed Techniques'!F98&amp;","))+0,'DataSource-Tool-Coverage'!$B$2:$B$36)/(LEN(TRIM(F98))-LEN(SUBSTITUTE(TRIM(F98),",",""))+1)</f>
        <v>1</v>
      </c>
      <c r="M98" s="20" t="str">
        <f t="shared" si="9"/>
        <v>80-100</v>
      </c>
      <c r="N98" s="23">
        <f>SUMPRODUCT(ISNUMBER(SEARCH(""&amp;'DataSource-Tool-Coverage'!A$2:A$36&amp;","," "&amp;'Detailed Techniques'!F98&amp;","))+0,'DataSource-Tool-Coverage'!$C$2:$C$36)/(LEN(TRIM(F98))-LEN(SUBSTITUTE(TRIM(F98),",",""))+1)</f>
        <v>0</v>
      </c>
      <c r="O98" s="20" t="str">
        <f t="shared" si="10"/>
        <v>0-20</v>
      </c>
      <c r="P98" s="23">
        <f>SUMPRODUCT(ISNUMBER(SEARCH(""&amp;'DataSource-Tool-Coverage'!A$2:A$36&amp;","," "&amp;'Detailed Techniques'!F98&amp;","))+0,'DataSource-Tool-Coverage'!$D$2:$D$36)/(LEN(TRIM(F98))-LEN(SUBSTITUTE(TRIM(F98),",",""))+1)</f>
        <v>0</v>
      </c>
      <c r="Q98" s="20" t="str">
        <f t="shared" si="11"/>
        <v>0-20</v>
      </c>
      <c r="R98" s="23">
        <f>SUMPRODUCT(ISNUMBER(SEARCH(""&amp;'DataSource-Tool-Coverage'!A$2:A$36&amp;","," "&amp;'Detailed Techniques'!F98&amp;","))+0,'DataSource-Tool-Coverage'!$E$2:$E$36)/(LEN(TRIM(F98))-LEN(SUBSTITUTE(TRIM(F98),",",""))+1)</f>
        <v>0</v>
      </c>
      <c r="S98" s="20" t="str">
        <f t="shared" si="12"/>
        <v>0-20</v>
      </c>
      <c r="T98" s="23">
        <f>SUMPRODUCT(ISNUMBER(SEARCH(""&amp;'DataSource-Tool-Coverage'!A$2:A$36&amp;","," "&amp;'Detailed Techniques'!F98&amp;","))+0,'DataSource-Tool-Coverage'!$F$2:$F$36)/(LEN(TRIM(F98))-LEN(SUBSTITUTE(TRIM(F98),",",""))+1)</f>
        <v>0</v>
      </c>
      <c r="U98" s="20" t="str">
        <f t="shared" si="13"/>
        <v>0-20</v>
      </c>
      <c r="V98" s="23">
        <f>SUMPRODUCT(ISNUMBER(SEARCH(""&amp;'DataSource-Tool-Coverage'!A$2:A$36&amp;","," "&amp;'Detailed Techniques'!F98&amp;","))+0,'DataSource-Tool-Coverage'!$G$2:$G$36)/(LEN(TRIM(F98))-LEN(SUBSTITUTE(TRIM(F98),",",""))+1)</f>
        <v>0</v>
      </c>
      <c r="W98" s="20" t="str">
        <f t="shared" si="14"/>
        <v>0-20</v>
      </c>
      <c r="X98" s="23">
        <f>SUMPRODUCT(ISNUMBER(SEARCH(""&amp;'DataSource-Tool-Coverage'!A$2:A$36&amp;","," "&amp;'Detailed Techniques'!F98&amp;","))+0,'DataSource-Tool-Coverage'!$H$2:$H$36)/(LEN(TRIM(F98))-LEN(SUBSTITUTE(TRIM(F98),",",""))+1)</f>
        <v>0</v>
      </c>
      <c r="Y98" s="20" t="str">
        <f t="shared" si="15"/>
        <v>0-20</v>
      </c>
    </row>
    <row r="99" spans="1:25" ht="60" x14ac:dyDescent="0.2">
      <c r="A99" s="8" t="s">
        <v>715</v>
      </c>
      <c r="B99" s="8" t="s">
        <v>3</v>
      </c>
      <c r="C99" s="8" t="s">
        <v>277</v>
      </c>
      <c r="D99" s="10" t="s">
        <v>278</v>
      </c>
      <c r="E99" s="10" t="s">
        <v>357</v>
      </c>
      <c r="F99" s="22" t="s">
        <v>816</v>
      </c>
      <c r="G99" s="10" t="str">
        <f>INDEX('Score Defs'!A$3:A$8,MATCH('Detailed Techniques'!K99,'Score Defs'!B$3:B$8,0))</f>
        <v>Poor</v>
      </c>
      <c r="H99" s="66">
        <f>FLOOR(SUMPRODUCT(ISNUMBER(SEARCH(""&amp;'DataQuality-Scores'!A$3:A$37&amp;","," "&amp;'Detailed Techniques'!F99&amp;","))+0,'DataQuality-Scores'!B$3:B$37)/(LEN(TRIM(F99))-LEN(SUBSTITUTE(TRIM(F99),",",""))+1),1)</f>
        <v>1</v>
      </c>
      <c r="I99" s="66">
        <v>3</v>
      </c>
      <c r="J99" s="66">
        <v>1</v>
      </c>
      <c r="K99" s="66">
        <f t="shared" si="8"/>
        <v>1</v>
      </c>
      <c r="L99" s="23">
        <f>SUMPRODUCT(ISNUMBER(SEARCH(""&amp;'DataSource-Tool-Coverage'!A$2:A$36&amp;","," "&amp;'Detailed Techniques'!F99&amp;","))+0,'DataSource-Tool-Coverage'!$B$2:$B$36)/(LEN(TRIM(F99))-LEN(SUBSTITUTE(TRIM(F99),",",""))+1)</f>
        <v>1</v>
      </c>
      <c r="M99" s="20" t="str">
        <f t="shared" si="9"/>
        <v>80-100</v>
      </c>
      <c r="N99" s="23">
        <f>SUMPRODUCT(ISNUMBER(SEARCH(""&amp;'DataSource-Tool-Coverage'!A$2:A$36&amp;","," "&amp;'Detailed Techniques'!F99&amp;","))+0,'DataSource-Tool-Coverage'!$C$2:$C$36)/(LEN(TRIM(F99))-LEN(SUBSTITUTE(TRIM(F99),",",""))+1)</f>
        <v>0</v>
      </c>
      <c r="O99" s="20" t="str">
        <f t="shared" si="10"/>
        <v>0-20</v>
      </c>
      <c r="P99" s="23">
        <f>SUMPRODUCT(ISNUMBER(SEARCH(""&amp;'DataSource-Tool-Coverage'!A$2:A$36&amp;","," "&amp;'Detailed Techniques'!F99&amp;","))+0,'DataSource-Tool-Coverage'!$D$2:$D$36)/(LEN(TRIM(F99))-LEN(SUBSTITUTE(TRIM(F99),",",""))+1)</f>
        <v>0</v>
      </c>
      <c r="Q99" s="20" t="str">
        <f t="shared" si="11"/>
        <v>0-20</v>
      </c>
      <c r="R99" s="23">
        <f>SUMPRODUCT(ISNUMBER(SEARCH(""&amp;'DataSource-Tool-Coverage'!A$2:A$36&amp;","," "&amp;'Detailed Techniques'!F99&amp;","))+0,'DataSource-Tool-Coverage'!$E$2:$E$36)/(LEN(TRIM(F99))-LEN(SUBSTITUTE(TRIM(F99),",",""))+1)</f>
        <v>0</v>
      </c>
      <c r="S99" s="20" t="str">
        <f t="shared" si="12"/>
        <v>0-20</v>
      </c>
      <c r="T99" s="23">
        <f>SUMPRODUCT(ISNUMBER(SEARCH(""&amp;'DataSource-Tool-Coverage'!A$2:A$36&amp;","," "&amp;'Detailed Techniques'!F99&amp;","))+0,'DataSource-Tool-Coverage'!$F$2:$F$36)/(LEN(TRIM(F99))-LEN(SUBSTITUTE(TRIM(F99),",",""))+1)</f>
        <v>0.33333333333333331</v>
      </c>
      <c r="U99" s="20" t="str">
        <f t="shared" si="13"/>
        <v>20-40</v>
      </c>
      <c r="V99" s="23">
        <f>SUMPRODUCT(ISNUMBER(SEARCH(""&amp;'DataSource-Tool-Coverage'!A$2:A$36&amp;","," "&amp;'Detailed Techniques'!F99&amp;","))+0,'DataSource-Tool-Coverage'!$G$2:$G$36)/(LEN(TRIM(F99))-LEN(SUBSTITUTE(TRIM(F99),",",""))+1)</f>
        <v>0</v>
      </c>
      <c r="W99" s="20" t="str">
        <f t="shared" si="14"/>
        <v>0-20</v>
      </c>
      <c r="X99" s="23">
        <f>SUMPRODUCT(ISNUMBER(SEARCH(""&amp;'DataSource-Tool-Coverage'!A$2:A$36&amp;","," "&amp;'Detailed Techniques'!F99&amp;","))+0,'DataSource-Tool-Coverage'!$H$2:$H$36)/(LEN(TRIM(F99))-LEN(SUBSTITUTE(TRIM(F99),",",""))+1)</f>
        <v>0</v>
      </c>
      <c r="Y99" s="20" t="str">
        <f t="shared" si="15"/>
        <v>0-20</v>
      </c>
    </row>
    <row r="100" spans="1:25" ht="60" x14ac:dyDescent="0.2">
      <c r="A100" s="8" t="s">
        <v>136</v>
      </c>
      <c r="B100" s="8" t="s">
        <v>2</v>
      </c>
      <c r="C100" s="8" t="s">
        <v>279</v>
      </c>
      <c r="D100" s="10" t="s">
        <v>493</v>
      </c>
      <c r="E100" s="10" t="s">
        <v>494</v>
      </c>
      <c r="F100" s="22" t="s">
        <v>574</v>
      </c>
      <c r="G100" s="10" t="str">
        <f>INDEX('Score Defs'!A$3:A$8,MATCH('Detailed Techniques'!K100,'Score Defs'!B$3:B$8,0))</f>
        <v>Poor</v>
      </c>
      <c r="H100" s="66">
        <f>FLOOR(SUMPRODUCT(ISNUMBER(SEARCH(""&amp;'DataQuality-Scores'!A$3:A$37&amp;","," "&amp;'Detailed Techniques'!F100&amp;","))+0,'DataQuality-Scores'!B$3:B$37)/(LEN(TRIM(F100))-LEN(SUBSTITUTE(TRIM(F100),",",""))+1),1)</f>
        <v>1</v>
      </c>
      <c r="I100" s="66">
        <v>3</v>
      </c>
      <c r="J100" s="66">
        <v>1</v>
      </c>
      <c r="K100" s="66">
        <f t="shared" si="8"/>
        <v>1</v>
      </c>
      <c r="L100" s="23">
        <f>SUMPRODUCT(ISNUMBER(SEARCH(""&amp;'DataSource-Tool-Coverage'!A$2:A$36&amp;","," "&amp;'Detailed Techniques'!F100&amp;","))+0,'DataSource-Tool-Coverage'!$B$2:$B$36)/(LEN(TRIM(F100))-LEN(SUBSTITUTE(TRIM(F100),",",""))+1)</f>
        <v>1</v>
      </c>
      <c r="M100" s="20" t="str">
        <f t="shared" si="9"/>
        <v>80-100</v>
      </c>
      <c r="N100" s="23">
        <f>SUMPRODUCT(ISNUMBER(SEARCH(""&amp;'DataSource-Tool-Coverage'!A$2:A$36&amp;","," "&amp;'Detailed Techniques'!F100&amp;","))+0,'DataSource-Tool-Coverage'!$C$2:$C$36)/(LEN(TRIM(F100))-LEN(SUBSTITUTE(TRIM(F100),",",""))+1)</f>
        <v>1</v>
      </c>
      <c r="O100" s="20" t="str">
        <f t="shared" si="10"/>
        <v>80-100</v>
      </c>
      <c r="P100" s="23">
        <f>SUMPRODUCT(ISNUMBER(SEARCH(""&amp;'DataSource-Tool-Coverage'!A$2:A$36&amp;","," "&amp;'Detailed Techniques'!F100&amp;","))+0,'DataSource-Tool-Coverage'!$D$2:$D$36)/(LEN(TRIM(F100))-LEN(SUBSTITUTE(TRIM(F100),",",""))+1)</f>
        <v>0</v>
      </c>
      <c r="Q100" s="20" t="str">
        <f t="shared" si="11"/>
        <v>0-20</v>
      </c>
      <c r="R100" s="23">
        <f>SUMPRODUCT(ISNUMBER(SEARCH(""&amp;'DataSource-Tool-Coverage'!A$2:A$36&amp;","," "&amp;'Detailed Techniques'!F100&amp;","))+0,'DataSource-Tool-Coverage'!$E$2:$E$36)/(LEN(TRIM(F100))-LEN(SUBSTITUTE(TRIM(F100),",",""))+1)</f>
        <v>0.66666666666666663</v>
      </c>
      <c r="S100" s="20" t="str">
        <f t="shared" si="12"/>
        <v>60-80</v>
      </c>
      <c r="T100" s="23">
        <f>SUMPRODUCT(ISNUMBER(SEARCH(""&amp;'DataSource-Tool-Coverage'!A$2:A$36&amp;","," "&amp;'Detailed Techniques'!F100&amp;","))+0,'DataSource-Tool-Coverage'!$F$2:$F$36)/(LEN(TRIM(F100))-LEN(SUBSTITUTE(TRIM(F100),",",""))+1)</f>
        <v>0.66666666666666663</v>
      </c>
      <c r="U100" s="20" t="str">
        <f t="shared" si="13"/>
        <v>60-80</v>
      </c>
      <c r="V100" s="23">
        <f>SUMPRODUCT(ISNUMBER(SEARCH(""&amp;'DataSource-Tool-Coverage'!A$2:A$36&amp;","," "&amp;'Detailed Techniques'!F100&amp;","))+0,'DataSource-Tool-Coverage'!$G$2:$G$36)/(LEN(TRIM(F100))-LEN(SUBSTITUTE(TRIM(F100),",",""))+1)</f>
        <v>0</v>
      </c>
      <c r="W100" s="20" t="str">
        <f t="shared" si="14"/>
        <v>0-20</v>
      </c>
      <c r="X100" s="23">
        <f>SUMPRODUCT(ISNUMBER(SEARCH(""&amp;'DataSource-Tool-Coverage'!A$2:A$36&amp;","," "&amp;'Detailed Techniques'!F100&amp;","))+0,'DataSource-Tool-Coverage'!$H$2:$H$36)/(LEN(TRIM(F100))-LEN(SUBSTITUTE(TRIM(F100),",",""))+1)</f>
        <v>0</v>
      </c>
      <c r="Y100" s="20" t="str">
        <f t="shared" si="15"/>
        <v>0-20</v>
      </c>
    </row>
    <row r="101" spans="1:25" ht="186.75" customHeight="1" x14ac:dyDescent="0.2">
      <c r="A101" s="8" t="s">
        <v>107</v>
      </c>
      <c r="B101" s="8" t="s">
        <v>660</v>
      </c>
      <c r="C101" s="8" t="s">
        <v>280</v>
      </c>
      <c r="D101" s="10" t="s">
        <v>498</v>
      </c>
      <c r="E101" s="10" t="s">
        <v>499</v>
      </c>
      <c r="F101" s="22" t="s">
        <v>817</v>
      </c>
      <c r="G101" s="10" t="str">
        <f>INDEX('Score Defs'!A$3:A$8,MATCH('Detailed Techniques'!K101,'Score Defs'!B$3:B$8,0))</f>
        <v>Poor</v>
      </c>
      <c r="H101" s="66">
        <f>FLOOR(SUMPRODUCT(ISNUMBER(SEARCH(""&amp;'DataQuality-Scores'!A$3:A$37&amp;","," "&amp;'Detailed Techniques'!F101&amp;","))+0,'DataQuality-Scores'!B$3:B$37)/(LEN(TRIM(F101))-LEN(SUBSTITUTE(TRIM(F101),",",""))+1),1)</f>
        <v>1</v>
      </c>
      <c r="I101" s="66">
        <v>3</v>
      </c>
      <c r="J101" s="66">
        <v>1</v>
      </c>
      <c r="K101" s="66">
        <f t="shared" si="8"/>
        <v>1</v>
      </c>
      <c r="L101" s="23">
        <f>SUMPRODUCT(ISNUMBER(SEARCH(""&amp;'DataSource-Tool-Coverage'!A$2:A$36&amp;","," "&amp;'Detailed Techniques'!F101&amp;","))+0,'DataSource-Tool-Coverage'!$B$2:$B$36)/(LEN(TRIM(F101))-LEN(SUBSTITUTE(TRIM(F101),",",""))+1)</f>
        <v>0.8</v>
      </c>
      <c r="M101" s="20" t="str">
        <f t="shared" si="9"/>
        <v>80-100</v>
      </c>
      <c r="N101" s="23">
        <f>SUMPRODUCT(ISNUMBER(SEARCH(""&amp;'DataSource-Tool-Coverage'!A$2:A$36&amp;","," "&amp;'Detailed Techniques'!F101&amp;","))+0,'DataSource-Tool-Coverage'!$C$2:$C$36)/(LEN(TRIM(F101))-LEN(SUBSTITUTE(TRIM(F101),",",""))+1)</f>
        <v>0.4</v>
      </c>
      <c r="O101" s="20" t="str">
        <f t="shared" si="10"/>
        <v>40-60</v>
      </c>
      <c r="P101" s="23">
        <f>SUMPRODUCT(ISNUMBER(SEARCH(""&amp;'DataSource-Tool-Coverage'!A$2:A$36&amp;","," "&amp;'Detailed Techniques'!F101&amp;","))+0,'DataSource-Tool-Coverage'!$D$2:$D$36)/(LEN(TRIM(F101))-LEN(SUBSTITUTE(TRIM(F101),",",""))+1)</f>
        <v>0.2</v>
      </c>
      <c r="Q101" s="20" t="str">
        <f t="shared" si="11"/>
        <v>20-40</v>
      </c>
      <c r="R101" s="23">
        <f>SUMPRODUCT(ISNUMBER(SEARCH(""&amp;'DataSource-Tool-Coverage'!A$2:A$36&amp;","," "&amp;'Detailed Techniques'!F101&amp;","))+0,'DataSource-Tool-Coverage'!$E$2:$E$36)/(LEN(TRIM(F101))-LEN(SUBSTITUTE(TRIM(F101),",",""))+1)</f>
        <v>0.6</v>
      </c>
      <c r="S101" s="20" t="str">
        <f t="shared" si="12"/>
        <v>60-80</v>
      </c>
      <c r="T101" s="23">
        <f>SUMPRODUCT(ISNUMBER(SEARCH(""&amp;'DataSource-Tool-Coverage'!A$2:A$36&amp;","," "&amp;'Detailed Techniques'!F101&amp;","))+0,'DataSource-Tool-Coverage'!$F$2:$F$36)/(LEN(TRIM(F101))-LEN(SUBSTITUTE(TRIM(F101),",",""))+1)</f>
        <v>0.6</v>
      </c>
      <c r="U101" s="20" t="str">
        <f t="shared" si="13"/>
        <v>60-80</v>
      </c>
      <c r="V101" s="23">
        <f>SUMPRODUCT(ISNUMBER(SEARCH(""&amp;'DataSource-Tool-Coverage'!A$2:A$36&amp;","," "&amp;'Detailed Techniques'!F101&amp;","))+0,'DataSource-Tool-Coverage'!$G$2:$G$36)/(LEN(TRIM(F101))-LEN(SUBSTITUTE(TRIM(F101),",",""))+1)</f>
        <v>0.2</v>
      </c>
      <c r="W101" s="20" t="str">
        <f t="shared" si="14"/>
        <v>20-40</v>
      </c>
      <c r="X101" s="23">
        <f>SUMPRODUCT(ISNUMBER(SEARCH(""&amp;'DataSource-Tool-Coverage'!A$2:A$36&amp;","," "&amp;'Detailed Techniques'!F101&amp;","))+0,'DataSource-Tool-Coverage'!$H$2:$H$36)/(LEN(TRIM(F101))-LEN(SUBSTITUTE(TRIM(F101),",",""))+1)</f>
        <v>0.2</v>
      </c>
      <c r="Y101" s="20" t="str">
        <f t="shared" si="15"/>
        <v>20-40</v>
      </c>
    </row>
    <row r="102" spans="1:25" ht="105" x14ac:dyDescent="0.2">
      <c r="A102" s="8" t="s">
        <v>128</v>
      </c>
      <c r="B102" s="8" t="s">
        <v>0</v>
      </c>
      <c r="C102" s="8" t="s">
        <v>281</v>
      </c>
      <c r="D102" s="10" t="s">
        <v>473</v>
      </c>
      <c r="E102" s="10" t="s">
        <v>474</v>
      </c>
      <c r="F102" s="22" t="s">
        <v>818</v>
      </c>
      <c r="G102" s="10" t="str">
        <f>INDEX('Score Defs'!A$3:A$8,MATCH('Detailed Techniques'!K102,'Score Defs'!B$3:B$8,0))</f>
        <v>Poor</v>
      </c>
      <c r="H102" s="66">
        <f>FLOOR(SUMPRODUCT(ISNUMBER(SEARCH(""&amp;'DataQuality-Scores'!A$3:A$37&amp;","," "&amp;'Detailed Techniques'!F102&amp;","))+0,'DataQuality-Scores'!B$3:B$37)/(LEN(TRIM(F102))-LEN(SUBSTITUTE(TRIM(F102),",",""))+1),1)</f>
        <v>1</v>
      </c>
      <c r="I102" s="66">
        <v>3</v>
      </c>
      <c r="J102" s="66">
        <v>1</v>
      </c>
      <c r="K102" s="66">
        <f t="shared" si="8"/>
        <v>1</v>
      </c>
      <c r="L102" s="23">
        <f>SUMPRODUCT(ISNUMBER(SEARCH(""&amp;'DataSource-Tool-Coverage'!A$2:A$36&amp;","," "&amp;'Detailed Techniques'!F102&amp;","))+0,'DataSource-Tool-Coverage'!$B$2:$B$36)/(LEN(TRIM(F102))-LEN(SUBSTITUTE(TRIM(F102),",",""))+1)</f>
        <v>1</v>
      </c>
      <c r="M102" s="20" t="str">
        <f t="shared" si="9"/>
        <v>80-100</v>
      </c>
      <c r="N102" s="23">
        <f>SUMPRODUCT(ISNUMBER(SEARCH(""&amp;'DataSource-Tool-Coverage'!A$2:A$36&amp;","," "&amp;'Detailed Techniques'!F102&amp;","))+0,'DataSource-Tool-Coverage'!$C$2:$C$36)/(LEN(TRIM(F102))-LEN(SUBSTITUTE(TRIM(F102),",",""))+1)</f>
        <v>1</v>
      </c>
      <c r="O102" s="20" t="str">
        <f t="shared" si="10"/>
        <v>80-100</v>
      </c>
      <c r="P102" s="23">
        <f>SUMPRODUCT(ISNUMBER(SEARCH(""&amp;'DataSource-Tool-Coverage'!A$2:A$36&amp;","," "&amp;'Detailed Techniques'!F102&amp;","))+0,'DataSource-Tool-Coverage'!$D$2:$D$36)/(LEN(TRIM(F102))-LEN(SUBSTITUTE(TRIM(F102),",",""))+1)</f>
        <v>0</v>
      </c>
      <c r="Q102" s="20" t="str">
        <f t="shared" si="11"/>
        <v>0-20</v>
      </c>
      <c r="R102" s="23">
        <f>SUMPRODUCT(ISNUMBER(SEARCH(""&amp;'DataSource-Tool-Coverage'!A$2:A$36&amp;","," "&amp;'Detailed Techniques'!F102&amp;","))+0,'DataSource-Tool-Coverage'!$E$2:$E$36)/(LEN(TRIM(F102))-LEN(SUBSTITUTE(TRIM(F102),",",""))+1)</f>
        <v>0</v>
      </c>
      <c r="S102" s="20" t="str">
        <f t="shared" si="12"/>
        <v>0-20</v>
      </c>
      <c r="T102" s="23">
        <f>SUMPRODUCT(ISNUMBER(SEARCH(""&amp;'DataSource-Tool-Coverage'!A$2:A$36&amp;","," "&amp;'Detailed Techniques'!F102&amp;","))+0,'DataSource-Tool-Coverage'!$F$2:$F$36)/(LEN(TRIM(F102))-LEN(SUBSTITUTE(TRIM(F102),",",""))+1)</f>
        <v>0.66666666666666663</v>
      </c>
      <c r="U102" s="20" t="str">
        <f t="shared" si="13"/>
        <v>60-80</v>
      </c>
      <c r="V102" s="23">
        <f>SUMPRODUCT(ISNUMBER(SEARCH(""&amp;'DataSource-Tool-Coverage'!A$2:A$36&amp;","," "&amp;'Detailed Techniques'!F102&amp;","))+0,'DataSource-Tool-Coverage'!$G$2:$G$36)/(LEN(TRIM(F102))-LEN(SUBSTITUTE(TRIM(F102),",",""))+1)</f>
        <v>0</v>
      </c>
      <c r="W102" s="20" t="str">
        <f t="shared" si="14"/>
        <v>0-20</v>
      </c>
      <c r="X102" s="23">
        <f>SUMPRODUCT(ISNUMBER(SEARCH(""&amp;'DataSource-Tool-Coverage'!A$2:A$36&amp;","," "&amp;'Detailed Techniques'!F102&amp;","))+0,'DataSource-Tool-Coverage'!$H$2:$H$36)/(LEN(TRIM(F102))-LEN(SUBSTITUTE(TRIM(F102),",",""))+1)</f>
        <v>0</v>
      </c>
      <c r="Y102" s="20" t="str">
        <f t="shared" si="15"/>
        <v>0-20</v>
      </c>
    </row>
    <row r="103" spans="1:25" ht="90" x14ac:dyDescent="0.2">
      <c r="A103" s="8" t="s">
        <v>122</v>
      </c>
      <c r="B103" s="8" t="s">
        <v>9</v>
      </c>
      <c r="C103" s="8" t="s">
        <v>282</v>
      </c>
      <c r="D103" s="10" t="s">
        <v>283</v>
      </c>
      <c r="E103" s="10" t="s">
        <v>497</v>
      </c>
      <c r="F103" s="22" t="s">
        <v>819</v>
      </c>
      <c r="G103" s="10" t="str">
        <f>INDEX('Score Defs'!A$3:A$8,MATCH('Detailed Techniques'!K103,'Score Defs'!B$3:B$8,0))</f>
        <v>Poor</v>
      </c>
      <c r="H103" s="66">
        <f>FLOOR(SUMPRODUCT(ISNUMBER(SEARCH(""&amp;'DataQuality-Scores'!A$3:A$37&amp;","," "&amp;'Detailed Techniques'!F103&amp;","))+0,'DataQuality-Scores'!B$3:B$37)/(LEN(TRIM(F103))-LEN(SUBSTITUTE(TRIM(F103),",",""))+1),1)</f>
        <v>1</v>
      </c>
      <c r="I103" s="66">
        <v>3</v>
      </c>
      <c r="J103" s="66">
        <v>1</v>
      </c>
      <c r="K103" s="66">
        <f t="shared" si="8"/>
        <v>1</v>
      </c>
      <c r="L103" s="23">
        <f>SUMPRODUCT(ISNUMBER(SEARCH(""&amp;'DataSource-Tool-Coverage'!A$2:A$36&amp;","," "&amp;'Detailed Techniques'!F103&amp;","))+0,'DataSource-Tool-Coverage'!$B$2:$B$36)/(LEN(TRIM(F103))-LEN(SUBSTITUTE(TRIM(F103),",",""))+1)</f>
        <v>0.25</v>
      </c>
      <c r="M103" s="20" t="str">
        <f t="shared" si="9"/>
        <v>20-40</v>
      </c>
      <c r="N103" s="23">
        <f>SUMPRODUCT(ISNUMBER(SEARCH(""&amp;'DataSource-Tool-Coverage'!A$2:A$36&amp;","," "&amp;'Detailed Techniques'!F103&amp;","))+0,'DataSource-Tool-Coverage'!$C$2:$C$36)/(LEN(TRIM(F103))-LEN(SUBSTITUTE(TRIM(F103),",",""))+1)</f>
        <v>0</v>
      </c>
      <c r="O103" s="20" t="str">
        <f t="shared" si="10"/>
        <v>0-20</v>
      </c>
      <c r="P103" s="23">
        <f>SUMPRODUCT(ISNUMBER(SEARCH(""&amp;'DataSource-Tool-Coverage'!A$2:A$36&amp;","," "&amp;'Detailed Techniques'!F103&amp;","))+0,'DataSource-Tool-Coverage'!$D$2:$D$36)/(LEN(TRIM(F103))-LEN(SUBSTITUTE(TRIM(F103),",",""))+1)</f>
        <v>0.5</v>
      </c>
      <c r="Q103" s="20" t="str">
        <f t="shared" si="11"/>
        <v>40-60</v>
      </c>
      <c r="R103" s="23">
        <f>SUMPRODUCT(ISNUMBER(SEARCH(""&amp;'DataSource-Tool-Coverage'!A$2:A$36&amp;","," "&amp;'Detailed Techniques'!F103&amp;","))+0,'DataSource-Tool-Coverage'!$E$2:$E$36)/(LEN(TRIM(F103))-LEN(SUBSTITUTE(TRIM(F103),",",""))+1)</f>
        <v>0.25</v>
      </c>
      <c r="S103" s="20" t="str">
        <f t="shared" si="12"/>
        <v>20-40</v>
      </c>
      <c r="T103" s="23">
        <f>SUMPRODUCT(ISNUMBER(SEARCH(""&amp;'DataSource-Tool-Coverage'!A$2:A$36&amp;","," "&amp;'Detailed Techniques'!F103&amp;","))+0,'DataSource-Tool-Coverage'!$F$2:$F$36)/(LEN(TRIM(F103))-LEN(SUBSTITUTE(TRIM(F103),",",""))+1)</f>
        <v>0</v>
      </c>
      <c r="U103" s="20" t="str">
        <f t="shared" si="13"/>
        <v>0-20</v>
      </c>
      <c r="V103" s="23">
        <f>SUMPRODUCT(ISNUMBER(SEARCH(""&amp;'DataSource-Tool-Coverage'!A$2:A$36&amp;","," "&amp;'Detailed Techniques'!F103&amp;","))+0,'DataSource-Tool-Coverage'!$G$2:$G$36)/(LEN(TRIM(F103))-LEN(SUBSTITUTE(TRIM(F103),",",""))+1)</f>
        <v>0.75</v>
      </c>
      <c r="W103" s="20" t="str">
        <f t="shared" si="14"/>
        <v>60-80</v>
      </c>
      <c r="X103" s="23">
        <f>SUMPRODUCT(ISNUMBER(SEARCH(""&amp;'DataSource-Tool-Coverage'!A$2:A$36&amp;","," "&amp;'Detailed Techniques'!F103&amp;","))+0,'DataSource-Tool-Coverage'!$H$2:$H$36)/(LEN(TRIM(F103))-LEN(SUBSTITUTE(TRIM(F103),",",""))+1)</f>
        <v>0.75</v>
      </c>
      <c r="Y103" s="20" t="str">
        <f t="shared" si="15"/>
        <v>60-80</v>
      </c>
    </row>
    <row r="104" spans="1:25" ht="120" x14ac:dyDescent="0.2">
      <c r="A104" s="8" t="s">
        <v>19</v>
      </c>
      <c r="B104" s="8" t="s">
        <v>660</v>
      </c>
      <c r="C104" s="8" t="s">
        <v>284</v>
      </c>
      <c r="D104" s="10" t="s">
        <v>322</v>
      </c>
      <c r="E104" s="10" t="s">
        <v>323</v>
      </c>
      <c r="F104" s="22" t="s">
        <v>820</v>
      </c>
      <c r="G104" s="10" t="str">
        <f>INDEX('Score Defs'!A$3:A$8,MATCH('Detailed Techniques'!K104,'Score Defs'!B$3:B$8,0))</f>
        <v>Poor</v>
      </c>
      <c r="H104" s="66">
        <f>FLOOR(SUMPRODUCT(ISNUMBER(SEARCH(""&amp;'DataQuality-Scores'!A$3:A$37&amp;","," "&amp;'Detailed Techniques'!F104&amp;","))+0,'DataQuality-Scores'!B$3:B$37)/(LEN(TRIM(F104))-LEN(SUBSTITUTE(TRIM(F104),",",""))+1),1)</f>
        <v>1</v>
      </c>
      <c r="I104" s="66">
        <v>3</v>
      </c>
      <c r="J104" s="66">
        <v>1</v>
      </c>
      <c r="K104" s="66">
        <f t="shared" si="8"/>
        <v>1</v>
      </c>
      <c r="L104" s="23">
        <f>SUMPRODUCT(ISNUMBER(SEARCH(""&amp;'DataSource-Tool-Coverage'!A$2:A$36&amp;","," "&amp;'Detailed Techniques'!F104&amp;","))+0,'DataSource-Tool-Coverage'!$B$2:$B$36)/(LEN(TRIM(F104))-LEN(SUBSTITUTE(TRIM(F104),",",""))+1)</f>
        <v>1</v>
      </c>
      <c r="M104" s="20" t="str">
        <f t="shared" si="9"/>
        <v>80-100</v>
      </c>
      <c r="N104" s="23">
        <f>SUMPRODUCT(ISNUMBER(SEARCH(""&amp;'DataSource-Tool-Coverage'!A$2:A$36&amp;","," "&amp;'Detailed Techniques'!F104&amp;","))+0,'DataSource-Tool-Coverage'!$C$2:$C$36)/(LEN(TRIM(F104))-LEN(SUBSTITUTE(TRIM(F104),",",""))+1)</f>
        <v>1</v>
      </c>
      <c r="O104" s="20" t="str">
        <f t="shared" si="10"/>
        <v>80-100</v>
      </c>
      <c r="P104" s="23">
        <f>SUMPRODUCT(ISNUMBER(SEARCH(""&amp;'DataSource-Tool-Coverage'!A$2:A$36&amp;","," "&amp;'Detailed Techniques'!F104&amp;","))+0,'DataSource-Tool-Coverage'!$D$2:$D$36)/(LEN(TRIM(F104))-LEN(SUBSTITUTE(TRIM(F104),",",""))+1)</f>
        <v>0</v>
      </c>
      <c r="Q104" s="20" t="str">
        <f t="shared" si="11"/>
        <v>0-20</v>
      </c>
      <c r="R104" s="23">
        <f>SUMPRODUCT(ISNUMBER(SEARCH(""&amp;'DataSource-Tool-Coverage'!A$2:A$36&amp;","," "&amp;'Detailed Techniques'!F104&amp;","))+0,'DataSource-Tool-Coverage'!$E$2:$E$36)/(LEN(TRIM(F104))-LEN(SUBSTITUTE(TRIM(F104),",",""))+1)</f>
        <v>0.33333333333333331</v>
      </c>
      <c r="S104" s="20" t="str">
        <f t="shared" si="12"/>
        <v>20-40</v>
      </c>
      <c r="T104" s="23">
        <f>SUMPRODUCT(ISNUMBER(SEARCH(""&amp;'DataSource-Tool-Coverage'!A$2:A$36&amp;","," "&amp;'Detailed Techniques'!F104&amp;","))+0,'DataSource-Tool-Coverage'!$F$2:$F$36)/(LEN(TRIM(F104))-LEN(SUBSTITUTE(TRIM(F104),",",""))+1)</f>
        <v>0.66666666666666663</v>
      </c>
      <c r="U104" s="20" t="str">
        <f t="shared" si="13"/>
        <v>60-80</v>
      </c>
      <c r="V104" s="23">
        <f>SUMPRODUCT(ISNUMBER(SEARCH(""&amp;'DataSource-Tool-Coverage'!A$2:A$36&amp;","," "&amp;'Detailed Techniques'!F104&amp;","))+0,'DataSource-Tool-Coverage'!$G$2:$G$36)/(LEN(TRIM(F104))-LEN(SUBSTITUTE(TRIM(F104),",",""))+1)</f>
        <v>0</v>
      </c>
      <c r="W104" s="20" t="str">
        <f t="shared" si="14"/>
        <v>0-20</v>
      </c>
      <c r="X104" s="23">
        <f>SUMPRODUCT(ISNUMBER(SEARCH(""&amp;'DataSource-Tool-Coverage'!A$2:A$36&amp;","," "&amp;'Detailed Techniques'!F104&amp;","))+0,'DataSource-Tool-Coverage'!$H$2:$H$36)/(LEN(TRIM(F104))-LEN(SUBSTITUTE(TRIM(F104),",",""))+1)</f>
        <v>0</v>
      </c>
      <c r="Y104" s="20" t="str">
        <f t="shared" si="15"/>
        <v>0-20</v>
      </c>
    </row>
    <row r="105" spans="1:25" ht="135" x14ac:dyDescent="0.2">
      <c r="A105" s="8" t="s">
        <v>81</v>
      </c>
      <c r="B105" s="8" t="s">
        <v>9</v>
      </c>
      <c r="C105" s="8" t="s">
        <v>285</v>
      </c>
      <c r="D105" s="10" t="s">
        <v>425</v>
      </c>
      <c r="E105" s="10" t="s">
        <v>426</v>
      </c>
      <c r="F105" s="22" t="s">
        <v>821</v>
      </c>
      <c r="G105" s="10" t="str">
        <f>INDEX('Score Defs'!A$3:A$8,MATCH('Detailed Techniques'!K105,'Score Defs'!B$3:B$8,0))</f>
        <v>Poor</v>
      </c>
      <c r="H105" s="66">
        <f>FLOOR(SUMPRODUCT(ISNUMBER(SEARCH(""&amp;'DataQuality-Scores'!A$3:A$37&amp;","," "&amp;'Detailed Techniques'!F105&amp;","))+0,'DataQuality-Scores'!B$3:B$37)/(LEN(TRIM(F105))-LEN(SUBSTITUTE(TRIM(F105),",",""))+1),1)</f>
        <v>1</v>
      </c>
      <c r="I105" s="66">
        <v>3</v>
      </c>
      <c r="J105" s="66">
        <v>1</v>
      </c>
      <c r="K105" s="66">
        <f t="shared" si="8"/>
        <v>1</v>
      </c>
      <c r="L105" s="23">
        <f>SUMPRODUCT(ISNUMBER(SEARCH(""&amp;'DataSource-Tool-Coverage'!A$2:A$36&amp;","," "&amp;'Detailed Techniques'!F105&amp;","))+0,'DataSource-Tool-Coverage'!$B$2:$B$36)/(LEN(TRIM(F105))-LEN(SUBSTITUTE(TRIM(F105),",",""))+1)</f>
        <v>0.2</v>
      </c>
      <c r="M105" s="20" t="str">
        <f t="shared" si="9"/>
        <v>20-40</v>
      </c>
      <c r="N105" s="23">
        <f>SUMPRODUCT(ISNUMBER(SEARCH(""&amp;'DataSource-Tool-Coverage'!A$2:A$36&amp;","," "&amp;'Detailed Techniques'!F105&amp;","))+0,'DataSource-Tool-Coverage'!$C$2:$C$36)/(LEN(TRIM(F105))-LEN(SUBSTITUTE(TRIM(F105),",",""))+1)</f>
        <v>0.2</v>
      </c>
      <c r="O105" s="20" t="str">
        <f t="shared" si="10"/>
        <v>20-40</v>
      </c>
      <c r="P105" s="23">
        <f>SUMPRODUCT(ISNUMBER(SEARCH(""&amp;'DataSource-Tool-Coverage'!A$2:A$36&amp;","," "&amp;'Detailed Techniques'!F105&amp;","))+0,'DataSource-Tool-Coverage'!$D$2:$D$36)/(LEN(TRIM(F105))-LEN(SUBSTITUTE(TRIM(F105),",",""))+1)</f>
        <v>0.4</v>
      </c>
      <c r="Q105" s="20" t="str">
        <f t="shared" si="11"/>
        <v>40-60</v>
      </c>
      <c r="R105" s="23">
        <f>SUMPRODUCT(ISNUMBER(SEARCH(""&amp;'DataSource-Tool-Coverage'!A$2:A$36&amp;","," "&amp;'Detailed Techniques'!F105&amp;","))+0,'DataSource-Tool-Coverage'!$E$2:$E$36)/(LEN(TRIM(F105))-LEN(SUBSTITUTE(TRIM(F105),",",""))+1)</f>
        <v>0</v>
      </c>
      <c r="S105" s="20" t="str">
        <f t="shared" si="12"/>
        <v>0-20</v>
      </c>
      <c r="T105" s="23">
        <f>SUMPRODUCT(ISNUMBER(SEARCH(""&amp;'DataSource-Tool-Coverage'!A$2:A$36&amp;","," "&amp;'Detailed Techniques'!F105&amp;","))+0,'DataSource-Tool-Coverage'!$F$2:$F$36)/(LEN(TRIM(F105))-LEN(SUBSTITUTE(TRIM(F105),",",""))+1)</f>
        <v>0</v>
      </c>
      <c r="U105" s="20" t="str">
        <f t="shared" si="13"/>
        <v>0-20</v>
      </c>
      <c r="V105" s="23">
        <f>SUMPRODUCT(ISNUMBER(SEARCH(""&amp;'DataSource-Tool-Coverage'!A$2:A$36&amp;","," "&amp;'Detailed Techniques'!F105&amp;","))+0,'DataSource-Tool-Coverage'!$G$2:$G$36)/(LEN(TRIM(F105))-LEN(SUBSTITUTE(TRIM(F105),",",""))+1)</f>
        <v>0.8</v>
      </c>
      <c r="W105" s="20" t="str">
        <f t="shared" si="14"/>
        <v>80-100</v>
      </c>
      <c r="X105" s="23">
        <f>SUMPRODUCT(ISNUMBER(SEARCH(""&amp;'DataSource-Tool-Coverage'!A$2:A$36&amp;","," "&amp;'Detailed Techniques'!F105&amp;","))+0,'DataSource-Tool-Coverage'!$H$2:$H$36)/(LEN(TRIM(F105))-LEN(SUBSTITUTE(TRIM(F105),",",""))+1)</f>
        <v>0.8</v>
      </c>
      <c r="Y105" s="20" t="str">
        <f t="shared" si="15"/>
        <v>80-100</v>
      </c>
    </row>
    <row r="106" spans="1:25" ht="90" x14ac:dyDescent="0.2">
      <c r="A106" s="8" t="s">
        <v>62</v>
      </c>
      <c r="B106" s="8" t="s">
        <v>843</v>
      </c>
      <c r="C106" s="8" t="s">
        <v>286</v>
      </c>
      <c r="D106" s="10" t="s">
        <v>457</v>
      </c>
      <c r="E106" s="10" t="s">
        <v>458</v>
      </c>
      <c r="F106" s="22" t="s">
        <v>822</v>
      </c>
      <c r="G106" s="10" t="str">
        <f>INDEX('Score Defs'!A$3:A$8,MATCH('Detailed Techniques'!K106,'Score Defs'!B$3:B$8,0))</f>
        <v>Poor</v>
      </c>
      <c r="H106" s="66">
        <f>FLOOR(SUMPRODUCT(ISNUMBER(SEARCH(""&amp;'DataQuality-Scores'!A$3:A$37&amp;","," "&amp;'Detailed Techniques'!F106&amp;","))+0,'DataQuality-Scores'!B$3:B$37)/(LEN(TRIM(F106))-LEN(SUBSTITUTE(TRIM(F106),",",""))+1),1)</f>
        <v>1</v>
      </c>
      <c r="I106" s="66">
        <v>3</v>
      </c>
      <c r="J106" s="66">
        <v>1</v>
      </c>
      <c r="K106" s="66">
        <f t="shared" si="8"/>
        <v>1</v>
      </c>
      <c r="L106" s="23">
        <f>SUMPRODUCT(ISNUMBER(SEARCH(""&amp;'DataSource-Tool-Coverage'!A$2:A$36&amp;","," "&amp;'Detailed Techniques'!F106&amp;","))+0,'DataSource-Tool-Coverage'!$B$2:$B$36)/(LEN(TRIM(F106))-LEN(SUBSTITUTE(TRIM(F106),",",""))+1)</f>
        <v>0.5</v>
      </c>
      <c r="M106" s="20" t="str">
        <f t="shared" si="9"/>
        <v>40-60</v>
      </c>
      <c r="N106" s="23">
        <f>SUMPRODUCT(ISNUMBER(SEARCH(""&amp;'DataSource-Tool-Coverage'!A$2:A$36&amp;","," "&amp;'Detailed Techniques'!F106&amp;","))+0,'DataSource-Tool-Coverage'!$C$2:$C$36)/(LEN(TRIM(F106))-LEN(SUBSTITUTE(TRIM(F106),",",""))+1)</f>
        <v>0.5</v>
      </c>
      <c r="O106" s="20" t="str">
        <f t="shared" si="10"/>
        <v>40-60</v>
      </c>
      <c r="P106" s="23">
        <f>SUMPRODUCT(ISNUMBER(SEARCH(""&amp;'DataSource-Tool-Coverage'!A$2:A$36&amp;","," "&amp;'Detailed Techniques'!F106&amp;","))+0,'DataSource-Tool-Coverage'!$D$2:$D$36)/(LEN(TRIM(F106))-LEN(SUBSTITUTE(TRIM(F106),",",""))+1)</f>
        <v>0.33333333333333331</v>
      </c>
      <c r="Q106" s="20" t="str">
        <f t="shared" si="11"/>
        <v>20-40</v>
      </c>
      <c r="R106" s="23">
        <f>SUMPRODUCT(ISNUMBER(SEARCH(""&amp;'DataSource-Tool-Coverage'!A$2:A$36&amp;","," "&amp;'Detailed Techniques'!F106&amp;","))+0,'DataSource-Tool-Coverage'!$E$2:$E$36)/(LEN(TRIM(F106))-LEN(SUBSTITUTE(TRIM(F106),",",""))+1)</f>
        <v>0.33333333333333331</v>
      </c>
      <c r="S106" s="20" t="str">
        <f t="shared" si="12"/>
        <v>20-40</v>
      </c>
      <c r="T106" s="23">
        <f>SUMPRODUCT(ISNUMBER(SEARCH(""&amp;'DataSource-Tool-Coverage'!A$2:A$36&amp;","," "&amp;'Detailed Techniques'!F106&amp;","))+0,'DataSource-Tool-Coverage'!$F$2:$F$36)/(LEN(TRIM(F106))-LEN(SUBSTITUTE(TRIM(F106),",",""))+1)</f>
        <v>0.33333333333333331</v>
      </c>
      <c r="U106" s="20" t="str">
        <f t="shared" si="13"/>
        <v>20-40</v>
      </c>
      <c r="V106" s="23">
        <f>SUMPRODUCT(ISNUMBER(SEARCH(""&amp;'DataSource-Tool-Coverage'!A$2:A$36&amp;","," "&amp;'Detailed Techniques'!F106&amp;","))+0,'DataSource-Tool-Coverage'!$G$2:$G$36)/(LEN(TRIM(F106))-LEN(SUBSTITUTE(TRIM(F106),",",""))+1)</f>
        <v>0.5</v>
      </c>
      <c r="W106" s="20" t="str">
        <f t="shared" si="14"/>
        <v>40-60</v>
      </c>
      <c r="X106" s="23">
        <f>SUMPRODUCT(ISNUMBER(SEARCH(""&amp;'DataSource-Tool-Coverage'!A$2:A$36&amp;","," "&amp;'Detailed Techniques'!F106&amp;","))+0,'DataSource-Tool-Coverage'!$H$2:$H$36)/(LEN(TRIM(F106))-LEN(SUBSTITUTE(TRIM(F106),",",""))+1)</f>
        <v>0.5</v>
      </c>
      <c r="Y106" s="20" t="str">
        <f t="shared" si="15"/>
        <v>40-60</v>
      </c>
    </row>
    <row r="107" spans="1:25" ht="90" x14ac:dyDescent="0.2">
      <c r="A107" s="8" t="s">
        <v>24</v>
      </c>
      <c r="B107" s="8" t="s">
        <v>6</v>
      </c>
      <c r="C107" s="8" t="s">
        <v>287</v>
      </c>
      <c r="D107" s="10" t="s">
        <v>384</v>
      </c>
      <c r="E107" s="10" t="s">
        <v>385</v>
      </c>
      <c r="F107" s="22" t="s">
        <v>823</v>
      </c>
      <c r="G107" s="10" t="str">
        <f>INDEX('Score Defs'!A$3:A$8,MATCH('Detailed Techniques'!K107,'Score Defs'!B$3:B$8,0))</f>
        <v>Poor</v>
      </c>
      <c r="H107" s="66">
        <f>FLOOR(SUMPRODUCT(ISNUMBER(SEARCH(""&amp;'DataQuality-Scores'!A$3:A$37&amp;","," "&amp;'Detailed Techniques'!F107&amp;","))+0,'DataQuality-Scores'!B$3:B$37)/(LEN(TRIM(F107))-LEN(SUBSTITUTE(TRIM(F107),",",""))+1),1)</f>
        <v>1</v>
      </c>
      <c r="I107" s="66">
        <v>3</v>
      </c>
      <c r="J107" s="66">
        <v>1</v>
      </c>
      <c r="K107" s="66">
        <f t="shared" si="8"/>
        <v>1</v>
      </c>
      <c r="L107" s="23">
        <f>SUMPRODUCT(ISNUMBER(SEARCH(""&amp;'DataSource-Tool-Coverage'!A$2:A$36&amp;","," "&amp;'Detailed Techniques'!F107&amp;","))+0,'DataSource-Tool-Coverage'!$B$2:$B$36)/(LEN(TRIM(F107))-LEN(SUBSTITUTE(TRIM(F107),",",""))+1)</f>
        <v>1</v>
      </c>
      <c r="M107" s="20" t="str">
        <f t="shared" si="9"/>
        <v>80-100</v>
      </c>
      <c r="N107" s="23">
        <f>SUMPRODUCT(ISNUMBER(SEARCH(""&amp;'DataSource-Tool-Coverage'!A$2:A$36&amp;","," "&amp;'Detailed Techniques'!F107&amp;","))+0,'DataSource-Tool-Coverage'!$C$2:$C$36)/(LEN(TRIM(F107))-LEN(SUBSTITUTE(TRIM(F107),",",""))+1)</f>
        <v>0.5</v>
      </c>
      <c r="O107" s="20" t="str">
        <f t="shared" si="10"/>
        <v>40-60</v>
      </c>
      <c r="P107" s="23">
        <f>SUMPRODUCT(ISNUMBER(SEARCH(""&amp;'DataSource-Tool-Coverage'!A$2:A$36&amp;","," "&amp;'Detailed Techniques'!F107&amp;","))+0,'DataSource-Tool-Coverage'!$D$2:$D$36)/(LEN(TRIM(F107))-LEN(SUBSTITUTE(TRIM(F107),",",""))+1)</f>
        <v>0</v>
      </c>
      <c r="Q107" s="20" t="str">
        <f t="shared" si="11"/>
        <v>0-20</v>
      </c>
      <c r="R107" s="23">
        <f>SUMPRODUCT(ISNUMBER(SEARCH(""&amp;'DataSource-Tool-Coverage'!A$2:A$36&amp;","," "&amp;'Detailed Techniques'!F107&amp;","))+0,'DataSource-Tool-Coverage'!$E$2:$E$36)/(LEN(TRIM(F107))-LEN(SUBSTITUTE(TRIM(F107),",",""))+1)</f>
        <v>0.5</v>
      </c>
      <c r="S107" s="20" t="str">
        <f t="shared" si="12"/>
        <v>40-60</v>
      </c>
      <c r="T107" s="23">
        <f>SUMPRODUCT(ISNUMBER(SEARCH(""&amp;'DataSource-Tool-Coverage'!A$2:A$36&amp;","," "&amp;'Detailed Techniques'!F107&amp;","))+0,'DataSource-Tool-Coverage'!$F$2:$F$36)/(LEN(TRIM(F107))-LEN(SUBSTITUTE(TRIM(F107),",",""))+1)</f>
        <v>1</v>
      </c>
      <c r="U107" s="20" t="str">
        <f t="shared" si="13"/>
        <v>80-100</v>
      </c>
      <c r="V107" s="23">
        <f>SUMPRODUCT(ISNUMBER(SEARCH(""&amp;'DataSource-Tool-Coverage'!A$2:A$36&amp;","," "&amp;'Detailed Techniques'!F107&amp;","))+0,'DataSource-Tool-Coverage'!$G$2:$G$36)/(LEN(TRIM(F107))-LEN(SUBSTITUTE(TRIM(F107),",",""))+1)</f>
        <v>0</v>
      </c>
      <c r="W107" s="20" t="str">
        <f t="shared" si="14"/>
        <v>0-20</v>
      </c>
      <c r="X107" s="23">
        <f>SUMPRODUCT(ISNUMBER(SEARCH(""&amp;'DataSource-Tool-Coverage'!A$2:A$36&amp;","," "&amp;'Detailed Techniques'!F107&amp;","))+0,'DataSource-Tool-Coverage'!$H$2:$H$36)/(LEN(TRIM(F107))-LEN(SUBSTITUTE(TRIM(F107),",",""))+1)</f>
        <v>0</v>
      </c>
      <c r="Y107" s="20" t="str">
        <f t="shared" si="15"/>
        <v>0-20</v>
      </c>
    </row>
    <row r="108" spans="1:25" ht="105" x14ac:dyDescent="0.2">
      <c r="A108" s="8" t="s">
        <v>90</v>
      </c>
      <c r="B108" s="8" t="s">
        <v>2</v>
      </c>
      <c r="C108" s="8" t="s">
        <v>288</v>
      </c>
      <c r="D108" s="10" t="s">
        <v>394</v>
      </c>
      <c r="E108" s="10" t="s">
        <v>395</v>
      </c>
      <c r="F108" s="22" t="s">
        <v>824</v>
      </c>
      <c r="G108" s="10" t="str">
        <f>INDEX('Score Defs'!A$3:A$8,MATCH('Detailed Techniques'!K108,'Score Defs'!B$3:B$8,0))</f>
        <v>Poor</v>
      </c>
      <c r="H108" s="66">
        <f>FLOOR(SUMPRODUCT(ISNUMBER(SEARCH(""&amp;'DataQuality-Scores'!A$3:A$37&amp;","," "&amp;'Detailed Techniques'!F108&amp;","))+0,'DataQuality-Scores'!B$3:B$37)/(LEN(TRIM(F108))-LEN(SUBSTITUTE(TRIM(F108),",",""))+1),1)</f>
        <v>1</v>
      </c>
      <c r="I108" s="66">
        <v>3</v>
      </c>
      <c r="J108" s="66">
        <v>1</v>
      </c>
      <c r="K108" s="66">
        <f t="shared" si="8"/>
        <v>1</v>
      </c>
      <c r="L108" s="23">
        <f>SUMPRODUCT(ISNUMBER(SEARCH(""&amp;'DataSource-Tool-Coverage'!A$2:A$36&amp;","," "&amp;'Detailed Techniques'!F108&amp;","))+0,'DataSource-Tool-Coverage'!$B$2:$B$36)/(LEN(TRIM(F108))-LEN(SUBSTITUTE(TRIM(F108),",",""))+1)</f>
        <v>1</v>
      </c>
      <c r="M108" s="20" t="str">
        <f t="shared" si="9"/>
        <v>80-100</v>
      </c>
      <c r="N108" s="23">
        <f>SUMPRODUCT(ISNUMBER(SEARCH(""&amp;'DataSource-Tool-Coverage'!A$2:A$36&amp;","," "&amp;'Detailed Techniques'!F108&amp;","))+0,'DataSource-Tool-Coverage'!$C$2:$C$36)/(LEN(TRIM(F108))-LEN(SUBSTITUTE(TRIM(F108),",",""))+1)</f>
        <v>0.66666666666666663</v>
      </c>
      <c r="O108" s="20" t="str">
        <f t="shared" si="10"/>
        <v>60-80</v>
      </c>
      <c r="P108" s="23">
        <f>SUMPRODUCT(ISNUMBER(SEARCH(""&amp;'DataSource-Tool-Coverage'!A$2:A$36&amp;","," "&amp;'Detailed Techniques'!F108&amp;","))+0,'DataSource-Tool-Coverage'!$D$2:$D$36)/(LEN(TRIM(F108))-LEN(SUBSTITUTE(TRIM(F108),",",""))+1)</f>
        <v>0</v>
      </c>
      <c r="Q108" s="20" t="str">
        <f t="shared" si="11"/>
        <v>0-20</v>
      </c>
      <c r="R108" s="23">
        <f>SUMPRODUCT(ISNUMBER(SEARCH(""&amp;'DataSource-Tool-Coverage'!A$2:A$36&amp;","," "&amp;'Detailed Techniques'!F108&amp;","))+0,'DataSource-Tool-Coverage'!$E$2:$E$36)/(LEN(TRIM(F108))-LEN(SUBSTITUTE(TRIM(F108),",",""))+1)</f>
        <v>0.66666666666666663</v>
      </c>
      <c r="S108" s="20" t="str">
        <f t="shared" si="12"/>
        <v>60-80</v>
      </c>
      <c r="T108" s="23">
        <f>SUMPRODUCT(ISNUMBER(SEARCH(""&amp;'DataSource-Tool-Coverage'!A$2:A$36&amp;","," "&amp;'Detailed Techniques'!F108&amp;","))+0,'DataSource-Tool-Coverage'!$F$2:$F$36)/(LEN(TRIM(F108))-LEN(SUBSTITUTE(TRIM(F108),",",""))+1)</f>
        <v>0.66666666666666663</v>
      </c>
      <c r="U108" s="20" t="str">
        <f t="shared" si="13"/>
        <v>60-80</v>
      </c>
      <c r="V108" s="23">
        <f>SUMPRODUCT(ISNUMBER(SEARCH(""&amp;'DataSource-Tool-Coverage'!A$2:A$36&amp;","," "&amp;'Detailed Techniques'!F108&amp;","))+0,'DataSource-Tool-Coverage'!$G$2:$G$36)/(LEN(TRIM(F108))-LEN(SUBSTITUTE(TRIM(F108),",",""))+1)</f>
        <v>0</v>
      </c>
      <c r="W108" s="20" t="str">
        <f t="shared" si="14"/>
        <v>0-20</v>
      </c>
      <c r="X108" s="23">
        <f>SUMPRODUCT(ISNUMBER(SEARCH(""&amp;'DataSource-Tool-Coverage'!A$2:A$36&amp;","," "&amp;'Detailed Techniques'!F108&amp;","))+0,'DataSource-Tool-Coverage'!$H$2:$H$36)/(LEN(TRIM(F108))-LEN(SUBSTITUTE(TRIM(F108),",",""))+1)</f>
        <v>0</v>
      </c>
      <c r="Y108" s="20" t="str">
        <f t="shared" si="15"/>
        <v>0-20</v>
      </c>
    </row>
    <row r="109" spans="1:25" ht="236.25" customHeight="1" x14ac:dyDescent="0.2">
      <c r="A109" s="8" t="s">
        <v>123</v>
      </c>
      <c r="B109" s="8" t="s">
        <v>665</v>
      </c>
      <c r="C109" s="8" t="s">
        <v>289</v>
      </c>
      <c r="D109" s="10" t="s">
        <v>447</v>
      </c>
      <c r="E109" s="10" t="s">
        <v>448</v>
      </c>
      <c r="F109" s="22" t="s">
        <v>825</v>
      </c>
      <c r="G109" s="10" t="str">
        <f>INDEX('Score Defs'!A$3:A$8,MATCH('Detailed Techniques'!K109,'Score Defs'!B$3:B$8,0))</f>
        <v>Poor</v>
      </c>
      <c r="H109" s="66">
        <f>FLOOR(SUMPRODUCT(ISNUMBER(SEARCH(""&amp;'DataQuality-Scores'!A$3:A$37&amp;","," "&amp;'Detailed Techniques'!F109&amp;","))+0,'DataQuality-Scores'!B$3:B$37)/(LEN(TRIM(F109))-LEN(SUBSTITUTE(TRIM(F109),",",""))+1),1)</f>
        <v>1</v>
      </c>
      <c r="I109" s="66">
        <v>3</v>
      </c>
      <c r="J109" s="66">
        <v>1</v>
      </c>
      <c r="K109" s="66">
        <f t="shared" si="8"/>
        <v>1</v>
      </c>
      <c r="L109" s="23">
        <f>SUMPRODUCT(ISNUMBER(SEARCH(""&amp;'DataSource-Tool-Coverage'!A$2:A$36&amp;","," "&amp;'Detailed Techniques'!F109&amp;","))+0,'DataSource-Tool-Coverage'!$B$2:$B$36)/(LEN(TRIM(F109))-LEN(SUBSTITUTE(TRIM(F109),",",""))+1)</f>
        <v>0.7142857142857143</v>
      </c>
      <c r="M109" s="20" t="str">
        <f t="shared" si="9"/>
        <v>60-80</v>
      </c>
      <c r="N109" s="23">
        <f>SUMPRODUCT(ISNUMBER(SEARCH(""&amp;'DataSource-Tool-Coverage'!A$2:A$36&amp;","," "&amp;'Detailed Techniques'!F109&amp;","))+0,'DataSource-Tool-Coverage'!$C$2:$C$36)/(LEN(TRIM(F109))-LEN(SUBSTITUTE(TRIM(F109),",",""))+1)</f>
        <v>0.42857142857142855</v>
      </c>
      <c r="O109" s="20" t="str">
        <f t="shared" si="10"/>
        <v>40-60</v>
      </c>
      <c r="P109" s="23">
        <f>SUMPRODUCT(ISNUMBER(SEARCH(""&amp;'DataSource-Tool-Coverage'!A$2:A$36&amp;","," "&amp;'Detailed Techniques'!F109&amp;","))+0,'DataSource-Tool-Coverage'!$D$2:$D$36)/(LEN(TRIM(F109))-LEN(SUBSTITUTE(TRIM(F109),",",""))+1)</f>
        <v>0.14285714285714285</v>
      </c>
      <c r="Q109" s="20" t="str">
        <f t="shared" si="11"/>
        <v>0-20</v>
      </c>
      <c r="R109" s="23">
        <f>SUMPRODUCT(ISNUMBER(SEARCH(""&amp;'DataSource-Tool-Coverage'!A$2:A$36&amp;","," "&amp;'Detailed Techniques'!F109&amp;","))+0,'DataSource-Tool-Coverage'!$E$2:$E$36)/(LEN(TRIM(F109))-LEN(SUBSTITUTE(TRIM(F109),",",""))+1)</f>
        <v>0.42857142857142855</v>
      </c>
      <c r="S109" s="20" t="str">
        <f t="shared" si="12"/>
        <v>40-60</v>
      </c>
      <c r="T109" s="23">
        <f>SUMPRODUCT(ISNUMBER(SEARCH(""&amp;'DataSource-Tool-Coverage'!A$2:A$36&amp;","," "&amp;'Detailed Techniques'!F109&amp;","))+0,'DataSource-Tool-Coverage'!$F$2:$F$36)/(LEN(TRIM(F109))-LEN(SUBSTITUTE(TRIM(F109),",",""))+1)</f>
        <v>0.42857142857142855</v>
      </c>
      <c r="U109" s="20" t="str">
        <f t="shared" si="13"/>
        <v>40-60</v>
      </c>
      <c r="V109" s="23">
        <f>SUMPRODUCT(ISNUMBER(SEARCH(""&amp;'DataSource-Tool-Coverage'!A$2:A$36&amp;","," "&amp;'Detailed Techniques'!F109&amp;","))+0,'DataSource-Tool-Coverage'!$G$2:$G$36)/(LEN(TRIM(F109))-LEN(SUBSTITUTE(TRIM(F109),",",""))+1)</f>
        <v>0.2857142857142857</v>
      </c>
      <c r="W109" s="20" t="str">
        <f t="shared" si="14"/>
        <v>20-40</v>
      </c>
      <c r="X109" s="23">
        <f>SUMPRODUCT(ISNUMBER(SEARCH(""&amp;'DataSource-Tool-Coverage'!A$2:A$36&amp;","," "&amp;'Detailed Techniques'!F109&amp;","))+0,'DataSource-Tool-Coverage'!$H$2:$H$36)/(LEN(TRIM(F109))-LEN(SUBSTITUTE(TRIM(F109),",",""))+1)</f>
        <v>0.2857142857142857</v>
      </c>
      <c r="Y109" s="20" t="str">
        <f t="shared" si="15"/>
        <v>20-40</v>
      </c>
    </row>
    <row r="110" spans="1:25" ht="90" x14ac:dyDescent="0.2">
      <c r="A110" s="8" t="s">
        <v>37</v>
      </c>
      <c r="B110" s="8" t="s">
        <v>665</v>
      </c>
      <c r="C110" s="8" t="s">
        <v>290</v>
      </c>
      <c r="D110" s="10" t="s">
        <v>291</v>
      </c>
      <c r="E110" s="10"/>
      <c r="F110" s="22"/>
      <c r="G110" s="10" t="str">
        <f>INDEX('Score Defs'!A$3:A$8,MATCH('Detailed Techniques'!K110,'Score Defs'!B$3:B$8,0))</f>
        <v>Poor</v>
      </c>
      <c r="H110" s="66">
        <f>FLOOR(SUMPRODUCT(ISNUMBER(SEARCH(""&amp;'DataQuality-Scores'!A$3:A$37&amp;","," "&amp;'Detailed Techniques'!F110&amp;","))+0,'DataQuality-Scores'!B$3:B$37)/(LEN(TRIM(F110))-LEN(SUBSTITUTE(TRIM(F110),",",""))+1),1)</f>
        <v>0</v>
      </c>
      <c r="I110" s="66">
        <v>3</v>
      </c>
      <c r="J110" s="66">
        <v>1</v>
      </c>
      <c r="K110" s="66">
        <f t="shared" si="8"/>
        <v>1</v>
      </c>
      <c r="L110" s="23">
        <f>SUMPRODUCT(ISNUMBER(SEARCH(""&amp;'DataSource-Tool-Coverage'!A$2:A$36&amp;","," "&amp;'Detailed Techniques'!F110&amp;","))+0,'DataSource-Tool-Coverage'!$B$2:$B$36)/(LEN(TRIM(F110))-LEN(SUBSTITUTE(TRIM(F110),",",""))+1)</f>
        <v>0</v>
      </c>
      <c r="M110" s="20" t="str">
        <f t="shared" si="9"/>
        <v>0-20</v>
      </c>
      <c r="N110" s="23">
        <f>SUMPRODUCT(ISNUMBER(SEARCH(""&amp;'DataSource-Tool-Coverage'!A$2:A$36&amp;","," "&amp;'Detailed Techniques'!F110&amp;","))+0,'DataSource-Tool-Coverage'!$C$2:$C$36)/(LEN(TRIM(F110))-LEN(SUBSTITUTE(TRIM(F110),",",""))+1)</f>
        <v>0</v>
      </c>
      <c r="O110" s="20" t="str">
        <f t="shared" si="10"/>
        <v>0-20</v>
      </c>
      <c r="P110" s="23">
        <f>SUMPRODUCT(ISNUMBER(SEARCH(""&amp;'DataSource-Tool-Coverage'!A$2:A$36&amp;","," "&amp;'Detailed Techniques'!F110&amp;","))+0,'DataSource-Tool-Coverage'!$D$2:$D$36)/(LEN(TRIM(F110))-LEN(SUBSTITUTE(TRIM(F110),",",""))+1)</f>
        <v>0</v>
      </c>
      <c r="Q110" s="20" t="str">
        <f t="shared" si="11"/>
        <v>0-20</v>
      </c>
      <c r="R110" s="23">
        <f>SUMPRODUCT(ISNUMBER(SEARCH(""&amp;'DataSource-Tool-Coverage'!A$2:A$36&amp;","," "&amp;'Detailed Techniques'!F110&amp;","))+0,'DataSource-Tool-Coverage'!$E$2:$E$36)/(LEN(TRIM(F110))-LEN(SUBSTITUTE(TRIM(F110),",",""))+1)</f>
        <v>0</v>
      </c>
      <c r="S110" s="20" t="str">
        <f t="shared" si="12"/>
        <v>0-20</v>
      </c>
      <c r="T110" s="23">
        <f>SUMPRODUCT(ISNUMBER(SEARCH(""&amp;'DataSource-Tool-Coverage'!A$2:A$36&amp;","," "&amp;'Detailed Techniques'!F110&amp;","))+0,'DataSource-Tool-Coverage'!$F$2:$F$36)/(LEN(TRIM(F110))-LEN(SUBSTITUTE(TRIM(F110),",",""))+1)</f>
        <v>0</v>
      </c>
      <c r="U110" s="20" t="str">
        <f t="shared" si="13"/>
        <v>0-20</v>
      </c>
      <c r="V110" s="23">
        <f>SUMPRODUCT(ISNUMBER(SEARCH(""&amp;'DataSource-Tool-Coverage'!A$2:A$36&amp;","," "&amp;'Detailed Techniques'!F110&amp;","))+0,'DataSource-Tool-Coverage'!$G$2:$G$36)/(LEN(TRIM(F110))-LEN(SUBSTITUTE(TRIM(F110),",",""))+1)</f>
        <v>0</v>
      </c>
      <c r="W110" s="20" t="str">
        <f t="shared" si="14"/>
        <v>0-20</v>
      </c>
      <c r="X110" s="23">
        <f>SUMPRODUCT(ISNUMBER(SEARCH(""&amp;'DataSource-Tool-Coverage'!A$2:A$36&amp;","," "&amp;'Detailed Techniques'!F110&amp;","))+0,'DataSource-Tool-Coverage'!$H$2:$H$36)/(LEN(TRIM(F110))-LEN(SUBSTITUTE(TRIM(F110),",",""))+1)</f>
        <v>0</v>
      </c>
      <c r="Y110" s="20" t="str">
        <f t="shared" si="15"/>
        <v>0-20</v>
      </c>
    </row>
    <row r="111" spans="1:25" ht="60" x14ac:dyDescent="0.2">
      <c r="A111" s="8" t="s">
        <v>12</v>
      </c>
      <c r="B111" s="8" t="s">
        <v>3</v>
      </c>
      <c r="C111" s="8" t="s">
        <v>292</v>
      </c>
      <c r="D111" s="10" t="s">
        <v>335</v>
      </c>
      <c r="E111" s="10" t="s">
        <v>336</v>
      </c>
      <c r="F111" s="22" t="s">
        <v>435</v>
      </c>
      <c r="G111" s="10" t="str">
        <f>INDEX('Score Defs'!A$3:A$8,MATCH('Detailed Techniques'!K111,'Score Defs'!B$3:B$8,0))</f>
        <v>Poor</v>
      </c>
      <c r="H111" s="66">
        <f>FLOOR(SUMPRODUCT(ISNUMBER(SEARCH(""&amp;'DataQuality-Scores'!A$3:A$37&amp;","," "&amp;'Detailed Techniques'!F111&amp;","))+0,'DataQuality-Scores'!B$3:B$37)/(LEN(TRIM(F111))-LEN(SUBSTITUTE(TRIM(F111),",",""))+1),1)</f>
        <v>1</v>
      </c>
      <c r="I111" s="66">
        <v>3</v>
      </c>
      <c r="J111" s="66">
        <v>1</v>
      </c>
      <c r="K111" s="66">
        <f t="shared" si="8"/>
        <v>1</v>
      </c>
      <c r="L111" s="23">
        <f>SUMPRODUCT(ISNUMBER(SEARCH(""&amp;'DataSource-Tool-Coverage'!A$2:A$36&amp;","," "&amp;'Detailed Techniques'!F111&amp;","))+0,'DataSource-Tool-Coverage'!$B$2:$B$36)/(LEN(TRIM(F111))-LEN(SUBSTITUTE(TRIM(F111),",",""))+1)</f>
        <v>1</v>
      </c>
      <c r="M111" s="20" t="str">
        <f t="shared" si="9"/>
        <v>80-100</v>
      </c>
      <c r="N111" s="23">
        <f>SUMPRODUCT(ISNUMBER(SEARCH(""&amp;'DataSource-Tool-Coverage'!A$2:A$36&amp;","," "&amp;'Detailed Techniques'!F111&amp;","))+0,'DataSource-Tool-Coverage'!$C$2:$C$36)/(LEN(TRIM(F111))-LEN(SUBSTITUTE(TRIM(F111),",",""))+1)</f>
        <v>0</v>
      </c>
      <c r="O111" s="20" t="str">
        <f t="shared" si="10"/>
        <v>0-20</v>
      </c>
      <c r="P111" s="23">
        <f>SUMPRODUCT(ISNUMBER(SEARCH(""&amp;'DataSource-Tool-Coverage'!A$2:A$36&amp;","," "&amp;'Detailed Techniques'!F111&amp;","))+0,'DataSource-Tool-Coverage'!$D$2:$D$36)/(LEN(TRIM(F111))-LEN(SUBSTITUTE(TRIM(F111),",",""))+1)</f>
        <v>0</v>
      </c>
      <c r="Q111" s="20" t="str">
        <f t="shared" si="11"/>
        <v>0-20</v>
      </c>
      <c r="R111" s="23">
        <f>SUMPRODUCT(ISNUMBER(SEARCH(""&amp;'DataSource-Tool-Coverage'!A$2:A$36&amp;","," "&amp;'Detailed Techniques'!F111&amp;","))+0,'DataSource-Tool-Coverage'!$E$2:$E$36)/(LEN(TRIM(F111))-LEN(SUBSTITUTE(TRIM(F111),",",""))+1)</f>
        <v>0</v>
      </c>
      <c r="S111" s="20" t="str">
        <f t="shared" si="12"/>
        <v>0-20</v>
      </c>
      <c r="T111" s="23">
        <f>SUMPRODUCT(ISNUMBER(SEARCH(""&amp;'DataSource-Tool-Coverage'!A$2:A$36&amp;","," "&amp;'Detailed Techniques'!F111&amp;","))+0,'DataSource-Tool-Coverage'!$F$2:$F$36)/(LEN(TRIM(F111))-LEN(SUBSTITUTE(TRIM(F111),",",""))+1)</f>
        <v>0</v>
      </c>
      <c r="U111" s="20" t="str">
        <f t="shared" si="13"/>
        <v>0-20</v>
      </c>
      <c r="V111" s="23">
        <f>SUMPRODUCT(ISNUMBER(SEARCH(""&amp;'DataSource-Tool-Coverage'!A$2:A$36&amp;","," "&amp;'Detailed Techniques'!F111&amp;","))+0,'DataSource-Tool-Coverage'!$G$2:$G$36)/(LEN(TRIM(F111))-LEN(SUBSTITUTE(TRIM(F111),",",""))+1)</f>
        <v>0</v>
      </c>
      <c r="W111" s="20" t="str">
        <f t="shared" si="14"/>
        <v>0-20</v>
      </c>
      <c r="X111" s="23">
        <f>SUMPRODUCT(ISNUMBER(SEARCH(""&amp;'DataSource-Tool-Coverage'!A$2:A$36&amp;","," "&amp;'Detailed Techniques'!F111&amp;","))+0,'DataSource-Tool-Coverage'!$H$2:$H$36)/(LEN(TRIM(F111))-LEN(SUBSTITUTE(TRIM(F111),",",""))+1)</f>
        <v>0</v>
      </c>
      <c r="Y111" s="20" t="str">
        <f t="shared" si="15"/>
        <v>0-20</v>
      </c>
    </row>
    <row r="112" spans="1:25" ht="71.25" customHeight="1" x14ac:dyDescent="0.2">
      <c r="A112" s="8" t="s">
        <v>68</v>
      </c>
      <c r="B112" s="8" t="s">
        <v>3</v>
      </c>
      <c r="C112" s="8" t="s">
        <v>293</v>
      </c>
      <c r="D112" s="10" t="s">
        <v>495</v>
      </c>
      <c r="E112" s="10" t="s">
        <v>495</v>
      </c>
      <c r="F112" s="22"/>
      <c r="G112" s="10" t="str">
        <f>INDEX('Score Defs'!A$3:A$8,MATCH('Detailed Techniques'!K112,'Score Defs'!B$3:B$8,0))</f>
        <v>Poor</v>
      </c>
      <c r="H112" s="66">
        <f>FLOOR(SUMPRODUCT(ISNUMBER(SEARCH(""&amp;'DataQuality-Scores'!A$3:A$37&amp;","," "&amp;'Detailed Techniques'!F112&amp;","))+0,'DataQuality-Scores'!B$3:B$37)/(LEN(TRIM(F112))-LEN(SUBSTITUTE(TRIM(F112),",",""))+1),1)</f>
        <v>0</v>
      </c>
      <c r="I112" s="66">
        <v>3</v>
      </c>
      <c r="J112" s="66">
        <v>1</v>
      </c>
      <c r="K112" s="66">
        <f t="shared" si="8"/>
        <v>1</v>
      </c>
      <c r="L112" s="23">
        <f>SUMPRODUCT(ISNUMBER(SEARCH(""&amp;'DataSource-Tool-Coverage'!A$2:A$36&amp;","," "&amp;'Detailed Techniques'!F112&amp;","))+0,'DataSource-Tool-Coverage'!$B$2:$B$36)/(LEN(TRIM(F112))-LEN(SUBSTITUTE(TRIM(F112),",",""))+1)</f>
        <v>0</v>
      </c>
      <c r="M112" s="20" t="str">
        <f t="shared" si="9"/>
        <v>0-20</v>
      </c>
      <c r="N112" s="23">
        <f>SUMPRODUCT(ISNUMBER(SEARCH(""&amp;'DataSource-Tool-Coverage'!A$2:A$36&amp;","," "&amp;'Detailed Techniques'!F112&amp;","))+0,'DataSource-Tool-Coverage'!$C$2:$C$36)/(LEN(TRIM(F112))-LEN(SUBSTITUTE(TRIM(F112),",",""))+1)</f>
        <v>0</v>
      </c>
      <c r="O112" s="20" t="str">
        <f t="shared" si="10"/>
        <v>0-20</v>
      </c>
      <c r="P112" s="23">
        <f>SUMPRODUCT(ISNUMBER(SEARCH(""&amp;'DataSource-Tool-Coverage'!A$2:A$36&amp;","," "&amp;'Detailed Techniques'!F112&amp;","))+0,'DataSource-Tool-Coverage'!$D$2:$D$36)/(LEN(TRIM(F112))-LEN(SUBSTITUTE(TRIM(F112),",",""))+1)</f>
        <v>0</v>
      </c>
      <c r="Q112" s="20" t="str">
        <f t="shared" si="11"/>
        <v>0-20</v>
      </c>
      <c r="R112" s="23">
        <f>SUMPRODUCT(ISNUMBER(SEARCH(""&amp;'DataSource-Tool-Coverage'!A$2:A$36&amp;","," "&amp;'Detailed Techniques'!F112&amp;","))+0,'DataSource-Tool-Coverage'!$E$2:$E$36)/(LEN(TRIM(F112))-LEN(SUBSTITUTE(TRIM(F112),",",""))+1)</f>
        <v>0</v>
      </c>
      <c r="S112" s="20" t="str">
        <f t="shared" si="12"/>
        <v>0-20</v>
      </c>
      <c r="T112" s="23">
        <f>SUMPRODUCT(ISNUMBER(SEARCH(""&amp;'DataSource-Tool-Coverage'!A$2:A$36&amp;","," "&amp;'Detailed Techniques'!F112&amp;","))+0,'DataSource-Tool-Coverage'!$F$2:$F$36)/(LEN(TRIM(F112))-LEN(SUBSTITUTE(TRIM(F112),",",""))+1)</f>
        <v>0</v>
      </c>
      <c r="U112" s="20" t="str">
        <f t="shared" si="13"/>
        <v>0-20</v>
      </c>
      <c r="V112" s="23">
        <f>SUMPRODUCT(ISNUMBER(SEARCH(""&amp;'DataSource-Tool-Coverage'!A$2:A$36&amp;","," "&amp;'Detailed Techniques'!F112&amp;","))+0,'DataSource-Tool-Coverage'!$G$2:$G$36)/(LEN(TRIM(F112))-LEN(SUBSTITUTE(TRIM(F112),",",""))+1)</f>
        <v>0</v>
      </c>
      <c r="W112" s="20" t="str">
        <f t="shared" si="14"/>
        <v>0-20</v>
      </c>
      <c r="X112" s="23">
        <f>SUMPRODUCT(ISNUMBER(SEARCH(""&amp;'DataSource-Tool-Coverage'!A$2:A$36&amp;","," "&amp;'Detailed Techniques'!F112&amp;","))+0,'DataSource-Tool-Coverage'!$H$2:$H$36)/(LEN(TRIM(F112))-LEN(SUBSTITUTE(TRIM(F112),",",""))+1)</f>
        <v>0</v>
      </c>
      <c r="Y112" s="20" t="str">
        <f t="shared" si="15"/>
        <v>0-20</v>
      </c>
    </row>
    <row r="113" spans="1:25" ht="60" customHeight="1" x14ac:dyDescent="0.2">
      <c r="A113" s="8" t="s">
        <v>126</v>
      </c>
      <c r="B113" s="8" t="s">
        <v>2</v>
      </c>
      <c r="C113" s="8" t="s">
        <v>294</v>
      </c>
      <c r="D113" s="10" t="s">
        <v>421</v>
      </c>
      <c r="E113" s="10" t="s">
        <v>422</v>
      </c>
      <c r="F113" s="22" t="s">
        <v>826</v>
      </c>
      <c r="G113" s="10" t="str">
        <f>INDEX('Score Defs'!A$3:A$8,MATCH('Detailed Techniques'!K113,'Score Defs'!B$3:B$8,0))</f>
        <v>Poor</v>
      </c>
      <c r="H113" s="66">
        <f>FLOOR(SUMPRODUCT(ISNUMBER(SEARCH(""&amp;'DataQuality-Scores'!A$3:A$37&amp;","," "&amp;'Detailed Techniques'!F113&amp;","))+0,'DataQuality-Scores'!B$3:B$37)/(LEN(TRIM(F113))-LEN(SUBSTITUTE(TRIM(F113),",",""))+1),1)</f>
        <v>1</v>
      </c>
      <c r="I113" s="66">
        <v>3</v>
      </c>
      <c r="J113" s="66">
        <v>1</v>
      </c>
      <c r="K113" s="66">
        <f t="shared" si="8"/>
        <v>1</v>
      </c>
      <c r="L113" s="23">
        <f>SUMPRODUCT(ISNUMBER(SEARCH(""&amp;'DataSource-Tool-Coverage'!A$2:A$36&amp;","," "&amp;'Detailed Techniques'!F113&amp;","))+0,'DataSource-Tool-Coverage'!$B$2:$B$36)/(LEN(TRIM(F113))-LEN(SUBSTITUTE(TRIM(F113),",",""))+1)</f>
        <v>1</v>
      </c>
      <c r="M113" s="20" t="str">
        <f t="shared" si="9"/>
        <v>80-100</v>
      </c>
      <c r="N113" s="23">
        <f>SUMPRODUCT(ISNUMBER(SEARCH(""&amp;'DataSource-Tool-Coverage'!A$2:A$36&amp;","," "&amp;'Detailed Techniques'!F113&amp;","))+0,'DataSource-Tool-Coverage'!$C$2:$C$36)/(LEN(TRIM(F113))-LEN(SUBSTITUTE(TRIM(F113),",",""))+1)</f>
        <v>1</v>
      </c>
      <c r="O113" s="20" t="str">
        <f t="shared" si="10"/>
        <v>80-100</v>
      </c>
      <c r="P113" s="23">
        <f>SUMPRODUCT(ISNUMBER(SEARCH(""&amp;'DataSource-Tool-Coverage'!A$2:A$36&amp;","," "&amp;'Detailed Techniques'!F113&amp;","))+0,'DataSource-Tool-Coverage'!$D$2:$D$36)/(LEN(TRIM(F113))-LEN(SUBSTITUTE(TRIM(F113),",",""))+1)</f>
        <v>0</v>
      </c>
      <c r="Q113" s="20" t="str">
        <f t="shared" si="11"/>
        <v>0-20</v>
      </c>
      <c r="R113" s="23">
        <f>SUMPRODUCT(ISNUMBER(SEARCH(""&amp;'DataSource-Tool-Coverage'!A$2:A$36&amp;","," "&amp;'Detailed Techniques'!F113&amp;","))+0,'DataSource-Tool-Coverage'!$E$2:$E$36)/(LEN(TRIM(F113))-LEN(SUBSTITUTE(TRIM(F113),",",""))+1)</f>
        <v>0.5</v>
      </c>
      <c r="S113" s="20" t="str">
        <f t="shared" si="12"/>
        <v>40-60</v>
      </c>
      <c r="T113" s="23">
        <f>SUMPRODUCT(ISNUMBER(SEARCH(""&amp;'DataSource-Tool-Coverage'!A$2:A$36&amp;","," "&amp;'Detailed Techniques'!F113&amp;","))+0,'DataSource-Tool-Coverage'!$F$2:$F$36)/(LEN(TRIM(F113))-LEN(SUBSTITUTE(TRIM(F113),",",""))+1)</f>
        <v>0.5</v>
      </c>
      <c r="U113" s="20" t="str">
        <f t="shared" si="13"/>
        <v>40-60</v>
      </c>
      <c r="V113" s="23">
        <f>SUMPRODUCT(ISNUMBER(SEARCH(""&amp;'DataSource-Tool-Coverage'!A$2:A$36&amp;","," "&amp;'Detailed Techniques'!F113&amp;","))+0,'DataSource-Tool-Coverage'!$G$2:$G$36)/(LEN(TRIM(F113))-LEN(SUBSTITUTE(TRIM(F113),",",""))+1)</f>
        <v>0</v>
      </c>
      <c r="W113" s="20" t="str">
        <f t="shared" si="14"/>
        <v>0-20</v>
      </c>
      <c r="X113" s="23">
        <f>SUMPRODUCT(ISNUMBER(SEARCH(""&amp;'DataSource-Tool-Coverage'!A$2:A$36&amp;","," "&amp;'Detailed Techniques'!F113&amp;","))+0,'DataSource-Tool-Coverage'!$H$2:$H$36)/(LEN(TRIM(F113))-LEN(SUBSTITUTE(TRIM(F113),",",""))+1)</f>
        <v>0</v>
      </c>
      <c r="Y113" s="20" t="str">
        <f t="shared" si="15"/>
        <v>0-20</v>
      </c>
    </row>
    <row r="114" spans="1:25" ht="128.25" customHeight="1" x14ac:dyDescent="0.2">
      <c r="A114" s="8" t="s">
        <v>87</v>
      </c>
      <c r="B114" s="8" t="s">
        <v>7</v>
      </c>
      <c r="C114" s="8" t="s">
        <v>295</v>
      </c>
      <c r="D114" s="10" t="s">
        <v>296</v>
      </c>
      <c r="E114" s="10" t="s">
        <v>469</v>
      </c>
      <c r="F114" s="22" t="s">
        <v>827</v>
      </c>
      <c r="G114" s="10" t="str">
        <f>INDEX('Score Defs'!A$3:A$8,MATCH('Detailed Techniques'!K114,'Score Defs'!B$3:B$8,0))</f>
        <v>Poor</v>
      </c>
      <c r="H114" s="66">
        <f>FLOOR(SUMPRODUCT(ISNUMBER(SEARCH(""&amp;'DataQuality-Scores'!A$3:A$37&amp;","," "&amp;'Detailed Techniques'!F114&amp;","))+0,'DataQuality-Scores'!B$3:B$37)/(LEN(TRIM(F114))-LEN(SUBSTITUTE(TRIM(F114),",",""))+1),1)</f>
        <v>1</v>
      </c>
      <c r="I114" s="66">
        <v>3</v>
      </c>
      <c r="J114" s="66">
        <v>1</v>
      </c>
      <c r="K114" s="66">
        <f t="shared" si="8"/>
        <v>1</v>
      </c>
      <c r="L114" s="23">
        <f>SUMPRODUCT(ISNUMBER(SEARCH(""&amp;'DataSource-Tool-Coverage'!A$2:A$36&amp;","," "&amp;'Detailed Techniques'!F114&amp;","))+0,'DataSource-Tool-Coverage'!$B$2:$B$36)/(LEN(TRIM(F114))-LEN(SUBSTITUTE(TRIM(F114),",",""))+1)</f>
        <v>1</v>
      </c>
      <c r="M114" s="20" t="str">
        <f t="shared" si="9"/>
        <v>80-100</v>
      </c>
      <c r="N114" s="23">
        <f>SUMPRODUCT(ISNUMBER(SEARCH(""&amp;'DataSource-Tool-Coverage'!A$2:A$36&amp;","," "&amp;'Detailed Techniques'!F114&amp;","))+0,'DataSource-Tool-Coverage'!$C$2:$C$36)/(LEN(TRIM(F114))-LEN(SUBSTITUTE(TRIM(F114),",",""))+1)</f>
        <v>0.66666666666666663</v>
      </c>
      <c r="O114" s="20" t="str">
        <f t="shared" si="10"/>
        <v>60-80</v>
      </c>
      <c r="P114" s="23">
        <f>SUMPRODUCT(ISNUMBER(SEARCH(""&amp;'DataSource-Tool-Coverage'!A$2:A$36&amp;","," "&amp;'Detailed Techniques'!F114&amp;","))+0,'DataSource-Tool-Coverage'!$D$2:$D$36)/(LEN(TRIM(F114))-LEN(SUBSTITUTE(TRIM(F114),",",""))+1)</f>
        <v>0</v>
      </c>
      <c r="Q114" s="20" t="str">
        <f t="shared" si="11"/>
        <v>0-20</v>
      </c>
      <c r="R114" s="23">
        <f>SUMPRODUCT(ISNUMBER(SEARCH(""&amp;'DataSource-Tool-Coverage'!A$2:A$36&amp;","," "&amp;'Detailed Techniques'!F114&amp;","))+0,'DataSource-Tool-Coverage'!$E$2:$E$36)/(LEN(TRIM(F114))-LEN(SUBSTITUTE(TRIM(F114),",",""))+1)</f>
        <v>0.66666666666666663</v>
      </c>
      <c r="S114" s="20" t="str">
        <f t="shared" si="12"/>
        <v>60-80</v>
      </c>
      <c r="T114" s="23">
        <f>SUMPRODUCT(ISNUMBER(SEARCH(""&amp;'DataSource-Tool-Coverage'!A$2:A$36&amp;","," "&amp;'Detailed Techniques'!F114&amp;","))+0,'DataSource-Tool-Coverage'!$F$2:$F$36)/(LEN(TRIM(F114))-LEN(SUBSTITUTE(TRIM(F114),",",""))+1)</f>
        <v>1</v>
      </c>
      <c r="U114" s="20" t="str">
        <f t="shared" si="13"/>
        <v>80-100</v>
      </c>
      <c r="V114" s="23">
        <f>SUMPRODUCT(ISNUMBER(SEARCH(""&amp;'DataSource-Tool-Coverage'!A$2:A$36&amp;","," "&amp;'Detailed Techniques'!F114&amp;","))+0,'DataSource-Tool-Coverage'!$G$2:$G$36)/(LEN(TRIM(F114))-LEN(SUBSTITUTE(TRIM(F114),",",""))+1)</f>
        <v>0</v>
      </c>
      <c r="W114" s="20" t="str">
        <f t="shared" si="14"/>
        <v>0-20</v>
      </c>
      <c r="X114" s="23">
        <f>SUMPRODUCT(ISNUMBER(SEARCH(""&amp;'DataSource-Tool-Coverage'!A$2:A$36&amp;","," "&amp;'Detailed Techniques'!F114&amp;","))+0,'DataSource-Tool-Coverage'!$H$2:$H$36)/(LEN(TRIM(F114))-LEN(SUBSTITUTE(TRIM(F114),",",""))+1)</f>
        <v>0</v>
      </c>
      <c r="Y114" s="20" t="str">
        <f t="shared" si="15"/>
        <v>0-20</v>
      </c>
    </row>
    <row r="115" spans="1:25" ht="90" x14ac:dyDescent="0.2">
      <c r="A115" s="8" t="s">
        <v>72</v>
      </c>
      <c r="B115" s="8" t="s">
        <v>7</v>
      </c>
      <c r="C115" s="8" t="s">
        <v>297</v>
      </c>
      <c r="D115" s="10" t="s">
        <v>382</v>
      </c>
      <c r="E115" s="10" t="s">
        <v>383</v>
      </c>
      <c r="F115" s="22" t="s">
        <v>828</v>
      </c>
      <c r="G115" s="10" t="str">
        <f>INDEX('Score Defs'!A$3:A$8,MATCH('Detailed Techniques'!K115,'Score Defs'!B$3:B$8,0))</f>
        <v>Poor</v>
      </c>
      <c r="H115" s="66">
        <f>FLOOR(SUMPRODUCT(ISNUMBER(SEARCH(""&amp;'DataQuality-Scores'!A$3:A$37&amp;","," "&amp;'Detailed Techniques'!F115&amp;","))+0,'DataQuality-Scores'!B$3:B$37)/(LEN(TRIM(F115))-LEN(SUBSTITUTE(TRIM(F115),",",""))+1),1)</f>
        <v>1</v>
      </c>
      <c r="I115" s="66">
        <v>3</v>
      </c>
      <c r="J115" s="66">
        <v>1</v>
      </c>
      <c r="K115" s="66">
        <f t="shared" si="8"/>
        <v>1</v>
      </c>
      <c r="L115" s="23">
        <f>SUMPRODUCT(ISNUMBER(SEARCH(""&amp;'DataSource-Tool-Coverage'!A$2:A$36&amp;","," "&amp;'Detailed Techniques'!F115&amp;","))+0,'DataSource-Tool-Coverage'!$B$2:$B$36)/(LEN(TRIM(F115))-LEN(SUBSTITUTE(TRIM(F115),",",""))+1)</f>
        <v>1</v>
      </c>
      <c r="M115" s="20" t="str">
        <f t="shared" si="9"/>
        <v>80-100</v>
      </c>
      <c r="N115" s="23">
        <f>SUMPRODUCT(ISNUMBER(SEARCH(""&amp;'DataSource-Tool-Coverage'!A$2:A$36&amp;","," "&amp;'Detailed Techniques'!F115&amp;","))+0,'DataSource-Tool-Coverage'!$C$2:$C$36)/(LEN(TRIM(F115))-LEN(SUBSTITUTE(TRIM(F115),",",""))+1)</f>
        <v>0.75</v>
      </c>
      <c r="O115" s="20" t="str">
        <f t="shared" si="10"/>
        <v>60-80</v>
      </c>
      <c r="P115" s="23">
        <f>SUMPRODUCT(ISNUMBER(SEARCH(""&amp;'DataSource-Tool-Coverage'!A$2:A$36&amp;","," "&amp;'Detailed Techniques'!F115&amp;","))+0,'DataSource-Tool-Coverage'!$D$2:$D$36)/(LEN(TRIM(F115))-LEN(SUBSTITUTE(TRIM(F115),",",""))+1)</f>
        <v>0</v>
      </c>
      <c r="Q115" s="20" t="str">
        <f t="shared" si="11"/>
        <v>0-20</v>
      </c>
      <c r="R115" s="23">
        <f>SUMPRODUCT(ISNUMBER(SEARCH(""&amp;'DataSource-Tool-Coverage'!A$2:A$36&amp;","," "&amp;'Detailed Techniques'!F115&amp;","))+0,'DataSource-Tool-Coverage'!$E$2:$E$36)/(LEN(TRIM(F115))-LEN(SUBSTITUTE(TRIM(F115),",",""))+1)</f>
        <v>0.5</v>
      </c>
      <c r="S115" s="20" t="str">
        <f t="shared" si="12"/>
        <v>40-60</v>
      </c>
      <c r="T115" s="23">
        <f>SUMPRODUCT(ISNUMBER(SEARCH(""&amp;'DataSource-Tool-Coverage'!A$2:A$36&amp;","," "&amp;'Detailed Techniques'!F115&amp;","))+0,'DataSource-Tool-Coverage'!$F$2:$F$36)/(LEN(TRIM(F115))-LEN(SUBSTITUTE(TRIM(F115),",",""))+1)</f>
        <v>0.5</v>
      </c>
      <c r="U115" s="20" t="str">
        <f t="shared" si="13"/>
        <v>40-60</v>
      </c>
      <c r="V115" s="23">
        <f>SUMPRODUCT(ISNUMBER(SEARCH(""&amp;'DataSource-Tool-Coverage'!A$2:A$36&amp;","," "&amp;'Detailed Techniques'!F115&amp;","))+0,'DataSource-Tool-Coverage'!$G$2:$G$36)/(LEN(TRIM(F115))-LEN(SUBSTITUTE(TRIM(F115),",",""))+1)</f>
        <v>0</v>
      </c>
      <c r="W115" s="20" t="str">
        <f t="shared" si="14"/>
        <v>0-20</v>
      </c>
      <c r="X115" s="23">
        <f>SUMPRODUCT(ISNUMBER(SEARCH(""&amp;'DataSource-Tool-Coverage'!A$2:A$36&amp;","," "&amp;'Detailed Techniques'!F115&amp;","))+0,'DataSource-Tool-Coverage'!$H$2:$H$36)/(LEN(TRIM(F115))-LEN(SUBSTITUTE(TRIM(F115),",",""))+1)</f>
        <v>0</v>
      </c>
      <c r="Y115" s="20" t="str">
        <f t="shared" si="15"/>
        <v>0-20</v>
      </c>
    </row>
    <row r="116" spans="1:25" ht="45" x14ac:dyDescent="0.2">
      <c r="A116" s="8" t="s">
        <v>33</v>
      </c>
      <c r="B116" s="8" t="s">
        <v>7</v>
      </c>
      <c r="C116" s="8" t="s">
        <v>298</v>
      </c>
      <c r="D116" s="10" t="s">
        <v>341</v>
      </c>
      <c r="E116" s="10" t="s">
        <v>342</v>
      </c>
      <c r="F116" s="22" t="s">
        <v>343</v>
      </c>
      <c r="G116" s="10" t="str">
        <f>INDEX('Score Defs'!A$3:A$8,MATCH('Detailed Techniques'!K116,'Score Defs'!B$3:B$8,0))</f>
        <v>Poor</v>
      </c>
      <c r="H116" s="66">
        <f>FLOOR(SUMPRODUCT(ISNUMBER(SEARCH(""&amp;'DataQuality-Scores'!A$3:A$37&amp;","," "&amp;'Detailed Techniques'!F116&amp;","))+0,'DataQuality-Scores'!B$3:B$37)/(LEN(TRIM(F116))-LEN(SUBSTITUTE(TRIM(F116),",",""))+1),1)</f>
        <v>1</v>
      </c>
      <c r="I116" s="66">
        <v>3</v>
      </c>
      <c r="J116" s="66">
        <v>1</v>
      </c>
      <c r="K116" s="66">
        <f t="shared" si="8"/>
        <v>1</v>
      </c>
      <c r="L116" s="23">
        <f>SUMPRODUCT(ISNUMBER(SEARCH(""&amp;'DataSource-Tool-Coverage'!A$2:A$36&amp;","," "&amp;'Detailed Techniques'!F116&amp;","))+0,'DataSource-Tool-Coverage'!$B$2:$B$36)/(LEN(TRIM(F116))-LEN(SUBSTITUTE(TRIM(F116),",",""))+1)</f>
        <v>1</v>
      </c>
      <c r="M116" s="20" t="str">
        <f t="shared" si="9"/>
        <v>80-100</v>
      </c>
      <c r="N116" s="23">
        <f>SUMPRODUCT(ISNUMBER(SEARCH(""&amp;'DataSource-Tool-Coverage'!A$2:A$36&amp;","," "&amp;'Detailed Techniques'!F116&amp;","))+0,'DataSource-Tool-Coverage'!$C$2:$C$36)/(LEN(TRIM(F116))-LEN(SUBSTITUTE(TRIM(F116),",",""))+1)</f>
        <v>0</v>
      </c>
      <c r="O116" s="20" t="str">
        <f t="shared" si="10"/>
        <v>0-20</v>
      </c>
      <c r="P116" s="23">
        <f>SUMPRODUCT(ISNUMBER(SEARCH(""&amp;'DataSource-Tool-Coverage'!A$2:A$36&amp;","," "&amp;'Detailed Techniques'!F116&amp;","))+0,'DataSource-Tool-Coverage'!$D$2:$D$36)/(LEN(TRIM(F116))-LEN(SUBSTITUTE(TRIM(F116),",",""))+1)</f>
        <v>0</v>
      </c>
      <c r="Q116" s="20" t="str">
        <f t="shared" si="11"/>
        <v>0-20</v>
      </c>
      <c r="R116" s="23">
        <f>SUMPRODUCT(ISNUMBER(SEARCH(""&amp;'DataSource-Tool-Coverage'!A$2:A$36&amp;","," "&amp;'Detailed Techniques'!F116&amp;","))+0,'DataSource-Tool-Coverage'!$E$2:$E$36)/(LEN(TRIM(F116))-LEN(SUBSTITUTE(TRIM(F116),",",""))+1)</f>
        <v>0</v>
      </c>
      <c r="S116" s="20" t="str">
        <f t="shared" si="12"/>
        <v>0-20</v>
      </c>
      <c r="T116" s="23">
        <f>SUMPRODUCT(ISNUMBER(SEARCH(""&amp;'DataSource-Tool-Coverage'!A$2:A$36&amp;","," "&amp;'Detailed Techniques'!F116&amp;","))+0,'DataSource-Tool-Coverage'!$F$2:$F$36)/(LEN(TRIM(F116))-LEN(SUBSTITUTE(TRIM(F116),",",""))+1)</f>
        <v>1</v>
      </c>
      <c r="U116" s="20" t="str">
        <f t="shared" si="13"/>
        <v>80-100</v>
      </c>
      <c r="V116" s="23">
        <f>SUMPRODUCT(ISNUMBER(SEARCH(""&amp;'DataSource-Tool-Coverage'!A$2:A$36&amp;","," "&amp;'Detailed Techniques'!F116&amp;","))+0,'DataSource-Tool-Coverage'!$G$2:$G$36)/(LEN(TRIM(F116))-LEN(SUBSTITUTE(TRIM(F116),",",""))+1)</f>
        <v>0</v>
      </c>
      <c r="W116" s="20" t="str">
        <f t="shared" si="14"/>
        <v>0-20</v>
      </c>
      <c r="X116" s="23">
        <f>SUMPRODUCT(ISNUMBER(SEARCH(""&amp;'DataSource-Tool-Coverage'!A$2:A$36&amp;","," "&amp;'Detailed Techniques'!F116&amp;","))+0,'DataSource-Tool-Coverage'!$H$2:$H$36)/(LEN(TRIM(F116))-LEN(SUBSTITUTE(TRIM(F116),",",""))+1)</f>
        <v>0</v>
      </c>
      <c r="Y116" s="20" t="str">
        <f t="shared" si="15"/>
        <v>0-20</v>
      </c>
    </row>
    <row r="117" spans="1:25" ht="75" x14ac:dyDescent="0.2">
      <c r="A117" s="8" t="s">
        <v>29</v>
      </c>
      <c r="B117" s="8" t="s">
        <v>2</v>
      </c>
      <c r="C117" s="8" t="s">
        <v>299</v>
      </c>
      <c r="D117" s="10" t="s">
        <v>344</v>
      </c>
      <c r="E117" s="10" t="s">
        <v>345</v>
      </c>
      <c r="F117" s="22" t="s">
        <v>741</v>
      </c>
      <c r="G117" s="10" t="str">
        <f>INDEX('Score Defs'!A$3:A$8,MATCH('Detailed Techniques'!K117,'Score Defs'!B$3:B$8,0))</f>
        <v>Poor</v>
      </c>
      <c r="H117" s="66">
        <f>FLOOR(SUMPRODUCT(ISNUMBER(SEARCH(""&amp;'DataQuality-Scores'!A$3:A$37&amp;","," "&amp;'Detailed Techniques'!F117&amp;","))+0,'DataQuality-Scores'!B$3:B$37)/(LEN(TRIM(F117))-LEN(SUBSTITUTE(TRIM(F117),",",""))+1),1)</f>
        <v>1</v>
      </c>
      <c r="I117" s="66">
        <v>3</v>
      </c>
      <c r="J117" s="66">
        <v>1</v>
      </c>
      <c r="K117" s="66">
        <f t="shared" si="8"/>
        <v>1</v>
      </c>
      <c r="L117" s="23">
        <f>SUMPRODUCT(ISNUMBER(SEARCH(""&amp;'DataSource-Tool-Coverage'!A$2:A$36&amp;","," "&amp;'Detailed Techniques'!F117&amp;","))+0,'DataSource-Tool-Coverage'!$B$2:$B$36)/(LEN(TRIM(F117))-LEN(SUBSTITUTE(TRIM(F117),",",""))+1)</f>
        <v>1</v>
      </c>
      <c r="M117" s="20" t="str">
        <f t="shared" si="9"/>
        <v>80-100</v>
      </c>
      <c r="N117" s="23">
        <f>SUMPRODUCT(ISNUMBER(SEARCH(""&amp;'DataSource-Tool-Coverage'!A$2:A$36&amp;","," "&amp;'Detailed Techniques'!F117&amp;","))+0,'DataSource-Tool-Coverage'!$C$2:$C$36)/(LEN(TRIM(F117))-LEN(SUBSTITUTE(TRIM(F117),",",""))+1)</f>
        <v>0</v>
      </c>
      <c r="O117" s="20" t="str">
        <f t="shared" si="10"/>
        <v>0-20</v>
      </c>
      <c r="P117" s="23">
        <f>SUMPRODUCT(ISNUMBER(SEARCH(""&amp;'DataSource-Tool-Coverage'!A$2:A$36&amp;","," "&amp;'Detailed Techniques'!F117&amp;","))+0,'DataSource-Tool-Coverage'!$D$2:$D$36)/(LEN(TRIM(F117))-LEN(SUBSTITUTE(TRIM(F117),",",""))+1)</f>
        <v>0</v>
      </c>
      <c r="Q117" s="20" t="str">
        <f t="shared" si="11"/>
        <v>0-20</v>
      </c>
      <c r="R117" s="23">
        <f>SUMPRODUCT(ISNUMBER(SEARCH(""&amp;'DataSource-Tool-Coverage'!A$2:A$36&amp;","," "&amp;'Detailed Techniques'!F117&amp;","))+0,'DataSource-Tool-Coverage'!$E$2:$E$36)/(LEN(TRIM(F117))-LEN(SUBSTITUTE(TRIM(F117),",",""))+1)</f>
        <v>1</v>
      </c>
      <c r="S117" s="20" t="str">
        <f t="shared" si="12"/>
        <v>80-100</v>
      </c>
      <c r="T117" s="23">
        <f>SUMPRODUCT(ISNUMBER(SEARCH(""&amp;'DataSource-Tool-Coverage'!A$2:A$36&amp;","," "&amp;'Detailed Techniques'!F117&amp;","))+0,'DataSource-Tool-Coverage'!$F$2:$F$36)/(LEN(TRIM(F117))-LEN(SUBSTITUTE(TRIM(F117),",",""))+1)</f>
        <v>1</v>
      </c>
      <c r="U117" s="20" t="str">
        <f t="shared" si="13"/>
        <v>80-100</v>
      </c>
      <c r="V117" s="23">
        <f>SUMPRODUCT(ISNUMBER(SEARCH(""&amp;'DataSource-Tool-Coverage'!A$2:A$36&amp;","," "&amp;'Detailed Techniques'!F117&amp;","))+0,'DataSource-Tool-Coverage'!$G$2:$G$36)/(LEN(TRIM(F117))-LEN(SUBSTITUTE(TRIM(F117),",",""))+1)</f>
        <v>0</v>
      </c>
      <c r="W117" s="20" t="str">
        <f t="shared" si="14"/>
        <v>0-20</v>
      </c>
      <c r="X117" s="23">
        <f>SUMPRODUCT(ISNUMBER(SEARCH(""&amp;'DataSource-Tool-Coverage'!A$2:A$36&amp;","," "&amp;'Detailed Techniques'!F117&amp;","))+0,'DataSource-Tool-Coverage'!$H$2:$H$36)/(LEN(TRIM(F117))-LEN(SUBSTITUTE(TRIM(F117),",",""))+1)</f>
        <v>0</v>
      </c>
      <c r="Y117" s="20" t="str">
        <f t="shared" si="15"/>
        <v>0-20</v>
      </c>
    </row>
    <row r="118" spans="1:25" ht="135" x14ac:dyDescent="0.2">
      <c r="A118" s="8" t="s">
        <v>86</v>
      </c>
      <c r="B118" s="8" t="s">
        <v>628</v>
      </c>
      <c r="C118" s="8" t="s">
        <v>300</v>
      </c>
      <c r="D118" s="10" t="s">
        <v>453</v>
      </c>
      <c r="E118" s="10" t="s">
        <v>454</v>
      </c>
      <c r="F118" s="22" t="s">
        <v>829</v>
      </c>
      <c r="G118" s="10" t="str">
        <f>INDEX('Score Defs'!A$3:A$8,MATCH('Detailed Techniques'!K118,'Score Defs'!B$3:B$8,0))</f>
        <v>Poor</v>
      </c>
      <c r="H118" s="66">
        <f>FLOOR(SUMPRODUCT(ISNUMBER(SEARCH(""&amp;'DataQuality-Scores'!A$3:A$37&amp;","," "&amp;'Detailed Techniques'!F118&amp;","))+0,'DataQuality-Scores'!B$3:B$37)/(LEN(TRIM(F118))-LEN(SUBSTITUTE(TRIM(F118),",",""))+1),1)</f>
        <v>1</v>
      </c>
      <c r="I118" s="66">
        <v>3</v>
      </c>
      <c r="J118" s="66">
        <v>1</v>
      </c>
      <c r="K118" s="66">
        <f t="shared" si="8"/>
        <v>1</v>
      </c>
      <c r="L118" s="23">
        <f>SUMPRODUCT(ISNUMBER(SEARCH(""&amp;'DataSource-Tool-Coverage'!A$2:A$36&amp;","," "&amp;'Detailed Techniques'!F118&amp;","))+0,'DataSource-Tool-Coverage'!$B$2:$B$36)/(LEN(TRIM(F118))-LEN(SUBSTITUTE(TRIM(F118),",",""))+1)</f>
        <v>1</v>
      </c>
      <c r="M118" s="20" t="str">
        <f t="shared" si="9"/>
        <v>80-100</v>
      </c>
      <c r="N118" s="23">
        <f>SUMPRODUCT(ISNUMBER(SEARCH(""&amp;'DataSource-Tool-Coverage'!A$2:A$36&amp;","," "&amp;'Detailed Techniques'!F118&amp;","))+0,'DataSource-Tool-Coverage'!$C$2:$C$36)/(LEN(TRIM(F118))-LEN(SUBSTITUTE(TRIM(F118),",",""))+1)</f>
        <v>1</v>
      </c>
      <c r="O118" s="20" t="str">
        <f t="shared" si="10"/>
        <v>80-100</v>
      </c>
      <c r="P118" s="23">
        <f>SUMPRODUCT(ISNUMBER(SEARCH(""&amp;'DataSource-Tool-Coverage'!A$2:A$36&amp;","," "&amp;'Detailed Techniques'!F118&amp;","))+0,'DataSource-Tool-Coverage'!$D$2:$D$36)/(LEN(TRIM(F118))-LEN(SUBSTITUTE(TRIM(F118),",",""))+1)</f>
        <v>0</v>
      </c>
      <c r="Q118" s="20" t="str">
        <f t="shared" si="11"/>
        <v>0-20</v>
      </c>
      <c r="R118" s="23">
        <f>SUMPRODUCT(ISNUMBER(SEARCH(""&amp;'DataSource-Tool-Coverage'!A$2:A$36&amp;","," "&amp;'Detailed Techniques'!F118&amp;","))+0,'DataSource-Tool-Coverage'!$E$2:$E$36)/(LEN(TRIM(F118))-LEN(SUBSTITUTE(TRIM(F118),",",""))+1)</f>
        <v>0.25</v>
      </c>
      <c r="S118" s="20" t="str">
        <f t="shared" si="12"/>
        <v>20-40</v>
      </c>
      <c r="T118" s="23">
        <f>SUMPRODUCT(ISNUMBER(SEARCH(""&amp;'DataSource-Tool-Coverage'!A$2:A$36&amp;","," "&amp;'Detailed Techniques'!F118&amp;","))+0,'DataSource-Tool-Coverage'!$F$2:$F$36)/(LEN(TRIM(F118))-LEN(SUBSTITUTE(TRIM(F118),",",""))+1)</f>
        <v>0.5</v>
      </c>
      <c r="U118" s="20" t="str">
        <f t="shared" si="13"/>
        <v>40-60</v>
      </c>
      <c r="V118" s="23">
        <f>SUMPRODUCT(ISNUMBER(SEARCH(""&amp;'DataSource-Tool-Coverage'!A$2:A$36&amp;","," "&amp;'Detailed Techniques'!F118&amp;","))+0,'DataSource-Tool-Coverage'!$G$2:$G$36)/(LEN(TRIM(F118))-LEN(SUBSTITUTE(TRIM(F118),",",""))+1)</f>
        <v>0</v>
      </c>
      <c r="W118" s="20" t="str">
        <f t="shared" si="14"/>
        <v>0-20</v>
      </c>
      <c r="X118" s="23">
        <f>SUMPRODUCT(ISNUMBER(SEARCH(""&amp;'DataSource-Tool-Coverage'!A$2:A$36&amp;","," "&amp;'Detailed Techniques'!F118&amp;","))+0,'DataSource-Tool-Coverage'!$H$2:$H$36)/(LEN(TRIM(F118))-LEN(SUBSTITUTE(TRIM(F118),",",""))+1)</f>
        <v>0</v>
      </c>
      <c r="Y118" s="20" t="str">
        <f t="shared" si="15"/>
        <v>0-20</v>
      </c>
    </row>
    <row r="119" spans="1:25" ht="90" x14ac:dyDescent="0.2">
      <c r="A119" s="8" t="s">
        <v>48</v>
      </c>
      <c r="B119" s="8" t="s">
        <v>628</v>
      </c>
      <c r="C119" s="8" t="s">
        <v>301</v>
      </c>
      <c r="D119" s="10" t="s">
        <v>407</v>
      </c>
      <c r="E119" s="10" t="s">
        <v>408</v>
      </c>
      <c r="F119" s="22" t="s">
        <v>830</v>
      </c>
      <c r="G119" s="10" t="str">
        <f>INDEX('Score Defs'!A$3:A$8,MATCH('Detailed Techniques'!K119,'Score Defs'!B$3:B$8,0))</f>
        <v>Poor</v>
      </c>
      <c r="H119" s="66">
        <f>FLOOR(SUMPRODUCT(ISNUMBER(SEARCH(""&amp;'DataQuality-Scores'!A$3:A$37&amp;","," "&amp;'Detailed Techniques'!F119&amp;","))+0,'DataQuality-Scores'!B$3:B$37)/(LEN(TRIM(F119))-LEN(SUBSTITUTE(TRIM(F119),",",""))+1),1)</f>
        <v>1</v>
      </c>
      <c r="I119" s="66">
        <v>3</v>
      </c>
      <c r="J119" s="66">
        <v>1</v>
      </c>
      <c r="K119" s="66">
        <f t="shared" si="8"/>
        <v>1</v>
      </c>
      <c r="L119" s="23">
        <f>SUMPRODUCT(ISNUMBER(SEARCH(""&amp;'DataSource-Tool-Coverage'!A$2:A$36&amp;","," "&amp;'Detailed Techniques'!F119&amp;","))+0,'DataSource-Tool-Coverage'!$B$2:$B$36)/(LEN(TRIM(F119))-LEN(SUBSTITUTE(TRIM(F119),",",""))+1)</f>
        <v>1</v>
      </c>
      <c r="M119" s="20" t="str">
        <f t="shared" si="9"/>
        <v>80-100</v>
      </c>
      <c r="N119" s="23">
        <f>SUMPRODUCT(ISNUMBER(SEARCH(""&amp;'DataSource-Tool-Coverage'!A$2:A$36&amp;","," "&amp;'Detailed Techniques'!F119&amp;","))+0,'DataSource-Tool-Coverage'!$C$2:$C$36)/(LEN(TRIM(F119))-LEN(SUBSTITUTE(TRIM(F119),",",""))+1)</f>
        <v>1</v>
      </c>
      <c r="O119" s="20" t="str">
        <f t="shared" si="10"/>
        <v>80-100</v>
      </c>
      <c r="P119" s="23">
        <f>SUMPRODUCT(ISNUMBER(SEARCH(""&amp;'DataSource-Tool-Coverage'!A$2:A$36&amp;","," "&amp;'Detailed Techniques'!F119&amp;","))+0,'DataSource-Tool-Coverage'!$D$2:$D$36)/(LEN(TRIM(F119))-LEN(SUBSTITUTE(TRIM(F119),",",""))+1)</f>
        <v>0</v>
      </c>
      <c r="Q119" s="20" t="str">
        <f t="shared" si="11"/>
        <v>0-20</v>
      </c>
      <c r="R119" s="23">
        <f>SUMPRODUCT(ISNUMBER(SEARCH(""&amp;'DataSource-Tool-Coverage'!A$2:A$36&amp;","," "&amp;'Detailed Techniques'!F119&amp;","))+0,'DataSource-Tool-Coverage'!$E$2:$E$36)/(LEN(TRIM(F119))-LEN(SUBSTITUTE(TRIM(F119),",",""))+1)</f>
        <v>0.5</v>
      </c>
      <c r="S119" s="20" t="str">
        <f t="shared" si="12"/>
        <v>40-60</v>
      </c>
      <c r="T119" s="23">
        <f>SUMPRODUCT(ISNUMBER(SEARCH(""&amp;'DataSource-Tool-Coverage'!A$2:A$36&amp;","," "&amp;'Detailed Techniques'!F119&amp;","))+0,'DataSource-Tool-Coverage'!$F$2:$F$36)/(LEN(TRIM(F119))-LEN(SUBSTITUTE(TRIM(F119),",",""))+1)</f>
        <v>0.5</v>
      </c>
      <c r="U119" s="20" t="str">
        <f t="shared" si="13"/>
        <v>40-60</v>
      </c>
      <c r="V119" s="23">
        <f>SUMPRODUCT(ISNUMBER(SEARCH(""&amp;'DataSource-Tool-Coverage'!A$2:A$36&amp;","," "&amp;'Detailed Techniques'!F119&amp;","))+0,'DataSource-Tool-Coverage'!$G$2:$G$36)/(LEN(TRIM(F119))-LEN(SUBSTITUTE(TRIM(F119),",",""))+1)</f>
        <v>0</v>
      </c>
      <c r="W119" s="20" t="str">
        <f t="shared" si="14"/>
        <v>0-20</v>
      </c>
      <c r="X119" s="23">
        <f>SUMPRODUCT(ISNUMBER(SEARCH(""&amp;'DataSource-Tool-Coverage'!A$2:A$36&amp;","," "&amp;'Detailed Techniques'!F119&amp;","))+0,'DataSource-Tool-Coverage'!$H$2:$H$36)/(LEN(TRIM(F119))-LEN(SUBSTITUTE(TRIM(F119),",",""))+1)</f>
        <v>0</v>
      </c>
      <c r="Y119" s="20" t="str">
        <f t="shared" si="15"/>
        <v>0-20</v>
      </c>
    </row>
    <row r="120" spans="1:25" ht="120" x14ac:dyDescent="0.2">
      <c r="A120" s="8" t="s">
        <v>25</v>
      </c>
      <c r="B120" s="8" t="s">
        <v>7</v>
      </c>
      <c r="C120" s="8" t="s">
        <v>302</v>
      </c>
      <c r="D120" s="10" t="s">
        <v>326</v>
      </c>
      <c r="E120" s="10" t="s">
        <v>327</v>
      </c>
      <c r="F120" s="22" t="s">
        <v>831</v>
      </c>
      <c r="G120" s="10" t="str">
        <f>INDEX('Score Defs'!A$3:A$8,MATCH('Detailed Techniques'!K120,'Score Defs'!B$3:B$8,0))</f>
        <v>Poor</v>
      </c>
      <c r="H120" s="66">
        <f>FLOOR(SUMPRODUCT(ISNUMBER(SEARCH(""&amp;'DataQuality-Scores'!A$3:A$37&amp;","," "&amp;'Detailed Techniques'!F120&amp;","))+0,'DataQuality-Scores'!B$3:B$37)/(LEN(TRIM(F120))-LEN(SUBSTITUTE(TRIM(F120),",",""))+1),1)</f>
        <v>1</v>
      </c>
      <c r="I120" s="66">
        <v>3</v>
      </c>
      <c r="J120" s="66">
        <v>1</v>
      </c>
      <c r="K120" s="66">
        <f t="shared" si="8"/>
        <v>1</v>
      </c>
      <c r="L120" s="23">
        <f>SUMPRODUCT(ISNUMBER(SEARCH(""&amp;'DataSource-Tool-Coverage'!A$2:A$36&amp;","," "&amp;'Detailed Techniques'!F120&amp;","))+0,'DataSource-Tool-Coverage'!$B$2:$B$36)/(LEN(TRIM(F120))-LEN(SUBSTITUTE(TRIM(F120),",",""))+1)</f>
        <v>1</v>
      </c>
      <c r="M120" s="20" t="str">
        <f t="shared" si="9"/>
        <v>80-100</v>
      </c>
      <c r="N120" s="23">
        <f>SUMPRODUCT(ISNUMBER(SEARCH(""&amp;'DataSource-Tool-Coverage'!A$2:A$36&amp;","," "&amp;'Detailed Techniques'!F120&amp;","))+0,'DataSource-Tool-Coverage'!$C$2:$C$36)/(LEN(TRIM(F120))-LEN(SUBSTITUTE(TRIM(F120),",",""))+1)</f>
        <v>0.66666666666666663</v>
      </c>
      <c r="O120" s="20" t="str">
        <f t="shared" si="10"/>
        <v>60-80</v>
      </c>
      <c r="P120" s="23">
        <f>SUMPRODUCT(ISNUMBER(SEARCH(""&amp;'DataSource-Tool-Coverage'!A$2:A$36&amp;","," "&amp;'Detailed Techniques'!F120&amp;","))+0,'DataSource-Tool-Coverage'!$D$2:$D$36)/(LEN(TRIM(F120))-LEN(SUBSTITUTE(TRIM(F120),",",""))+1)</f>
        <v>0</v>
      </c>
      <c r="Q120" s="20" t="str">
        <f t="shared" si="11"/>
        <v>0-20</v>
      </c>
      <c r="R120" s="23">
        <f>SUMPRODUCT(ISNUMBER(SEARCH(""&amp;'DataSource-Tool-Coverage'!A$2:A$36&amp;","," "&amp;'Detailed Techniques'!F120&amp;","))+0,'DataSource-Tool-Coverage'!$E$2:$E$36)/(LEN(TRIM(F120))-LEN(SUBSTITUTE(TRIM(F120),",",""))+1)</f>
        <v>0.66666666666666663</v>
      </c>
      <c r="S120" s="20" t="str">
        <f t="shared" si="12"/>
        <v>60-80</v>
      </c>
      <c r="T120" s="23">
        <f>SUMPRODUCT(ISNUMBER(SEARCH(""&amp;'DataSource-Tool-Coverage'!A$2:A$36&amp;","," "&amp;'Detailed Techniques'!F120&amp;","))+0,'DataSource-Tool-Coverage'!$F$2:$F$36)/(LEN(TRIM(F120))-LEN(SUBSTITUTE(TRIM(F120),",",""))+1)</f>
        <v>0.33333333333333331</v>
      </c>
      <c r="U120" s="20" t="str">
        <f t="shared" si="13"/>
        <v>20-40</v>
      </c>
      <c r="V120" s="23">
        <f>SUMPRODUCT(ISNUMBER(SEARCH(""&amp;'DataSource-Tool-Coverage'!A$2:A$36&amp;","," "&amp;'Detailed Techniques'!F120&amp;","))+0,'DataSource-Tool-Coverage'!$G$2:$G$36)/(LEN(TRIM(F120))-LEN(SUBSTITUTE(TRIM(F120),",",""))+1)</f>
        <v>0</v>
      </c>
      <c r="W120" s="20" t="str">
        <f t="shared" si="14"/>
        <v>0-20</v>
      </c>
      <c r="X120" s="23">
        <f>SUMPRODUCT(ISNUMBER(SEARCH(""&amp;'DataSource-Tool-Coverage'!A$2:A$36&amp;","," "&amp;'Detailed Techniques'!F120&amp;","))+0,'DataSource-Tool-Coverage'!$H$2:$H$36)/(LEN(TRIM(F120))-LEN(SUBSTITUTE(TRIM(F120),",",""))+1)</f>
        <v>0</v>
      </c>
      <c r="Y120" s="20" t="str">
        <f t="shared" si="15"/>
        <v>0-20</v>
      </c>
    </row>
    <row r="121" spans="1:25" ht="90" x14ac:dyDescent="0.2">
      <c r="A121" s="8" t="s">
        <v>61</v>
      </c>
      <c r="B121" s="8" t="s">
        <v>4</v>
      </c>
      <c r="C121" s="8" t="s">
        <v>303</v>
      </c>
      <c r="D121" s="10" t="s">
        <v>304</v>
      </c>
      <c r="E121" s="10" t="s">
        <v>354</v>
      </c>
      <c r="F121" s="22"/>
      <c r="G121" s="10" t="str">
        <f>INDEX('Score Defs'!A$3:A$8,MATCH('Detailed Techniques'!K121,'Score Defs'!B$3:B$8,0))</f>
        <v>Poor</v>
      </c>
      <c r="H121" s="66">
        <f>FLOOR(SUMPRODUCT(ISNUMBER(SEARCH(""&amp;'DataQuality-Scores'!A$3:A$37&amp;","," "&amp;'Detailed Techniques'!F121&amp;","))+0,'DataQuality-Scores'!B$3:B$37)/(LEN(TRIM(F121))-LEN(SUBSTITUTE(TRIM(F121),",",""))+1),1)</f>
        <v>0</v>
      </c>
      <c r="I121" s="66">
        <v>3</v>
      </c>
      <c r="J121" s="66">
        <v>1</v>
      </c>
      <c r="K121" s="66">
        <f t="shared" si="8"/>
        <v>1</v>
      </c>
      <c r="L121" s="23">
        <f>SUMPRODUCT(ISNUMBER(SEARCH(""&amp;'DataSource-Tool-Coverage'!A$2:A$36&amp;","," "&amp;'Detailed Techniques'!F121&amp;","))+0,'DataSource-Tool-Coverage'!$B$2:$B$36)/(LEN(TRIM(F121))-LEN(SUBSTITUTE(TRIM(F121),",",""))+1)</f>
        <v>0</v>
      </c>
      <c r="M121" s="20" t="str">
        <f t="shared" si="9"/>
        <v>0-20</v>
      </c>
      <c r="N121" s="23">
        <f>SUMPRODUCT(ISNUMBER(SEARCH(""&amp;'DataSource-Tool-Coverage'!A$2:A$36&amp;","," "&amp;'Detailed Techniques'!F121&amp;","))+0,'DataSource-Tool-Coverage'!$C$2:$C$36)/(LEN(TRIM(F121))-LEN(SUBSTITUTE(TRIM(F121),",",""))+1)</f>
        <v>0</v>
      </c>
      <c r="O121" s="20" t="str">
        <f t="shared" si="10"/>
        <v>0-20</v>
      </c>
      <c r="P121" s="23">
        <f>SUMPRODUCT(ISNUMBER(SEARCH(""&amp;'DataSource-Tool-Coverage'!A$2:A$36&amp;","," "&amp;'Detailed Techniques'!F121&amp;","))+0,'DataSource-Tool-Coverage'!$D$2:$D$36)/(LEN(TRIM(F121))-LEN(SUBSTITUTE(TRIM(F121),",",""))+1)</f>
        <v>0</v>
      </c>
      <c r="Q121" s="20" t="str">
        <f t="shared" si="11"/>
        <v>0-20</v>
      </c>
      <c r="R121" s="23">
        <f>SUMPRODUCT(ISNUMBER(SEARCH(""&amp;'DataSource-Tool-Coverage'!A$2:A$36&amp;","," "&amp;'Detailed Techniques'!F121&amp;","))+0,'DataSource-Tool-Coverage'!$E$2:$E$36)/(LEN(TRIM(F121))-LEN(SUBSTITUTE(TRIM(F121),",",""))+1)</f>
        <v>0</v>
      </c>
      <c r="S121" s="20" t="str">
        <f t="shared" si="12"/>
        <v>0-20</v>
      </c>
      <c r="T121" s="23">
        <f>SUMPRODUCT(ISNUMBER(SEARCH(""&amp;'DataSource-Tool-Coverage'!A$2:A$36&amp;","," "&amp;'Detailed Techniques'!F121&amp;","))+0,'DataSource-Tool-Coverage'!$F$2:$F$36)/(LEN(TRIM(F121))-LEN(SUBSTITUTE(TRIM(F121),",",""))+1)</f>
        <v>0</v>
      </c>
      <c r="U121" s="20" t="str">
        <f t="shared" si="13"/>
        <v>0-20</v>
      </c>
      <c r="V121" s="23">
        <f>SUMPRODUCT(ISNUMBER(SEARCH(""&amp;'DataSource-Tool-Coverage'!A$2:A$36&amp;","," "&amp;'Detailed Techniques'!F121&amp;","))+0,'DataSource-Tool-Coverage'!$G$2:$G$36)/(LEN(TRIM(F121))-LEN(SUBSTITUTE(TRIM(F121),",",""))+1)</f>
        <v>0</v>
      </c>
      <c r="W121" s="20" t="str">
        <f t="shared" si="14"/>
        <v>0-20</v>
      </c>
      <c r="X121" s="23">
        <f>SUMPRODUCT(ISNUMBER(SEARCH(""&amp;'DataSource-Tool-Coverage'!A$2:A$36&amp;","," "&amp;'Detailed Techniques'!F121&amp;","))+0,'DataSource-Tool-Coverage'!$H$2:$H$36)/(LEN(TRIM(F121))-LEN(SUBSTITUTE(TRIM(F121),",",""))+1)</f>
        <v>0</v>
      </c>
      <c r="Y121" s="20" t="str">
        <f t="shared" si="15"/>
        <v>0-20</v>
      </c>
    </row>
    <row r="122" spans="1:25" ht="90" x14ac:dyDescent="0.2">
      <c r="A122" s="8" t="s">
        <v>79</v>
      </c>
      <c r="B122" s="8" t="s">
        <v>628</v>
      </c>
      <c r="C122" s="8" t="s">
        <v>305</v>
      </c>
      <c r="D122" s="10" t="s">
        <v>451</v>
      </c>
      <c r="E122" s="10" t="s">
        <v>452</v>
      </c>
      <c r="F122" s="22" t="s">
        <v>830</v>
      </c>
      <c r="G122" s="10" t="str">
        <f>INDEX('Score Defs'!A$3:A$8,MATCH('Detailed Techniques'!K122,'Score Defs'!B$3:B$8,0))</f>
        <v>Poor</v>
      </c>
      <c r="H122" s="66">
        <f>FLOOR(SUMPRODUCT(ISNUMBER(SEARCH(""&amp;'DataQuality-Scores'!A$3:A$37&amp;","," "&amp;'Detailed Techniques'!F122&amp;","))+0,'DataQuality-Scores'!B$3:B$37)/(LEN(TRIM(F122))-LEN(SUBSTITUTE(TRIM(F122),",",""))+1),1)</f>
        <v>1</v>
      </c>
      <c r="I122" s="66">
        <v>3</v>
      </c>
      <c r="J122" s="66">
        <v>1</v>
      </c>
      <c r="K122" s="66">
        <f t="shared" si="8"/>
        <v>1</v>
      </c>
      <c r="L122" s="23">
        <f>SUMPRODUCT(ISNUMBER(SEARCH(""&amp;'DataSource-Tool-Coverage'!A$2:A$36&amp;","," "&amp;'Detailed Techniques'!F122&amp;","))+0,'DataSource-Tool-Coverage'!$B$2:$B$36)/(LEN(TRIM(F122))-LEN(SUBSTITUTE(TRIM(F122),",",""))+1)</f>
        <v>1</v>
      </c>
      <c r="M122" s="20" t="str">
        <f t="shared" si="9"/>
        <v>80-100</v>
      </c>
      <c r="N122" s="23">
        <f>SUMPRODUCT(ISNUMBER(SEARCH(""&amp;'DataSource-Tool-Coverage'!A$2:A$36&amp;","," "&amp;'Detailed Techniques'!F122&amp;","))+0,'DataSource-Tool-Coverage'!$C$2:$C$36)/(LEN(TRIM(F122))-LEN(SUBSTITUTE(TRIM(F122),",",""))+1)</f>
        <v>1</v>
      </c>
      <c r="O122" s="20" t="str">
        <f t="shared" si="10"/>
        <v>80-100</v>
      </c>
      <c r="P122" s="23">
        <f>SUMPRODUCT(ISNUMBER(SEARCH(""&amp;'DataSource-Tool-Coverage'!A$2:A$36&amp;","," "&amp;'Detailed Techniques'!F122&amp;","))+0,'DataSource-Tool-Coverage'!$D$2:$D$36)/(LEN(TRIM(F122))-LEN(SUBSTITUTE(TRIM(F122),",",""))+1)</f>
        <v>0</v>
      </c>
      <c r="Q122" s="20" t="str">
        <f t="shared" si="11"/>
        <v>0-20</v>
      </c>
      <c r="R122" s="23">
        <f>SUMPRODUCT(ISNUMBER(SEARCH(""&amp;'DataSource-Tool-Coverage'!A$2:A$36&amp;","," "&amp;'Detailed Techniques'!F122&amp;","))+0,'DataSource-Tool-Coverage'!$E$2:$E$36)/(LEN(TRIM(F122))-LEN(SUBSTITUTE(TRIM(F122),",",""))+1)</f>
        <v>0.5</v>
      </c>
      <c r="S122" s="20" t="str">
        <f t="shared" si="12"/>
        <v>40-60</v>
      </c>
      <c r="T122" s="23">
        <f>SUMPRODUCT(ISNUMBER(SEARCH(""&amp;'DataSource-Tool-Coverage'!A$2:A$36&amp;","," "&amp;'Detailed Techniques'!F122&amp;","))+0,'DataSource-Tool-Coverage'!$F$2:$F$36)/(LEN(TRIM(F122))-LEN(SUBSTITUTE(TRIM(F122),",",""))+1)</f>
        <v>0.5</v>
      </c>
      <c r="U122" s="20" t="str">
        <f t="shared" si="13"/>
        <v>40-60</v>
      </c>
      <c r="V122" s="23">
        <f>SUMPRODUCT(ISNUMBER(SEARCH(""&amp;'DataSource-Tool-Coverage'!A$2:A$36&amp;","," "&amp;'Detailed Techniques'!F122&amp;","))+0,'DataSource-Tool-Coverage'!$G$2:$G$36)/(LEN(TRIM(F122))-LEN(SUBSTITUTE(TRIM(F122),",",""))+1)</f>
        <v>0</v>
      </c>
      <c r="W122" s="20" t="str">
        <f t="shared" si="14"/>
        <v>0-20</v>
      </c>
      <c r="X122" s="23">
        <f>SUMPRODUCT(ISNUMBER(SEARCH(""&amp;'DataSource-Tool-Coverage'!A$2:A$36&amp;","," "&amp;'Detailed Techniques'!F122&amp;","))+0,'DataSource-Tool-Coverage'!$H$2:$H$36)/(LEN(TRIM(F122))-LEN(SUBSTITUTE(TRIM(F122),",",""))+1)</f>
        <v>0</v>
      </c>
      <c r="Y122" s="20" t="str">
        <f t="shared" si="15"/>
        <v>0-20</v>
      </c>
    </row>
    <row r="123" spans="1:25" ht="120" x14ac:dyDescent="0.2">
      <c r="A123" s="8" t="s">
        <v>46</v>
      </c>
      <c r="B123" s="8" t="s">
        <v>665</v>
      </c>
      <c r="C123" s="8" t="s">
        <v>306</v>
      </c>
      <c r="D123" s="10" t="s">
        <v>351</v>
      </c>
      <c r="E123" s="10" t="s">
        <v>352</v>
      </c>
      <c r="F123" s="22" t="s">
        <v>832</v>
      </c>
      <c r="G123" s="10" t="str">
        <f>INDEX('Score Defs'!A$3:A$8,MATCH('Detailed Techniques'!K123,'Score Defs'!B$3:B$8,0))</f>
        <v>Poor</v>
      </c>
      <c r="H123" s="66">
        <f>FLOOR(SUMPRODUCT(ISNUMBER(SEARCH(""&amp;'DataQuality-Scores'!A$3:A$37&amp;","," "&amp;'Detailed Techniques'!F123&amp;","))+0,'DataQuality-Scores'!B$3:B$37)/(LEN(TRIM(F123))-LEN(SUBSTITUTE(TRIM(F123),",",""))+1),1)</f>
        <v>1</v>
      </c>
      <c r="I123" s="66">
        <v>3</v>
      </c>
      <c r="J123" s="66">
        <v>1</v>
      </c>
      <c r="K123" s="66">
        <f t="shared" si="8"/>
        <v>1</v>
      </c>
      <c r="L123" s="23">
        <f>SUMPRODUCT(ISNUMBER(SEARCH(""&amp;'DataSource-Tool-Coverage'!A$2:A$36&amp;","," "&amp;'Detailed Techniques'!F123&amp;","))+0,'DataSource-Tool-Coverage'!$B$2:$B$36)/(LEN(TRIM(F123))-LEN(SUBSTITUTE(TRIM(F123),",",""))+1)</f>
        <v>1</v>
      </c>
      <c r="M123" s="20" t="str">
        <f t="shared" si="9"/>
        <v>80-100</v>
      </c>
      <c r="N123" s="23">
        <f>SUMPRODUCT(ISNUMBER(SEARCH(""&amp;'DataSource-Tool-Coverage'!A$2:A$36&amp;","," "&amp;'Detailed Techniques'!F123&amp;","))+0,'DataSource-Tool-Coverage'!$C$2:$C$36)/(LEN(TRIM(F123))-LEN(SUBSTITUTE(TRIM(F123),",",""))+1)</f>
        <v>1</v>
      </c>
      <c r="O123" s="20" t="str">
        <f t="shared" si="10"/>
        <v>80-100</v>
      </c>
      <c r="P123" s="23">
        <f>SUMPRODUCT(ISNUMBER(SEARCH(""&amp;'DataSource-Tool-Coverage'!A$2:A$36&amp;","," "&amp;'Detailed Techniques'!F123&amp;","))+0,'DataSource-Tool-Coverage'!$D$2:$D$36)/(LEN(TRIM(F123))-LEN(SUBSTITUTE(TRIM(F123),",",""))+1)</f>
        <v>0</v>
      </c>
      <c r="Q123" s="20" t="str">
        <f t="shared" si="11"/>
        <v>0-20</v>
      </c>
      <c r="R123" s="23">
        <f>SUMPRODUCT(ISNUMBER(SEARCH(""&amp;'DataSource-Tool-Coverage'!A$2:A$36&amp;","," "&amp;'Detailed Techniques'!F123&amp;","))+0,'DataSource-Tool-Coverage'!$E$2:$E$36)/(LEN(TRIM(F123))-LEN(SUBSTITUTE(TRIM(F123),",",""))+1)</f>
        <v>0</v>
      </c>
      <c r="S123" s="20" t="str">
        <f t="shared" si="12"/>
        <v>0-20</v>
      </c>
      <c r="T123" s="23">
        <f>SUMPRODUCT(ISNUMBER(SEARCH(""&amp;'DataSource-Tool-Coverage'!A$2:A$36&amp;","," "&amp;'Detailed Techniques'!F123&amp;","))+0,'DataSource-Tool-Coverage'!$F$2:$F$36)/(LEN(TRIM(F123))-LEN(SUBSTITUTE(TRIM(F123),",",""))+1)</f>
        <v>0.66666666666666663</v>
      </c>
      <c r="U123" s="20" t="str">
        <f t="shared" si="13"/>
        <v>60-80</v>
      </c>
      <c r="V123" s="23">
        <f>SUMPRODUCT(ISNUMBER(SEARCH(""&amp;'DataSource-Tool-Coverage'!A$2:A$36&amp;","," "&amp;'Detailed Techniques'!F123&amp;","))+0,'DataSource-Tool-Coverage'!$G$2:$G$36)/(LEN(TRIM(F123))-LEN(SUBSTITUTE(TRIM(F123),",",""))+1)</f>
        <v>0</v>
      </c>
      <c r="W123" s="20" t="str">
        <f t="shared" si="14"/>
        <v>0-20</v>
      </c>
      <c r="X123" s="23">
        <f>SUMPRODUCT(ISNUMBER(SEARCH(""&amp;'DataSource-Tool-Coverage'!A$2:A$36&amp;","," "&amp;'Detailed Techniques'!F123&amp;","))+0,'DataSource-Tool-Coverage'!$H$2:$H$36)/(LEN(TRIM(F123))-LEN(SUBSTITUTE(TRIM(F123),",",""))+1)</f>
        <v>0</v>
      </c>
      <c r="Y123" s="20" t="str">
        <f t="shared" si="15"/>
        <v>0-20</v>
      </c>
    </row>
    <row r="124" spans="1:25" ht="105" x14ac:dyDescent="0.2">
      <c r="A124" s="8" t="s">
        <v>16</v>
      </c>
      <c r="B124" s="8" t="s">
        <v>7</v>
      </c>
      <c r="C124" s="8" t="s">
        <v>307</v>
      </c>
      <c r="D124" s="10" t="s">
        <v>527</v>
      </c>
      <c r="E124" s="10" t="s">
        <v>528</v>
      </c>
      <c r="F124" s="22" t="s">
        <v>827</v>
      </c>
      <c r="G124" s="10" t="str">
        <f>INDEX('Score Defs'!A$3:A$8,MATCH('Detailed Techniques'!K124,'Score Defs'!B$3:B$8,0))</f>
        <v>Poor</v>
      </c>
      <c r="H124" s="66">
        <f>FLOOR(SUMPRODUCT(ISNUMBER(SEARCH(""&amp;'DataQuality-Scores'!A$3:A$37&amp;","," "&amp;'Detailed Techniques'!F124&amp;","))+0,'DataQuality-Scores'!B$3:B$37)/(LEN(TRIM(F124))-LEN(SUBSTITUTE(TRIM(F124),",",""))+1),1)</f>
        <v>1</v>
      </c>
      <c r="I124" s="66">
        <v>3</v>
      </c>
      <c r="J124" s="66">
        <v>1</v>
      </c>
      <c r="K124" s="66">
        <f t="shared" si="8"/>
        <v>1</v>
      </c>
      <c r="L124" s="23">
        <f>SUMPRODUCT(ISNUMBER(SEARCH(""&amp;'DataSource-Tool-Coverage'!A$2:A$36&amp;","," "&amp;'Detailed Techniques'!F124&amp;","))+0,'DataSource-Tool-Coverage'!$B$2:$B$36)/(LEN(TRIM(F124))-LEN(SUBSTITUTE(TRIM(F124),",",""))+1)</f>
        <v>1</v>
      </c>
      <c r="M124" s="20" t="str">
        <f t="shared" si="9"/>
        <v>80-100</v>
      </c>
      <c r="N124" s="23">
        <f>SUMPRODUCT(ISNUMBER(SEARCH(""&amp;'DataSource-Tool-Coverage'!A$2:A$36&amp;","," "&amp;'Detailed Techniques'!F124&amp;","))+0,'DataSource-Tool-Coverage'!$C$2:$C$36)/(LEN(TRIM(F124))-LEN(SUBSTITUTE(TRIM(F124),",",""))+1)</f>
        <v>0.66666666666666663</v>
      </c>
      <c r="O124" s="20" t="str">
        <f t="shared" si="10"/>
        <v>60-80</v>
      </c>
      <c r="P124" s="23">
        <f>SUMPRODUCT(ISNUMBER(SEARCH(""&amp;'DataSource-Tool-Coverage'!A$2:A$36&amp;","," "&amp;'Detailed Techniques'!F124&amp;","))+0,'DataSource-Tool-Coverage'!$D$2:$D$36)/(LEN(TRIM(F124))-LEN(SUBSTITUTE(TRIM(F124),",",""))+1)</f>
        <v>0</v>
      </c>
      <c r="Q124" s="20" t="str">
        <f t="shared" si="11"/>
        <v>0-20</v>
      </c>
      <c r="R124" s="23">
        <f>SUMPRODUCT(ISNUMBER(SEARCH(""&amp;'DataSource-Tool-Coverage'!A$2:A$36&amp;","," "&amp;'Detailed Techniques'!F124&amp;","))+0,'DataSource-Tool-Coverage'!$E$2:$E$36)/(LEN(TRIM(F124))-LEN(SUBSTITUTE(TRIM(F124),",",""))+1)</f>
        <v>0.66666666666666663</v>
      </c>
      <c r="S124" s="20" t="str">
        <f t="shared" si="12"/>
        <v>60-80</v>
      </c>
      <c r="T124" s="23">
        <f>SUMPRODUCT(ISNUMBER(SEARCH(""&amp;'DataSource-Tool-Coverage'!A$2:A$36&amp;","," "&amp;'Detailed Techniques'!F124&amp;","))+0,'DataSource-Tool-Coverage'!$F$2:$F$36)/(LEN(TRIM(F124))-LEN(SUBSTITUTE(TRIM(F124),",",""))+1)</f>
        <v>1</v>
      </c>
      <c r="U124" s="20" t="str">
        <f t="shared" si="13"/>
        <v>80-100</v>
      </c>
      <c r="V124" s="23">
        <f>SUMPRODUCT(ISNUMBER(SEARCH(""&amp;'DataSource-Tool-Coverage'!A$2:A$36&amp;","," "&amp;'Detailed Techniques'!F124&amp;","))+0,'DataSource-Tool-Coverage'!$G$2:$G$36)/(LEN(TRIM(F124))-LEN(SUBSTITUTE(TRIM(F124),",",""))+1)</f>
        <v>0</v>
      </c>
      <c r="W124" s="20" t="str">
        <f t="shared" si="14"/>
        <v>0-20</v>
      </c>
      <c r="X124" s="23">
        <f>SUMPRODUCT(ISNUMBER(SEARCH(""&amp;'DataSource-Tool-Coverage'!A$2:A$36&amp;","," "&amp;'Detailed Techniques'!F124&amp;","))+0,'DataSource-Tool-Coverage'!$H$2:$H$36)/(LEN(TRIM(F124))-LEN(SUBSTITUTE(TRIM(F124),",",""))+1)</f>
        <v>0</v>
      </c>
      <c r="Y124" s="20" t="str">
        <f t="shared" si="15"/>
        <v>0-20</v>
      </c>
    </row>
    <row r="125" spans="1:25" ht="154.5" customHeight="1" x14ac:dyDescent="0.2">
      <c r="A125" s="8" t="s">
        <v>118</v>
      </c>
      <c r="B125" s="8" t="s">
        <v>4</v>
      </c>
      <c r="C125" s="8" t="s">
        <v>308</v>
      </c>
      <c r="D125" s="10" t="s">
        <v>521</v>
      </c>
      <c r="E125" s="21" t="s">
        <v>522</v>
      </c>
      <c r="F125" s="22" t="s">
        <v>833</v>
      </c>
      <c r="G125" s="10" t="str">
        <f>INDEX('Score Defs'!A$3:A$8,MATCH('Detailed Techniques'!K125,'Score Defs'!B$3:B$8,0))</f>
        <v>Poor</v>
      </c>
      <c r="H125" s="66">
        <f>FLOOR(SUMPRODUCT(ISNUMBER(SEARCH(""&amp;'DataQuality-Scores'!A$3:A$37&amp;","," "&amp;'Detailed Techniques'!F125&amp;","))+0,'DataQuality-Scores'!B$3:B$37)/(LEN(TRIM(F125))-LEN(SUBSTITUTE(TRIM(F125),",",""))+1),1)</f>
        <v>1</v>
      </c>
      <c r="I125" s="66">
        <v>3</v>
      </c>
      <c r="J125" s="66">
        <v>1</v>
      </c>
      <c r="K125" s="66">
        <f t="shared" si="8"/>
        <v>1</v>
      </c>
      <c r="L125" s="23">
        <f>SUMPRODUCT(ISNUMBER(SEARCH(""&amp;'DataSource-Tool-Coverage'!A$2:A$36&amp;","," "&amp;'Detailed Techniques'!F125&amp;","))+0,'DataSource-Tool-Coverage'!$B$2:$B$36)/(LEN(TRIM(F125))-LEN(SUBSTITUTE(TRIM(F125),",",""))+1)</f>
        <v>1</v>
      </c>
      <c r="M125" s="20" t="str">
        <f t="shared" si="9"/>
        <v>80-100</v>
      </c>
      <c r="N125" s="23">
        <f>SUMPRODUCT(ISNUMBER(SEARCH(""&amp;'DataSource-Tool-Coverage'!A$2:A$36&amp;","," "&amp;'Detailed Techniques'!F125&amp;","))+0,'DataSource-Tool-Coverage'!$C$2:$C$36)/(LEN(TRIM(F125))-LEN(SUBSTITUTE(TRIM(F125),",",""))+1)</f>
        <v>0.66666666666666663</v>
      </c>
      <c r="O125" s="20" t="str">
        <f t="shared" si="10"/>
        <v>60-80</v>
      </c>
      <c r="P125" s="23">
        <f>SUMPRODUCT(ISNUMBER(SEARCH(""&amp;'DataSource-Tool-Coverage'!A$2:A$36&amp;","," "&amp;'Detailed Techniques'!F125&amp;","))+0,'DataSource-Tool-Coverage'!$D$2:$D$36)/(LEN(TRIM(F125))-LEN(SUBSTITUTE(TRIM(F125),",",""))+1)</f>
        <v>0</v>
      </c>
      <c r="Q125" s="20" t="str">
        <f t="shared" si="11"/>
        <v>0-20</v>
      </c>
      <c r="R125" s="23">
        <f>SUMPRODUCT(ISNUMBER(SEARCH(""&amp;'DataSource-Tool-Coverage'!A$2:A$36&amp;","," "&amp;'Detailed Techniques'!F125&amp;","))+0,'DataSource-Tool-Coverage'!$E$2:$E$36)/(LEN(TRIM(F125))-LEN(SUBSTITUTE(TRIM(F125),",",""))+1)</f>
        <v>0.33333333333333331</v>
      </c>
      <c r="S125" s="20" t="str">
        <f t="shared" si="12"/>
        <v>20-40</v>
      </c>
      <c r="T125" s="23">
        <f>SUMPRODUCT(ISNUMBER(SEARCH(""&amp;'DataSource-Tool-Coverage'!A$2:A$36&amp;","," "&amp;'Detailed Techniques'!F125&amp;","))+0,'DataSource-Tool-Coverage'!$F$2:$F$36)/(LEN(TRIM(F125))-LEN(SUBSTITUTE(TRIM(F125),",",""))+1)</f>
        <v>0.66666666666666663</v>
      </c>
      <c r="U125" s="20" t="str">
        <f t="shared" si="13"/>
        <v>60-80</v>
      </c>
      <c r="V125" s="23">
        <f>SUMPRODUCT(ISNUMBER(SEARCH(""&amp;'DataSource-Tool-Coverage'!A$2:A$36&amp;","," "&amp;'Detailed Techniques'!F125&amp;","))+0,'DataSource-Tool-Coverage'!$G$2:$G$36)/(LEN(TRIM(F125))-LEN(SUBSTITUTE(TRIM(F125),",",""))+1)</f>
        <v>0</v>
      </c>
      <c r="W125" s="20" t="str">
        <f t="shared" si="14"/>
        <v>0-20</v>
      </c>
      <c r="X125" s="23">
        <f>SUMPRODUCT(ISNUMBER(SEARCH(""&amp;'DataSource-Tool-Coverage'!A$2:A$36&amp;","," "&amp;'Detailed Techniques'!F125&amp;","))+0,'DataSource-Tool-Coverage'!$H$2:$H$36)/(LEN(TRIM(F125))-LEN(SUBSTITUTE(TRIM(F125),",",""))+1)</f>
        <v>0</v>
      </c>
      <c r="Y125" s="20" t="str">
        <f t="shared" si="15"/>
        <v>0-20</v>
      </c>
    </row>
    <row r="126" spans="1:25" ht="105" x14ac:dyDescent="0.2">
      <c r="A126" s="8" t="s">
        <v>94</v>
      </c>
      <c r="B126" s="8" t="s">
        <v>7</v>
      </c>
      <c r="C126" s="8" t="s">
        <v>529</v>
      </c>
      <c r="D126" s="10" t="s">
        <v>530</v>
      </c>
      <c r="E126" s="10" t="s">
        <v>531</v>
      </c>
      <c r="F126" s="22" t="s">
        <v>834</v>
      </c>
      <c r="G126" s="10" t="str">
        <f>INDEX('Score Defs'!A$3:A$8,MATCH('Detailed Techniques'!K126,'Score Defs'!B$3:B$8,0))</f>
        <v>Poor</v>
      </c>
      <c r="H126" s="66">
        <f>FLOOR(SUMPRODUCT(ISNUMBER(SEARCH(""&amp;'DataQuality-Scores'!A$3:A$37&amp;","," "&amp;'Detailed Techniques'!F126&amp;","))+0,'DataQuality-Scores'!B$3:B$37)/(LEN(TRIM(F126))-LEN(SUBSTITUTE(TRIM(F126),",",""))+1),1)</f>
        <v>1</v>
      </c>
      <c r="I126" s="66">
        <v>3</v>
      </c>
      <c r="J126" s="66">
        <v>1</v>
      </c>
      <c r="K126" s="66">
        <f t="shared" si="8"/>
        <v>1</v>
      </c>
      <c r="L126" s="23">
        <f>SUMPRODUCT(ISNUMBER(SEARCH(""&amp;'DataSource-Tool-Coverage'!A$2:A$36&amp;","," "&amp;'Detailed Techniques'!F126&amp;","))+0,'DataSource-Tool-Coverage'!$B$2:$B$36)/(LEN(TRIM(F126))-LEN(SUBSTITUTE(TRIM(F126),",",""))+1)</f>
        <v>1</v>
      </c>
      <c r="M126" s="20" t="str">
        <f t="shared" si="9"/>
        <v>80-100</v>
      </c>
      <c r="N126" s="23">
        <f>SUMPRODUCT(ISNUMBER(SEARCH(""&amp;'DataSource-Tool-Coverage'!A$2:A$36&amp;","," "&amp;'Detailed Techniques'!F126&amp;","))+0,'DataSource-Tool-Coverage'!$C$2:$C$36)/(LEN(TRIM(F126))-LEN(SUBSTITUTE(TRIM(F126),",",""))+1)</f>
        <v>0.66666666666666663</v>
      </c>
      <c r="O126" s="20" t="str">
        <f t="shared" si="10"/>
        <v>60-80</v>
      </c>
      <c r="P126" s="23">
        <f>SUMPRODUCT(ISNUMBER(SEARCH(""&amp;'DataSource-Tool-Coverage'!A$2:A$36&amp;","," "&amp;'Detailed Techniques'!F126&amp;","))+0,'DataSource-Tool-Coverage'!$D$2:$D$36)/(LEN(TRIM(F126))-LEN(SUBSTITUTE(TRIM(F126),",",""))+1)</f>
        <v>0</v>
      </c>
      <c r="Q126" s="20" t="str">
        <f t="shared" si="11"/>
        <v>0-20</v>
      </c>
      <c r="R126" s="23">
        <f>SUMPRODUCT(ISNUMBER(SEARCH(""&amp;'DataSource-Tool-Coverage'!A$2:A$36&amp;","," "&amp;'Detailed Techniques'!F126&amp;","))+0,'DataSource-Tool-Coverage'!$E$2:$E$36)/(LEN(TRIM(F126))-LEN(SUBSTITUTE(TRIM(F126),",",""))+1)</f>
        <v>0.66666666666666663</v>
      </c>
      <c r="S126" s="20" t="str">
        <f t="shared" si="12"/>
        <v>60-80</v>
      </c>
      <c r="T126" s="23">
        <f>SUMPRODUCT(ISNUMBER(SEARCH(""&amp;'DataSource-Tool-Coverage'!A$2:A$36&amp;","," "&amp;'Detailed Techniques'!F126&amp;","))+0,'DataSource-Tool-Coverage'!$F$2:$F$36)/(LEN(TRIM(F126))-LEN(SUBSTITUTE(TRIM(F126),",",""))+1)</f>
        <v>1</v>
      </c>
      <c r="U126" s="20" t="str">
        <f t="shared" si="13"/>
        <v>80-100</v>
      </c>
      <c r="V126" s="23">
        <f>SUMPRODUCT(ISNUMBER(SEARCH(""&amp;'DataSource-Tool-Coverage'!A$2:A$36&amp;","," "&amp;'Detailed Techniques'!F126&amp;","))+0,'DataSource-Tool-Coverage'!$G$2:$G$36)/(LEN(TRIM(F126))-LEN(SUBSTITUTE(TRIM(F126),",",""))+1)</f>
        <v>0</v>
      </c>
      <c r="W126" s="20" t="str">
        <f t="shared" si="14"/>
        <v>0-20</v>
      </c>
      <c r="X126" s="23">
        <f>SUMPRODUCT(ISNUMBER(SEARCH(""&amp;'DataSource-Tool-Coverage'!A$2:A$36&amp;","," "&amp;'Detailed Techniques'!F126&amp;","))+0,'DataSource-Tool-Coverage'!$H$2:$H$36)/(LEN(TRIM(F126))-LEN(SUBSTITUTE(TRIM(F126),",",""))+1)</f>
        <v>0</v>
      </c>
      <c r="Y126" s="20" t="str">
        <f t="shared" si="15"/>
        <v>0-20</v>
      </c>
    </row>
    <row r="127" spans="1:25" ht="105" x14ac:dyDescent="0.2">
      <c r="A127" s="8" t="s">
        <v>129</v>
      </c>
      <c r="B127" s="8" t="s">
        <v>2</v>
      </c>
      <c r="C127" s="8" t="s">
        <v>309</v>
      </c>
      <c r="D127" s="10" t="s">
        <v>519</v>
      </c>
      <c r="E127" s="10" t="s">
        <v>520</v>
      </c>
      <c r="F127" s="22" t="s">
        <v>835</v>
      </c>
      <c r="G127" s="10" t="str">
        <f>INDEX('Score Defs'!A$3:A$8,MATCH('Detailed Techniques'!K127,'Score Defs'!B$3:B$8,0))</f>
        <v>Poor</v>
      </c>
      <c r="H127" s="66">
        <f>FLOOR(SUMPRODUCT(ISNUMBER(SEARCH(""&amp;'DataQuality-Scores'!A$3:A$37&amp;","," "&amp;'Detailed Techniques'!F127&amp;","))+0,'DataQuality-Scores'!B$3:B$37)/(LEN(TRIM(F127))-LEN(SUBSTITUTE(TRIM(F127),",",""))+1),1)</f>
        <v>1</v>
      </c>
      <c r="I127" s="66">
        <v>3</v>
      </c>
      <c r="J127" s="66">
        <v>1</v>
      </c>
      <c r="K127" s="66">
        <f t="shared" si="8"/>
        <v>1</v>
      </c>
      <c r="L127" s="23">
        <f>SUMPRODUCT(ISNUMBER(SEARCH(""&amp;'DataSource-Tool-Coverage'!A$2:A$36&amp;","," "&amp;'Detailed Techniques'!F127&amp;","))+0,'DataSource-Tool-Coverage'!$B$2:$B$36)/(LEN(TRIM(F127))-LEN(SUBSTITUTE(TRIM(F127),",",""))+1)</f>
        <v>0.75</v>
      </c>
      <c r="M127" s="20" t="str">
        <f t="shared" si="9"/>
        <v>60-80</v>
      </c>
      <c r="N127" s="23">
        <f>SUMPRODUCT(ISNUMBER(SEARCH(""&amp;'DataSource-Tool-Coverage'!A$2:A$36&amp;","," "&amp;'Detailed Techniques'!F127&amp;","))+0,'DataSource-Tool-Coverage'!$C$2:$C$36)/(LEN(TRIM(F127))-LEN(SUBSTITUTE(TRIM(F127),",",""))+1)</f>
        <v>0.5</v>
      </c>
      <c r="O127" s="20" t="str">
        <f t="shared" si="10"/>
        <v>40-60</v>
      </c>
      <c r="P127" s="23">
        <f>SUMPRODUCT(ISNUMBER(SEARCH(""&amp;'DataSource-Tool-Coverage'!A$2:A$36&amp;","," "&amp;'Detailed Techniques'!F127&amp;","))+0,'DataSource-Tool-Coverage'!$D$2:$D$36)/(LEN(TRIM(F127))-LEN(SUBSTITUTE(TRIM(F127),",",""))+1)</f>
        <v>0</v>
      </c>
      <c r="Q127" s="20" t="str">
        <f t="shared" si="11"/>
        <v>0-20</v>
      </c>
      <c r="R127" s="23">
        <f>SUMPRODUCT(ISNUMBER(SEARCH(""&amp;'DataSource-Tool-Coverage'!A$2:A$36&amp;","," "&amp;'Detailed Techniques'!F127&amp;","))+0,'DataSource-Tool-Coverage'!$E$2:$E$36)/(LEN(TRIM(F127))-LEN(SUBSTITUTE(TRIM(F127),",",""))+1)</f>
        <v>0.25</v>
      </c>
      <c r="S127" s="20" t="str">
        <f t="shared" si="12"/>
        <v>20-40</v>
      </c>
      <c r="T127" s="23">
        <f>SUMPRODUCT(ISNUMBER(SEARCH(""&amp;'DataSource-Tool-Coverage'!A$2:A$36&amp;","," "&amp;'Detailed Techniques'!F127&amp;","))+0,'DataSource-Tool-Coverage'!$F$2:$F$36)/(LEN(TRIM(F127))-LEN(SUBSTITUTE(TRIM(F127),",",""))+1)</f>
        <v>0.25</v>
      </c>
      <c r="U127" s="20" t="str">
        <f t="shared" si="13"/>
        <v>20-40</v>
      </c>
      <c r="V127" s="23">
        <f>SUMPRODUCT(ISNUMBER(SEARCH(""&amp;'DataSource-Tool-Coverage'!A$2:A$36&amp;","," "&amp;'Detailed Techniques'!F127&amp;","))+0,'DataSource-Tool-Coverage'!$G$2:$G$36)/(LEN(TRIM(F127))-LEN(SUBSTITUTE(TRIM(F127),",",""))+1)</f>
        <v>0.25</v>
      </c>
      <c r="W127" s="20" t="str">
        <f t="shared" si="14"/>
        <v>20-40</v>
      </c>
      <c r="X127" s="23">
        <f>SUMPRODUCT(ISNUMBER(SEARCH(""&amp;'DataSource-Tool-Coverage'!A$2:A$36&amp;","," "&amp;'Detailed Techniques'!F127&amp;","))+0,'DataSource-Tool-Coverage'!$H$2:$H$36)/(LEN(TRIM(F127))-LEN(SUBSTITUTE(TRIM(F127),",",""))+1)</f>
        <v>0.25</v>
      </c>
      <c r="Y127" s="20" t="str">
        <f t="shared" si="15"/>
        <v>20-40</v>
      </c>
    </row>
    <row r="128" spans="1:25" ht="409" x14ac:dyDescent="0.2">
      <c r="A128" s="8" t="s">
        <v>719</v>
      </c>
      <c r="B128" s="8" t="s">
        <v>628</v>
      </c>
      <c r="C128" s="8" t="s">
        <v>310</v>
      </c>
      <c r="D128" s="9" t="s">
        <v>722</v>
      </c>
      <c r="E128" s="21" t="s">
        <v>721</v>
      </c>
      <c r="F128" s="22" t="s">
        <v>526</v>
      </c>
      <c r="G128" s="10" t="str">
        <f>INDEX('Score Defs'!A$3:A$8,MATCH('Detailed Techniques'!K128,'Score Defs'!B$3:B$8,0))</f>
        <v>Poor</v>
      </c>
      <c r="H128" s="66">
        <f>FLOOR(SUMPRODUCT(ISNUMBER(SEARCH(""&amp;'DataQuality-Scores'!A$3:A$37&amp;","," "&amp;'Detailed Techniques'!F128&amp;","))+0,'DataQuality-Scores'!B$3:B$37)/(LEN(TRIM(F128))-LEN(SUBSTITUTE(TRIM(F128),",",""))+1),1)</f>
        <v>1</v>
      </c>
      <c r="I128" s="66">
        <v>3</v>
      </c>
      <c r="J128" s="66">
        <v>1</v>
      </c>
      <c r="K128" s="66">
        <f t="shared" si="8"/>
        <v>1</v>
      </c>
      <c r="L128" s="23">
        <f>SUMPRODUCT(ISNUMBER(SEARCH(""&amp;'DataSource-Tool-Coverage'!A$2:A$36&amp;","," "&amp;'Detailed Techniques'!F128&amp;","))+0,'DataSource-Tool-Coverage'!$B$2:$B$36)/(LEN(TRIM(F128))-LEN(SUBSTITUTE(TRIM(F128),",",""))+1)</f>
        <v>1</v>
      </c>
      <c r="M128" s="20" t="str">
        <f t="shared" si="9"/>
        <v>80-100</v>
      </c>
      <c r="N128" s="23">
        <f>SUMPRODUCT(ISNUMBER(SEARCH(""&amp;'DataSource-Tool-Coverage'!A$2:A$36&amp;","," "&amp;'Detailed Techniques'!F128&amp;","))+0,'DataSource-Tool-Coverage'!$C$2:$C$36)/(LEN(TRIM(F128))-LEN(SUBSTITUTE(TRIM(F128),",",""))+1)</f>
        <v>1</v>
      </c>
      <c r="O128" s="20" t="str">
        <f t="shared" si="10"/>
        <v>80-100</v>
      </c>
      <c r="P128" s="23">
        <f>SUMPRODUCT(ISNUMBER(SEARCH(""&amp;'DataSource-Tool-Coverage'!A$2:A$36&amp;","," "&amp;'Detailed Techniques'!F128&amp;","))+0,'DataSource-Tool-Coverage'!$D$2:$D$36)/(LEN(TRIM(F128))-LEN(SUBSTITUTE(TRIM(F128),",",""))+1)</f>
        <v>0</v>
      </c>
      <c r="Q128" s="20" t="str">
        <f t="shared" si="11"/>
        <v>0-20</v>
      </c>
      <c r="R128" s="23">
        <f>SUMPRODUCT(ISNUMBER(SEARCH(""&amp;'DataSource-Tool-Coverage'!A$2:A$36&amp;","," "&amp;'Detailed Techniques'!F128&amp;","))+0,'DataSource-Tool-Coverage'!$E$2:$E$36)/(LEN(TRIM(F128))-LEN(SUBSTITUTE(TRIM(F128),",",""))+1)</f>
        <v>1</v>
      </c>
      <c r="S128" s="20" t="str">
        <f t="shared" si="12"/>
        <v>80-100</v>
      </c>
      <c r="T128" s="23">
        <f>SUMPRODUCT(ISNUMBER(SEARCH(""&amp;'DataSource-Tool-Coverage'!A$2:A$36&amp;","," "&amp;'Detailed Techniques'!F128&amp;","))+0,'DataSource-Tool-Coverage'!$F$2:$F$36)/(LEN(TRIM(F128))-LEN(SUBSTITUTE(TRIM(F128),",",""))+1)</f>
        <v>1</v>
      </c>
      <c r="U128" s="20" t="str">
        <f t="shared" si="13"/>
        <v>80-100</v>
      </c>
      <c r="V128" s="23">
        <f>SUMPRODUCT(ISNUMBER(SEARCH(""&amp;'DataSource-Tool-Coverage'!A$2:A$36&amp;","," "&amp;'Detailed Techniques'!F128&amp;","))+0,'DataSource-Tool-Coverage'!$G$2:$G$36)/(LEN(TRIM(F128))-LEN(SUBSTITUTE(TRIM(F128),",",""))+1)</f>
        <v>0</v>
      </c>
      <c r="W128" s="20" t="str">
        <f t="shared" si="14"/>
        <v>0-20</v>
      </c>
      <c r="X128" s="23">
        <f>SUMPRODUCT(ISNUMBER(SEARCH(""&amp;'DataSource-Tool-Coverage'!A$2:A$36&amp;","," "&amp;'Detailed Techniques'!F128&amp;","))+0,'DataSource-Tool-Coverage'!$H$2:$H$36)/(LEN(TRIM(F128))-LEN(SUBSTITUTE(TRIM(F128),",",""))+1)</f>
        <v>0</v>
      </c>
      <c r="Y128" s="20" t="str">
        <f t="shared" si="15"/>
        <v>0-20</v>
      </c>
    </row>
    <row r="129" spans="1:25" ht="105" x14ac:dyDescent="0.2">
      <c r="A129" s="8" t="s">
        <v>121</v>
      </c>
      <c r="B129" s="8" t="s">
        <v>0</v>
      </c>
      <c r="C129" s="29" t="s">
        <v>311</v>
      </c>
      <c r="D129" s="10" t="s">
        <v>516</v>
      </c>
      <c r="E129" s="21" t="s">
        <v>523</v>
      </c>
      <c r="F129" s="22" t="s">
        <v>836</v>
      </c>
      <c r="G129" s="10" t="str">
        <f>INDEX('Score Defs'!A$3:A$8,MATCH('Detailed Techniques'!K129,'Score Defs'!B$3:B$8,0))</f>
        <v>Poor</v>
      </c>
      <c r="H129" s="66">
        <f>FLOOR(SUMPRODUCT(ISNUMBER(SEARCH(""&amp;'DataQuality-Scores'!A$3:A$37&amp;","," "&amp;'Detailed Techniques'!F129&amp;","))+0,'DataQuality-Scores'!B$3:B$37)/(LEN(TRIM(F129))-LEN(SUBSTITUTE(TRIM(F129),",",""))+1),1)</f>
        <v>1</v>
      </c>
      <c r="I129" s="66">
        <v>3</v>
      </c>
      <c r="J129" s="66">
        <v>1</v>
      </c>
      <c r="K129" s="66">
        <f t="shared" si="8"/>
        <v>1</v>
      </c>
      <c r="L129" s="23">
        <f>SUMPRODUCT(ISNUMBER(SEARCH(""&amp;'DataSource-Tool-Coverage'!A$2:A$36&amp;","," "&amp;'Detailed Techniques'!F129&amp;","))+0,'DataSource-Tool-Coverage'!$B$2:$B$36)/(LEN(TRIM(F129))-LEN(SUBSTITUTE(TRIM(F129),",",""))+1)</f>
        <v>1</v>
      </c>
      <c r="M129" s="20" t="str">
        <f t="shared" si="9"/>
        <v>80-100</v>
      </c>
      <c r="N129" s="23">
        <f>SUMPRODUCT(ISNUMBER(SEARCH(""&amp;'DataSource-Tool-Coverage'!A$2:A$36&amp;","," "&amp;'Detailed Techniques'!F129&amp;","))+0,'DataSource-Tool-Coverage'!$C$2:$C$36)/(LEN(TRIM(F129))-LEN(SUBSTITUTE(TRIM(F129),",",""))+1)</f>
        <v>1</v>
      </c>
      <c r="O129" s="20" t="str">
        <f t="shared" si="10"/>
        <v>80-100</v>
      </c>
      <c r="P129" s="23">
        <f>SUMPRODUCT(ISNUMBER(SEARCH(""&amp;'DataSource-Tool-Coverage'!A$2:A$36&amp;","," "&amp;'Detailed Techniques'!F129&amp;","))+0,'DataSource-Tool-Coverage'!$D$2:$D$36)/(LEN(TRIM(F129))-LEN(SUBSTITUTE(TRIM(F129),",",""))+1)</f>
        <v>0</v>
      </c>
      <c r="Q129" s="20" t="str">
        <f t="shared" si="11"/>
        <v>0-20</v>
      </c>
      <c r="R129" s="23">
        <f>SUMPRODUCT(ISNUMBER(SEARCH(""&amp;'DataSource-Tool-Coverage'!A$2:A$36&amp;","," "&amp;'Detailed Techniques'!F129&amp;","))+0,'DataSource-Tool-Coverage'!$E$2:$E$36)/(LEN(TRIM(F129))-LEN(SUBSTITUTE(TRIM(F129),",",""))+1)</f>
        <v>0.33333333333333331</v>
      </c>
      <c r="S129" s="20" t="str">
        <f t="shared" si="12"/>
        <v>20-40</v>
      </c>
      <c r="T129" s="23">
        <f>SUMPRODUCT(ISNUMBER(SEARCH(""&amp;'DataSource-Tool-Coverage'!A$2:A$36&amp;","," "&amp;'Detailed Techniques'!F129&amp;","))+0,'DataSource-Tool-Coverage'!$F$2:$F$36)/(LEN(TRIM(F129))-LEN(SUBSTITUTE(TRIM(F129),",",""))+1)</f>
        <v>0.66666666666666663</v>
      </c>
      <c r="U129" s="20" t="str">
        <f t="shared" si="13"/>
        <v>60-80</v>
      </c>
      <c r="V129" s="23">
        <f>SUMPRODUCT(ISNUMBER(SEARCH(""&amp;'DataSource-Tool-Coverage'!A$2:A$36&amp;","," "&amp;'Detailed Techniques'!F129&amp;","))+0,'DataSource-Tool-Coverage'!$G$2:$G$36)/(LEN(TRIM(F129))-LEN(SUBSTITUTE(TRIM(F129),",",""))+1)</f>
        <v>0</v>
      </c>
      <c r="W129" s="20" t="str">
        <f t="shared" si="14"/>
        <v>0-20</v>
      </c>
      <c r="X129" s="23">
        <f>SUMPRODUCT(ISNUMBER(SEARCH(""&amp;'DataSource-Tool-Coverage'!A$2:A$36&amp;","," "&amp;'Detailed Techniques'!F129&amp;","))+0,'DataSource-Tool-Coverage'!$H$2:$H$36)/(LEN(TRIM(F129))-LEN(SUBSTITUTE(TRIM(F129),",",""))+1)</f>
        <v>0</v>
      </c>
      <c r="Y129" s="20" t="str">
        <f t="shared" si="15"/>
        <v>0-20</v>
      </c>
    </row>
    <row r="130" spans="1:25" ht="180" x14ac:dyDescent="0.2">
      <c r="A130" s="8" t="s">
        <v>32</v>
      </c>
      <c r="B130" s="8" t="s">
        <v>6</v>
      </c>
      <c r="C130" s="8" t="s">
        <v>312</v>
      </c>
      <c r="D130" s="10" t="s">
        <v>524</v>
      </c>
      <c r="E130" s="10" t="s">
        <v>525</v>
      </c>
      <c r="F130" s="22" t="s">
        <v>837</v>
      </c>
      <c r="G130" s="10" t="str">
        <f>INDEX('Score Defs'!A$3:A$8,MATCH('Detailed Techniques'!K130,'Score Defs'!B$3:B$8,0))</f>
        <v>Poor</v>
      </c>
      <c r="H130" s="66">
        <f>FLOOR(SUMPRODUCT(ISNUMBER(SEARCH(""&amp;'DataQuality-Scores'!A$3:A$37&amp;","," "&amp;'Detailed Techniques'!F130&amp;","))+0,'DataQuality-Scores'!B$3:B$37)/(LEN(TRIM(F130))-LEN(SUBSTITUTE(TRIM(F130),",",""))+1),1)</f>
        <v>1</v>
      </c>
      <c r="I130" s="66">
        <v>3</v>
      </c>
      <c r="J130" s="66">
        <v>1</v>
      </c>
      <c r="K130" s="66">
        <f t="shared" ref="K130:K170" si="16">FLOOR(AVERAGE(H130:J130),1)</f>
        <v>1</v>
      </c>
      <c r="L130" s="23">
        <f>SUMPRODUCT(ISNUMBER(SEARCH(""&amp;'DataSource-Tool-Coverage'!A$2:A$36&amp;","," "&amp;'Detailed Techniques'!F130&amp;","))+0,'DataSource-Tool-Coverage'!$B$2:$B$36)/(LEN(TRIM(F130))-LEN(SUBSTITUTE(TRIM(F130),",",""))+1)</f>
        <v>1</v>
      </c>
      <c r="M130" s="20" t="str">
        <f t="shared" si="9"/>
        <v>80-100</v>
      </c>
      <c r="N130" s="23">
        <f>SUMPRODUCT(ISNUMBER(SEARCH(""&amp;'DataSource-Tool-Coverage'!A$2:A$36&amp;","," "&amp;'Detailed Techniques'!F130&amp;","))+0,'DataSource-Tool-Coverage'!$C$2:$C$36)/(LEN(TRIM(F130))-LEN(SUBSTITUTE(TRIM(F130),",",""))+1)</f>
        <v>0.75</v>
      </c>
      <c r="O130" s="20" t="str">
        <f t="shared" si="10"/>
        <v>60-80</v>
      </c>
      <c r="P130" s="23">
        <f>SUMPRODUCT(ISNUMBER(SEARCH(""&amp;'DataSource-Tool-Coverage'!A$2:A$36&amp;","," "&amp;'Detailed Techniques'!F130&amp;","))+0,'DataSource-Tool-Coverage'!$D$2:$D$36)/(LEN(TRIM(F130))-LEN(SUBSTITUTE(TRIM(F130),",",""))+1)</f>
        <v>0</v>
      </c>
      <c r="Q130" s="20" t="str">
        <f t="shared" si="11"/>
        <v>0-20</v>
      </c>
      <c r="R130" s="23">
        <f>SUMPRODUCT(ISNUMBER(SEARCH(""&amp;'DataSource-Tool-Coverage'!A$2:A$36&amp;","," "&amp;'Detailed Techniques'!F130&amp;","))+0,'DataSource-Tool-Coverage'!$E$2:$E$36)/(LEN(TRIM(F130))-LEN(SUBSTITUTE(TRIM(F130),",",""))+1)</f>
        <v>0.5</v>
      </c>
      <c r="S130" s="20" t="str">
        <f t="shared" si="12"/>
        <v>40-60</v>
      </c>
      <c r="T130" s="23">
        <f>SUMPRODUCT(ISNUMBER(SEARCH(""&amp;'DataSource-Tool-Coverage'!A$2:A$36&amp;","," "&amp;'Detailed Techniques'!F130&amp;","))+0,'DataSource-Tool-Coverage'!$F$2:$F$36)/(LEN(TRIM(F130))-LEN(SUBSTITUTE(TRIM(F130),",",""))+1)</f>
        <v>1</v>
      </c>
      <c r="U130" s="20" t="str">
        <f t="shared" si="13"/>
        <v>80-100</v>
      </c>
      <c r="V130" s="23">
        <f>SUMPRODUCT(ISNUMBER(SEARCH(""&amp;'DataSource-Tool-Coverage'!A$2:A$36&amp;","," "&amp;'Detailed Techniques'!F130&amp;","))+0,'DataSource-Tool-Coverage'!$G$2:$G$36)/(LEN(TRIM(F130))-LEN(SUBSTITUTE(TRIM(F130),",",""))+1)</f>
        <v>0</v>
      </c>
      <c r="W130" s="20" t="str">
        <f t="shared" si="14"/>
        <v>0-20</v>
      </c>
      <c r="X130" s="23">
        <f>SUMPRODUCT(ISNUMBER(SEARCH(""&amp;'DataSource-Tool-Coverage'!A$2:A$36&amp;","," "&amp;'Detailed Techniques'!F130&amp;","))+0,'DataSource-Tool-Coverage'!$H$2:$H$36)/(LEN(TRIM(F130))-LEN(SUBSTITUTE(TRIM(F130),",",""))+1)</f>
        <v>0</v>
      </c>
      <c r="Y130" s="20" t="str">
        <f t="shared" si="15"/>
        <v>0-20</v>
      </c>
    </row>
    <row r="131" spans="1:25" s="15" customFormat="1" ht="210" x14ac:dyDescent="0.2">
      <c r="A131" s="8" t="s">
        <v>117</v>
      </c>
      <c r="B131" s="8" t="s">
        <v>2</v>
      </c>
      <c r="C131" s="8" t="s">
        <v>313</v>
      </c>
      <c r="D131" s="10" t="s">
        <v>517</v>
      </c>
      <c r="E131" s="21" t="s">
        <v>518</v>
      </c>
      <c r="F131" s="22" t="s">
        <v>838</v>
      </c>
      <c r="G131" s="10" t="str">
        <f>INDEX('Score Defs'!A$3:A$8,MATCH('Detailed Techniques'!K131,'Score Defs'!B$3:B$8,0))</f>
        <v>Poor</v>
      </c>
      <c r="H131" s="66">
        <f>FLOOR(SUMPRODUCT(ISNUMBER(SEARCH(""&amp;'DataQuality-Scores'!A$3:A$37&amp;","," "&amp;'Detailed Techniques'!F131&amp;","))+0,'DataQuality-Scores'!B$3:B$37)/(LEN(TRIM(F131))-LEN(SUBSTITUTE(TRIM(F131),",",""))+1),1)</f>
        <v>0</v>
      </c>
      <c r="I131" s="66">
        <v>3</v>
      </c>
      <c r="J131" s="66">
        <v>1</v>
      </c>
      <c r="K131" s="66">
        <f t="shared" si="16"/>
        <v>1</v>
      </c>
      <c r="L131" s="23">
        <f>SUMPRODUCT(ISNUMBER(SEARCH(""&amp;'DataSource-Tool-Coverage'!A$2:A$36&amp;","," "&amp;'Detailed Techniques'!F131&amp;","))+0,'DataSource-Tool-Coverage'!$B$2:$B$36)/(LEN(TRIM(F131))-LEN(SUBSTITUTE(TRIM(F131),",",""))+1)</f>
        <v>0</v>
      </c>
      <c r="M131" s="20" t="str">
        <f t="shared" ref="M131:M170" si="17">IF(L131&lt;0.2,"0-20",IF(L131&lt;0.4,"20-40",IF(L131&lt;0.6,"40-60",IF(L131&lt;0.8,"60-80","80-100"))))</f>
        <v>0-20</v>
      </c>
      <c r="N131" s="23">
        <f>SUMPRODUCT(ISNUMBER(SEARCH(""&amp;'DataSource-Tool-Coverage'!A$2:A$36&amp;","," "&amp;'Detailed Techniques'!F131&amp;","))+0,'DataSource-Tool-Coverage'!$C$2:$C$36)/(LEN(TRIM(F131))-LEN(SUBSTITUTE(TRIM(F131),",",""))+1)</f>
        <v>0</v>
      </c>
      <c r="O131" s="20" t="str">
        <f t="shared" ref="O131:O170" si="18">IF(N131&lt;0.2,"0-20",IF(N131&lt;0.4,"20-40",IF(N131&lt;0.6,"40-60",IF(N131&lt;0.8,"60-80","80-100"))))</f>
        <v>0-20</v>
      </c>
      <c r="P131" s="23">
        <f>SUMPRODUCT(ISNUMBER(SEARCH(""&amp;'DataSource-Tool-Coverage'!A$2:A$36&amp;","," "&amp;'Detailed Techniques'!F131&amp;","))+0,'DataSource-Tool-Coverage'!$D$2:$D$36)/(LEN(TRIM(F131))-LEN(SUBSTITUTE(TRIM(F131),",",""))+1)</f>
        <v>0</v>
      </c>
      <c r="Q131" s="20" t="str">
        <f t="shared" ref="Q131:Q170" si="19">IF(P131&lt;0.2,"0-20",IF(P131&lt;0.4,"20-40",IF(P131&lt;0.6,"40-60",IF(P131&lt;0.8,"60-80","80-100"))))</f>
        <v>0-20</v>
      </c>
      <c r="R131" s="23">
        <f>SUMPRODUCT(ISNUMBER(SEARCH(""&amp;'DataSource-Tool-Coverage'!A$2:A$36&amp;","," "&amp;'Detailed Techniques'!F131&amp;","))+0,'DataSource-Tool-Coverage'!$E$2:$E$36)/(LEN(TRIM(F131))-LEN(SUBSTITUTE(TRIM(F131),",",""))+1)</f>
        <v>0</v>
      </c>
      <c r="S131" s="20" t="str">
        <f t="shared" ref="S131:S170" si="20">IF(R131&lt;0.2,"0-20",IF(R131&lt;0.4,"20-40",IF(R131&lt;0.6,"40-60",IF(R131&lt;0.8,"60-80","80-100"))))</f>
        <v>0-20</v>
      </c>
      <c r="T131" s="23">
        <f>SUMPRODUCT(ISNUMBER(SEARCH(""&amp;'DataSource-Tool-Coverage'!A$2:A$36&amp;","," "&amp;'Detailed Techniques'!F131&amp;","))+0,'DataSource-Tool-Coverage'!$F$2:$F$36)/(LEN(TRIM(F131))-LEN(SUBSTITUTE(TRIM(F131),",",""))+1)</f>
        <v>0</v>
      </c>
      <c r="U131" s="20" t="str">
        <f t="shared" ref="U131:U170" si="21">IF(T131&lt;0.2,"0-20",IF(T131&lt;0.4,"20-40",IF(T131&lt;0.6,"40-60",IF(T131&lt;0.8,"60-80","80-100"))))</f>
        <v>0-20</v>
      </c>
      <c r="V131" s="23">
        <f>SUMPRODUCT(ISNUMBER(SEARCH(""&amp;'DataSource-Tool-Coverage'!A$2:A$36&amp;","," "&amp;'Detailed Techniques'!F131&amp;","))+0,'DataSource-Tool-Coverage'!$G$2:$G$36)/(LEN(TRIM(F131))-LEN(SUBSTITUTE(TRIM(F131),",",""))+1)</f>
        <v>0</v>
      </c>
      <c r="W131" s="20" t="str">
        <f t="shared" ref="W131:W170" si="22">IF(V131&lt;0.2,"0-20",IF(V131&lt;0.4,"20-40",IF(V131&lt;0.6,"40-60",IF(V131&lt;0.8,"60-80","80-100"))))</f>
        <v>0-20</v>
      </c>
      <c r="X131" s="23">
        <f>SUMPRODUCT(ISNUMBER(SEARCH(""&amp;'DataSource-Tool-Coverage'!A$2:A$36&amp;","," "&amp;'Detailed Techniques'!F131&amp;","))+0,'DataSource-Tool-Coverage'!$H$2:$H$36)/(LEN(TRIM(F131))-LEN(SUBSTITUTE(TRIM(F131),",",""))+1)</f>
        <v>0</v>
      </c>
      <c r="Y131" s="20" t="str">
        <f t="shared" ref="Y131:Y170" si="23">IF(X131&lt;0.2,"0-20",IF(X131&lt;0.4,"20-40",IF(X131&lt;0.6,"40-60",IF(X131&lt;0.8,"60-80","80-100"))))</f>
        <v>0-20</v>
      </c>
    </row>
    <row r="132" spans="1:25" ht="90" x14ac:dyDescent="0.2">
      <c r="A132" s="8" t="s">
        <v>28</v>
      </c>
      <c r="B132" s="8" t="s">
        <v>0</v>
      </c>
      <c r="C132" s="29" t="s">
        <v>314</v>
      </c>
      <c r="D132" s="10" t="s">
        <v>510</v>
      </c>
      <c r="E132" s="10" t="s">
        <v>511</v>
      </c>
      <c r="F132" s="22" t="s">
        <v>818</v>
      </c>
      <c r="G132" s="10" t="str">
        <f>INDEX('Score Defs'!A$3:A$8,MATCH('Detailed Techniques'!K132,'Score Defs'!B$3:B$8,0))</f>
        <v>Poor</v>
      </c>
      <c r="H132" s="66">
        <f>FLOOR(SUMPRODUCT(ISNUMBER(SEARCH(""&amp;'DataQuality-Scores'!A$3:A$37&amp;","," "&amp;'Detailed Techniques'!F132&amp;","))+0,'DataQuality-Scores'!B$3:B$37)/(LEN(TRIM(F132))-LEN(SUBSTITUTE(TRIM(F132),",",""))+1),1)</f>
        <v>1</v>
      </c>
      <c r="I132" s="66">
        <v>3</v>
      </c>
      <c r="J132" s="66">
        <v>1</v>
      </c>
      <c r="K132" s="66">
        <f t="shared" si="16"/>
        <v>1</v>
      </c>
      <c r="L132" s="23">
        <f>SUMPRODUCT(ISNUMBER(SEARCH(""&amp;'DataSource-Tool-Coverage'!A$2:A$36&amp;","," "&amp;'Detailed Techniques'!F132&amp;","))+0,'DataSource-Tool-Coverage'!$B$2:$B$36)/(LEN(TRIM(F132))-LEN(SUBSTITUTE(TRIM(F132),",",""))+1)</f>
        <v>1</v>
      </c>
      <c r="M132" s="20" t="str">
        <f t="shared" si="17"/>
        <v>80-100</v>
      </c>
      <c r="N132" s="23">
        <f>SUMPRODUCT(ISNUMBER(SEARCH(""&amp;'DataSource-Tool-Coverage'!A$2:A$36&amp;","," "&amp;'Detailed Techniques'!F132&amp;","))+0,'DataSource-Tool-Coverage'!$C$2:$C$36)/(LEN(TRIM(F132))-LEN(SUBSTITUTE(TRIM(F132),",",""))+1)</f>
        <v>1</v>
      </c>
      <c r="O132" s="20" t="str">
        <f t="shared" si="18"/>
        <v>80-100</v>
      </c>
      <c r="P132" s="23">
        <f>SUMPRODUCT(ISNUMBER(SEARCH(""&amp;'DataSource-Tool-Coverage'!A$2:A$36&amp;","," "&amp;'Detailed Techniques'!F132&amp;","))+0,'DataSource-Tool-Coverage'!$D$2:$D$36)/(LEN(TRIM(F132))-LEN(SUBSTITUTE(TRIM(F132),",",""))+1)</f>
        <v>0</v>
      </c>
      <c r="Q132" s="20" t="str">
        <f t="shared" si="19"/>
        <v>0-20</v>
      </c>
      <c r="R132" s="23">
        <f>SUMPRODUCT(ISNUMBER(SEARCH(""&amp;'DataSource-Tool-Coverage'!A$2:A$36&amp;","," "&amp;'Detailed Techniques'!F132&amp;","))+0,'DataSource-Tool-Coverage'!$E$2:$E$36)/(LEN(TRIM(F132))-LEN(SUBSTITUTE(TRIM(F132),",",""))+1)</f>
        <v>0</v>
      </c>
      <c r="S132" s="20" t="str">
        <f t="shared" si="20"/>
        <v>0-20</v>
      </c>
      <c r="T132" s="23">
        <f>SUMPRODUCT(ISNUMBER(SEARCH(""&amp;'DataSource-Tool-Coverage'!A$2:A$36&amp;","," "&amp;'Detailed Techniques'!F132&amp;","))+0,'DataSource-Tool-Coverage'!$F$2:$F$36)/(LEN(TRIM(F132))-LEN(SUBSTITUTE(TRIM(F132),",",""))+1)</f>
        <v>0.66666666666666663</v>
      </c>
      <c r="U132" s="20" t="str">
        <f t="shared" si="21"/>
        <v>60-80</v>
      </c>
      <c r="V132" s="23">
        <f>SUMPRODUCT(ISNUMBER(SEARCH(""&amp;'DataSource-Tool-Coverage'!A$2:A$36&amp;","," "&amp;'Detailed Techniques'!F132&amp;","))+0,'DataSource-Tool-Coverage'!$G$2:$G$36)/(LEN(TRIM(F132))-LEN(SUBSTITUTE(TRIM(F132),",",""))+1)</f>
        <v>0</v>
      </c>
      <c r="W132" s="20" t="str">
        <f t="shared" si="22"/>
        <v>0-20</v>
      </c>
      <c r="X132" s="23">
        <f>SUMPRODUCT(ISNUMBER(SEARCH(""&amp;'DataSource-Tool-Coverage'!A$2:A$36&amp;","," "&amp;'Detailed Techniques'!F132&amp;","))+0,'DataSource-Tool-Coverage'!$H$2:$H$36)/(LEN(TRIM(F132))-LEN(SUBSTITUTE(TRIM(F132),",",""))+1)</f>
        <v>0</v>
      </c>
      <c r="Y132" s="20" t="str">
        <f t="shared" si="23"/>
        <v>0-20</v>
      </c>
    </row>
    <row r="133" spans="1:25" ht="60" x14ac:dyDescent="0.2">
      <c r="A133" s="8" t="s">
        <v>58</v>
      </c>
      <c r="B133" s="8" t="s">
        <v>9</v>
      </c>
      <c r="C133" s="8" t="s">
        <v>532</v>
      </c>
      <c r="D133" s="9" t="s">
        <v>534</v>
      </c>
      <c r="E133" s="21" t="s">
        <v>533</v>
      </c>
      <c r="F133" s="22" t="s">
        <v>839</v>
      </c>
      <c r="G133" s="10" t="str">
        <f>INDEX('Score Defs'!A$3:A$8,MATCH('Detailed Techniques'!K133,'Score Defs'!B$3:B$8,0))</f>
        <v>Poor</v>
      </c>
      <c r="H133" s="66">
        <f>FLOOR(SUMPRODUCT(ISNUMBER(SEARCH(""&amp;'DataQuality-Scores'!A$3:A$37&amp;","," "&amp;'Detailed Techniques'!F133&amp;","))+0,'DataQuality-Scores'!B$3:B$37)/(LEN(TRIM(F133))-LEN(SUBSTITUTE(TRIM(F133),",",""))+1),1)</f>
        <v>1</v>
      </c>
      <c r="I133" s="66">
        <v>3</v>
      </c>
      <c r="J133" s="66">
        <v>1</v>
      </c>
      <c r="K133" s="66">
        <f t="shared" si="16"/>
        <v>1</v>
      </c>
      <c r="L133" s="23">
        <f>SUMPRODUCT(ISNUMBER(SEARCH(""&amp;'DataSource-Tool-Coverage'!A$2:A$36&amp;","," "&amp;'Detailed Techniques'!F133&amp;","))+0,'DataSource-Tool-Coverage'!$B$2:$B$36)/(LEN(TRIM(F133))-LEN(SUBSTITUTE(TRIM(F133),",",""))+1)</f>
        <v>0.5</v>
      </c>
      <c r="M133" s="20" t="str">
        <f t="shared" si="17"/>
        <v>40-60</v>
      </c>
      <c r="N133" s="23">
        <f>SUMPRODUCT(ISNUMBER(SEARCH(""&amp;'DataSource-Tool-Coverage'!A$2:A$36&amp;","," "&amp;'Detailed Techniques'!F133&amp;","))+0,'DataSource-Tool-Coverage'!$C$2:$C$36)/(LEN(TRIM(F133))-LEN(SUBSTITUTE(TRIM(F133),",",""))+1)</f>
        <v>0.5</v>
      </c>
      <c r="O133" s="20" t="str">
        <f t="shared" si="18"/>
        <v>40-60</v>
      </c>
      <c r="P133" s="23">
        <f>SUMPRODUCT(ISNUMBER(SEARCH(""&amp;'DataSource-Tool-Coverage'!A$2:A$36&amp;","," "&amp;'Detailed Techniques'!F133&amp;","))+0,'DataSource-Tool-Coverage'!$D$2:$D$36)/(LEN(TRIM(F133))-LEN(SUBSTITUTE(TRIM(F133),",",""))+1)</f>
        <v>0.25</v>
      </c>
      <c r="Q133" s="20" t="str">
        <f t="shared" si="19"/>
        <v>20-40</v>
      </c>
      <c r="R133" s="23">
        <f>SUMPRODUCT(ISNUMBER(SEARCH(""&amp;'DataSource-Tool-Coverage'!A$2:A$36&amp;","," "&amp;'Detailed Techniques'!F133&amp;","))+0,'DataSource-Tool-Coverage'!$E$2:$E$36)/(LEN(TRIM(F133))-LEN(SUBSTITUTE(TRIM(F133),",",""))+1)</f>
        <v>0.25</v>
      </c>
      <c r="S133" s="20" t="str">
        <f t="shared" si="20"/>
        <v>20-40</v>
      </c>
      <c r="T133" s="23">
        <f>SUMPRODUCT(ISNUMBER(SEARCH(""&amp;'DataSource-Tool-Coverage'!A$2:A$36&amp;","," "&amp;'Detailed Techniques'!F133&amp;","))+0,'DataSource-Tool-Coverage'!$F$2:$F$36)/(LEN(TRIM(F133))-LEN(SUBSTITUTE(TRIM(F133),",",""))+1)</f>
        <v>0.25</v>
      </c>
      <c r="U133" s="20" t="str">
        <f t="shared" si="21"/>
        <v>20-40</v>
      </c>
      <c r="V133" s="23">
        <f>SUMPRODUCT(ISNUMBER(SEARCH(""&amp;'DataSource-Tool-Coverage'!A$2:A$36&amp;","," "&amp;'Detailed Techniques'!F133&amp;","))+0,'DataSource-Tool-Coverage'!$G$2:$G$36)/(LEN(TRIM(F133))-LEN(SUBSTITUTE(TRIM(F133),",",""))+1)</f>
        <v>0.5</v>
      </c>
      <c r="W133" s="20" t="str">
        <f t="shared" si="22"/>
        <v>40-60</v>
      </c>
      <c r="X133" s="23">
        <f>SUMPRODUCT(ISNUMBER(SEARCH(""&amp;'DataSource-Tool-Coverage'!A$2:A$36&amp;","," "&amp;'Detailed Techniques'!F133&amp;","))+0,'DataSource-Tool-Coverage'!$H$2:$H$36)/(LEN(TRIM(F133))-LEN(SUBSTITUTE(TRIM(F133),",",""))+1)</f>
        <v>0.5</v>
      </c>
      <c r="Y133" s="20" t="str">
        <f t="shared" si="23"/>
        <v>40-60</v>
      </c>
    </row>
    <row r="134" spans="1:25" ht="90" x14ac:dyDescent="0.2">
      <c r="A134" s="8" t="s">
        <v>82</v>
      </c>
      <c r="B134" s="8" t="s">
        <v>0</v>
      </c>
      <c r="C134" s="29" t="s">
        <v>315</v>
      </c>
      <c r="D134" s="10" t="s">
        <v>512</v>
      </c>
      <c r="E134" s="10" t="s">
        <v>513</v>
      </c>
      <c r="F134" s="22" t="s">
        <v>435</v>
      </c>
      <c r="G134" s="10" t="str">
        <f>INDEX('Score Defs'!A$3:A$8,MATCH('Detailed Techniques'!K134,'Score Defs'!B$3:B$8,0))</f>
        <v>Poor</v>
      </c>
      <c r="H134" s="66">
        <f>FLOOR(SUMPRODUCT(ISNUMBER(SEARCH(""&amp;'DataQuality-Scores'!A$3:A$37&amp;","," "&amp;'Detailed Techniques'!F134&amp;","))+0,'DataQuality-Scores'!B$3:B$37)/(LEN(TRIM(F134))-LEN(SUBSTITUTE(TRIM(F134),",",""))+1),1)</f>
        <v>1</v>
      </c>
      <c r="I134" s="66">
        <v>3</v>
      </c>
      <c r="J134" s="66">
        <v>1</v>
      </c>
      <c r="K134" s="66">
        <f t="shared" si="16"/>
        <v>1</v>
      </c>
      <c r="L134" s="23">
        <f>SUMPRODUCT(ISNUMBER(SEARCH(""&amp;'DataSource-Tool-Coverage'!A$2:A$36&amp;","," "&amp;'Detailed Techniques'!F134&amp;","))+0,'DataSource-Tool-Coverage'!$B$2:$B$36)/(LEN(TRIM(F134))-LEN(SUBSTITUTE(TRIM(F134),",",""))+1)</f>
        <v>1</v>
      </c>
      <c r="M134" s="20" t="str">
        <f t="shared" si="17"/>
        <v>80-100</v>
      </c>
      <c r="N134" s="23">
        <f>SUMPRODUCT(ISNUMBER(SEARCH(""&amp;'DataSource-Tool-Coverage'!A$2:A$36&amp;","," "&amp;'Detailed Techniques'!F134&amp;","))+0,'DataSource-Tool-Coverage'!$C$2:$C$36)/(LEN(TRIM(F134))-LEN(SUBSTITUTE(TRIM(F134),",",""))+1)</f>
        <v>0</v>
      </c>
      <c r="O134" s="20" t="str">
        <f t="shared" si="18"/>
        <v>0-20</v>
      </c>
      <c r="P134" s="23">
        <f>SUMPRODUCT(ISNUMBER(SEARCH(""&amp;'DataSource-Tool-Coverage'!A$2:A$36&amp;","," "&amp;'Detailed Techniques'!F134&amp;","))+0,'DataSource-Tool-Coverage'!$D$2:$D$36)/(LEN(TRIM(F134))-LEN(SUBSTITUTE(TRIM(F134),",",""))+1)</f>
        <v>0</v>
      </c>
      <c r="Q134" s="20" t="str">
        <f t="shared" si="19"/>
        <v>0-20</v>
      </c>
      <c r="R134" s="23">
        <f>SUMPRODUCT(ISNUMBER(SEARCH(""&amp;'DataSource-Tool-Coverage'!A$2:A$36&amp;","," "&amp;'Detailed Techniques'!F134&amp;","))+0,'DataSource-Tool-Coverage'!$E$2:$E$36)/(LEN(TRIM(F134))-LEN(SUBSTITUTE(TRIM(F134),",",""))+1)</f>
        <v>0</v>
      </c>
      <c r="S134" s="20" t="str">
        <f t="shared" si="20"/>
        <v>0-20</v>
      </c>
      <c r="T134" s="23">
        <f>SUMPRODUCT(ISNUMBER(SEARCH(""&amp;'DataSource-Tool-Coverage'!A$2:A$36&amp;","," "&amp;'Detailed Techniques'!F134&amp;","))+0,'DataSource-Tool-Coverage'!$F$2:$F$36)/(LEN(TRIM(F134))-LEN(SUBSTITUTE(TRIM(F134),",",""))+1)</f>
        <v>0</v>
      </c>
      <c r="U134" s="20" t="str">
        <f t="shared" si="21"/>
        <v>0-20</v>
      </c>
      <c r="V134" s="23">
        <f>SUMPRODUCT(ISNUMBER(SEARCH(""&amp;'DataSource-Tool-Coverage'!A$2:A$36&amp;","," "&amp;'Detailed Techniques'!F134&amp;","))+0,'DataSource-Tool-Coverage'!$G$2:$G$36)/(LEN(TRIM(F134))-LEN(SUBSTITUTE(TRIM(F134),",",""))+1)</f>
        <v>0</v>
      </c>
      <c r="W134" s="20" t="str">
        <f t="shared" si="22"/>
        <v>0-20</v>
      </c>
      <c r="X134" s="23">
        <f>SUMPRODUCT(ISNUMBER(SEARCH(""&amp;'DataSource-Tool-Coverage'!A$2:A$36&amp;","," "&amp;'Detailed Techniques'!F134&amp;","))+0,'DataSource-Tool-Coverage'!$H$2:$H$36)/(LEN(TRIM(F134))-LEN(SUBSTITUTE(TRIM(F134),",",""))+1)</f>
        <v>0</v>
      </c>
      <c r="Y134" s="20" t="str">
        <f t="shared" si="23"/>
        <v>0-20</v>
      </c>
    </row>
    <row r="135" spans="1:25" ht="63" customHeight="1" x14ac:dyDescent="0.2">
      <c r="A135" s="8" t="s">
        <v>544</v>
      </c>
      <c r="B135" s="8" t="s">
        <v>545</v>
      </c>
      <c r="C135" s="29" t="s">
        <v>546</v>
      </c>
      <c r="D135" s="22" t="s">
        <v>547</v>
      </c>
      <c r="E135" s="22" t="s">
        <v>548</v>
      </c>
      <c r="F135" s="22"/>
      <c r="G135" s="10" t="str">
        <f>INDEX('Score Defs'!A$3:A$8,MATCH('Detailed Techniques'!K135,'Score Defs'!B$3:B$8,0))</f>
        <v>Poor</v>
      </c>
      <c r="H135" s="66">
        <f>FLOOR(SUMPRODUCT(ISNUMBER(SEARCH(""&amp;'DataQuality-Scores'!A$3:A$37&amp;","," "&amp;'Detailed Techniques'!F135&amp;","))+0,'DataQuality-Scores'!B$3:B$37)/(LEN(TRIM(F135))-LEN(SUBSTITUTE(TRIM(F135),",",""))+1),1)</f>
        <v>0</v>
      </c>
      <c r="I135" s="66">
        <v>3</v>
      </c>
      <c r="J135" s="66">
        <v>1</v>
      </c>
      <c r="K135" s="66">
        <f t="shared" si="16"/>
        <v>1</v>
      </c>
      <c r="L135" s="23">
        <f>SUMPRODUCT(ISNUMBER(SEARCH(""&amp;'DataSource-Tool-Coverage'!A$2:A$36&amp;","," "&amp;'Detailed Techniques'!F135&amp;","))+0,'DataSource-Tool-Coverage'!$B$2:$B$36)/(LEN(TRIM(F135))-LEN(SUBSTITUTE(TRIM(F135),",",""))+1)</f>
        <v>0</v>
      </c>
      <c r="M135" s="20" t="str">
        <f t="shared" si="17"/>
        <v>0-20</v>
      </c>
      <c r="N135" s="23">
        <f>SUMPRODUCT(ISNUMBER(SEARCH(""&amp;'DataSource-Tool-Coverage'!A$2:A$36&amp;","," "&amp;'Detailed Techniques'!F135&amp;","))+0,'DataSource-Tool-Coverage'!$C$2:$C$36)/(LEN(TRIM(F135))-LEN(SUBSTITUTE(TRIM(F135),",",""))+1)</f>
        <v>0</v>
      </c>
      <c r="O135" s="20" t="str">
        <f t="shared" si="18"/>
        <v>0-20</v>
      </c>
      <c r="P135" s="23">
        <f>SUMPRODUCT(ISNUMBER(SEARCH(""&amp;'DataSource-Tool-Coverage'!A$2:A$36&amp;","," "&amp;'Detailed Techniques'!F135&amp;","))+0,'DataSource-Tool-Coverage'!$D$2:$D$36)/(LEN(TRIM(F135))-LEN(SUBSTITUTE(TRIM(F135),",",""))+1)</f>
        <v>0</v>
      </c>
      <c r="Q135" s="20" t="str">
        <f t="shared" si="19"/>
        <v>0-20</v>
      </c>
      <c r="R135" s="23">
        <f>SUMPRODUCT(ISNUMBER(SEARCH(""&amp;'DataSource-Tool-Coverage'!A$2:A$36&amp;","," "&amp;'Detailed Techniques'!F135&amp;","))+0,'DataSource-Tool-Coverage'!$E$2:$E$36)/(LEN(TRIM(F135))-LEN(SUBSTITUTE(TRIM(F135),",",""))+1)</f>
        <v>0</v>
      </c>
      <c r="S135" s="20" t="str">
        <f t="shared" si="20"/>
        <v>0-20</v>
      </c>
      <c r="T135" s="23">
        <f>SUMPRODUCT(ISNUMBER(SEARCH(""&amp;'DataSource-Tool-Coverage'!A$2:A$36&amp;","," "&amp;'Detailed Techniques'!F135&amp;","))+0,'DataSource-Tool-Coverage'!$F$2:$F$36)/(LEN(TRIM(F135))-LEN(SUBSTITUTE(TRIM(F135),",",""))+1)</f>
        <v>0</v>
      </c>
      <c r="U135" s="20" t="str">
        <f t="shared" si="21"/>
        <v>0-20</v>
      </c>
      <c r="V135" s="23">
        <f>SUMPRODUCT(ISNUMBER(SEARCH(""&amp;'DataSource-Tool-Coverage'!A$2:A$36&amp;","," "&amp;'Detailed Techniques'!F135&amp;","))+0,'DataSource-Tool-Coverage'!$G$2:$G$36)/(LEN(TRIM(F135))-LEN(SUBSTITUTE(TRIM(F135),",",""))+1)</f>
        <v>0</v>
      </c>
      <c r="W135" s="20" t="str">
        <f t="shared" si="22"/>
        <v>0-20</v>
      </c>
      <c r="X135" s="23">
        <f>SUMPRODUCT(ISNUMBER(SEARCH(""&amp;'DataSource-Tool-Coverage'!A$2:A$36&amp;","," "&amp;'Detailed Techniques'!F135&amp;","))+0,'DataSource-Tool-Coverage'!$H$2:$H$36)/(LEN(TRIM(F135))-LEN(SUBSTITUTE(TRIM(F135),",",""))+1)</f>
        <v>0</v>
      </c>
      <c r="Y135" s="20" t="str">
        <f t="shared" si="23"/>
        <v>0-20</v>
      </c>
    </row>
    <row r="136" spans="1:25" ht="96" customHeight="1" x14ac:dyDescent="0.2">
      <c r="A136" s="8" t="s">
        <v>549</v>
      </c>
      <c r="B136" s="8" t="s">
        <v>4</v>
      </c>
      <c r="C136" s="29" t="s">
        <v>550</v>
      </c>
      <c r="D136" s="22" t="s">
        <v>551</v>
      </c>
      <c r="E136" s="22" t="s">
        <v>552</v>
      </c>
      <c r="F136" s="22" t="s">
        <v>553</v>
      </c>
      <c r="G136" s="10" t="str">
        <f>INDEX('Score Defs'!A$3:A$8,MATCH('Detailed Techniques'!K136,'Score Defs'!B$3:B$8,0))</f>
        <v>Poor</v>
      </c>
      <c r="H136" s="66">
        <f>FLOOR(SUMPRODUCT(ISNUMBER(SEARCH(""&amp;'DataQuality-Scores'!A$3:A$37&amp;","," "&amp;'Detailed Techniques'!F136&amp;","))+0,'DataQuality-Scores'!B$3:B$37)/(LEN(TRIM(F136))-LEN(SUBSTITUTE(TRIM(F136),",",""))+1),1)</f>
        <v>1</v>
      </c>
      <c r="I136" s="66">
        <v>3</v>
      </c>
      <c r="J136" s="66">
        <v>1</v>
      </c>
      <c r="K136" s="66">
        <f t="shared" si="16"/>
        <v>1</v>
      </c>
      <c r="L136" s="23">
        <f>SUMPRODUCT(ISNUMBER(SEARCH(""&amp;'DataSource-Tool-Coverage'!A$2:A$36&amp;","," "&amp;'Detailed Techniques'!F136&amp;","))+0,'DataSource-Tool-Coverage'!$B$2:$B$36)/(LEN(TRIM(F136))-LEN(SUBSTITUTE(TRIM(F136),",",""))+1)</f>
        <v>0.75</v>
      </c>
      <c r="M136" s="20" t="str">
        <f t="shared" si="17"/>
        <v>60-80</v>
      </c>
      <c r="N136" s="23">
        <f>SUMPRODUCT(ISNUMBER(SEARCH(""&amp;'DataSource-Tool-Coverage'!A$2:A$36&amp;","," "&amp;'Detailed Techniques'!F136&amp;","))+0,'DataSource-Tool-Coverage'!$C$2:$C$36)/(LEN(TRIM(F136))-LEN(SUBSTITUTE(TRIM(F136),",",""))+1)</f>
        <v>0.75</v>
      </c>
      <c r="O136" s="20" t="str">
        <f t="shared" si="18"/>
        <v>60-80</v>
      </c>
      <c r="P136" s="23">
        <f>SUMPRODUCT(ISNUMBER(SEARCH(""&amp;'DataSource-Tool-Coverage'!A$2:A$36&amp;","," "&amp;'Detailed Techniques'!F136&amp;","))+0,'DataSource-Tool-Coverage'!$D$2:$D$36)/(LEN(TRIM(F136))-LEN(SUBSTITUTE(TRIM(F136),",",""))+1)</f>
        <v>0.25</v>
      </c>
      <c r="Q136" s="20" t="str">
        <f t="shared" si="19"/>
        <v>20-40</v>
      </c>
      <c r="R136" s="23">
        <f>SUMPRODUCT(ISNUMBER(SEARCH(""&amp;'DataSource-Tool-Coverage'!A$2:A$36&amp;","," "&amp;'Detailed Techniques'!F136&amp;","))+0,'DataSource-Tool-Coverage'!$E$2:$E$36)/(LEN(TRIM(F136))-LEN(SUBSTITUTE(TRIM(F136),",",""))+1)</f>
        <v>0.25</v>
      </c>
      <c r="S136" s="20" t="str">
        <f t="shared" si="20"/>
        <v>20-40</v>
      </c>
      <c r="T136" s="23">
        <f>SUMPRODUCT(ISNUMBER(SEARCH(""&amp;'DataSource-Tool-Coverage'!A$2:A$36&amp;","," "&amp;'Detailed Techniques'!F136&amp;","))+0,'DataSource-Tool-Coverage'!$F$2:$F$36)/(LEN(TRIM(F136))-LEN(SUBSTITUTE(TRIM(F136),",",""))+1)</f>
        <v>0.25</v>
      </c>
      <c r="U136" s="20" t="str">
        <f t="shared" si="21"/>
        <v>20-40</v>
      </c>
      <c r="V136" s="23">
        <f>SUMPRODUCT(ISNUMBER(SEARCH(""&amp;'DataSource-Tool-Coverage'!A$2:A$36&amp;","," "&amp;'Detailed Techniques'!F136&amp;","))+0,'DataSource-Tool-Coverage'!$G$2:$G$36)/(LEN(TRIM(F136))-LEN(SUBSTITUTE(TRIM(F136),",",""))+1)</f>
        <v>0.25</v>
      </c>
      <c r="W136" s="20" t="str">
        <f t="shared" si="22"/>
        <v>20-40</v>
      </c>
      <c r="X136" s="23">
        <f>SUMPRODUCT(ISNUMBER(SEARCH(""&amp;'DataSource-Tool-Coverage'!A$2:A$36&amp;","," "&amp;'Detailed Techniques'!F136&amp;","))+0,'DataSource-Tool-Coverage'!$H$2:$H$36)/(LEN(TRIM(F136))-LEN(SUBSTITUTE(TRIM(F136),",",""))+1)</f>
        <v>0.25</v>
      </c>
      <c r="Y136" s="20" t="str">
        <f t="shared" si="23"/>
        <v>20-40</v>
      </c>
    </row>
    <row r="137" spans="1:25" ht="60" x14ac:dyDescent="0.2">
      <c r="A137" s="8" t="s">
        <v>554</v>
      </c>
      <c r="B137" s="8" t="s">
        <v>3</v>
      </c>
      <c r="C137" s="29" t="s">
        <v>555</v>
      </c>
      <c r="D137" s="22" t="s">
        <v>556</v>
      </c>
      <c r="E137" s="22" t="s">
        <v>557</v>
      </c>
      <c r="F137" s="22" t="s">
        <v>558</v>
      </c>
      <c r="G137" s="10" t="str">
        <f>INDEX('Score Defs'!A$3:A$8,MATCH('Detailed Techniques'!K137,'Score Defs'!B$3:B$8,0))</f>
        <v>Poor</v>
      </c>
      <c r="H137" s="66">
        <f>FLOOR(SUMPRODUCT(ISNUMBER(SEARCH(""&amp;'DataQuality-Scores'!A$3:A$37&amp;","," "&amp;'Detailed Techniques'!F137&amp;","))+0,'DataQuality-Scores'!B$3:B$37)/(LEN(TRIM(F137))-LEN(SUBSTITUTE(TRIM(F137),",",""))+1),1)</f>
        <v>1</v>
      </c>
      <c r="I137" s="66">
        <v>3</v>
      </c>
      <c r="J137" s="66">
        <v>1</v>
      </c>
      <c r="K137" s="66">
        <f t="shared" si="16"/>
        <v>1</v>
      </c>
      <c r="L137" s="23">
        <f>SUMPRODUCT(ISNUMBER(SEARCH(""&amp;'DataSource-Tool-Coverage'!A$2:A$36&amp;","," "&amp;'Detailed Techniques'!F137&amp;","))+0,'DataSource-Tool-Coverage'!$B$2:$B$36)/(LEN(TRIM(F137))-LEN(SUBSTITUTE(TRIM(F137),",",""))+1)</f>
        <v>1</v>
      </c>
      <c r="M137" s="20" t="str">
        <f t="shared" si="17"/>
        <v>80-100</v>
      </c>
      <c r="N137" s="23">
        <f>SUMPRODUCT(ISNUMBER(SEARCH(""&amp;'DataSource-Tool-Coverage'!A$2:A$36&amp;","," "&amp;'Detailed Techniques'!F137&amp;","))+0,'DataSource-Tool-Coverage'!$C$2:$C$36)/(LEN(TRIM(F137))-LEN(SUBSTITUTE(TRIM(F137),",",""))+1)</f>
        <v>0.5</v>
      </c>
      <c r="O137" s="20" t="str">
        <f t="shared" si="18"/>
        <v>40-60</v>
      </c>
      <c r="P137" s="23">
        <f>SUMPRODUCT(ISNUMBER(SEARCH(""&amp;'DataSource-Tool-Coverage'!A$2:A$36&amp;","," "&amp;'Detailed Techniques'!F137&amp;","))+0,'DataSource-Tool-Coverage'!$D$2:$D$36)/(LEN(TRIM(F137))-LEN(SUBSTITUTE(TRIM(F137),",",""))+1)</f>
        <v>0</v>
      </c>
      <c r="Q137" s="20" t="str">
        <f t="shared" si="19"/>
        <v>0-20</v>
      </c>
      <c r="R137" s="23">
        <f>SUMPRODUCT(ISNUMBER(SEARCH(""&amp;'DataSource-Tool-Coverage'!A$2:A$36&amp;","," "&amp;'Detailed Techniques'!F137&amp;","))+0,'DataSource-Tool-Coverage'!$E$2:$E$36)/(LEN(TRIM(F137))-LEN(SUBSTITUTE(TRIM(F137),",",""))+1)</f>
        <v>0.25</v>
      </c>
      <c r="S137" s="20" t="str">
        <f t="shared" si="20"/>
        <v>20-40</v>
      </c>
      <c r="T137" s="23">
        <f>SUMPRODUCT(ISNUMBER(SEARCH(""&amp;'DataSource-Tool-Coverage'!A$2:A$36&amp;","," "&amp;'Detailed Techniques'!F137&amp;","))+0,'DataSource-Tool-Coverage'!$F$2:$F$36)/(LEN(TRIM(F137))-LEN(SUBSTITUTE(TRIM(F137),",",""))+1)</f>
        <v>0.25</v>
      </c>
      <c r="U137" s="20" t="str">
        <f t="shared" si="21"/>
        <v>20-40</v>
      </c>
      <c r="V137" s="23">
        <f>SUMPRODUCT(ISNUMBER(SEARCH(""&amp;'DataSource-Tool-Coverage'!A$2:A$36&amp;","," "&amp;'Detailed Techniques'!F137&amp;","))+0,'DataSource-Tool-Coverage'!$G$2:$G$36)/(LEN(TRIM(F137))-LEN(SUBSTITUTE(TRIM(F137),",",""))+1)</f>
        <v>0</v>
      </c>
      <c r="W137" s="20" t="str">
        <f t="shared" si="22"/>
        <v>0-20</v>
      </c>
      <c r="X137" s="23">
        <f>SUMPRODUCT(ISNUMBER(SEARCH(""&amp;'DataSource-Tool-Coverage'!A$2:A$36&amp;","," "&amp;'Detailed Techniques'!F137&amp;","))+0,'DataSource-Tool-Coverage'!$H$2:$H$36)/(LEN(TRIM(F137))-LEN(SUBSTITUTE(TRIM(F137),",",""))+1)</f>
        <v>0</v>
      </c>
      <c r="Y137" s="20" t="str">
        <f t="shared" si="23"/>
        <v>0-20</v>
      </c>
    </row>
    <row r="138" spans="1:25" ht="57" customHeight="1" x14ac:dyDescent="0.2">
      <c r="A138" s="8" t="s">
        <v>559</v>
      </c>
      <c r="B138" s="8" t="s">
        <v>0</v>
      </c>
      <c r="C138" s="29" t="s">
        <v>560</v>
      </c>
      <c r="D138" s="22" t="s">
        <v>561</v>
      </c>
      <c r="E138" s="22" t="s">
        <v>562</v>
      </c>
      <c r="F138" s="22" t="s">
        <v>563</v>
      </c>
      <c r="G138" s="10" t="str">
        <f>INDEX('Score Defs'!A$3:A$8,MATCH('Detailed Techniques'!K138,'Score Defs'!B$3:B$8,0))</f>
        <v>Poor</v>
      </c>
      <c r="H138" s="66">
        <f>FLOOR(SUMPRODUCT(ISNUMBER(SEARCH(""&amp;'DataQuality-Scores'!A$3:A$37&amp;","," "&amp;'Detailed Techniques'!F138&amp;","))+0,'DataQuality-Scores'!B$3:B$37)/(LEN(TRIM(F138))-LEN(SUBSTITUTE(TRIM(F138),",",""))+1),1)</f>
        <v>1</v>
      </c>
      <c r="I138" s="66">
        <v>3</v>
      </c>
      <c r="J138" s="66">
        <v>1</v>
      </c>
      <c r="K138" s="66">
        <f t="shared" si="16"/>
        <v>1</v>
      </c>
      <c r="L138" s="23">
        <f>SUMPRODUCT(ISNUMBER(SEARCH(""&amp;'DataSource-Tool-Coverage'!A$2:A$36&amp;","," "&amp;'Detailed Techniques'!F138&amp;","))+0,'DataSource-Tool-Coverage'!$B$2:$B$36)/(LEN(TRIM(F138))-LEN(SUBSTITUTE(TRIM(F138),",",""))+1)</f>
        <v>1</v>
      </c>
      <c r="M138" s="20" t="str">
        <f t="shared" si="17"/>
        <v>80-100</v>
      </c>
      <c r="N138" s="23">
        <f>SUMPRODUCT(ISNUMBER(SEARCH(""&amp;'DataSource-Tool-Coverage'!A$2:A$36&amp;","," "&amp;'Detailed Techniques'!F138&amp;","))+0,'DataSource-Tool-Coverage'!$C$2:$C$36)/(LEN(TRIM(F138))-LEN(SUBSTITUTE(TRIM(F138),",",""))+1)</f>
        <v>1</v>
      </c>
      <c r="O138" s="20" t="str">
        <f t="shared" si="18"/>
        <v>80-100</v>
      </c>
      <c r="P138" s="23">
        <f>SUMPRODUCT(ISNUMBER(SEARCH(""&amp;'DataSource-Tool-Coverage'!A$2:A$36&amp;","," "&amp;'Detailed Techniques'!F138&amp;","))+0,'DataSource-Tool-Coverage'!$D$2:$D$36)/(LEN(TRIM(F138))-LEN(SUBSTITUTE(TRIM(F138),",",""))+1)</f>
        <v>0</v>
      </c>
      <c r="Q138" s="20" t="str">
        <f t="shared" si="19"/>
        <v>0-20</v>
      </c>
      <c r="R138" s="23">
        <f>SUMPRODUCT(ISNUMBER(SEARCH(""&amp;'DataSource-Tool-Coverage'!A$2:A$36&amp;","," "&amp;'Detailed Techniques'!F138&amp;","))+0,'DataSource-Tool-Coverage'!$E$2:$E$36)/(LEN(TRIM(F138))-LEN(SUBSTITUTE(TRIM(F138),",",""))+1)</f>
        <v>0.5</v>
      </c>
      <c r="S138" s="20" t="str">
        <f t="shared" si="20"/>
        <v>40-60</v>
      </c>
      <c r="T138" s="23">
        <f>SUMPRODUCT(ISNUMBER(SEARCH(""&amp;'DataSource-Tool-Coverage'!A$2:A$36&amp;","," "&amp;'Detailed Techniques'!F138&amp;","))+0,'DataSource-Tool-Coverage'!$F$2:$F$36)/(LEN(TRIM(F138))-LEN(SUBSTITUTE(TRIM(F138),",",""))+1)</f>
        <v>0.5</v>
      </c>
      <c r="U138" s="20" t="str">
        <f t="shared" si="21"/>
        <v>40-60</v>
      </c>
      <c r="V138" s="23">
        <f>SUMPRODUCT(ISNUMBER(SEARCH(""&amp;'DataSource-Tool-Coverage'!A$2:A$36&amp;","," "&amp;'Detailed Techniques'!F138&amp;","))+0,'DataSource-Tool-Coverage'!$G$2:$G$36)/(LEN(TRIM(F138))-LEN(SUBSTITUTE(TRIM(F138),",",""))+1)</f>
        <v>0</v>
      </c>
      <c r="W138" s="20" t="str">
        <f t="shared" si="22"/>
        <v>0-20</v>
      </c>
      <c r="X138" s="23">
        <f>SUMPRODUCT(ISNUMBER(SEARCH(""&amp;'DataSource-Tool-Coverage'!A$2:A$36&amp;","," "&amp;'Detailed Techniques'!F138&amp;","))+0,'DataSource-Tool-Coverage'!$H$2:$H$36)/(LEN(TRIM(F138))-LEN(SUBSTITUTE(TRIM(F138),",",""))+1)</f>
        <v>0</v>
      </c>
      <c r="Y138" s="20" t="str">
        <f t="shared" si="23"/>
        <v>0-20</v>
      </c>
    </row>
    <row r="139" spans="1:25" ht="205.5" customHeight="1" x14ac:dyDescent="0.2">
      <c r="A139" s="8" t="s">
        <v>564</v>
      </c>
      <c r="B139" s="8" t="s">
        <v>565</v>
      </c>
      <c r="C139" s="29" t="s">
        <v>566</v>
      </c>
      <c r="D139" s="22" t="s">
        <v>567</v>
      </c>
      <c r="E139" s="22" t="s">
        <v>568</v>
      </c>
      <c r="F139" s="22" t="s">
        <v>569</v>
      </c>
      <c r="G139" s="10" t="str">
        <f>INDEX('Score Defs'!A$3:A$8,MATCH('Detailed Techniques'!K139,'Score Defs'!B$3:B$8,0))</f>
        <v>Poor</v>
      </c>
      <c r="H139" s="66">
        <f>FLOOR(SUMPRODUCT(ISNUMBER(SEARCH(""&amp;'DataQuality-Scores'!A$3:A$37&amp;","," "&amp;'Detailed Techniques'!F139&amp;","))+0,'DataQuality-Scores'!B$3:B$37)/(LEN(TRIM(F139))-LEN(SUBSTITUTE(TRIM(F139),",",""))+1),1)</f>
        <v>1</v>
      </c>
      <c r="I139" s="66">
        <v>3</v>
      </c>
      <c r="J139" s="66">
        <v>1</v>
      </c>
      <c r="K139" s="66">
        <f t="shared" si="16"/>
        <v>1</v>
      </c>
      <c r="L139" s="23">
        <f>SUMPRODUCT(ISNUMBER(SEARCH(""&amp;'DataSource-Tool-Coverage'!A$2:A$36&amp;","," "&amp;'Detailed Techniques'!F139&amp;","))+0,'DataSource-Tool-Coverage'!$B$2:$B$36)/(LEN(TRIM(F139))-LEN(SUBSTITUTE(TRIM(F139),",",""))+1)</f>
        <v>1</v>
      </c>
      <c r="M139" s="20" t="str">
        <f t="shared" si="17"/>
        <v>80-100</v>
      </c>
      <c r="N139" s="23">
        <f>SUMPRODUCT(ISNUMBER(SEARCH(""&amp;'DataSource-Tool-Coverage'!A$2:A$36&amp;","," "&amp;'Detailed Techniques'!F139&amp;","))+0,'DataSource-Tool-Coverage'!$C$2:$C$36)/(LEN(TRIM(F139))-LEN(SUBSTITUTE(TRIM(F139),",",""))+1)</f>
        <v>0.8</v>
      </c>
      <c r="O139" s="20" t="str">
        <f t="shared" si="18"/>
        <v>80-100</v>
      </c>
      <c r="P139" s="23">
        <f>SUMPRODUCT(ISNUMBER(SEARCH(""&amp;'DataSource-Tool-Coverage'!A$2:A$36&amp;","," "&amp;'Detailed Techniques'!F139&amp;","))+0,'DataSource-Tool-Coverage'!$D$2:$D$36)/(LEN(TRIM(F139))-LEN(SUBSTITUTE(TRIM(F139),",",""))+1)</f>
        <v>0</v>
      </c>
      <c r="Q139" s="20" t="str">
        <f t="shared" si="19"/>
        <v>0-20</v>
      </c>
      <c r="R139" s="23">
        <f>SUMPRODUCT(ISNUMBER(SEARCH(""&amp;'DataSource-Tool-Coverage'!A$2:A$36&amp;","," "&amp;'Detailed Techniques'!F139&amp;","))+0,'DataSource-Tool-Coverage'!$E$2:$E$36)/(LEN(TRIM(F139))-LEN(SUBSTITUTE(TRIM(F139),",",""))+1)</f>
        <v>0.2</v>
      </c>
      <c r="S139" s="20" t="str">
        <f t="shared" si="20"/>
        <v>20-40</v>
      </c>
      <c r="T139" s="23">
        <f>SUMPRODUCT(ISNUMBER(SEARCH(""&amp;'DataSource-Tool-Coverage'!A$2:A$36&amp;","," "&amp;'Detailed Techniques'!F139&amp;","))+0,'DataSource-Tool-Coverage'!$F$2:$F$36)/(LEN(TRIM(F139))-LEN(SUBSTITUTE(TRIM(F139),",",""))+1)</f>
        <v>0.4</v>
      </c>
      <c r="U139" s="20" t="str">
        <f t="shared" si="21"/>
        <v>40-60</v>
      </c>
      <c r="V139" s="23">
        <f>SUMPRODUCT(ISNUMBER(SEARCH(""&amp;'DataSource-Tool-Coverage'!A$2:A$36&amp;","," "&amp;'Detailed Techniques'!F139&amp;","))+0,'DataSource-Tool-Coverage'!$G$2:$G$36)/(LEN(TRIM(F139))-LEN(SUBSTITUTE(TRIM(F139),",",""))+1)</f>
        <v>0</v>
      </c>
      <c r="W139" s="20" t="str">
        <f t="shared" si="22"/>
        <v>0-20</v>
      </c>
      <c r="X139" s="23">
        <f>SUMPRODUCT(ISNUMBER(SEARCH(""&amp;'DataSource-Tool-Coverage'!A$2:A$36&amp;","," "&amp;'Detailed Techniques'!F139&amp;","))+0,'DataSource-Tool-Coverage'!$H$2:$H$36)/(LEN(TRIM(F139))-LEN(SUBSTITUTE(TRIM(F139),",",""))+1)</f>
        <v>0</v>
      </c>
      <c r="Y139" s="20" t="str">
        <f t="shared" si="23"/>
        <v>0-20</v>
      </c>
    </row>
    <row r="140" spans="1:25" ht="45" x14ac:dyDescent="0.2">
      <c r="A140" s="8" t="s">
        <v>570</v>
      </c>
      <c r="B140" s="8" t="s">
        <v>3</v>
      </c>
      <c r="C140" s="29" t="s">
        <v>571</v>
      </c>
      <c r="D140" s="20" t="s">
        <v>572</v>
      </c>
      <c r="E140" s="22" t="s">
        <v>573</v>
      </c>
      <c r="F140" s="22" t="s">
        <v>574</v>
      </c>
      <c r="G140" s="10" t="str">
        <f>INDEX('Score Defs'!A$3:A$8,MATCH('Detailed Techniques'!K140,'Score Defs'!B$3:B$8,0))</f>
        <v>Poor</v>
      </c>
      <c r="H140" s="66">
        <f>FLOOR(SUMPRODUCT(ISNUMBER(SEARCH(""&amp;'DataQuality-Scores'!A$3:A$37&amp;","," "&amp;'Detailed Techniques'!F140&amp;","))+0,'DataQuality-Scores'!B$3:B$37)/(LEN(TRIM(F140))-LEN(SUBSTITUTE(TRIM(F140),",",""))+1),1)</f>
        <v>1</v>
      </c>
      <c r="I140" s="66">
        <v>3</v>
      </c>
      <c r="J140" s="66">
        <v>1</v>
      </c>
      <c r="K140" s="66">
        <f t="shared" si="16"/>
        <v>1</v>
      </c>
      <c r="L140" s="23">
        <f>SUMPRODUCT(ISNUMBER(SEARCH(""&amp;'DataSource-Tool-Coverage'!A$2:A$36&amp;","," "&amp;'Detailed Techniques'!F140&amp;","))+0,'DataSource-Tool-Coverage'!$B$2:$B$36)/(LEN(TRIM(F140))-LEN(SUBSTITUTE(TRIM(F140),",",""))+1)</f>
        <v>1</v>
      </c>
      <c r="M140" s="20" t="str">
        <f t="shared" si="17"/>
        <v>80-100</v>
      </c>
      <c r="N140" s="23">
        <f>SUMPRODUCT(ISNUMBER(SEARCH(""&amp;'DataSource-Tool-Coverage'!A$2:A$36&amp;","," "&amp;'Detailed Techniques'!F140&amp;","))+0,'DataSource-Tool-Coverage'!$C$2:$C$36)/(LEN(TRIM(F140))-LEN(SUBSTITUTE(TRIM(F140),",",""))+1)</f>
        <v>1</v>
      </c>
      <c r="O140" s="20" t="str">
        <f t="shared" si="18"/>
        <v>80-100</v>
      </c>
      <c r="P140" s="23">
        <f>SUMPRODUCT(ISNUMBER(SEARCH(""&amp;'DataSource-Tool-Coverage'!A$2:A$36&amp;","," "&amp;'Detailed Techniques'!F140&amp;","))+0,'DataSource-Tool-Coverage'!$D$2:$D$36)/(LEN(TRIM(F140))-LEN(SUBSTITUTE(TRIM(F140),",",""))+1)</f>
        <v>0</v>
      </c>
      <c r="Q140" s="20" t="str">
        <f t="shared" si="19"/>
        <v>0-20</v>
      </c>
      <c r="R140" s="23">
        <f>SUMPRODUCT(ISNUMBER(SEARCH(""&amp;'DataSource-Tool-Coverage'!A$2:A$36&amp;","," "&amp;'Detailed Techniques'!F140&amp;","))+0,'DataSource-Tool-Coverage'!$E$2:$E$36)/(LEN(TRIM(F140))-LEN(SUBSTITUTE(TRIM(F140),",",""))+1)</f>
        <v>0.66666666666666663</v>
      </c>
      <c r="S140" s="20" t="str">
        <f t="shared" si="20"/>
        <v>60-80</v>
      </c>
      <c r="T140" s="23">
        <f>SUMPRODUCT(ISNUMBER(SEARCH(""&amp;'DataSource-Tool-Coverage'!A$2:A$36&amp;","," "&amp;'Detailed Techniques'!F140&amp;","))+0,'DataSource-Tool-Coverage'!$F$2:$F$36)/(LEN(TRIM(F140))-LEN(SUBSTITUTE(TRIM(F140),",",""))+1)</f>
        <v>0.66666666666666663</v>
      </c>
      <c r="U140" s="20" t="str">
        <f t="shared" si="21"/>
        <v>60-80</v>
      </c>
      <c r="V140" s="23">
        <f>SUMPRODUCT(ISNUMBER(SEARCH(""&amp;'DataSource-Tool-Coverage'!A$2:A$36&amp;","," "&amp;'Detailed Techniques'!F140&amp;","))+0,'DataSource-Tool-Coverage'!$G$2:$G$36)/(LEN(TRIM(F140))-LEN(SUBSTITUTE(TRIM(F140),",",""))+1)</f>
        <v>0</v>
      </c>
      <c r="W140" s="20" t="str">
        <f t="shared" si="22"/>
        <v>0-20</v>
      </c>
      <c r="X140" s="23">
        <f>SUMPRODUCT(ISNUMBER(SEARCH(""&amp;'DataSource-Tool-Coverage'!A$2:A$36&amp;","," "&amp;'Detailed Techniques'!F140&amp;","))+0,'DataSource-Tool-Coverage'!$H$2:$H$36)/(LEN(TRIM(F140))-LEN(SUBSTITUTE(TRIM(F140),",",""))+1)</f>
        <v>0</v>
      </c>
      <c r="Y140" s="20" t="str">
        <f t="shared" si="23"/>
        <v>0-20</v>
      </c>
    </row>
    <row r="141" spans="1:25" ht="105" x14ac:dyDescent="0.2">
      <c r="A141" s="8" t="s">
        <v>575</v>
      </c>
      <c r="B141" s="8" t="s">
        <v>2</v>
      </c>
      <c r="C141" s="29" t="s">
        <v>576</v>
      </c>
      <c r="D141" s="22" t="s">
        <v>577</v>
      </c>
      <c r="E141" s="22" t="s">
        <v>578</v>
      </c>
      <c r="F141" s="22" t="s">
        <v>579</v>
      </c>
      <c r="G141" s="10" t="str">
        <f>INDEX('Score Defs'!A$3:A$8,MATCH('Detailed Techniques'!K141,'Score Defs'!B$3:B$8,0))</f>
        <v>Poor</v>
      </c>
      <c r="H141" s="66">
        <f>FLOOR(SUMPRODUCT(ISNUMBER(SEARCH(""&amp;'DataQuality-Scores'!A$3:A$37&amp;","," "&amp;'Detailed Techniques'!F141&amp;","))+0,'DataQuality-Scores'!B$3:B$37)/(LEN(TRIM(F141))-LEN(SUBSTITUTE(TRIM(F141),",",""))+1),1)</f>
        <v>1</v>
      </c>
      <c r="I141" s="66">
        <v>3</v>
      </c>
      <c r="J141" s="66">
        <v>1</v>
      </c>
      <c r="K141" s="66">
        <f t="shared" si="16"/>
        <v>1</v>
      </c>
      <c r="L141" s="23">
        <f>SUMPRODUCT(ISNUMBER(SEARCH(""&amp;'DataSource-Tool-Coverage'!A$2:A$36&amp;","," "&amp;'Detailed Techniques'!F141&amp;","))+0,'DataSource-Tool-Coverage'!$B$2:$B$36)/(LEN(TRIM(F141))-LEN(SUBSTITUTE(TRIM(F141),",",""))+1)</f>
        <v>1</v>
      </c>
      <c r="M141" s="20" t="str">
        <f t="shared" si="17"/>
        <v>80-100</v>
      </c>
      <c r="N141" s="23">
        <f>SUMPRODUCT(ISNUMBER(SEARCH(""&amp;'DataSource-Tool-Coverage'!A$2:A$36&amp;","," "&amp;'Detailed Techniques'!F141&amp;","))+0,'DataSource-Tool-Coverage'!$C$2:$C$36)/(LEN(TRIM(F141))-LEN(SUBSTITUTE(TRIM(F141),",",""))+1)</f>
        <v>1</v>
      </c>
      <c r="O141" s="20" t="str">
        <f t="shared" si="18"/>
        <v>80-100</v>
      </c>
      <c r="P141" s="23">
        <f>SUMPRODUCT(ISNUMBER(SEARCH(""&amp;'DataSource-Tool-Coverage'!A$2:A$36&amp;","," "&amp;'Detailed Techniques'!F141&amp;","))+0,'DataSource-Tool-Coverage'!$D$2:$D$36)/(LEN(TRIM(F141))-LEN(SUBSTITUTE(TRIM(F141),",",""))+1)</f>
        <v>0</v>
      </c>
      <c r="Q141" s="20" t="str">
        <f t="shared" si="19"/>
        <v>0-20</v>
      </c>
      <c r="R141" s="23">
        <f>SUMPRODUCT(ISNUMBER(SEARCH(""&amp;'DataSource-Tool-Coverage'!A$2:A$36&amp;","," "&amp;'Detailed Techniques'!F141&amp;","))+0,'DataSource-Tool-Coverage'!$E$2:$E$36)/(LEN(TRIM(F141))-LEN(SUBSTITUTE(TRIM(F141),",",""))+1)</f>
        <v>0.66666666666666663</v>
      </c>
      <c r="S141" s="20" t="str">
        <f t="shared" si="20"/>
        <v>60-80</v>
      </c>
      <c r="T141" s="23">
        <f>SUMPRODUCT(ISNUMBER(SEARCH(""&amp;'DataSource-Tool-Coverage'!A$2:A$36&amp;","," "&amp;'Detailed Techniques'!F141&amp;","))+0,'DataSource-Tool-Coverage'!$F$2:$F$36)/(LEN(TRIM(F141))-LEN(SUBSTITUTE(TRIM(F141),",",""))+1)</f>
        <v>0.66666666666666663</v>
      </c>
      <c r="U141" s="20" t="str">
        <f t="shared" si="21"/>
        <v>60-80</v>
      </c>
      <c r="V141" s="23">
        <f>SUMPRODUCT(ISNUMBER(SEARCH(""&amp;'DataSource-Tool-Coverage'!A$2:A$36&amp;","," "&amp;'Detailed Techniques'!F141&amp;","))+0,'DataSource-Tool-Coverage'!$G$2:$G$36)/(LEN(TRIM(F141))-LEN(SUBSTITUTE(TRIM(F141),",",""))+1)</f>
        <v>0</v>
      </c>
      <c r="W141" s="20" t="str">
        <f t="shared" si="22"/>
        <v>0-20</v>
      </c>
      <c r="X141" s="23">
        <f>SUMPRODUCT(ISNUMBER(SEARCH(""&amp;'DataSource-Tool-Coverage'!A$2:A$36&amp;","," "&amp;'Detailed Techniques'!F141&amp;","))+0,'DataSource-Tool-Coverage'!$H$2:$H$36)/(LEN(TRIM(F141))-LEN(SUBSTITUTE(TRIM(F141),",",""))+1)</f>
        <v>0</v>
      </c>
      <c r="Y141" s="20" t="str">
        <f t="shared" si="23"/>
        <v>0-20</v>
      </c>
    </row>
    <row r="142" spans="1:25" ht="132" customHeight="1" x14ac:dyDescent="0.2">
      <c r="A142" s="8" t="s">
        <v>580</v>
      </c>
      <c r="B142" s="8" t="s">
        <v>3</v>
      </c>
      <c r="C142" s="29" t="s">
        <v>581</v>
      </c>
      <c r="D142" s="22" t="s">
        <v>582</v>
      </c>
      <c r="E142" s="22" t="s">
        <v>583</v>
      </c>
      <c r="F142" s="22" t="s">
        <v>584</v>
      </c>
      <c r="G142" s="10" t="str">
        <f>INDEX('Score Defs'!A$3:A$8,MATCH('Detailed Techniques'!K142,'Score Defs'!B$3:B$8,0))</f>
        <v>Poor</v>
      </c>
      <c r="H142" s="66">
        <f>FLOOR(SUMPRODUCT(ISNUMBER(SEARCH(""&amp;'DataQuality-Scores'!A$3:A$37&amp;","," "&amp;'Detailed Techniques'!F142&amp;","))+0,'DataQuality-Scores'!B$3:B$37)/(LEN(TRIM(F142))-LEN(SUBSTITUTE(TRIM(F142),",",""))+1),1)</f>
        <v>1</v>
      </c>
      <c r="I142" s="66">
        <v>3</v>
      </c>
      <c r="J142" s="66">
        <v>1</v>
      </c>
      <c r="K142" s="66">
        <f t="shared" si="16"/>
        <v>1</v>
      </c>
      <c r="L142" s="23">
        <f>SUMPRODUCT(ISNUMBER(SEARCH(""&amp;'DataSource-Tool-Coverage'!A$2:A$36&amp;","," "&amp;'Detailed Techniques'!F142&amp;","))+0,'DataSource-Tool-Coverage'!$B$2:$B$36)/(LEN(TRIM(F142))-LEN(SUBSTITUTE(TRIM(F142),",",""))+1)</f>
        <v>0.5</v>
      </c>
      <c r="M142" s="20" t="str">
        <f t="shared" si="17"/>
        <v>40-60</v>
      </c>
      <c r="N142" s="23">
        <f>SUMPRODUCT(ISNUMBER(SEARCH(""&amp;'DataSource-Tool-Coverage'!A$2:A$36&amp;","," "&amp;'Detailed Techniques'!F142&amp;","))+0,'DataSource-Tool-Coverage'!$C$2:$C$36)/(LEN(TRIM(F142))-LEN(SUBSTITUTE(TRIM(F142),",",""))+1)</f>
        <v>0.5</v>
      </c>
      <c r="O142" s="20" t="str">
        <f t="shared" si="18"/>
        <v>40-60</v>
      </c>
      <c r="P142" s="23">
        <f>SUMPRODUCT(ISNUMBER(SEARCH(""&amp;'DataSource-Tool-Coverage'!A$2:A$36&amp;","," "&amp;'Detailed Techniques'!F142&amp;","))+0,'DataSource-Tool-Coverage'!$D$2:$D$36)/(LEN(TRIM(F142))-LEN(SUBSTITUTE(TRIM(F142),",",""))+1)</f>
        <v>0</v>
      </c>
      <c r="Q142" s="20" t="str">
        <f t="shared" si="19"/>
        <v>0-20</v>
      </c>
      <c r="R142" s="23">
        <f>SUMPRODUCT(ISNUMBER(SEARCH(""&amp;'DataSource-Tool-Coverage'!A$2:A$36&amp;","," "&amp;'Detailed Techniques'!F142&amp;","))+0,'DataSource-Tool-Coverage'!$E$2:$E$36)/(LEN(TRIM(F142))-LEN(SUBSTITUTE(TRIM(F142),",",""))+1)</f>
        <v>0.5</v>
      </c>
      <c r="S142" s="20" t="str">
        <f t="shared" si="20"/>
        <v>40-60</v>
      </c>
      <c r="T142" s="23">
        <f>SUMPRODUCT(ISNUMBER(SEARCH(""&amp;'DataSource-Tool-Coverage'!A$2:A$36&amp;","," "&amp;'Detailed Techniques'!F142&amp;","))+0,'DataSource-Tool-Coverage'!$F$2:$F$36)/(LEN(TRIM(F142))-LEN(SUBSTITUTE(TRIM(F142),",",""))+1)</f>
        <v>0.5</v>
      </c>
      <c r="U142" s="20" t="str">
        <f t="shared" si="21"/>
        <v>40-60</v>
      </c>
      <c r="V142" s="23">
        <f>SUMPRODUCT(ISNUMBER(SEARCH(""&amp;'DataSource-Tool-Coverage'!A$2:A$36&amp;","," "&amp;'Detailed Techniques'!F142&amp;","))+0,'DataSource-Tool-Coverage'!$G$2:$G$36)/(LEN(TRIM(F142))-LEN(SUBSTITUTE(TRIM(F142),",",""))+1)</f>
        <v>0</v>
      </c>
      <c r="W142" s="20" t="str">
        <f t="shared" si="22"/>
        <v>0-20</v>
      </c>
      <c r="X142" s="23">
        <f>SUMPRODUCT(ISNUMBER(SEARCH(""&amp;'DataSource-Tool-Coverage'!A$2:A$36&amp;","," "&amp;'Detailed Techniques'!F142&amp;","))+0,'DataSource-Tool-Coverage'!$H$2:$H$36)/(LEN(TRIM(F142))-LEN(SUBSTITUTE(TRIM(F142),",",""))+1)</f>
        <v>0</v>
      </c>
      <c r="Y142" s="20" t="str">
        <f t="shared" si="23"/>
        <v>0-20</v>
      </c>
    </row>
    <row r="143" spans="1:25" ht="123" customHeight="1" x14ac:dyDescent="0.2">
      <c r="A143" s="8" t="s">
        <v>585</v>
      </c>
      <c r="B143" s="8" t="s">
        <v>3</v>
      </c>
      <c r="C143" s="29" t="s">
        <v>586</v>
      </c>
      <c r="D143" s="22" t="s">
        <v>587</v>
      </c>
      <c r="E143" s="22" t="s">
        <v>588</v>
      </c>
      <c r="F143" s="22" t="s">
        <v>589</v>
      </c>
      <c r="G143" s="10" t="str">
        <f>INDEX('Score Defs'!A$3:A$8,MATCH('Detailed Techniques'!K143,'Score Defs'!B$3:B$8,0))</f>
        <v>Poor</v>
      </c>
      <c r="H143" s="66">
        <f>FLOOR(SUMPRODUCT(ISNUMBER(SEARCH(""&amp;'DataQuality-Scores'!A$3:A$37&amp;","," "&amp;'Detailed Techniques'!F143&amp;","))+0,'DataQuality-Scores'!B$3:B$37)/(LEN(TRIM(F143))-LEN(SUBSTITUTE(TRIM(F143),",",""))+1),1)</f>
        <v>1</v>
      </c>
      <c r="I143" s="66">
        <v>3</v>
      </c>
      <c r="J143" s="66">
        <v>1</v>
      </c>
      <c r="K143" s="66">
        <f t="shared" si="16"/>
        <v>1</v>
      </c>
      <c r="L143" s="23">
        <f>SUMPRODUCT(ISNUMBER(SEARCH(""&amp;'DataSource-Tool-Coverage'!A$2:A$36&amp;","," "&amp;'Detailed Techniques'!F143&amp;","))+0,'DataSource-Tool-Coverage'!$B$2:$B$36)/(LEN(TRIM(F143))-LEN(SUBSTITUTE(TRIM(F143),",",""))+1)</f>
        <v>1</v>
      </c>
      <c r="M143" s="20" t="str">
        <f t="shared" si="17"/>
        <v>80-100</v>
      </c>
      <c r="N143" s="23">
        <f>SUMPRODUCT(ISNUMBER(SEARCH(""&amp;'DataSource-Tool-Coverage'!A$2:A$36&amp;","," "&amp;'Detailed Techniques'!F143&amp;","))+0,'DataSource-Tool-Coverage'!$C$2:$C$36)/(LEN(TRIM(F143))-LEN(SUBSTITUTE(TRIM(F143),",",""))+1)</f>
        <v>0.5</v>
      </c>
      <c r="O143" s="20" t="str">
        <f t="shared" si="18"/>
        <v>40-60</v>
      </c>
      <c r="P143" s="23">
        <f>SUMPRODUCT(ISNUMBER(SEARCH(""&amp;'DataSource-Tool-Coverage'!A$2:A$36&amp;","," "&amp;'Detailed Techniques'!F143&amp;","))+0,'DataSource-Tool-Coverage'!$D$2:$D$36)/(LEN(TRIM(F143))-LEN(SUBSTITUTE(TRIM(F143),",",""))+1)</f>
        <v>0</v>
      </c>
      <c r="Q143" s="20" t="str">
        <f t="shared" si="19"/>
        <v>0-20</v>
      </c>
      <c r="R143" s="23">
        <f>SUMPRODUCT(ISNUMBER(SEARCH(""&amp;'DataSource-Tool-Coverage'!A$2:A$36&amp;","," "&amp;'Detailed Techniques'!F143&amp;","))+0,'DataSource-Tool-Coverage'!$E$2:$E$36)/(LEN(TRIM(F143))-LEN(SUBSTITUTE(TRIM(F143),",",""))+1)</f>
        <v>0.5</v>
      </c>
      <c r="S143" s="20" t="str">
        <f t="shared" si="20"/>
        <v>40-60</v>
      </c>
      <c r="T143" s="23">
        <f>SUMPRODUCT(ISNUMBER(SEARCH(""&amp;'DataSource-Tool-Coverage'!A$2:A$36&amp;","," "&amp;'Detailed Techniques'!F143&amp;","))+0,'DataSource-Tool-Coverage'!$F$2:$F$36)/(LEN(TRIM(F143))-LEN(SUBSTITUTE(TRIM(F143),",",""))+1)</f>
        <v>0.5</v>
      </c>
      <c r="U143" s="20" t="str">
        <f t="shared" si="21"/>
        <v>40-60</v>
      </c>
      <c r="V143" s="23">
        <f>SUMPRODUCT(ISNUMBER(SEARCH(""&amp;'DataSource-Tool-Coverage'!A$2:A$36&amp;","," "&amp;'Detailed Techniques'!F143&amp;","))+0,'DataSource-Tool-Coverage'!$G$2:$G$36)/(LEN(TRIM(F143))-LEN(SUBSTITUTE(TRIM(F143),",",""))+1)</f>
        <v>0</v>
      </c>
      <c r="W143" s="20" t="str">
        <f t="shared" si="22"/>
        <v>0-20</v>
      </c>
      <c r="X143" s="23">
        <f>SUMPRODUCT(ISNUMBER(SEARCH(""&amp;'DataSource-Tool-Coverage'!A$2:A$36&amp;","," "&amp;'Detailed Techniques'!F143&amp;","))+0,'DataSource-Tool-Coverage'!$H$2:$H$36)/(LEN(TRIM(F143))-LEN(SUBSTITUTE(TRIM(F143),",",""))+1)</f>
        <v>0</v>
      </c>
      <c r="Y143" s="20" t="str">
        <f t="shared" si="23"/>
        <v>0-20</v>
      </c>
    </row>
    <row r="144" spans="1:25" ht="30" x14ac:dyDescent="0.2">
      <c r="A144" s="8" t="s">
        <v>590</v>
      </c>
      <c r="B144" s="8" t="s">
        <v>2</v>
      </c>
      <c r="C144" s="29" t="s">
        <v>591</v>
      </c>
      <c r="D144" s="20" t="s">
        <v>592</v>
      </c>
      <c r="E144" s="22" t="s">
        <v>593</v>
      </c>
      <c r="F144" s="22" t="s">
        <v>594</v>
      </c>
      <c r="G144" s="10" t="str">
        <f>INDEX('Score Defs'!A$3:A$8,MATCH('Detailed Techniques'!K144,'Score Defs'!B$3:B$8,0))</f>
        <v>Poor</v>
      </c>
      <c r="H144" s="66">
        <f>FLOOR(SUMPRODUCT(ISNUMBER(SEARCH(""&amp;'DataQuality-Scores'!A$3:A$37&amp;","," "&amp;'Detailed Techniques'!F144&amp;","))+0,'DataQuality-Scores'!B$3:B$37)/(LEN(TRIM(F144))-LEN(SUBSTITUTE(TRIM(F144),",",""))+1),1)</f>
        <v>1</v>
      </c>
      <c r="I144" s="66">
        <v>3</v>
      </c>
      <c r="J144" s="66">
        <v>1</v>
      </c>
      <c r="K144" s="66">
        <f t="shared" si="16"/>
        <v>1</v>
      </c>
      <c r="L144" s="23">
        <f>SUMPRODUCT(ISNUMBER(SEARCH(""&amp;'DataSource-Tool-Coverage'!A$2:A$36&amp;","," "&amp;'Detailed Techniques'!F144&amp;","))+0,'DataSource-Tool-Coverage'!$B$2:$B$36)/(LEN(TRIM(F144))-LEN(SUBSTITUTE(TRIM(F144),",",""))+1)</f>
        <v>1</v>
      </c>
      <c r="M144" s="20" t="str">
        <f t="shared" si="17"/>
        <v>80-100</v>
      </c>
      <c r="N144" s="23">
        <f>SUMPRODUCT(ISNUMBER(SEARCH(""&amp;'DataSource-Tool-Coverage'!A$2:A$36&amp;","," "&amp;'Detailed Techniques'!F144&amp;","))+0,'DataSource-Tool-Coverage'!$C$2:$C$36)/(LEN(TRIM(F144))-LEN(SUBSTITUTE(TRIM(F144),",",""))+1)</f>
        <v>1</v>
      </c>
      <c r="O144" s="20" t="str">
        <f t="shared" si="18"/>
        <v>80-100</v>
      </c>
      <c r="P144" s="23">
        <f>SUMPRODUCT(ISNUMBER(SEARCH(""&amp;'DataSource-Tool-Coverage'!A$2:A$36&amp;","," "&amp;'Detailed Techniques'!F144&amp;","))+0,'DataSource-Tool-Coverage'!$D$2:$D$36)/(LEN(TRIM(F144))-LEN(SUBSTITUTE(TRIM(F144),",",""))+1)</f>
        <v>0</v>
      </c>
      <c r="Q144" s="20" t="str">
        <f t="shared" si="19"/>
        <v>0-20</v>
      </c>
      <c r="R144" s="23">
        <f>SUMPRODUCT(ISNUMBER(SEARCH(""&amp;'DataSource-Tool-Coverage'!A$2:A$36&amp;","," "&amp;'Detailed Techniques'!F144&amp;","))+0,'DataSource-Tool-Coverage'!$E$2:$E$36)/(LEN(TRIM(F144))-LEN(SUBSTITUTE(TRIM(F144),",",""))+1)</f>
        <v>1</v>
      </c>
      <c r="S144" s="20" t="str">
        <f t="shared" si="20"/>
        <v>80-100</v>
      </c>
      <c r="T144" s="23">
        <f>SUMPRODUCT(ISNUMBER(SEARCH(""&amp;'DataSource-Tool-Coverage'!A$2:A$36&amp;","," "&amp;'Detailed Techniques'!F144&amp;","))+0,'DataSource-Tool-Coverage'!$F$2:$F$36)/(LEN(TRIM(F144))-LEN(SUBSTITUTE(TRIM(F144),",",""))+1)</f>
        <v>1</v>
      </c>
      <c r="U144" s="20" t="str">
        <f t="shared" si="21"/>
        <v>80-100</v>
      </c>
      <c r="V144" s="23">
        <f>SUMPRODUCT(ISNUMBER(SEARCH(""&amp;'DataSource-Tool-Coverage'!A$2:A$36&amp;","," "&amp;'Detailed Techniques'!F144&amp;","))+0,'DataSource-Tool-Coverage'!$G$2:$G$36)/(LEN(TRIM(F144))-LEN(SUBSTITUTE(TRIM(F144),",",""))+1)</f>
        <v>0</v>
      </c>
      <c r="W144" s="20" t="str">
        <f t="shared" si="22"/>
        <v>0-20</v>
      </c>
      <c r="X144" s="23">
        <f>SUMPRODUCT(ISNUMBER(SEARCH(""&amp;'DataSource-Tool-Coverage'!A$2:A$36&amp;","," "&amp;'Detailed Techniques'!F144&amp;","))+0,'DataSource-Tool-Coverage'!$H$2:$H$36)/(LEN(TRIM(F144))-LEN(SUBSTITUTE(TRIM(F144),",",""))+1)</f>
        <v>0</v>
      </c>
      <c r="Y144" s="20" t="str">
        <f t="shared" si="23"/>
        <v>0-20</v>
      </c>
    </row>
    <row r="145" spans="1:25" ht="114.75" customHeight="1" x14ac:dyDescent="0.2">
      <c r="A145" s="8" t="s">
        <v>595</v>
      </c>
      <c r="B145" s="8" t="s">
        <v>2</v>
      </c>
      <c r="C145" s="29" t="s">
        <v>596</v>
      </c>
      <c r="D145" s="22" t="s">
        <v>597</v>
      </c>
      <c r="E145" s="22" t="s">
        <v>598</v>
      </c>
      <c r="F145" s="22"/>
      <c r="G145" s="10" t="str">
        <f>INDEX('Score Defs'!A$3:A$8,MATCH('Detailed Techniques'!K145,'Score Defs'!B$3:B$8,0))</f>
        <v>Poor</v>
      </c>
      <c r="H145" s="66">
        <f>FLOOR(SUMPRODUCT(ISNUMBER(SEARCH(""&amp;'DataQuality-Scores'!A$3:A$37&amp;","," "&amp;'Detailed Techniques'!F145&amp;","))+0,'DataQuality-Scores'!B$3:B$37)/(LEN(TRIM(F145))-LEN(SUBSTITUTE(TRIM(F145),",",""))+1),1)</f>
        <v>0</v>
      </c>
      <c r="I145" s="66">
        <v>3</v>
      </c>
      <c r="J145" s="66">
        <v>1</v>
      </c>
      <c r="K145" s="66">
        <f t="shared" si="16"/>
        <v>1</v>
      </c>
      <c r="L145" s="23">
        <f>SUMPRODUCT(ISNUMBER(SEARCH(""&amp;'DataSource-Tool-Coverage'!A$2:A$36&amp;","," "&amp;'Detailed Techniques'!F145&amp;","))+0,'DataSource-Tool-Coverage'!$B$2:$B$36)/(LEN(TRIM(F145))-LEN(SUBSTITUTE(TRIM(F145),",",""))+1)</f>
        <v>0</v>
      </c>
      <c r="M145" s="20" t="str">
        <f t="shared" si="17"/>
        <v>0-20</v>
      </c>
      <c r="N145" s="23">
        <f>SUMPRODUCT(ISNUMBER(SEARCH(""&amp;'DataSource-Tool-Coverage'!A$2:A$36&amp;","," "&amp;'Detailed Techniques'!F145&amp;","))+0,'DataSource-Tool-Coverage'!$C$2:$C$36)/(LEN(TRIM(F145))-LEN(SUBSTITUTE(TRIM(F145),",",""))+1)</f>
        <v>0</v>
      </c>
      <c r="O145" s="20" t="str">
        <f t="shared" si="18"/>
        <v>0-20</v>
      </c>
      <c r="P145" s="23">
        <f>SUMPRODUCT(ISNUMBER(SEARCH(""&amp;'DataSource-Tool-Coverage'!A$2:A$36&amp;","," "&amp;'Detailed Techniques'!F145&amp;","))+0,'DataSource-Tool-Coverage'!$D$2:$D$36)/(LEN(TRIM(F145))-LEN(SUBSTITUTE(TRIM(F145),",",""))+1)</f>
        <v>0</v>
      </c>
      <c r="Q145" s="20" t="str">
        <f t="shared" si="19"/>
        <v>0-20</v>
      </c>
      <c r="R145" s="23">
        <f>SUMPRODUCT(ISNUMBER(SEARCH(""&amp;'DataSource-Tool-Coverage'!A$2:A$36&amp;","," "&amp;'Detailed Techniques'!F145&amp;","))+0,'DataSource-Tool-Coverage'!$E$2:$E$36)/(LEN(TRIM(F145))-LEN(SUBSTITUTE(TRIM(F145),",",""))+1)</f>
        <v>0</v>
      </c>
      <c r="S145" s="20" t="str">
        <f t="shared" si="20"/>
        <v>0-20</v>
      </c>
      <c r="T145" s="23">
        <f>SUMPRODUCT(ISNUMBER(SEARCH(""&amp;'DataSource-Tool-Coverage'!A$2:A$36&amp;","," "&amp;'Detailed Techniques'!F145&amp;","))+0,'DataSource-Tool-Coverage'!$F$2:$F$36)/(LEN(TRIM(F145))-LEN(SUBSTITUTE(TRIM(F145),",",""))+1)</f>
        <v>0</v>
      </c>
      <c r="U145" s="20" t="str">
        <f t="shared" si="21"/>
        <v>0-20</v>
      </c>
      <c r="V145" s="23">
        <f>SUMPRODUCT(ISNUMBER(SEARCH(""&amp;'DataSource-Tool-Coverage'!A$2:A$36&amp;","," "&amp;'Detailed Techniques'!F145&amp;","))+0,'DataSource-Tool-Coverage'!$G$2:$G$36)/(LEN(TRIM(F145))-LEN(SUBSTITUTE(TRIM(F145),",",""))+1)</f>
        <v>0</v>
      </c>
      <c r="W145" s="20" t="str">
        <f t="shared" si="22"/>
        <v>0-20</v>
      </c>
      <c r="X145" s="23">
        <f>SUMPRODUCT(ISNUMBER(SEARCH(""&amp;'DataSource-Tool-Coverage'!A$2:A$36&amp;","," "&amp;'Detailed Techniques'!F145&amp;","))+0,'DataSource-Tool-Coverage'!$H$2:$H$36)/(LEN(TRIM(F145))-LEN(SUBSTITUTE(TRIM(F145),",",""))+1)</f>
        <v>0</v>
      </c>
      <c r="Y145" s="20" t="str">
        <f t="shared" si="23"/>
        <v>0-20</v>
      </c>
    </row>
    <row r="146" spans="1:25" ht="142.5" customHeight="1" x14ac:dyDescent="0.2">
      <c r="A146" s="8" t="s">
        <v>599</v>
      </c>
      <c r="B146" s="8" t="s">
        <v>3</v>
      </c>
      <c r="C146" s="29" t="s">
        <v>600</v>
      </c>
      <c r="D146" s="22" t="s">
        <v>601</v>
      </c>
      <c r="E146" s="22" t="s">
        <v>602</v>
      </c>
      <c r="F146" s="22" t="s">
        <v>594</v>
      </c>
      <c r="G146" s="10" t="str">
        <f>INDEX('Score Defs'!A$3:A$8,MATCH('Detailed Techniques'!K146,'Score Defs'!B$3:B$8,0))</f>
        <v>Poor</v>
      </c>
      <c r="H146" s="66">
        <f>FLOOR(SUMPRODUCT(ISNUMBER(SEARCH(""&amp;'DataQuality-Scores'!A$3:A$37&amp;","," "&amp;'Detailed Techniques'!F146&amp;","))+0,'DataQuality-Scores'!B$3:B$37)/(LEN(TRIM(F146))-LEN(SUBSTITUTE(TRIM(F146),",",""))+1),1)</f>
        <v>1</v>
      </c>
      <c r="I146" s="66">
        <v>3</v>
      </c>
      <c r="J146" s="66">
        <v>1</v>
      </c>
      <c r="K146" s="66">
        <f t="shared" si="16"/>
        <v>1</v>
      </c>
      <c r="L146" s="23">
        <f>SUMPRODUCT(ISNUMBER(SEARCH(""&amp;'DataSource-Tool-Coverage'!A$2:A$36&amp;","," "&amp;'Detailed Techniques'!F146&amp;","))+0,'DataSource-Tool-Coverage'!$B$2:$B$36)/(LEN(TRIM(F146))-LEN(SUBSTITUTE(TRIM(F146),",",""))+1)</f>
        <v>1</v>
      </c>
      <c r="M146" s="20" t="str">
        <f t="shared" si="17"/>
        <v>80-100</v>
      </c>
      <c r="N146" s="23">
        <f>SUMPRODUCT(ISNUMBER(SEARCH(""&amp;'DataSource-Tool-Coverage'!A$2:A$36&amp;","," "&amp;'Detailed Techniques'!F146&amp;","))+0,'DataSource-Tool-Coverage'!$C$2:$C$36)/(LEN(TRIM(F146))-LEN(SUBSTITUTE(TRIM(F146),",",""))+1)</f>
        <v>1</v>
      </c>
      <c r="O146" s="20" t="str">
        <f t="shared" si="18"/>
        <v>80-100</v>
      </c>
      <c r="P146" s="23">
        <f>SUMPRODUCT(ISNUMBER(SEARCH(""&amp;'DataSource-Tool-Coverage'!A$2:A$36&amp;","," "&amp;'Detailed Techniques'!F146&amp;","))+0,'DataSource-Tool-Coverage'!$D$2:$D$36)/(LEN(TRIM(F146))-LEN(SUBSTITUTE(TRIM(F146),",",""))+1)</f>
        <v>0</v>
      </c>
      <c r="Q146" s="20" t="str">
        <f t="shared" si="19"/>
        <v>0-20</v>
      </c>
      <c r="R146" s="23">
        <f>SUMPRODUCT(ISNUMBER(SEARCH(""&amp;'DataSource-Tool-Coverage'!A$2:A$36&amp;","," "&amp;'Detailed Techniques'!F146&amp;","))+0,'DataSource-Tool-Coverage'!$E$2:$E$36)/(LEN(TRIM(F146))-LEN(SUBSTITUTE(TRIM(F146),",",""))+1)</f>
        <v>1</v>
      </c>
      <c r="S146" s="20" t="str">
        <f t="shared" si="20"/>
        <v>80-100</v>
      </c>
      <c r="T146" s="23">
        <f>SUMPRODUCT(ISNUMBER(SEARCH(""&amp;'DataSource-Tool-Coverage'!A$2:A$36&amp;","," "&amp;'Detailed Techniques'!F146&amp;","))+0,'DataSource-Tool-Coverage'!$F$2:$F$36)/(LEN(TRIM(F146))-LEN(SUBSTITUTE(TRIM(F146),",",""))+1)</f>
        <v>1</v>
      </c>
      <c r="U146" s="20" t="str">
        <f t="shared" si="21"/>
        <v>80-100</v>
      </c>
      <c r="V146" s="23">
        <f>SUMPRODUCT(ISNUMBER(SEARCH(""&amp;'DataSource-Tool-Coverage'!A$2:A$36&amp;","," "&amp;'Detailed Techniques'!F146&amp;","))+0,'DataSource-Tool-Coverage'!$G$2:$G$36)/(LEN(TRIM(F146))-LEN(SUBSTITUTE(TRIM(F146),",",""))+1)</f>
        <v>0</v>
      </c>
      <c r="W146" s="20" t="str">
        <f t="shared" si="22"/>
        <v>0-20</v>
      </c>
      <c r="X146" s="23">
        <f>SUMPRODUCT(ISNUMBER(SEARCH(""&amp;'DataSource-Tool-Coverage'!A$2:A$36&amp;","," "&amp;'Detailed Techniques'!F146&amp;","))+0,'DataSource-Tool-Coverage'!$H$2:$H$36)/(LEN(TRIM(F146))-LEN(SUBSTITUTE(TRIM(F146),",",""))+1)</f>
        <v>0</v>
      </c>
      <c r="Y146" s="20" t="str">
        <f t="shared" si="23"/>
        <v>0-20</v>
      </c>
    </row>
    <row r="147" spans="1:25" ht="60" x14ac:dyDescent="0.2">
      <c r="A147" s="8" t="s">
        <v>603</v>
      </c>
      <c r="B147" s="8" t="s">
        <v>2</v>
      </c>
      <c r="C147" s="29" t="s">
        <v>604</v>
      </c>
      <c r="D147" s="20" t="s">
        <v>605</v>
      </c>
      <c r="E147" s="22" t="s">
        <v>606</v>
      </c>
      <c r="F147" s="22" t="s">
        <v>607</v>
      </c>
      <c r="G147" s="10" t="str">
        <f>INDEX('Score Defs'!A$3:A$8,MATCH('Detailed Techniques'!K147,'Score Defs'!B$3:B$8,0))</f>
        <v>Poor</v>
      </c>
      <c r="H147" s="66">
        <f>FLOOR(SUMPRODUCT(ISNUMBER(SEARCH(""&amp;'DataQuality-Scores'!A$3:A$37&amp;","," "&amp;'Detailed Techniques'!F147&amp;","))+0,'DataQuality-Scores'!B$3:B$37)/(LEN(TRIM(F147))-LEN(SUBSTITUTE(TRIM(F147),",",""))+1),1)</f>
        <v>1</v>
      </c>
      <c r="I147" s="66">
        <v>3</v>
      </c>
      <c r="J147" s="66">
        <v>1</v>
      </c>
      <c r="K147" s="66">
        <f t="shared" si="16"/>
        <v>1</v>
      </c>
      <c r="L147" s="23">
        <f>SUMPRODUCT(ISNUMBER(SEARCH(""&amp;'DataSource-Tool-Coverage'!A$2:A$36&amp;","," "&amp;'Detailed Techniques'!F147&amp;","))+0,'DataSource-Tool-Coverage'!$B$2:$B$36)/(LEN(TRIM(F147))-LEN(SUBSTITUTE(TRIM(F147),",",""))+1)</f>
        <v>1</v>
      </c>
      <c r="M147" s="20" t="str">
        <f t="shared" si="17"/>
        <v>80-100</v>
      </c>
      <c r="N147" s="23">
        <f>SUMPRODUCT(ISNUMBER(SEARCH(""&amp;'DataSource-Tool-Coverage'!A$2:A$36&amp;","," "&amp;'Detailed Techniques'!F147&amp;","))+0,'DataSource-Tool-Coverage'!$C$2:$C$36)/(LEN(TRIM(F147))-LEN(SUBSTITUTE(TRIM(F147),",",""))+1)</f>
        <v>0.5</v>
      </c>
      <c r="O147" s="20" t="str">
        <f t="shared" si="18"/>
        <v>40-60</v>
      </c>
      <c r="P147" s="23">
        <f>SUMPRODUCT(ISNUMBER(SEARCH(""&amp;'DataSource-Tool-Coverage'!A$2:A$36&amp;","," "&amp;'Detailed Techniques'!F147&amp;","))+0,'DataSource-Tool-Coverage'!$D$2:$D$36)/(LEN(TRIM(F147))-LEN(SUBSTITUTE(TRIM(F147),",",""))+1)</f>
        <v>0</v>
      </c>
      <c r="Q147" s="20" t="str">
        <f t="shared" si="19"/>
        <v>0-20</v>
      </c>
      <c r="R147" s="23">
        <f>SUMPRODUCT(ISNUMBER(SEARCH(""&amp;'DataSource-Tool-Coverage'!A$2:A$36&amp;","," "&amp;'Detailed Techniques'!F147&amp;","))+0,'DataSource-Tool-Coverage'!$E$2:$E$36)/(LEN(TRIM(F147))-LEN(SUBSTITUTE(TRIM(F147),",",""))+1)</f>
        <v>0.5</v>
      </c>
      <c r="S147" s="20" t="str">
        <f t="shared" si="20"/>
        <v>40-60</v>
      </c>
      <c r="T147" s="23">
        <f>SUMPRODUCT(ISNUMBER(SEARCH(""&amp;'DataSource-Tool-Coverage'!A$2:A$36&amp;","," "&amp;'Detailed Techniques'!F147&amp;","))+0,'DataSource-Tool-Coverage'!$F$2:$F$36)/(LEN(TRIM(F147))-LEN(SUBSTITUTE(TRIM(F147),",",""))+1)</f>
        <v>0.5</v>
      </c>
      <c r="U147" s="20" t="str">
        <f t="shared" si="21"/>
        <v>40-60</v>
      </c>
      <c r="V147" s="23">
        <f>SUMPRODUCT(ISNUMBER(SEARCH(""&amp;'DataSource-Tool-Coverage'!A$2:A$36&amp;","," "&amp;'Detailed Techniques'!F147&amp;","))+0,'DataSource-Tool-Coverage'!$G$2:$G$36)/(LEN(TRIM(F147))-LEN(SUBSTITUTE(TRIM(F147),",",""))+1)</f>
        <v>0</v>
      </c>
      <c r="W147" s="20" t="str">
        <f t="shared" si="22"/>
        <v>0-20</v>
      </c>
      <c r="X147" s="23">
        <f>SUMPRODUCT(ISNUMBER(SEARCH(""&amp;'DataSource-Tool-Coverage'!A$2:A$36&amp;","," "&amp;'Detailed Techniques'!F147&amp;","))+0,'DataSource-Tool-Coverage'!$H$2:$H$36)/(LEN(TRIM(F147))-LEN(SUBSTITUTE(TRIM(F147),",",""))+1)</f>
        <v>0</v>
      </c>
      <c r="Y147" s="20" t="str">
        <f t="shared" si="23"/>
        <v>0-20</v>
      </c>
    </row>
    <row r="148" spans="1:25" ht="30" x14ac:dyDescent="0.2">
      <c r="A148" s="8" t="s">
        <v>608</v>
      </c>
      <c r="B148" s="8" t="s">
        <v>2</v>
      </c>
      <c r="C148" s="29" t="s">
        <v>609</v>
      </c>
      <c r="D148" s="20" t="s">
        <v>610</v>
      </c>
      <c r="E148" s="22" t="s">
        <v>611</v>
      </c>
      <c r="F148" s="22" t="s">
        <v>607</v>
      </c>
      <c r="G148" s="10" t="str">
        <f>INDEX('Score Defs'!A$3:A$8,MATCH('Detailed Techniques'!K148,'Score Defs'!B$3:B$8,0))</f>
        <v>Poor</v>
      </c>
      <c r="H148" s="66">
        <f>FLOOR(SUMPRODUCT(ISNUMBER(SEARCH(""&amp;'DataQuality-Scores'!A$3:A$37&amp;","," "&amp;'Detailed Techniques'!F148&amp;","))+0,'DataQuality-Scores'!B$3:B$37)/(LEN(TRIM(F148))-LEN(SUBSTITUTE(TRIM(F148),",",""))+1),1)</f>
        <v>1</v>
      </c>
      <c r="I148" s="66">
        <v>3</v>
      </c>
      <c r="J148" s="66">
        <v>1</v>
      </c>
      <c r="K148" s="66">
        <f t="shared" si="16"/>
        <v>1</v>
      </c>
      <c r="L148" s="23">
        <f>SUMPRODUCT(ISNUMBER(SEARCH(""&amp;'DataSource-Tool-Coverage'!A$2:A$36&amp;","," "&amp;'Detailed Techniques'!F148&amp;","))+0,'DataSource-Tool-Coverage'!$B$2:$B$36)/(LEN(TRIM(F148))-LEN(SUBSTITUTE(TRIM(F148),",",""))+1)</f>
        <v>1</v>
      </c>
      <c r="M148" s="20" t="str">
        <f t="shared" si="17"/>
        <v>80-100</v>
      </c>
      <c r="N148" s="23">
        <f>SUMPRODUCT(ISNUMBER(SEARCH(""&amp;'DataSource-Tool-Coverage'!A$2:A$36&amp;","," "&amp;'Detailed Techniques'!F148&amp;","))+0,'DataSource-Tool-Coverage'!$C$2:$C$36)/(LEN(TRIM(F148))-LEN(SUBSTITUTE(TRIM(F148),",",""))+1)</f>
        <v>0.5</v>
      </c>
      <c r="O148" s="20" t="str">
        <f t="shared" si="18"/>
        <v>40-60</v>
      </c>
      <c r="P148" s="23">
        <f>SUMPRODUCT(ISNUMBER(SEARCH(""&amp;'DataSource-Tool-Coverage'!A$2:A$36&amp;","," "&amp;'Detailed Techniques'!F148&amp;","))+0,'DataSource-Tool-Coverage'!$D$2:$D$36)/(LEN(TRIM(F148))-LEN(SUBSTITUTE(TRIM(F148),",",""))+1)</f>
        <v>0</v>
      </c>
      <c r="Q148" s="20" t="str">
        <f t="shared" si="19"/>
        <v>0-20</v>
      </c>
      <c r="R148" s="23">
        <f>SUMPRODUCT(ISNUMBER(SEARCH(""&amp;'DataSource-Tool-Coverage'!A$2:A$36&amp;","," "&amp;'Detailed Techniques'!F148&amp;","))+0,'DataSource-Tool-Coverage'!$E$2:$E$36)/(LEN(TRIM(F148))-LEN(SUBSTITUTE(TRIM(F148),",",""))+1)</f>
        <v>0.5</v>
      </c>
      <c r="S148" s="20" t="str">
        <f t="shared" si="20"/>
        <v>40-60</v>
      </c>
      <c r="T148" s="23">
        <f>SUMPRODUCT(ISNUMBER(SEARCH(""&amp;'DataSource-Tool-Coverage'!A$2:A$36&amp;","," "&amp;'Detailed Techniques'!F148&amp;","))+0,'DataSource-Tool-Coverage'!$F$2:$F$36)/(LEN(TRIM(F148))-LEN(SUBSTITUTE(TRIM(F148),",",""))+1)</f>
        <v>0.5</v>
      </c>
      <c r="U148" s="20" t="str">
        <f t="shared" si="21"/>
        <v>40-60</v>
      </c>
      <c r="V148" s="23">
        <f>SUMPRODUCT(ISNUMBER(SEARCH(""&amp;'DataSource-Tool-Coverage'!A$2:A$36&amp;","," "&amp;'Detailed Techniques'!F148&amp;","))+0,'DataSource-Tool-Coverage'!$G$2:$G$36)/(LEN(TRIM(F148))-LEN(SUBSTITUTE(TRIM(F148),",",""))+1)</f>
        <v>0</v>
      </c>
      <c r="W148" s="20" t="str">
        <f t="shared" si="22"/>
        <v>0-20</v>
      </c>
      <c r="X148" s="23">
        <f>SUMPRODUCT(ISNUMBER(SEARCH(""&amp;'DataSource-Tool-Coverage'!A$2:A$36&amp;","," "&amp;'Detailed Techniques'!F148&amp;","))+0,'DataSource-Tool-Coverage'!$H$2:$H$36)/(LEN(TRIM(F148))-LEN(SUBSTITUTE(TRIM(F148),",",""))+1)</f>
        <v>0</v>
      </c>
      <c r="Y148" s="20" t="str">
        <f t="shared" si="23"/>
        <v>0-20</v>
      </c>
    </row>
    <row r="149" spans="1:25" ht="45" x14ac:dyDescent="0.2">
      <c r="A149" s="8" t="s">
        <v>612</v>
      </c>
      <c r="B149" s="8" t="s">
        <v>2</v>
      </c>
      <c r="C149" s="29" t="s">
        <v>613</v>
      </c>
      <c r="D149" s="20" t="s">
        <v>614</v>
      </c>
      <c r="E149" s="22" t="s">
        <v>615</v>
      </c>
      <c r="F149" s="22" t="s">
        <v>616</v>
      </c>
      <c r="G149" s="10" t="str">
        <f>INDEX('Score Defs'!A$3:A$8,MATCH('Detailed Techniques'!K149,'Score Defs'!B$3:B$8,0))</f>
        <v>Poor</v>
      </c>
      <c r="H149" s="66">
        <f>FLOOR(SUMPRODUCT(ISNUMBER(SEARCH(""&amp;'DataQuality-Scores'!A$3:A$37&amp;","," "&amp;'Detailed Techniques'!F149&amp;","))+0,'DataQuality-Scores'!B$3:B$37)/(LEN(TRIM(F149))-LEN(SUBSTITUTE(TRIM(F149),",",""))+1),1)</f>
        <v>1</v>
      </c>
      <c r="I149" s="66">
        <v>3</v>
      </c>
      <c r="J149" s="66">
        <v>1</v>
      </c>
      <c r="K149" s="66">
        <f t="shared" si="16"/>
        <v>1</v>
      </c>
      <c r="L149" s="23">
        <f>SUMPRODUCT(ISNUMBER(SEARCH(""&amp;'DataSource-Tool-Coverage'!A$2:A$36&amp;","," "&amp;'Detailed Techniques'!F149&amp;","))+0,'DataSource-Tool-Coverage'!$B$2:$B$36)/(LEN(TRIM(F149))-LEN(SUBSTITUTE(TRIM(F149),",",""))+1)</f>
        <v>1</v>
      </c>
      <c r="M149" s="20" t="str">
        <f t="shared" si="17"/>
        <v>80-100</v>
      </c>
      <c r="N149" s="23">
        <f>SUMPRODUCT(ISNUMBER(SEARCH(""&amp;'DataSource-Tool-Coverage'!A$2:A$36&amp;","," "&amp;'Detailed Techniques'!F149&amp;","))+0,'DataSource-Tool-Coverage'!$C$2:$C$36)/(LEN(TRIM(F149))-LEN(SUBSTITUTE(TRIM(F149),",",""))+1)</f>
        <v>0.75</v>
      </c>
      <c r="O149" s="20" t="str">
        <f t="shared" si="18"/>
        <v>60-80</v>
      </c>
      <c r="P149" s="23">
        <f>SUMPRODUCT(ISNUMBER(SEARCH(""&amp;'DataSource-Tool-Coverage'!A$2:A$36&amp;","," "&amp;'Detailed Techniques'!F149&amp;","))+0,'DataSource-Tool-Coverage'!$D$2:$D$36)/(LEN(TRIM(F149))-LEN(SUBSTITUTE(TRIM(F149),",",""))+1)</f>
        <v>0</v>
      </c>
      <c r="Q149" s="20" t="str">
        <f t="shared" si="19"/>
        <v>0-20</v>
      </c>
      <c r="R149" s="23">
        <f>SUMPRODUCT(ISNUMBER(SEARCH(""&amp;'DataSource-Tool-Coverage'!A$2:A$36&amp;","," "&amp;'Detailed Techniques'!F149&amp;","))+0,'DataSource-Tool-Coverage'!$E$2:$E$36)/(LEN(TRIM(F149))-LEN(SUBSTITUTE(TRIM(F149),",",""))+1)</f>
        <v>0.5</v>
      </c>
      <c r="S149" s="20" t="str">
        <f t="shared" si="20"/>
        <v>40-60</v>
      </c>
      <c r="T149" s="23">
        <f>SUMPRODUCT(ISNUMBER(SEARCH(""&amp;'DataSource-Tool-Coverage'!A$2:A$36&amp;","," "&amp;'Detailed Techniques'!F149&amp;","))+0,'DataSource-Tool-Coverage'!$F$2:$F$36)/(LEN(TRIM(F149))-LEN(SUBSTITUTE(TRIM(F149),",",""))+1)</f>
        <v>0.5</v>
      </c>
      <c r="U149" s="20" t="str">
        <f t="shared" si="21"/>
        <v>40-60</v>
      </c>
      <c r="V149" s="23">
        <f>SUMPRODUCT(ISNUMBER(SEARCH(""&amp;'DataSource-Tool-Coverage'!A$2:A$36&amp;","," "&amp;'Detailed Techniques'!F149&amp;","))+0,'DataSource-Tool-Coverage'!$G$2:$G$36)/(LEN(TRIM(F149))-LEN(SUBSTITUTE(TRIM(F149),",",""))+1)</f>
        <v>0</v>
      </c>
      <c r="W149" s="20" t="str">
        <f t="shared" si="22"/>
        <v>0-20</v>
      </c>
      <c r="X149" s="23">
        <f>SUMPRODUCT(ISNUMBER(SEARCH(""&amp;'DataSource-Tool-Coverage'!A$2:A$36&amp;","," "&amp;'Detailed Techniques'!F149&amp;","))+0,'DataSource-Tool-Coverage'!$H$2:$H$36)/(LEN(TRIM(F149))-LEN(SUBSTITUTE(TRIM(F149),",",""))+1)</f>
        <v>0</v>
      </c>
      <c r="Y149" s="20" t="str">
        <f t="shared" si="23"/>
        <v>0-20</v>
      </c>
    </row>
    <row r="150" spans="1:25" ht="60" x14ac:dyDescent="0.2">
      <c r="A150" s="8" t="s">
        <v>617</v>
      </c>
      <c r="B150" s="8" t="s">
        <v>2</v>
      </c>
      <c r="C150" s="29" t="s">
        <v>618</v>
      </c>
      <c r="D150" s="20" t="s">
        <v>619</v>
      </c>
      <c r="E150" s="22" t="s">
        <v>620</v>
      </c>
      <c r="F150" s="22" t="s">
        <v>621</v>
      </c>
      <c r="G150" s="10" t="str">
        <f>INDEX('Score Defs'!A$3:A$8,MATCH('Detailed Techniques'!K150,'Score Defs'!B$3:B$8,0))</f>
        <v>Poor</v>
      </c>
      <c r="H150" s="66">
        <f>FLOOR(SUMPRODUCT(ISNUMBER(SEARCH(""&amp;'DataQuality-Scores'!A$3:A$37&amp;","," "&amp;'Detailed Techniques'!F150&amp;","))+0,'DataQuality-Scores'!B$3:B$37)/(LEN(TRIM(F150))-LEN(SUBSTITUTE(TRIM(F150),",",""))+1),1)</f>
        <v>1</v>
      </c>
      <c r="I150" s="66">
        <v>3</v>
      </c>
      <c r="J150" s="66">
        <v>1</v>
      </c>
      <c r="K150" s="66">
        <f t="shared" si="16"/>
        <v>1</v>
      </c>
      <c r="L150" s="23">
        <f>SUMPRODUCT(ISNUMBER(SEARCH(""&amp;'DataSource-Tool-Coverage'!A$2:A$36&amp;","," "&amp;'Detailed Techniques'!F150&amp;","))+0,'DataSource-Tool-Coverage'!$B$2:$B$36)/(LEN(TRIM(F150))-LEN(SUBSTITUTE(TRIM(F150),",",""))+1)</f>
        <v>1</v>
      </c>
      <c r="M150" s="20" t="str">
        <f t="shared" si="17"/>
        <v>80-100</v>
      </c>
      <c r="N150" s="23">
        <f>SUMPRODUCT(ISNUMBER(SEARCH(""&amp;'DataSource-Tool-Coverage'!A$2:A$36&amp;","," "&amp;'Detailed Techniques'!F150&amp;","))+0,'DataSource-Tool-Coverage'!$C$2:$C$36)/(LEN(TRIM(F150))-LEN(SUBSTITUTE(TRIM(F150),",",""))+1)</f>
        <v>0.33333333333333331</v>
      </c>
      <c r="O150" s="20" t="str">
        <f t="shared" si="18"/>
        <v>20-40</v>
      </c>
      <c r="P150" s="23">
        <f>SUMPRODUCT(ISNUMBER(SEARCH(""&amp;'DataSource-Tool-Coverage'!A$2:A$36&amp;","," "&amp;'Detailed Techniques'!F150&amp;","))+0,'DataSource-Tool-Coverage'!$D$2:$D$36)/(LEN(TRIM(F150))-LEN(SUBSTITUTE(TRIM(F150),",",""))+1)</f>
        <v>0</v>
      </c>
      <c r="Q150" s="20" t="str">
        <f t="shared" si="19"/>
        <v>0-20</v>
      </c>
      <c r="R150" s="23">
        <f>SUMPRODUCT(ISNUMBER(SEARCH(""&amp;'DataSource-Tool-Coverage'!A$2:A$36&amp;","," "&amp;'Detailed Techniques'!F150&amp;","))+0,'DataSource-Tool-Coverage'!$E$2:$E$36)/(LEN(TRIM(F150))-LEN(SUBSTITUTE(TRIM(F150),",",""))+1)</f>
        <v>0.66666666666666663</v>
      </c>
      <c r="S150" s="20" t="str">
        <f t="shared" si="20"/>
        <v>60-80</v>
      </c>
      <c r="T150" s="23">
        <f>SUMPRODUCT(ISNUMBER(SEARCH(""&amp;'DataSource-Tool-Coverage'!A$2:A$36&amp;","," "&amp;'Detailed Techniques'!F150&amp;","))+0,'DataSource-Tool-Coverage'!$F$2:$F$36)/(LEN(TRIM(F150))-LEN(SUBSTITUTE(TRIM(F150),",",""))+1)</f>
        <v>0.66666666666666663</v>
      </c>
      <c r="U150" s="20" t="str">
        <f t="shared" si="21"/>
        <v>60-80</v>
      </c>
      <c r="V150" s="23">
        <f>SUMPRODUCT(ISNUMBER(SEARCH(""&amp;'DataSource-Tool-Coverage'!A$2:A$36&amp;","," "&amp;'Detailed Techniques'!F150&amp;","))+0,'DataSource-Tool-Coverage'!$G$2:$G$36)/(LEN(TRIM(F150))-LEN(SUBSTITUTE(TRIM(F150),",",""))+1)</f>
        <v>0</v>
      </c>
      <c r="W150" s="20" t="str">
        <f t="shared" si="22"/>
        <v>0-20</v>
      </c>
      <c r="X150" s="23">
        <f>SUMPRODUCT(ISNUMBER(SEARCH(""&amp;'DataSource-Tool-Coverage'!A$2:A$36&amp;","," "&amp;'Detailed Techniques'!F150&amp;","))+0,'DataSource-Tool-Coverage'!$H$2:$H$36)/(LEN(TRIM(F150))-LEN(SUBSTITUTE(TRIM(F150),",",""))+1)</f>
        <v>0</v>
      </c>
      <c r="Y150" s="20" t="str">
        <f t="shared" si="23"/>
        <v>0-20</v>
      </c>
    </row>
    <row r="151" spans="1:25" ht="120" x14ac:dyDescent="0.2">
      <c r="A151" s="8" t="s">
        <v>622</v>
      </c>
      <c r="B151" s="8" t="s">
        <v>623</v>
      </c>
      <c r="C151" s="29" t="s">
        <v>624</v>
      </c>
      <c r="D151" s="22" t="s">
        <v>625</v>
      </c>
      <c r="E151" s="22" t="s">
        <v>626</v>
      </c>
      <c r="F151" s="22" t="s">
        <v>579</v>
      </c>
      <c r="G151" s="10" t="str">
        <f>INDEX('Score Defs'!A$3:A$8,MATCH('Detailed Techniques'!K151,'Score Defs'!B$3:B$8,0))</f>
        <v>Poor</v>
      </c>
      <c r="H151" s="66">
        <f>FLOOR(SUMPRODUCT(ISNUMBER(SEARCH(""&amp;'DataQuality-Scores'!A$3:A$37&amp;","," "&amp;'Detailed Techniques'!F151&amp;","))+0,'DataQuality-Scores'!B$3:B$37)/(LEN(TRIM(F151))-LEN(SUBSTITUTE(TRIM(F151),",",""))+1),1)</f>
        <v>1</v>
      </c>
      <c r="I151" s="66">
        <v>3</v>
      </c>
      <c r="J151" s="66">
        <v>1</v>
      </c>
      <c r="K151" s="66">
        <f t="shared" si="16"/>
        <v>1</v>
      </c>
      <c r="L151" s="23">
        <f>SUMPRODUCT(ISNUMBER(SEARCH(""&amp;'DataSource-Tool-Coverage'!A$2:A$36&amp;","," "&amp;'Detailed Techniques'!F151&amp;","))+0,'DataSource-Tool-Coverage'!$B$2:$B$36)/(LEN(TRIM(F151))-LEN(SUBSTITUTE(TRIM(F151),",",""))+1)</f>
        <v>1</v>
      </c>
      <c r="M151" s="20" t="str">
        <f t="shared" si="17"/>
        <v>80-100</v>
      </c>
      <c r="N151" s="23">
        <f>SUMPRODUCT(ISNUMBER(SEARCH(""&amp;'DataSource-Tool-Coverage'!A$2:A$36&amp;","," "&amp;'Detailed Techniques'!F151&amp;","))+0,'DataSource-Tool-Coverage'!$C$2:$C$36)/(LEN(TRIM(F151))-LEN(SUBSTITUTE(TRIM(F151),",",""))+1)</f>
        <v>1</v>
      </c>
      <c r="O151" s="20" t="str">
        <f t="shared" si="18"/>
        <v>80-100</v>
      </c>
      <c r="P151" s="23">
        <f>SUMPRODUCT(ISNUMBER(SEARCH(""&amp;'DataSource-Tool-Coverage'!A$2:A$36&amp;","," "&amp;'Detailed Techniques'!F151&amp;","))+0,'DataSource-Tool-Coverage'!$D$2:$D$36)/(LEN(TRIM(F151))-LEN(SUBSTITUTE(TRIM(F151),",",""))+1)</f>
        <v>0</v>
      </c>
      <c r="Q151" s="20" t="str">
        <f t="shared" si="19"/>
        <v>0-20</v>
      </c>
      <c r="R151" s="23">
        <f>SUMPRODUCT(ISNUMBER(SEARCH(""&amp;'DataSource-Tool-Coverage'!A$2:A$36&amp;","," "&amp;'Detailed Techniques'!F151&amp;","))+0,'DataSource-Tool-Coverage'!$E$2:$E$36)/(LEN(TRIM(F151))-LEN(SUBSTITUTE(TRIM(F151),",",""))+1)</f>
        <v>0.66666666666666663</v>
      </c>
      <c r="S151" s="20" t="str">
        <f t="shared" si="20"/>
        <v>60-80</v>
      </c>
      <c r="T151" s="23">
        <f>SUMPRODUCT(ISNUMBER(SEARCH(""&amp;'DataSource-Tool-Coverage'!A$2:A$36&amp;","," "&amp;'Detailed Techniques'!F151&amp;","))+0,'DataSource-Tool-Coverage'!$F$2:$F$36)/(LEN(TRIM(F151))-LEN(SUBSTITUTE(TRIM(F151),",",""))+1)</f>
        <v>0.66666666666666663</v>
      </c>
      <c r="U151" s="20" t="str">
        <f t="shared" si="21"/>
        <v>60-80</v>
      </c>
      <c r="V151" s="23">
        <f>SUMPRODUCT(ISNUMBER(SEARCH(""&amp;'DataSource-Tool-Coverage'!A$2:A$36&amp;","," "&amp;'Detailed Techniques'!F151&amp;","))+0,'DataSource-Tool-Coverage'!$G$2:$G$36)/(LEN(TRIM(F151))-LEN(SUBSTITUTE(TRIM(F151),",",""))+1)</f>
        <v>0</v>
      </c>
      <c r="W151" s="20" t="str">
        <f t="shared" si="22"/>
        <v>0-20</v>
      </c>
      <c r="X151" s="23">
        <f>SUMPRODUCT(ISNUMBER(SEARCH(""&amp;'DataSource-Tool-Coverage'!A$2:A$36&amp;","," "&amp;'Detailed Techniques'!F151&amp;","))+0,'DataSource-Tool-Coverage'!$H$2:$H$36)/(LEN(TRIM(F151))-LEN(SUBSTITUTE(TRIM(F151),",",""))+1)</f>
        <v>0</v>
      </c>
      <c r="Y151" s="20" t="str">
        <f t="shared" si="23"/>
        <v>0-20</v>
      </c>
    </row>
    <row r="152" spans="1:25" ht="150" x14ac:dyDescent="0.2">
      <c r="A152" s="8" t="s">
        <v>627</v>
      </c>
      <c r="B152" s="8" t="s">
        <v>628</v>
      </c>
      <c r="C152" s="29" t="s">
        <v>629</v>
      </c>
      <c r="D152" s="22" t="s">
        <v>630</v>
      </c>
      <c r="E152" s="22" t="s">
        <v>631</v>
      </c>
      <c r="F152" s="22" t="s">
        <v>632</v>
      </c>
      <c r="G152" s="10" t="str">
        <f>INDEX('Score Defs'!A$3:A$8,MATCH('Detailed Techniques'!K152,'Score Defs'!B$3:B$8,0))</f>
        <v>Poor</v>
      </c>
      <c r="H152" s="66">
        <f>FLOOR(SUMPRODUCT(ISNUMBER(SEARCH(""&amp;'DataQuality-Scores'!A$3:A$37&amp;","," "&amp;'Detailed Techniques'!F152&amp;","))+0,'DataQuality-Scores'!B$3:B$37)/(LEN(TRIM(F152))-LEN(SUBSTITUTE(TRIM(F152),",",""))+1),1)</f>
        <v>1</v>
      </c>
      <c r="I152" s="66">
        <v>3</v>
      </c>
      <c r="J152" s="66">
        <v>1</v>
      </c>
      <c r="K152" s="66">
        <f t="shared" si="16"/>
        <v>1</v>
      </c>
      <c r="L152" s="23">
        <f>SUMPRODUCT(ISNUMBER(SEARCH(""&amp;'DataSource-Tool-Coverage'!A$2:A$36&amp;","," "&amp;'Detailed Techniques'!F152&amp;","))+0,'DataSource-Tool-Coverage'!$B$2:$B$36)/(LEN(TRIM(F152))-LEN(SUBSTITUTE(TRIM(F152),",",""))+1)</f>
        <v>1</v>
      </c>
      <c r="M152" s="20" t="str">
        <f t="shared" si="17"/>
        <v>80-100</v>
      </c>
      <c r="N152" s="23">
        <f>SUMPRODUCT(ISNUMBER(SEARCH(""&amp;'DataSource-Tool-Coverage'!A$2:A$36&amp;","," "&amp;'Detailed Techniques'!F152&amp;","))+0,'DataSource-Tool-Coverage'!$C$2:$C$36)/(LEN(TRIM(F152))-LEN(SUBSTITUTE(TRIM(F152),",",""))+1)</f>
        <v>1</v>
      </c>
      <c r="O152" s="20" t="str">
        <f t="shared" si="18"/>
        <v>80-100</v>
      </c>
      <c r="P152" s="23">
        <f>SUMPRODUCT(ISNUMBER(SEARCH(""&amp;'DataSource-Tool-Coverage'!A$2:A$36&amp;","," "&amp;'Detailed Techniques'!F152&amp;","))+0,'DataSource-Tool-Coverage'!$D$2:$D$36)/(LEN(TRIM(F152))-LEN(SUBSTITUTE(TRIM(F152),",",""))+1)</f>
        <v>0</v>
      </c>
      <c r="Q152" s="20" t="str">
        <f t="shared" si="19"/>
        <v>0-20</v>
      </c>
      <c r="R152" s="23">
        <f>SUMPRODUCT(ISNUMBER(SEARCH(""&amp;'DataSource-Tool-Coverage'!A$2:A$36&amp;","," "&amp;'Detailed Techniques'!F152&amp;","))+0,'DataSource-Tool-Coverage'!$E$2:$E$36)/(LEN(TRIM(F152))-LEN(SUBSTITUTE(TRIM(F152),",",""))+1)</f>
        <v>1</v>
      </c>
      <c r="S152" s="20" t="str">
        <f t="shared" si="20"/>
        <v>80-100</v>
      </c>
      <c r="T152" s="23">
        <f>SUMPRODUCT(ISNUMBER(SEARCH(""&amp;'DataSource-Tool-Coverage'!A$2:A$36&amp;","," "&amp;'Detailed Techniques'!F152&amp;","))+0,'DataSource-Tool-Coverage'!$F$2:$F$36)/(LEN(TRIM(F152))-LEN(SUBSTITUTE(TRIM(F152),",",""))+1)</f>
        <v>1</v>
      </c>
      <c r="U152" s="20" t="str">
        <f t="shared" si="21"/>
        <v>80-100</v>
      </c>
      <c r="V152" s="23">
        <f>SUMPRODUCT(ISNUMBER(SEARCH(""&amp;'DataSource-Tool-Coverage'!A$2:A$36&amp;","," "&amp;'Detailed Techniques'!F152&amp;","))+0,'DataSource-Tool-Coverage'!$G$2:$G$36)/(LEN(TRIM(F152))-LEN(SUBSTITUTE(TRIM(F152),",",""))+1)</f>
        <v>0</v>
      </c>
      <c r="W152" s="20" t="str">
        <f t="shared" si="22"/>
        <v>0-20</v>
      </c>
      <c r="X152" s="23">
        <f>SUMPRODUCT(ISNUMBER(SEARCH(""&amp;'DataSource-Tool-Coverage'!A$2:A$36&amp;","," "&amp;'Detailed Techniques'!F152&amp;","))+0,'DataSource-Tool-Coverage'!$H$2:$H$36)/(LEN(TRIM(F152))-LEN(SUBSTITUTE(TRIM(F152),",",""))+1)</f>
        <v>0</v>
      </c>
      <c r="Y152" s="20" t="str">
        <f t="shared" si="23"/>
        <v>0-20</v>
      </c>
    </row>
    <row r="153" spans="1:25" ht="120" x14ac:dyDescent="0.2">
      <c r="A153" s="8" t="s">
        <v>633</v>
      </c>
      <c r="B153" s="8" t="s">
        <v>634</v>
      </c>
      <c r="C153" s="29" t="s">
        <v>635</v>
      </c>
      <c r="D153" s="22" t="s">
        <v>636</v>
      </c>
      <c r="E153" s="22" t="s">
        <v>637</v>
      </c>
      <c r="F153" s="22" t="s">
        <v>579</v>
      </c>
      <c r="G153" s="10" t="str">
        <f>INDEX('Score Defs'!A$3:A$8,MATCH('Detailed Techniques'!K153,'Score Defs'!B$3:B$8,0))</f>
        <v>Poor</v>
      </c>
      <c r="H153" s="66">
        <f>FLOOR(SUMPRODUCT(ISNUMBER(SEARCH(""&amp;'DataQuality-Scores'!A$3:A$37&amp;","," "&amp;'Detailed Techniques'!F153&amp;","))+0,'DataQuality-Scores'!B$3:B$37)/(LEN(TRIM(F153))-LEN(SUBSTITUTE(TRIM(F153),",",""))+1),1)</f>
        <v>1</v>
      </c>
      <c r="I153" s="66">
        <v>3</v>
      </c>
      <c r="J153" s="66">
        <v>1</v>
      </c>
      <c r="K153" s="66">
        <f t="shared" si="16"/>
        <v>1</v>
      </c>
      <c r="L153" s="23">
        <f>SUMPRODUCT(ISNUMBER(SEARCH(""&amp;'DataSource-Tool-Coverage'!A$2:A$36&amp;","," "&amp;'Detailed Techniques'!F153&amp;","))+0,'DataSource-Tool-Coverage'!$B$2:$B$36)/(LEN(TRIM(F153))-LEN(SUBSTITUTE(TRIM(F153),",",""))+1)</f>
        <v>1</v>
      </c>
      <c r="M153" s="20" t="str">
        <f t="shared" si="17"/>
        <v>80-100</v>
      </c>
      <c r="N153" s="23">
        <f>SUMPRODUCT(ISNUMBER(SEARCH(""&amp;'DataSource-Tool-Coverage'!A$2:A$36&amp;","," "&amp;'Detailed Techniques'!F153&amp;","))+0,'DataSource-Tool-Coverage'!$C$2:$C$36)/(LEN(TRIM(F153))-LEN(SUBSTITUTE(TRIM(F153),",",""))+1)</f>
        <v>1</v>
      </c>
      <c r="O153" s="20" t="str">
        <f t="shared" si="18"/>
        <v>80-100</v>
      </c>
      <c r="P153" s="23">
        <f>SUMPRODUCT(ISNUMBER(SEARCH(""&amp;'DataSource-Tool-Coverage'!A$2:A$36&amp;","," "&amp;'Detailed Techniques'!F153&amp;","))+0,'DataSource-Tool-Coverage'!$D$2:$D$36)/(LEN(TRIM(F153))-LEN(SUBSTITUTE(TRIM(F153),",",""))+1)</f>
        <v>0</v>
      </c>
      <c r="Q153" s="20" t="str">
        <f t="shared" si="19"/>
        <v>0-20</v>
      </c>
      <c r="R153" s="23">
        <f>SUMPRODUCT(ISNUMBER(SEARCH(""&amp;'DataSource-Tool-Coverage'!A$2:A$36&amp;","," "&amp;'Detailed Techniques'!F153&amp;","))+0,'DataSource-Tool-Coverage'!$E$2:$E$36)/(LEN(TRIM(F153))-LEN(SUBSTITUTE(TRIM(F153),",",""))+1)</f>
        <v>0.66666666666666663</v>
      </c>
      <c r="S153" s="20" t="str">
        <f t="shared" si="20"/>
        <v>60-80</v>
      </c>
      <c r="T153" s="23">
        <f>SUMPRODUCT(ISNUMBER(SEARCH(""&amp;'DataSource-Tool-Coverage'!A$2:A$36&amp;","," "&amp;'Detailed Techniques'!F153&amp;","))+0,'DataSource-Tool-Coverage'!$F$2:$F$36)/(LEN(TRIM(F153))-LEN(SUBSTITUTE(TRIM(F153),",",""))+1)</f>
        <v>0.66666666666666663</v>
      </c>
      <c r="U153" s="20" t="str">
        <f t="shared" si="21"/>
        <v>60-80</v>
      </c>
      <c r="V153" s="23">
        <f>SUMPRODUCT(ISNUMBER(SEARCH(""&amp;'DataSource-Tool-Coverage'!A$2:A$36&amp;","," "&amp;'Detailed Techniques'!F153&amp;","))+0,'DataSource-Tool-Coverage'!$G$2:$G$36)/(LEN(TRIM(F153))-LEN(SUBSTITUTE(TRIM(F153),",",""))+1)</f>
        <v>0</v>
      </c>
      <c r="W153" s="20" t="str">
        <f t="shared" si="22"/>
        <v>0-20</v>
      </c>
      <c r="X153" s="23">
        <f>SUMPRODUCT(ISNUMBER(SEARCH(""&amp;'DataSource-Tool-Coverage'!A$2:A$36&amp;","," "&amp;'Detailed Techniques'!F153&amp;","))+0,'DataSource-Tool-Coverage'!$H$2:$H$36)/(LEN(TRIM(F153))-LEN(SUBSTITUTE(TRIM(F153),",",""))+1)</f>
        <v>0</v>
      </c>
      <c r="Y153" s="20" t="str">
        <f t="shared" si="23"/>
        <v>0-20</v>
      </c>
    </row>
    <row r="154" spans="1:25" ht="120" x14ac:dyDescent="0.2">
      <c r="A154" s="8" t="s">
        <v>638</v>
      </c>
      <c r="B154" s="8" t="s">
        <v>6</v>
      </c>
      <c r="C154" s="29" t="s">
        <v>639</v>
      </c>
      <c r="D154" s="22" t="s">
        <v>640</v>
      </c>
      <c r="E154" s="22" t="s">
        <v>641</v>
      </c>
      <c r="F154" s="22" t="s">
        <v>642</v>
      </c>
      <c r="G154" s="10" t="str">
        <f>INDEX('Score Defs'!A$3:A$8,MATCH('Detailed Techniques'!K154,'Score Defs'!B$3:B$8,0))</f>
        <v>Poor</v>
      </c>
      <c r="H154" s="66">
        <f>FLOOR(SUMPRODUCT(ISNUMBER(SEARCH(""&amp;'DataQuality-Scores'!A$3:A$37&amp;","," "&amp;'Detailed Techniques'!F154&amp;","))+0,'DataQuality-Scores'!B$3:B$37)/(LEN(TRIM(F154))-LEN(SUBSTITUTE(TRIM(F154),",",""))+1),1)</f>
        <v>1</v>
      </c>
      <c r="I154" s="66">
        <v>3</v>
      </c>
      <c r="J154" s="66">
        <v>1</v>
      </c>
      <c r="K154" s="66">
        <f t="shared" si="16"/>
        <v>1</v>
      </c>
      <c r="L154" s="23">
        <f>SUMPRODUCT(ISNUMBER(SEARCH(""&amp;'DataSource-Tool-Coverage'!A$2:A$36&amp;","," "&amp;'Detailed Techniques'!F154&amp;","))+0,'DataSource-Tool-Coverage'!$B$2:$B$36)/(LEN(TRIM(F154))-LEN(SUBSTITUTE(TRIM(F154),",",""))+1)</f>
        <v>1</v>
      </c>
      <c r="M154" s="20" t="str">
        <f t="shared" si="17"/>
        <v>80-100</v>
      </c>
      <c r="N154" s="23">
        <f>SUMPRODUCT(ISNUMBER(SEARCH(""&amp;'DataSource-Tool-Coverage'!A$2:A$36&amp;","," "&amp;'Detailed Techniques'!F154&amp;","))+0,'DataSource-Tool-Coverage'!$C$2:$C$36)/(LEN(TRIM(F154))-LEN(SUBSTITUTE(TRIM(F154),",",""))+1)</f>
        <v>1</v>
      </c>
      <c r="O154" s="20" t="str">
        <f t="shared" si="18"/>
        <v>80-100</v>
      </c>
      <c r="P154" s="23">
        <f>SUMPRODUCT(ISNUMBER(SEARCH(""&amp;'DataSource-Tool-Coverage'!A$2:A$36&amp;","," "&amp;'Detailed Techniques'!F154&amp;","))+0,'DataSource-Tool-Coverage'!$D$2:$D$36)/(LEN(TRIM(F154))-LEN(SUBSTITUTE(TRIM(F154),",",""))+1)</f>
        <v>0</v>
      </c>
      <c r="Q154" s="20" t="str">
        <f t="shared" si="19"/>
        <v>0-20</v>
      </c>
      <c r="R154" s="23">
        <f>SUMPRODUCT(ISNUMBER(SEARCH(""&amp;'DataSource-Tool-Coverage'!A$2:A$36&amp;","," "&amp;'Detailed Techniques'!F154&amp;","))+0,'DataSource-Tool-Coverage'!$E$2:$E$36)/(LEN(TRIM(F154))-LEN(SUBSTITUTE(TRIM(F154),",",""))+1)</f>
        <v>0.66666666666666663</v>
      </c>
      <c r="S154" s="20" t="str">
        <f t="shared" si="20"/>
        <v>60-80</v>
      </c>
      <c r="T154" s="23">
        <f>SUMPRODUCT(ISNUMBER(SEARCH(""&amp;'DataSource-Tool-Coverage'!A$2:A$36&amp;","," "&amp;'Detailed Techniques'!F154&amp;","))+0,'DataSource-Tool-Coverage'!$F$2:$F$36)/(LEN(TRIM(F154))-LEN(SUBSTITUTE(TRIM(F154),",",""))+1)</f>
        <v>0.66666666666666663</v>
      </c>
      <c r="U154" s="20" t="str">
        <f t="shared" si="21"/>
        <v>60-80</v>
      </c>
      <c r="V154" s="23">
        <f>SUMPRODUCT(ISNUMBER(SEARCH(""&amp;'DataSource-Tool-Coverage'!A$2:A$36&amp;","," "&amp;'Detailed Techniques'!F154&amp;","))+0,'DataSource-Tool-Coverage'!$G$2:$G$36)/(LEN(TRIM(F154))-LEN(SUBSTITUTE(TRIM(F154),",",""))+1)</f>
        <v>0</v>
      </c>
      <c r="W154" s="20" t="str">
        <f t="shared" si="22"/>
        <v>0-20</v>
      </c>
      <c r="X154" s="23">
        <f>SUMPRODUCT(ISNUMBER(SEARCH(""&amp;'DataSource-Tool-Coverage'!A$2:A$36&amp;","," "&amp;'Detailed Techniques'!F154&amp;","))+0,'DataSource-Tool-Coverage'!$H$2:$H$36)/(LEN(TRIM(F154))-LEN(SUBSTITUTE(TRIM(F154),",",""))+1)</f>
        <v>0</v>
      </c>
      <c r="Y154" s="20" t="str">
        <f t="shared" si="23"/>
        <v>0-20</v>
      </c>
    </row>
    <row r="155" spans="1:25" ht="45" x14ac:dyDescent="0.2">
      <c r="A155" s="8" t="s">
        <v>643</v>
      </c>
      <c r="B155" s="8" t="s">
        <v>644</v>
      </c>
      <c r="C155" s="29" t="s">
        <v>645</v>
      </c>
      <c r="D155" s="20" t="s">
        <v>646</v>
      </c>
      <c r="E155" s="22" t="s">
        <v>647</v>
      </c>
      <c r="F155" s="22" t="s">
        <v>579</v>
      </c>
      <c r="G155" s="10" t="str">
        <f>INDEX('Score Defs'!A$3:A$8,MATCH('Detailed Techniques'!K155,'Score Defs'!B$3:B$8,0))</f>
        <v>Poor</v>
      </c>
      <c r="H155" s="66">
        <f>FLOOR(SUMPRODUCT(ISNUMBER(SEARCH(""&amp;'DataQuality-Scores'!A$3:A$37&amp;","," "&amp;'Detailed Techniques'!F155&amp;","))+0,'DataQuality-Scores'!B$3:B$37)/(LEN(TRIM(F155))-LEN(SUBSTITUTE(TRIM(F155),",",""))+1),1)</f>
        <v>1</v>
      </c>
      <c r="I155" s="66">
        <v>3</v>
      </c>
      <c r="J155" s="66">
        <v>1</v>
      </c>
      <c r="K155" s="66">
        <f t="shared" si="16"/>
        <v>1</v>
      </c>
      <c r="L155" s="23">
        <f>SUMPRODUCT(ISNUMBER(SEARCH(""&amp;'DataSource-Tool-Coverage'!A$2:A$36&amp;","," "&amp;'Detailed Techniques'!F155&amp;","))+0,'DataSource-Tool-Coverage'!$B$2:$B$36)/(LEN(TRIM(F155))-LEN(SUBSTITUTE(TRIM(F155),",",""))+1)</f>
        <v>1</v>
      </c>
      <c r="M155" s="20" t="str">
        <f t="shared" si="17"/>
        <v>80-100</v>
      </c>
      <c r="N155" s="23">
        <f>SUMPRODUCT(ISNUMBER(SEARCH(""&amp;'DataSource-Tool-Coverage'!A$2:A$36&amp;","," "&amp;'Detailed Techniques'!F155&amp;","))+0,'DataSource-Tool-Coverage'!$C$2:$C$36)/(LEN(TRIM(F155))-LEN(SUBSTITUTE(TRIM(F155),",",""))+1)</f>
        <v>1</v>
      </c>
      <c r="O155" s="20" t="str">
        <f t="shared" si="18"/>
        <v>80-100</v>
      </c>
      <c r="P155" s="23">
        <f>SUMPRODUCT(ISNUMBER(SEARCH(""&amp;'DataSource-Tool-Coverage'!A$2:A$36&amp;","," "&amp;'Detailed Techniques'!F155&amp;","))+0,'DataSource-Tool-Coverage'!$D$2:$D$36)/(LEN(TRIM(F155))-LEN(SUBSTITUTE(TRIM(F155),",",""))+1)</f>
        <v>0</v>
      </c>
      <c r="Q155" s="20" t="str">
        <f t="shared" si="19"/>
        <v>0-20</v>
      </c>
      <c r="R155" s="23">
        <f>SUMPRODUCT(ISNUMBER(SEARCH(""&amp;'DataSource-Tool-Coverage'!A$2:A$36&amp;","," "&amp;'Detailed Techniques'!F155&amp;","))+0,'DataSource-Tool-Coverage'!$E$2:$E$36)/(LEN(TRIM(F155))-LEN(SUBSTITUTE(TRIM(F155),",",""))+1)</f>
        <v>0.66666666666666663</v>
      </c>
      <c r="S155" s="20" t="str">
        <f t="shared" si="20"/>
        <v>60-80</v>
      </c>
      <c r="T155" s="23">
        <f>SUMPRODUCT(ISNUMBER(SEARCH(""&amp;'DataSource-Tool-Coverage'!A$2:A$36&amp;","," "&amp;'Detailed Techniques'!F155&amp;","))+0,'DataSource-Tool-Coverage'!$F$2:$F$36)/(LEN(TRIM(F155))-LEN(SUBSTITUTE(TRIM(F155),",",""))+1)</f>
        <v>0.66666666666666663</v>
      </c>
      <c r="U155" s="20" t="str">
        <f t="shared" si="21"/>
        <v>60-80</v>
      </c>
      <c r="V155" s="23">
        <f>SUMPRODUCT(ISNUMBER(SEARCH(""&amp;'DataSource-Tool-Coverage'!A$2:A$36&amp;","," "&amp;'Detailed Techniques'!F155&amp;","))+0,'DataSource-Tool-Coverage'!$G$2:$G$36)/(LEN(TRIM(F155))-LEN(SUBSTITUTE(TRIM(F155),",",""))+1)</f>
        <v>0</v>
      </c>
      <c r="W155" s="20" t="str">
        <f t="shared" si="22"/>
        <v>0-20</v>
      </c>
      <c r="X155" s="23">
        <f>SUMPRODUCT(ISNUMBER(SEARCH(""&amp;'DataSource-Tool-Coverage'!A$2:A$36&amp;","," "&amp;'Detailed Techniques'!F155&amp;","))+0,'DataSource-Tool-Coverage'!$H$2:$H$36)/(LEN(TRIM(F155))-LEN(SUBSTITUTE(TRIM(F155),",",""))+1)</f>
        <v>0</v>
      </c>
      <c r="Y155" s="20" t="str">
        <f t="shared" si="23"/>
        <v>0-20</v>
      </c>
    </row>
    <row r="156" spans="1:25" ht="180" x14ac:dyDescent="0.2">
      <c r="A156" s="8" t="s">
        <v>648</v>
      </c>
      <c r="B156" s="8" t="s">
        <v>649</v>
      </c>
      <c r="C156" s="29" t="s">
        <v>650</v>
      </c>
      <c r="D156" s="22" t="s">
        <v>651</v>
      </c>
      <c r="E156" s="22" t="s">
        <v>652</v>
      </c>
      <c r="F156" s="22" t="s">
        <v>653</v>
      </c>
      <c r="G156" s="10" t="str">
        <f>INDEX('Score Defs'!A$3:A$8,MATCH('Detailed Techniques'!K156,'Score Defs'!B$3:B$8,0))</f>
        <v>Poor</v>
      </c>
      <c r="H156" s="66">
        <f>FLOOR(SUMPRODUCT(ISNUMBER(SEARCH(""&amp;'DataQuality-Scores'!A$3:A$37&amp;","," "&amp;'Detailed Techniques'!F156&amp;","))+0,'DataQuality-Scores'!B$3:B$37)/(LEN(TRIM(F156))-LEN(SUBSTITUTE(TRIM(F156),",",""))+1),1)</f>
        <v>1</v>
      </c>
      <c r="I156" s="66">
        <v>3</v>
      </c>
      <c r="J156" s="66">
        <v>1</v>
      </c>
      <c r="K156" s="66">
        <f t="shared" si="16"/>
        <v>1</v>
      </c>
      <c r="L156" s="23">
        <f>SUMPRODUCT(ISNUMBER(SEARCH(""&amp;'DataSource-Tool-Coverage'!A$2:A$36&amp;","," "&amp;'Detailed Techniques'!F156&amp;","))+0,'DataSource-Tool-Coverage'!$B$2:$B$36)/(LEN(TRIM(F156))-LEN(SUBSTITUTE(TRIM(F156),",",""))+1)</f>
        <v>1</v>
      </c>
      <c r="M156" s="20" t="str">
        <f t="shared" si="17"/>
        <v>80-100</v>
      </c>
      <c r="N156" s="23">
        <f>SUMPRODUCT(ISNUMBER(SEARCH(""&amp;'DataSource-Tool-Coverage'!A$2:A$36&amp;","," "&amp;'Detailed Techniques'!F156&amp;","))+0,'DataSource-Tool-Coverage'!$C$2:$C$36)/(LEN(TRIM(F156))-LEN(SUBSTITUTE(TRIM(F156),",",""))+1)</f>
        <v>0.5</v>
      </c>
      <c r="O156" s="20" t="str">
        <f t="shared" si="18"/>
        <v>40-60</v>
      </c>
      <c r="P156" s="23">
        <f>SUMPRODUCT(ISNUMBER(SEARCH(""&amp;'DataSource-Tool-Coverage'!A$2:A$36&amp;","," "&amp;'Detailed Techniques'!F156&amp;","))+0,'DataSource-Tool-Coverage'!$D$2:$D$36)/(LEN(TRIM(F156))-LEN(SUBSTITUTE(TRIM(F156),",",""))+1)</f>
        <v>0</v>
      </c>
      <c r="Q156" s="20" t="str">
        <f t="shared" si="19"/>
        <v>0-20</v>
      </c>
      <c r="R156" s="23">
        <f>SUMPRODUCT(ISNUMBER(SEARCH(""&amp;'DataSource-Tool-Coverage'!A$2:A$36&amp;","," "&amp;'Detailed Techniques'!F156&amp;","))+0,'DataSource-Tool-Coverage'!$E$2:$E$36)/(LEN(TRIM(F156))-LEN(SUBSTITUTE(TRIM(F156),",",""))+1)</f>
        <v>0.25</v>
      </c>
      <c r="S156" s="20" t="str">
        <f t="shared" si="20"/>
        <v>20-40</v>
      </c>
      <c r="T156" s="23">
        <f>SUMPRODUCT(ISNUMBER(SEARCH(""&amp;'DataSource-Tool-Coverage'!A$2:A$36&amp;","," "&amp;'Detailed Techniques'!F156&amp;","))+0,'DataSource-Tool-Coverage'!$F$2:$F$36)/(LEN(TRIM(F156))-LEN(SUBSTITUTE(TRIM(F156),",",""))+1)</f>
        <v>0.5</v>
      </c>
      <c r="U156" s="20" t="str">
        <f t="shared" si="21"/>
        <v>40-60</v>
      </c>
      <c r="V156" s="23">
        <f>SUMPRODUCT(ISNUMBER(SEARCH(""&amp;'DataSource-Tool-Coverage'!A$2:A$36&amp;","," "&amp;'Detailed Techniques'!F156&amp;","))+0,'DataSource-Tool-Coverage'!$G$2:$G$36)/(LEN(TRIM(F156))-LEN(SUBSTITUTE(TRIM(F156),",",""))+1)</f>
        <v>0</v>
      </c>
      <c r="W156" s="20" t="str">
        <f t="shared" si="22"/>
        <v>0-20</v>
      </c>
      <c r="X156" s="23">
        <f>SUMPRODUCT(ISNUMBER(SEARCH(""&amp;'DataSource-Tool-Coverage'!A$2:A$36&amp;","," "&amp;'Detailed Techniques'!F156&amp;","))+0,'DataSource-Tool-Coverage'!$H$2:$H$36)/(LEN(TRIM(F156))-LEN(SUBSTITUTE(TRIM(F156),",",""))+1)</f>
        <v>0</v>
      </c>
      <c r="Y156" s="20" t="str">
        <f t="shared" si="23"/>
        <v>0-20</v>
      </c>
    </row>
    <row r="157" spans="1:25" ht="195" x14ac:dyDescent="0.2">
      <c r="A157" s="8" t="s">
        <v>654</v>
      </c>
      <c r="B157" s="8" t="s">
        <v>0</v>
      </c>
      <c r="C157" s="29" t="s">
        <v>655</v>
      </c>
      <c r="D157" s="22" t="s">
        <v>656</v>
      </c>
      <c r="E157" s="22" t="s">
        <v>657</v>
      </c>
      <c r="F157" s="22" t="s">
        <v>658</v>
      </c>
      <c r="G157" s="10" t="str">
        <f>INDEX('Score Defs'!A$3:A$8,MATCH('Detailed Techniques'!K157,'Score Defs'!B$3:B$8,0))</f>
        <v>Poor</v>
      </c>
      <c r="H157" s="66">
        <f>FLOOR(SUMPRODUCT(ISNUMBER(SEARCH(""&amp;'DataQuality-Scores'!A$3:A$37&amp;","," "&amp;'Detailed Techniques'!F157&amp;","))+0,'DataQuality-Scores'!B$3:B$37)/(LEN(TRIM(F157))-LEN(SUBSTITUTE(TRIM(F157),",",""))+1),1)</f>
        <v>1</v>
      </c>
      <c r="I157" s="66">
        <v>3</v>
      </c>
      <c r="J157" s="66">
        <v>1</v>
      </c>
      <c r="K157" s="66">
        <f t="shared" si="16"/>
        <v>1</v>
      </c>
      <c r="L157" s="23">
        <f>SUMPRODUCT(ISNUMBER(SEARCH(""&amp;'DataSource-Tool-Coverage'!A$2:A$36&amp;","," "&amp;'Detailed Techniques'!F157&amp;","))+0,'DataSource-Tool-Coverage'!$B$2:$B$36)/(LEN(TRIM(F157))-LEN(SUBSTITUTE(TRIM(F157),",",""))+1)</f>
        <v>1</v>
      </c>
      <c r="M157" s="20" t="str">
        <f t="shared" si="17"/>
        <v>80-100</v>
      </c>
      <c r="N157" s="23">
        <f>SUMPRODUCT(ISNUMBER(SEARCH(""&amp;'DataSource-Tool-Coverage'!A$2:A$36&amp;","," "&amp;'Detailed Techniques'!F157&amp;","))+0,'DataSource-Tool-Coverage'!$C$2:$C$36)/(LEN(TRIM(F157))-LEN(SUBSTITUTE(TRIM(F157),",",""))+1)</f>
        <v>1</v>
      </c>
      <c r="O157" s="20" t="str">
        <f t="shared" si="18"/>
        <v>80-100</v>
      </c>
      <c r="P157" s="23">
        <f>SUMPRODUCT(ISNUMBER(SEARCH(""&amp;'DataSource-Tool-Coverage'!A$2:A$36&amp;","," "&amp;'Detailed Techniques'!F157&amp;","))+0,'DataSource-Tool-Coverage'!$D$2:$D$36)/(LEN(TRIM(F157))-LEN(SUBSTITUTE(TRIM(F157),",",""))+1)</f>
        <v>0</v>
      </c>
      <c r="Q157" s="20" t="str">
        <f t="shared" si="19"/>
        <v>0-20</v>
      </c>
      <c r="R157" s="23">
        <f>SUMPRODUCT(ISNUMBER(SEARCH(""&amp;'DataSource-Tool-Coverage'!A$2:A$36&amp;","," "&amp;'Detailed Techniques'!F157&amp;","))+0,'DataSource-Tool-Coverage'!$E$2:$E$36)/(LEN(TRIM(F157))-LEN(SUBSTITUTE(TRIM(F157),",",""))+1)</f>
        <v>0.5</v>
      </c>
      <c r="S157" s="20" t="str">
        <f t="shared" si="20"/>
        <v>40-60</v>
      </c>
      <c r="T157" s="23">
        <f>SUMPRODUCT(ISNUMBER(SEARCH(""&amp;'DataSource-Tool-Coverage'!A$2:A$36&amp;","," "&amp;'Detailed Techniques'!F157&amp;","))+0,'DataSource-Tool-Coverage'!$F$2:$F$36)/(LEN(TRIM(F157))-LEN(SUBSTITUTE(TRIM(F157),",",""))+1)</f>
        <v>0.5</v>
      </c>
      <c r="U157" s="20" t="str">
        <f t="shared" si="21"/>
        <v>40-60</v>
      </c>
      <c r="V157" s="23">
        <f>SUMPRODUCT(ISNUMBER(SEARCH(""&amp;'DataSource-Tool-Coverage'!A$2:A$36&amp;","," "&amp;'Detailed Techniques'!F157&amp;","))+0,'DataSource-Tool-Coverage'!$G$2:$G$36)/(LEN(TRIM(F157))-LEN(SUBSTITUTE(TRIM(F157),",",""))+1)</f>
        <v>0</v>
      </c>
      <c r="W157" s="20" t="str">
        <f t="shared" si="22"/>
        <v>0-20</v>
      </c>
      <c r="X157" s="23">
        <f>SUMPRODUCT(ISNUMBER(SEARCH(""&amp;'DataSource-Tool-Coverage'!A$2:A$36&amp;","," "&amp;'Detailed Techniques'!F157&amp;","))+0,'DataSource-Tool-Coverage'!$H$2:$H$36)/(LEN(TRIM(F157))-LEN(SUBSTITUTE(TRIM(F157),",",""))+1)</f>
        <v>0</v>
      </c>
      <c r="Y157" s="20" t="str">
        <f t="shared" si="23"/>
        <v>0-20</v>
      </c>
    </row>
    <row r="158" spans="1:25" ht="150" x14ac:dyDescent="0.2">
      <c r="A158" s="8" t="s">
        <v>659</v>
      </c>
      <c r="B158" s="8" t="s">
        <v>660</v>
      </c>
      <c r="C158" s="29" t="s">
        <v>661</v>
      </c>
      <c r="D158" s="22" t="s">
        <v>662</v>
      </c>
      <c r="E158" s="22" t="s">
        <v>663</v>
      </c>
      <c r="F158" s="22" t="s">
        <v>594</v>
      </c>
      <c r="G158" s="10" t="str">
        <f>INDEX('Score Defs'!A$3:A$8,MATCH('Detailed Techniques'!K158,'Score Defs'!B$3:B$8,0))</f>
        <v>Poor</v>
      </c>
      <c r="H158" s="66">
        <f>FLOOR(SUMPRODUCT(ISNUMBER(SEARCH(""&amp;'DataQuality-Scores'!A$3:A$37&amp;","," "&amp;'Detailed Techniques'!F158&amp;","))+0,'DataQuality-Scores'!B$3:B$37)/(LEN(TRIM(F158))-LEN(SUBSTITUTE(TRIM(F158),",",""))+1),1)</f>
        <v>1</v>
      </c>
      <c r="I158" s="66">
        <v>3</v>
      </c>
      <c r="J158" s="66">
        <v>1</v>
      </c>
      <c r="K158" s="66">
        <f t="shared" si="16"/>
        <v>1</v>
      </c>
      <c r="L158" s="23">
        <f>SUMPRODUCT(ISNUMBER(SEARCH(""&amp;'DataSource-Tool-Coverage'!A$2:A$36&amp;","," "&amp;'Detailed Techniques'!F158&amp;","))+0,'DataSource-Tool-Coverage'!$B$2:$B$36)/(LEN(TRIM(F158))-LEN(SUBSTITUTE(TRIM(F158),",",""))+1)</f>
        <v>1</v>
      </c>
      <c r="M158" s="20" t="str">
        <f t="shared" si="17"/>
        <v>80-100</v>
      </c>
      <c r="N158" s="23">
        <f>SUMPRODUCT(ISNUMBER(SEARCH(""&amp;'DataSource-Tool-Coverage'!A$2:A$36&amp;","," "&amp;'Detailed Techniques'!F158&amp;","))+0,'DataSource-Tool-Coverage'!$C$2:$C$36)/(LEN(TRIM(F158))-LEN(SUBSTITUTE(TRIM(F158),",",""))+1)</f>
        <v>1</v>
      </c>
      <c r="O158" s="20" t="str">
        <f t="shared" si="18"/>
        <v>80-100</v>
      </c>
      <c r="P158" s="23">
        <f>SUMPRODUCT(ISNUMBER(SEARCH(""&amp;'DataSource-Tool-Coverage'!A$2:A$36&amp;","," "&amp;'Detailed Techniques'!F158&amp;","))+0,'DataSource-Tool-Coverage'!$D$2:$D$36)/(LEN(TRIM(F158))-LEN(SUBSTITUTE(TRIM(F158),",",""))+1)</f>
        <v>0</v>
      </c>
      <c r="Q158" s="20" t="str">
        <f t="shared" si="19"/>
        <v>0-20</v>
      </c>
      <c r="R158" s="23">
        <f>SUMPRODUCT(ISNUMBER(SEARCH(""&amp;'DataSource-Tool-Coverage'!A$2:A$36&amp;","," "&amp;'Detailed Techniques'!F158&amp;","))+0,'DataSource-Tool-Coverage'!$E$2:$E$36)/(LEN(TRIM(F158))-LEN(SUBSTITUTE(TRIM(F158),",",""))+1)</f>
        <v>1</v>
      </c>
      <c r="S158" s="20" t="str">
        <f t="shared" si="20"/>
        <v>80-100</v>
      </c>
      <c r="T158" s="23">
        <f>SUMPRODUCT(ISNUMBER(SEARCH(""&amp;'DataSource-Tool-Coverage'!A$2:A$36&amp;","," "&amp;'Detailed Techniques'!F158&amp;","))+0,'DataSource-Tool-Coverage'!$F$2:$F$36)/(LEN(TRIM(F158))-LEN(SUBSTITUTE(TRIM(F158),",",""))+1)</f>
        <v>1</v>
      </c>
      <c r="U158" s="20" t="str">
        <f t="shared" si="21"/>
        <v>80-100</v>
      </c>
      <c r="V158" s="23">
        <f>SUMPRODUCT(ISNUMBER(SEARCH(""&amp;'DataSource-Tool-Coverage'!A$2:A$36&amp;","," "&amp;'Detailed Techniques'!F158&amp;","))+0,'DataSource-Tool-Coverage'!$G$2:$G$36)/(LEN(TRIM(F158))-LEN(SUBSTITUTE(TRIM(F158),",",""))+1)</f>
        <v>0</v>
      </c>
      <c r="W158" s="20" t="str">
        <f t="shared" si="22"/>
        <v>0-20</v>
      </c>
      <c r="X158" s="23">
        <f>SUMPRODUCT(ISNUMBER(SEARCH(""&amp;'DataSource-Tool-Coverage'!A$2:A$36&amp;","," "&amp;'Detailed Techniques'!F158&amp;","))+0,'DataSource-Tool-Coverage'!$H$2:$H$36)/(LEN(TRIM(F158))-LEN(SUBSTITUTE(TRIM(F158),",",""))+1)</f>
        <v>0</v>
      </c>
      <c r="Y158" s="20" t="str">
        <f t="shared" si="23"/>
        <v>0-20</v>
      </c>
    </row>
    <row r="159" spans="1:25" ht="409" x14ac:dyDescent="0.2">
      <c r="A159" s="8" t="s">
        <v>664</v>
      </c>
      <c r="B159" s="8" t="s">
        <v>665</v>
      </c>
      <c r="C159" s="29" t="s">
        <v>666</v>
      </c>
      <c r="D159" s="22" t="s">
        <v>667</v>
      </c>
      <c r="E159" s="22" t="s">
        <v>668</v>
      </c>
      <c r="F159" s="22" t="s">
        <v>579</v>
      </c>
      <c r="G159" s="10" t="str">
        <f>INDEX('Score Defs'!A$3:A$8,MATCH('Detailed Techniques'!K159,'Score Defs'!B$3:B$8,0))</f>
        <v>Poor</v>
      </c>
      <c r="H159" s="66">
        <f>FLOOR(SUMPRODUCT(ISNUMBER(SEARCH(""&amp;'DataQuality-Scores'!A$3:A$37&amp;","," "&amp;'Detailed Techniques'!F159&amp;","))+0,'DataQuality-Scores'!B$3:B$37)/(LEN(TRIM(F159))-LEN(SUBSTITUTE(TRIM(F159),",",""))+1),1)</f>
        <v>1</v>
      </c>
      <c r="I159" s="66">
        <v>3</v>
      </c>
      <c r="J159" s="66">
        <v>1</v>
      </c>
      <c r="K159" s="66">
        <f t="shared" si="16"/>
        <v>1</v>
      </c>
      <c r="L159" s="23">
        <f>SUMPRODUCT(ISNUMBER(SEARCH(""&amp;'DataSource-Tool-Coverage'!A$2:A$36&amp;","," "&amp;'Detailed Techniques'!F159&amp;","))+0,'DataSource-Tool-Coverage'!$B$2:$B$36)/(LEN(TRIM(F159))-LEN(SUBSTITUTE(TRIM(F159),",",""))+1)</f>
        <v>1</v>
      </c>
      <c r="M159" s="20" t="str">
        <f t="shared" si="17"/>
        <v>80-100</v>
      </c>
      <c r="N159" s="23">
        <f>SUMPRODUCT(ISNUMBER(SEARCH(""&amp;'DataSource-Tool-Coverage'!A$2:A$36&amp;","," "&amp;'Detailed Techniques'!F159&amp;","))+0,'DataSource-Tool-Coverage'!$C$2:$C$36)/(LEN(TRIM(F159))-LEN(SUBSTITUTE(TRIM(F159),",",""))+1)</f>
        <v>1</v>
      </c>
      <c r="O159" s="20" t="str">
        <f t="shared" si="18"/>
        <v>80-100</v>
      </c>
      <c r="P159" s="23">
        <f>SUMPRODUCT(ISNUMBER(SEARCH(""&amp;'DataSource-Tool-Coverage'!A$2:A$36&amp;","," "&amp;'Detailed Techniques'!F159&amp;","))+0,'DataSource-Tool-Coverage'!$D$2:$D$36)/(LEN(TRIM(F159))-LEN(SUBSTITUTE(TRIM(F159),",",""))+1)</f>
        <v>0</v>
      </c>
      <c r="Q159" s="20" t="str">
        <f t="shared" si="19"/>
        <v>0-20</v>
      </c>
      <c r="R159" s="23">
        <f>SUMPRODUCT(ISNUMBER(SEARCH(""&amp;'DataSource-Tool-Coverage'!A$2:A$36&amp;","," "&amp;'Detailed Techniques'!F159&amp;","))+0,'DataSource-Tool-Coverage'!$E$2:$E$36)/(LEN(TRIM(F159))-LEN(SUBSTITUTE(TRIM(F159),",",""))+1)</f>
        <v>0.66666666666666663</v>
      </c>
      <c r="S159" s="20" t="str">
        <f t="shared" si="20"/>
        <v>60-80</v>
      </c>
      <c r="T159" s="23">
        <f>SUMPRODUCT(ISNUMBER(SEARCH(""&amp;'DataSource-Tool-Coverage'!A$2:A$36&amp;","," "&amp;'Detailed Techniques'!F159&amp;","))+0,'DataSource-Tool-Coverage'!$F$2:$F$36)/(LEN(TRIM(F159))-LEN(SUBSTITUTE(TRIM(F159),",",""))+1)</f>
        <v>0.66666666666666663</v>
      </c>
      <c r="U159" s="20" t="str">
        <f t="shared" si="21"/>
        <v>60-80</v>
      </c>
      <c r="V159" s="23">
        <f>SUMPRODUCT(ISNUMBER(SEARCH(""&amp;'DataSource-Tool-Coverage'!A$2:A$36&amp;","," "&amp;'Detailed Techniques'!F159&amp;","))+0,'DataSource-Tool-Coverage'!$G$2:$G$36)/(LEN(TRIM(F159))-LEN(SUBSTITUTE(TRIM(F159),",",""))+1)</f>
        <v>0</v>
      </c>
      <c r="W159" s="20" t="str">
        <f t="shared" si="22"/>
        <v>0-20</v>
      </c>
      <c r="X159" s="23">
        <f>SUMPRODUCT(ISNUMBER(SEARCH(""&amp;'DataSource-Tool-Coverage'!A$2:A$36&amp;","," "&amp;'Detailed Techniques'!F159&amp;","))+0,'DataSource-Tool-Coverage'!$H$2:$H$36)/(LEN(TRIM(F159))-LEN(SUBSTITUTE(TRIM(F159),",",""))+1)</f>
        <v>0</v>
      </c>
      <c r="Y159" s="20" t="str">
        <f t="shared" si="23"/>
        <v>0-20</v>
      </c>
    </row>
    <row r="160" spans="1:25" ht="195" x14ac:dyDescent="0.2">
      <c r="A160" s="8" t="s">
        <v>669</v>
      </c>
      <c r="B160" s="8" t="s">
        <v>0</v>
      </c>
      <c r="C160" s="29" t="s">
        <v>670</v>
      </c>
      <c r="D160" s="22" t="s">
        <v>671</v>
      </c>
      <c r="E160" s="22" t="s">
        <v>672</v>
      </c>
      <c r="F160" s="22" t="s">
        <v>632</v>
      </c>
      <c r="G160" s="10" t="str">
        <f>INDEX('Score Defs'!A$3:A$8,MATCH('Detailed Techniques'!K160,'Score Defs'!B$3:B$8,0))</f>
        <v>Poor</v>
      </c>
      <c r="H160" s="66">
        <f>FLOOR(SUMPRODUCT(ISNUMBER(SEARCH(""&amp;'DataQuality-Scores'!A$3:A$37&amp;","," "&amp;'Detailed Techniques'!F160&amp;","))+0,'DataQuality-Scores'!B$3:B$37)/(LEN(TRIM(F160))-LEN(SUBSTITUTE(TRIM(F160),",",""))+1),1)</f>
        <v>1</v>
      </c>
      <c r="I160" s="66">
        <v>3</v>
      </c>
      <c r="J160" s="66">
        <v>1</v>
      </c>
      <c r="K160" s="66">
        <f t="shared" si="16"/>
        <v>1</v>
      </c>
      <c r="L160" s="23">
        <f>SUMPRODUCT(ISNUMBER(SEARCH(""&amp;'DataSource-Tool-Coverage'!A$2:A$36&amp;","," "&amp;'Detailed Techniques'!F160&amp;","))+0,'DataSource-Tool-Coverage'!$B$2:$B$36)/(LEN(TRIM(F160))-LEN(SUBSTITUTE(TRIM(F160),",",""))+1)</f>
        <v>1</v>
      </c>
      <c r="M160" s="20" t="str">
        <f t="shared" si="17"/>
        <v>80-100</v>
      </c>
      <c r="N160" s="23">
        <f>SUMPRODUCT(ISNUMBER(SEARCH(""&amp;'DataSource-Tool-Coverage'!A$2:A$36&amp;","," "&amp;'Detailed Techniques'!F160&amp;","))+0,'DataSource-Tool-Coverage'!$C$2:$C$36)/(LEN(TRIM(F160))-LEN(SUBSTITUTE(TRIM(F160),",",""))+1)</f>
        <v>1</v>
      </c>
      <c r="O160" s="20" t="str">
        <f t="shared" si="18"/>
        <v>80-100</v>
      </c>
      <c r="P160" s="23">
        <f>SUMPRODUCT(ISNUMBER(SEARCH(""&amp;'DataSource-Tool-Coverage'!A$2:A$36&amp;","," "&amp;'Detailed Techniques'!F160&amp;","))+0,'DataSource-Tool-Coverage'!$D$2:$D$36)/(LEN(TRIM(F160))-LEN(SUBSTITUTE(TRIM(F160),",",""))+1)</f>
        <v>0</v>
      </c>
      <c r="Q160" s="20" t="str">
        <f t="shared" si="19"/>
        <v>0-20</v>
      </c>
      <c r="R160" s="23">
        <f>SUMPRODUCT(ISNUMBER(SEARCH(""&amp;'DataSource-Tool-Coverage'!A$2:A$36&amp;","," "&amp;'Detailed Techniques'!F160&amp;","))+0,'DataSource-Tool-Coverage'!$E$2:$E$36)/(LEN(TRIM(F160))-LEN(SUBSTITUTE(TRIM(F160),",",""))+1)</f>
        <v>1</v>
      </c>
      <c r="S160" s="20" t="str">
        <f t="shared" si="20"/>
        <v>80-100</v>
      </c>
      <c r="T160" s="23">
        <f>SUMPRODUCT(ISNUMBER(SEARCH(""&amp;'DataSource-Tool-Coverage'!A$2:A$36&amp;","," "&amp;'Detailed Techniques'!F160&amp;","))+0,'DataSource-Tool-Coverage'!$F$2:$F$36)/(LEN(TRIM(F160))-LEN(SUBSTITUTE(TRIM(F160),",",""))+1)</f>
        <v>1</v>
      </c>
      <c r="U160" s="20" t="str">
        <f t="shared" si="21"/>
        <v>80-100</v>
      </c>
      <c r="V160" s="23">
        <f>SUMPRODUCT(ISNUMBER(SEARCH(""&amp;'DataSource-Tool-Coverage'!A$2:A$36&amp;","," "&amp;'Detailed Techniques'!F160&amp;","))+0,'DataSource-Tool-Coverage'!$G$2:$G$36)/(LEN(TRIM(F160))-LEN(SUBSTITUTE(TRIM(F160),",",""))+1)</f>
        <v>0</v>
      </c>
      <c r="W160" s="20" t="str">
        <f t="shared" si="22"/>
        <v>0-20</v>
      </c>
      <c r="X160" s="23">
        <f>SUMPRODUCT(ISNUMBER(SEARCH(""&amp;'DataSource-Tool-Coverage'!A$2:A$36&amp;","," "&amp;'Detailed Techniques'!F160&amp;","))+0,'DataSource-Tool-Coverage'!$H$2:$H$36)/(LEN(TRIM(F160))-LEN(SUBSTITUTE(TRIM(F160),",",""))+1)</f>
        <v>0</v>
      </c>
      <c r="Y160" s="20" t="str">
        <f t="shared" si="23"/>
        <v>0-20</v>
      </c>
    </row>
    <row r="161" spans="1:25" ht="225" x14ac:dyDescent="0.2">
      <c r="A161" s="8" t="s">
        <v>673</v>
      </c>
      <c r="B161" s="8" t="s">
        <v>660</v>
      </c>
      <c r="C161" s="29" t="s">
        <v>674</v>
      </c>
      <c r="D161" s="22" t="s">
        <v>675</v>
      </c>
      <c r="E161" s="22" t="s">
        <v>676</v>
      </c>
      <c r="F161" s="22" t="s">
        <v>677</v>
      </c>
      <c r="G161" s="10" t="str">
        <f>INDEX('Score Defs'!A$3:A$8,MATCH('Detailed Techniques'!K161,'Score Defs'!B$3:B$8,0))</f>
        <v>Poor</v>
      </c>
      <c r="H161" s="66">
        <f>FLOOR(SUMPRODUCT(ISNUMBER(SEARCH(""&amp;'DataQuality-Scores'!A$3:A$37&amp;","," "&amp;'Detailed Techniques'!F161&amp;","))+0,'DataQuality-Scores'!B$3:B$37)/(LEN(TRIM(F161))-LEN(SUBSTITUTE(TRIM(F161),",",""))+1),1)</f>
        <v>1</v>
      </c>
      <c r="I161" s="66">
        <v>3</v>
      </c>
      <c r="J161" s="66">
        <v>1</v>
      </c>
      <c r="K161" s="66">
        <f t="shared" si="16"/>
        <v>1</v>
      </c>
      <c r="L161" s="23">
        <f>SUMPRODUCT(ISNUMBER(SEARCH(""&amp;'DataSource-Tool-Coverage'!A$2:A$36&amp;","," "&amp;'Detailed Techniques'!F161&amp;","))+0,'DataSource-Tool-Coverage'!$B$2:$B$36)/(LEN(TRIM(F161))-LEN(SUBSTITUTE(TRIM(F161),",",""))+1)</f>
        <v>1</v>
      </c>
      <c r="M161" s="20" t="str">
        <f t="shared" si="17"/>
        <v>80-100</v>
      </c>
      <c r="N161" s="23">
        <f>SUMPRODUCT(ISNUMBER(SEARCH(""&amp;'DataSource-Tool-Coverage'!A$2:A$36&amp;","," "&amp;'Detailed Techniques'!F161&amp;","))+0,'DataSource-Tool-Coverage'!$C$2:$C$36)/(LEN(TRIM(F161))-LEN(SUBSTITUTE(TRIM(F161),",",""))+1)</f>
        <v>1</v>
      </c>
      <c r="O161" s="20" t="str">
        <f t="shared" si="18"/>
        <v>80-100</v>
      </c>
      <c r="P161" s="23">
        <f>SUMPRODUCT(ISNUMBER(SEARCH(""&amp;'DataSource-Tool-Coverage'!A$2:A$36&amp;","," "&amp;'Detailed Techniques'!F161&amp;","))+0,'DataSource-Tool-Coverage'!$D$2:$D$36)/(LEN(TRIM(F161))-LEN(SUBSTITUTE(TRIM(F161),",",""))+1)</f>
        <v>0</v>
      </c>
      <c r="Q161" s="20" t="str">
        <f t="shared" si="19"/>
        <v>0-20</v>
      </c>
      <c r="R161" s="23">
        <f>SUMPRODUCT(ISNUMBER(SEARCH(""&amp;'DataSource-Tool-Coverage'!A$2:A$36&amp;","," "&amp;'Detailed Techniques'!F161&amp;","))+0,'DataSource-Tool-Coverage'!$E$2:$E$36)/(LEN(TRIM(F161))-LEN(SUBSTITUTE(TRIM(F161),",",""))+1)</f>
        <v>1</v>
      </c>
      <c r="S161" s="20" t="str">
        <f t="shared" si="20"/>
        <v>80-100</v>
      </c>
      <c r="T161" s="23">
        <f>SUMPRODUCT(ISNUMBER(SEARCH(""&amp;'DataSource-Tool-Coverage'!A$2:A$36&amp;","," "&amp;'Detailed Techniques'!F161&amp;","))+0,'DataSource-Tool-Coverage'!$F$2:$F$36)/(LEN(TRIM(F161))-LEN(SUBSTITUTE(TRIM(F161),",",""))+1)</f>
        <v>1</v>
      </c>
      <c r="U161" s="20" t="str">
        <f t="shared" si="21"/>
        <v>80-100</v>
      </c>
      <c r="V161" s="23">
        <f>SUMPRODUCT(ISNUMBER(SEARCH(""&amp;'DataSource-Tool-Coverage'!A$2:A$36&amp;","," "&amp;'Detailed Techniques'!F161&amp;","))+0,'DataSource-Tool-Coverage'!$G$2:$G$36)/(LEN(TRIM(F161))-LEN(SUBSTITUTE(TRIM(F161),",",""))+1)</f>
        <v>0</v>
      </c>
      <c r="W161" s="20" t="str">
        <f t="shared" si="22"/>
        <v>0-20</v>
      </c>
      <c r="X161" s="23">
        <f>SUMPRODUCT(ISNUMBER(SEARCH(""&amp;'DataSource-Tool-Coverage'!A$2:A$36&amp;","," "&amp;'Detailed Techniques'!F161&amp;","))+0,'DataSource-Tool-Coverage'!$H$2:$H$36)/(LEN(TRIM(F161))-LEN(SUBSTITUTE(TRIM(F161),",",""))+1)</f>
        <v>0</v>
      </c>
      <c r="Y161" s="20" t="str">
        <f t="shared" si="23"/>
        <v>0-20</v>
      </c>
    </row>
    <row r="162" spans="1:25" ht="45" x14ac:dyDescent="0.2">
      <c r="A162" s="8" t="s">
        <v>678</v>
      </c>
      <c r="B162" s="8" t="s">
        <v>0</v>
      </c>
      <c r="C162" s="29" t="s">
        <v>679</v>
      </c>
      <c r="D162" s="20" t="s">
        <v>680</v>
      </c>
      <c r="E162" s="22" t="s">
        <v>681</v>
      </c>
      <c r="F162" s="22" t="s">
        <v>682</v>
      </c>
      <c r="G162" s="10" t="str">
        <f>INDEX('Score Defs'!A$3:A$8,MATCH('Detailed Techniques'!K162,'Score Defs'!B$3:B$8,0))</f>
        <v>Poor</v>
      </c>
      <c r="H162" s="66">
        <f>FLOOR(SUMPRODUCT(ISNUMBER(SEARCH(""&amp;'DataQuality-Scores'!A$3:A$37&amp;","," "&amp;'Detailed Techniques'!F162&amp;","))+0,'DataQuality-Scores'!B$3:B$37)/(LEN(TRIM(F162))-LEN(SUBSTITUTE(TRIM(F162),",",""))+1),1)</f>
        <v>1</v>
      </c>
      <c r="I162" s="66">
        <v>3</v>
      </c>
      <c r="J162" s="66">
        <v>1</v>
      </c>
      <c r="K162" s="66">
        <f t="shared" si="16"/>
        <v>1</v>
      </c>
      <c r="L162" s="23">
        <f>SUMPRODUCT(ISNUMBER(SEARCH(""&amp;'DataSource-Tool-Coverage'!A$2:A$36&amp;","," "&amp;'Detailed Techniques'!F162&amp;","))+0,'DataSource-Tool-Coverage'!$B$2:$B$36)/(LEN(TRIM(F162))-LEN(SUBSTITUTE(TRIM(F162),",",""))+1)</f>
        <v>1</v>
      </c>
      <c r="M162" s="20" t="str">
        <f t="shared" si="17"/>
        <v>80-100</v>
      </c>
      <c r="N162" s="23">
        <f>SUMPRODUCT(ISNUMBER(SEARCH(""&amp;'DataSource-Tool-Coverage'!A$2:A$36&amp;","," "&amp;'Detailed Techniques'!F162&amp;","))+0,'DataSource-Tool-Coverage'!$C$2:$C$36)/(LEN(TRIM(F162))-LEN(SUBSTITUTE(TRIM(F162),",",""))+1)</f>
        <v>0.75</v>
      </c>
      <c r="O162" s="20" t="str">
        <f t="shared" si="18"/>
        <v>60-80</v>
      </c>
      <c r="P162" s="23">
        <f>SUMPRODUCT(ISNUMBER(SEARCH(""&amp;'DataSource-Tool-Coverage'!A$2:A$36&amp;","," "&amp;'Detailed Techniques'!F162&amp;","))+0,'DataSource-Tool-Coverage'!$D$2:$D$36)/(LEN(TRIM(F162))-LEN(SUBSTITUTE(TRIM(F162),",",""))+1)</f>
        <v>0</v>
      </c>
      <c r="Q162" s="20" t="str">
        <f t="shared" si="19"/>
        <v>0-20</v>
      </c>
      <c r="R162" s="23">
        <f>SUMPRODUCT(ISNUMBER(SEARCH(""&amp;'DataSource-Tool-Coverage'!A$2:A$36&amp;","," "&amp;'Detailed Techniques'!F162&amp;","))+0,'DataSource-Tool-Coverage'!$E$2:$E$36)/(LEN(TRIM(F162))-LEN(SUBSTITUTE(TRIM(F162),",",""))+1)</f>
        <v>0.75</v>
      </c>
      <c r="S162" s="20" t="str">
        <f t="shared" si="20"/>
        <v>60-80</v>
      </c>
      <c r="T162" s="23">
        <f>SUMPRODUCT(ISNUMBER(SEARCH(""&amp;'DataSource-Tool-Coverage'!A$2:A$36&amp;","," "&amp;'Detailed Techniques'!F162&amp;","))+0,'DataSource-Tool-Coverage'!$F$2:$F$36)/(LEN(TRIM(F162))-LEN(SUBSTITUTE(TRIM(F162),",",""))+1)</f>
        <v>0.75</v>
      </c>
      <c r="U162" s="20" t="str">
        <f t="shared" si="21"/>
        <v>60-80</v>
      </c>
      <c r="V162" s="23">
        <f>SUMPRODUCT(ISNUMBER(SEARCH(""&amp;'DataSource-Tool-Coverage'!A$2:A$36&amp;","," "&amp;'Detailed Techniques'!F162&amp;","))+0,'DataSource-Tool-Coverage'!$G$2:$G$36)/(LEN(TRIM(F162))-LEN(SUBSTITUTE(TRIM(F162),",",""))+1)</f>
        <v>0</v>
      </c>
      <c r="W162" s="20" t="str">
        <f t="shared" si="22"/>
        <v>0-20</v>
      </c>
      <c r="X162" s="23">
        <f>SUMPRODUCT(ISNUMBER(SEARCH(""&amp;'DataSource-Tool-Coverage'!A$2:A$36&amp;","," "&amp;'Detailed Techniques'!F162&amp;","))+0,'DataSource-Tool-Coverage'!$H$2:$H$36)/(LEN(TRIM(F162))-LEN(SUBSTITUTE(TRIM(F162),",",""))+1)</f>
        <v>0</v>
      </c>
      <c r="Y162" s="20" t="str">
        <f t="shared" si="23"/>
        <v>0-20</v>
      </c>
    </row>
    <row r="163" spans="1:25" ht="45" x14ac:dyDescent="0.2">
      <c r="A163" s="8" t="s">
        <v>683</v>
      </c>
      <c r="B163" s="8" t="s">
        <v>0</v>
      </c>
      <c r="C163" s="29" t="s">
        <v>684</v>
      </c>
      <c r="D163" s="20" t="s">
        <v>685</v>
      </c>
      <c r="E163" s="22" t="s">
        <v>686</v>
      </c>
      <c r="F163" s="22"/>
      <c r="G163" s="10" t="str">
        <f>INDEX('Score Defs'!A$3:A$8,MATCH('Detailed Techniques'!K163,'Score Defs'!B$3:B$8,0))</f>
        <v>Poor</v>
      </c>
      <c r="H163" s="66">
        <f>FLOOR(SUMPRODUCT(ISNUMBER(SEARCH(""&amp;'DataQuality-Scores'!A$3:A$37&amp;","," "&amp;'Detailed Techniques'!F163&amp;","))+0,'DataQuality-Scores'!B$3:B$37)/(LEN(TRIM(F163))-LEN(SUBSTITUTE(TRIM(F163),",",""))+1),1)</f>
        <v>0</v>
      </c>
      <c r="I163" s="66">
        <v>3</v>
      </c>
      <c r="J163" s="66">
        <v>1</v>
      </c>
      <c r="K163" s="66">
        <f t="shared" si="16"/>
        <v>1</v>
      </c>
      <c r="L163" s="23">
        <f>SUMPRODUCT(ISNUMBER(SEARCH(""&amp;'DataSource-Tool-Coverage'!A$2:A$36&amp;","," "&amp;'Detailed Techniques'!F163&amp;","))+0,'DataSource-Tool-Coverage'!$B$2:$B$36)/(LEN(TRIM(F163))-LEN(SUBSTITUTE(TRIM(F163),",",""))+1)</f>
        <v>0</v>
      </c>
      <c r="M163" s="20" t="str">
        <f t="shared" si="17"/>
        <v>0-20</v>
      </c>
      <c r="N163" s="23">
        <f>SUMPRODUCT(ISNUMBER(SEARCH(""&amp;'DataSource-Tool-Coverage'!A$2:A$36&amp;","," "&amp;'Detailed Techniques'!F163&amp;","))+0,'DataSource-Tool-Coverage'!$C$2:$C$36)/(LEN(TRIM(F163))-LEN(SUBSTITUTE(TRIM(F163),",",""))+1)</f>
        <v>0</v>
      </c>
      <c r="O163" s="20" t="str">
        <f t="shared" si="18"/>
        <v>0-20</v>
      </c>
      <c r="P163" s="23">
        <f>SUMPRODUCT(ISNUMBER(SEARCH(""&amp;'DataSource-Tool-Coverage'!A$2:A$36&amp;","," "&amp;'Detailed Techniques'!F163&amp;","))+0,'DataSource-Tool-Coverage'!$D$2:$D$36)/(LEN(TRIM(F163))-LEN(SUBSTITUTE(TRIM(F163),",",""))+1)</f>
        <v>0</v>
      </c>
      <c r="Q163" s="20" t="str">
        <f t="shared" si="19"/>
        <v>0-20</v>
      </c>
      <c r="R163" s="23">
        <f>SUMPRODUCT(ISNUMBER(SEARCH(""&amp;'DataSource-Tool-Coverage'!A$2:A$36&amp;","," "&amp;'Detailed Techniques'!F163&amp;","))+0,'DataSource-Tool-Coverage'!$E$2:$E$36)/(LEN(TRIM(F163))-LEN(SUBSTITUTE(TRIM(F163),",",""))+1)</f>
        <v>0</v>
      </c>
      <c r="S163" s="20" t="str">
        <f t="shared" si="20"/>
        <v>0-20</v>
      </c>
      <c r="T163" s="23">
        <f>SUMPRODUCT(ISNUMBER(SEARCH(""&amp;'DataSource-Tool-Coverage'!A$2:A$36&amp;","," "&amp;'Detailed Techniques'!F163&amp;","))+0,'DataSource-Tool-Coverage'!$F$2:$F$36)/(LEN(TRIM(F163))-LEN(SUBSTITUTE(TRIM(F163),",",""))+1)</f>
        <v>0</v>
      </c>
      <c r="U163" s="20" t="str">
        <f t="shared" si="21"/>
        <v>0-20</v>
      </c>
      <c r="V163" s="23">
        <f>SUMPRODUCT(ISNUMBER(SEARCH(""&amp;'DataSource-Tool-Coverage'!A$2:A$36&amp;","," "&amp;'Detailed Techniques'!F163&amp;","))+0,'DataSource-Tool-Coverage'!$G$2:$G$36)/(LEN(TRIM(F163))-LEN(SUBSTITUTE(TRIM(F163),",",""))+1)</f>
        <v>0</v>
      </c>
      <c r="W163" s="20" t="str">
        <f t="shared" si="22"/>
        <v>0-20</v>
      </c>
      <c r="X163" s="23">
        <f>SUMPRODUCT(ISNUMBER(SEARCH(""&amp;'DataSource-Tool-Coverage'!A$2:A$36&amp;","," "&amp;'Detailed Techniques'!F163&amp;","))+0,'DataSource-Tool-Coverage'!$H$2:$H$36)/(LEN(TRIM(F163))-LEN(SUBSTITUTE(TRIM(F163),",",""))+1)</f>
        <v>0</v>
      </c>
      <c r="Y163" s="20" t="str">
        <f t="shared" si="23"/>
        <v>0-20</v>
      </c>
    </row>
    <row r="164" spans="1:25" ht="120" x14ac:dyDescent="0.2">
      <c r="A164" s="8" t="s">
        <v>687</v>
      </c>
      <c r="B164" s="8" t="s">
        <v>0</v>
      </c>
      <c r="C164" s="29" t="s">
        <v>688</v>
      </c>
      <c r="D164" s="22" t="s">
        <v>689</v>
      </c>
      <c r="E164" s="22" t="s">
        <v>690</v>
      </c>
      <c r="F164" s="22" t="s">
        <v>632</v>
      </c>
      <c r="G164" s="10" t="str">
        <f>INDEX('Score Defs'!A$3:A$8,MATCH('Detailed Techniques'!K164,'Score Defs'!B$3:B$8,0))</f>
        <v>Poor</v>
      </c>
      <c r="H164" s="66">
        <f>FLOOR(SUMPRODUCT(ISNUMBER(SEARCH(""&amp;'DataQuality-Scores'!A$3:A$37&amp;","," "&amp;'Detailed Techniques'!F164&amp;","))+0,'DataQuality-Scores'!B$3:B$37)/(LEN(TRIM(F164))-LEN(SUBSTITUTE(TRIM(F164),",",""))+1),1)</f>
        <v>1</v>
      </c>
      <c r="I164" s="66">
        <v>3</v>
      </c>
      <c r="J164" s="66">
        <v>1</v>
      </c>
      <c r="K164" s="66">
        <f t="shared" si="16"/>
        <v>1</v>
      </c>
      <c r="L164" s="23">
        <f>SUMPRODUCT(ISNUMBER(SEARCH(""&amp;'DataSource-Tool-Coverage'!A$2:A$36&amp;","," "&amp;'Detailed Techniques'!F164&amp;","))+0,'DataSource-Tool-Coverage'!$B$2:$B$36)/(LEN(TRIM(F164))-LEN(SUBSTITUTE(TRIM(F164),",",""))+1)</f>
        <v>1</v>
      </c>
      <c r="M164" s="20" t="str">
        <f t="shared" si="17"/>
        <v>80-100</v>
      </c>
      <c r="N164" s="23">
        <f>SUMPRODUCT(ISNUMBER(SEARCH(""&amp;'DataSource-Tool-Coverage'!A$2:A$36&amp;","," "&amp;'Detailed Techniques'!F164&amp;","))+0,'DataSource-Tool-Coverage'!$C$2:$C$36)/(LEN(TRIM(F164))-LEN(SUBSTITUTE(TRIM(F164),",",""))+1)</f>
        <v>1</v>
      </c>
      <c r="O164" s="20" t="str">
        <f t="shared" si="18"/>
        <v>80-100</v>
      </c>
      <c r="P164" s="23">
        <f>SUMPRODUCT(ISNUMBER(SEARCH(""&amp;'DataSource-Tool-Coverage'!A$2:A$36&amp;","," "&amp;'Detailed Techniques'!F164&amp;","))+0,'DataSource-Tool-Coverage'!$D$2:$D$36)/(LEN(TRIM(F164))-LEN(SUBSTITUTE(TRIM(F164),",",""))+1)</f>
        <v>0</v>
      </c>
      <c r="Q164" s="20" t="str">
        <f t="shared" si="19"/>
        <v>0-20</v>
      </c>
      <c r="R164" s="23">
        <f>SUMPRODUCT(ISNUMBER(SEARCH(""&amp;'DataSource-Tool-Coverage'!A$2:A$36&amp;","," "&amp;'Detailed Techniques'!F164&amp;","))+0,'DataSource-Tool-Coverage'!$E$2:$E$36)/(LEN(TRIM(F164))-LEN(SUBSTITUTE(TRIM(F164),",",""))+1)</f>
        <v>1</v>
      </c>
      <c r="S164" s="20" t="str">
        <f t="shared" si="20"/>
        <v>80-100</v>
      </c>
      <c r="T164" s="23">
        <f>SUMPRODUCT(ISNUMBER(SEARCH(""&amp;'DataSource-Tool-Coverage'!A$2:A$36&amp;","," "&amp;'Detailed Techniques'!F164&amp;","))+0,'DataSource-Tool-Coverage'!$F$2:$F$36)/(LEN(TRIM(F164))-LEN(SUBSTITUTE(TRIM(F164),",",""))+1)</f>
        <v>1</v>
      </c>
      <c r="U164" s="20" t="str">
        <f t="shared" si="21"/>
        <v>80-100</v>
      </c>
      <c r="V164" s="23">
        <f>SUMPRODUCT(ISNUMBER(SEARCH(""&amp;'DataSource-Tool-Coverage'!A$2:A$36&amp;","," "&amp;'Detailed Techniques'!F164&amp;","))+0,'DataSource-Tool-Coverage'!$G$2:$G$36)/(LEN(TRIM(F164))-LEN(SUBSTITUTE(TRIM(F164),",",""))+1)</f>
        <v>0</v>
      </c>
      <c r="W164" s="20" t="str">
        <f t="shared" si="22"/>
        <v>0-20</v>
      </c>
      <c r="X164" s="23">
        <f>SUMPRODUCT(ISNUMBER(SEARCH(""&amp;'DataSource-Tool-Coverage'!A$2:A$36&amp;","," "&amp;'Detailed Techniques'!F164&amp;","))+0,'DataSource-Tool-Coverage'!$H$2:$H$36)/(LEN(TRIM(F164))-LEN(SUBSTITUTE(TRIM(F164),",",""))+1)</f>
        <v>0</v>
      </c>
      <c r="Y164" s="20" t="str">
        <f t="shared" si="23"/>
        <v>0-20</v>
      </c>
    </row>
    <row r="165" spans="1:25" ht="120" x14ac:dyDescent="0.2">
      <c r="A165" s="8" t="s">
        <v>691</v>
      </c>
      <c r="B165" s="8" t="s">
        <v>0</v>
      </c>
      <c r="C165" s="29" t="s">
        <v>692</v>
      </c>
      <c r="D165" s="22" t="s">
        <v>693</v>
      </c>
      <c r="E165" s="22" t="s">
        <v>694</v>
      </c>
      <c r="F165" s="22"/>
      <c r="G165" s="10" t="str">
        <f>INDEX('Score Defs'!A$3:A$8,MATCH('Detailed Techniques'!K165,'Score Defs'!B$3:B$8,0))</f>
        <v>Poor</v>
      </c>
      <c r="H165" s="66">
        <f>FLOOR(SUMPRODUCT(ISNUMBER(SEARCH(""&amp;'DataQuality-Scores'!A$3:A$37&amp;","," "&amp;'Detailed Techniques'!F165&amp;","))+0,'DataQuality-Scores'!B$3:B$37)/(LEN(TRIM(F165))-LEN(SUBSTITUTE(TRIM(F165),",",""))+1),1)</f>
        <v>0</v>
      </c>
      <c r="I165" s="66">
        <v>3</v>
      </c>
      <c r="J165" s="66">
        <v>1</v>
      </c>
      <c r="K165" s="66">
        <f t="shared" si="16"/>
        <v>1</v>
      </c>
      <c r="L165" s="23">
        <f>SUMPRODUCT(ISNUMBER(SEARCH(""&amp;'DataSource-Tool-Coverage'!A$2:A$36&amp;","," "&amp;'Detailed Techniques'!F165&amp;","))+0,'DataSource-Tool-Coverage'!$B$2:$B$36)/(LEN(TRIM(F165))-LEN(SUBSTITUTE(TRIM(F165),",",""))+1)</f>
        <v>0</v>
      </c>
      <c r="M165" s="20" t="str">
        <f t="shared" si="17"/>
        <v>0-20</v>
      </c>
      <c r="N165" s="23">
        <f>SUMPRODUCT(ISNUMBER(SEARCH(""&amp;'DataSource-Tool-Coverage'!A$2:A$36&amp;","," "&amp;'Detailed Techniques'!F165&amp;","))+0,'DataSource-Tool-Coverage'!$C$2:$C$36)/(LEN(TRIM(F165))-LEN(SUBSTITUTE(TRIM(F165),",",""))+1)</f>
        <v>0</v>
      </c>
      <c r="O165" s="20" t="str">
        <f t="shared" si="18"/>
        <v>0-20</v>
      </c>
      <c r="P165" s="23">
        <f>SUMPRODUCT(ISNUMBER(SEARCH(""&amp;'DataSource-Tool-Coverage'!A$2:A$36&amp;","," "&amp;'Detailed Techniques'!F165&amp;","))+0,'DataSource-Tool-Coverage'!$D$2:$D$36)/(LEN(TRIM(F165))-LEN(SUBSTITUTE(TRIM(F165),",",""))+1)</f>
        <v>0</v>
      </c>
      <c r="Q165" s="20" t="str">
        <f t="shared" si="19"/>
        <v>0-20</v>
      </c>
      <c r="R165" s="23">
        <f>SUMPRODUCT(ISNUMBER(SEARCH(""&amp;'DataSource-Tool-Coverage'!A$2:A$36&amp;","," "&amp;'Detailed Techniques'!F165&amp;","))+0,'DataSource-Tool-Coverage'!$E$2:$E$36)/(LEN(TRIM(F165))-LEN(SUBSTITUTE(TRIM(F165),",",""))+1)</f>
        <v>0</v>
      </c>
      <c r="S165" s="20" t="str">
        <f t="shared" si="20"/>
        <v>0-20</v>
      </c>
      <c r="T165" s="23">
        <f>SUMPRODUCT(ISNUMBER(SEARCH(""&amp;'DataSource-Tool-Coverage'!A$2:A$36&amp;","," "&amp;'Detailed Techniques'!F165&amp;","))+0,'DataSource-Tool-Coverage'!$F$2:$F$36)/(LEN(TRIM(F165))-LEN(SUBSTITUTE(TRIM(F165),",",""))+1)</f>
        <v>0</v>
      </c>
      <c r="U165" s="20" t="str">
        <f t="shared" si="21"/>
        <v>0-20</v>
      </c>
      <c r="V165" s="23">
        <f>SUMPRODUCT(ISNUMBER(SEARCH(""&amp;'DataSource-Tool-Coverage'!A$2:A$36&amp;","," "&amp;'Detailed Techniques'!F165&amp;","))+0,'DataSource-Tool-Coverage'!$G$2:$G$36)/(LEN(TRIM(F165))-LEN(SUBSTITUTE(TRIM(F165),",",""))+1)</f>
        <v>0</v>
      </c>
      <c r="W165" s="20" t="str">
        <f t="shared" si="22"/>
        <v>0-20</v>
      </c>
      <c r="X165" s="23">
        <f>SUMPRODUCT(ISNUMBER(SEARCH(""&amp;'DataSource-Tool-Coverage'!A$2:A$36&amp;","," "&amp;'Detailed Techniques'!F165&amp;","))+0,'DataSource-Tool-Coverage'!$H$2:$H$36)/(LEN(TRIM(F165))-LEN(SUBSTITUTE(TRIM(F165),",",""))+1)</f>
        <v>0</v>
      </c>
      <c r="Y165" s="20" t="str">
        <f t="shared" si="23"/>
        <v>0-20</v>
      </c>
    </row>
    <row r="166" spans="1:25" ht="111.75" customHeight="1" x14ac:dyDescent="0.2">
      <c r="A166" s="8" t="s">
        <v>695</v>
      </c>
      <c r="B166" s="8" t="s">
        <v>660</v>
      </c>
      <c r="C166" s="29" t="s">
        <v>696</v>
      </c>
      <c r="D166" s="22" t="s">
        <v>697</v>
      </c>
      <c r="E166" s="22" t="s">
        <v>698</v>
      </c>
      <c r="F166" s="22" t="s">
        <v>632</v>
      </c>
      <c r="G166" s="10" t="str">
        <f>INDEX('Score Defs'!A$3:A$8,MATCH('Detailed Techniques'!K166,'Score Defs'!B$3:B$8,0))</f>
        <v>Poor</v>
      </c>
      <c r="H166" s="66">
        <f>FLOOR(SUMPRODUCT(ISNUMBER(SEARCH(""&amp;'DataQuality-Scores'!A$3:A$37&amp;","," "&amp;'Detailed Techniques'!F166&amp;","))+0,'DataQuality-Scores'!B$3:B$37)/(LEN(TRIM(F166))-LEN(SUBSTITUTE(TRIM(F166),",",""))+1),1)</f>
        <v>1</v>
      </c>
      <c r="I166" s="66">
        <v>3</v>
      </c>
      <c r="J166" s="66">
        <v>1</v>
      </c>
      <c r="K166" s="66">
        <f t="shared" si="16"/>
        <v>1</v>
      </c>
      <c r="L166" s="23">
        <f>SUMPRODUCT(ISNUMBER(SEARCH(""&amp;'DataSource-Tool-Coverage'!A$2:A$36&amp;","," "&amp;'Detailed Techniques'!F166&amp;","))+0,'DataSource-Tool-Coverage'!$B$2:$B$36)/(LEN(TRIM(F166))-LEN(SUBSTITUTE(TRIM(F166),",",""))+1)</f>
        <v>1</v>
      </c>
      <c r="M166" s="20" t="str">
        <f t="shared" si="17"/>
        <v>80-100</v>
      </c>
      <c r="N166" s="23">
        <f>SUMPRODUCT(ISNUMBER(SEARCH(""&amp;'DataSource-Tool-Coverage'!A$2:A$36&amp;","," "&amp;'Detailed Techniques'!F166&amp;","))+0,'DataSource-Tool-Coverage'!$C$2:$C$36)/(LEN(TRIM(F166))-LEN(SUBSTITUTE(TRIM(F166),",",""))+1)</f>
        <v>1</v>
      </c>
      <c r="O166" s="20" t="str">
        <f t="shared" si="18"/>
        <v>80-100</v>
      </c>
      <c r="P166" s="23">
        <f>SUMPRODUCT(ISNUMBER(SEARCH(""&amp;'DataSource-Tool-Coverage'!A$2:A$36&amp;","," "&amp;'Detailed Techniques'!F166&amp;","))+0,'DataSource-Tool-Coverage'!$D$2:$D$36)/(LEN(TRIM(F166))-LEN(SUBSTITUTE(TRIM(F166),",",""))+1)</f>
        <v>0</v>
      </c>
      <c r="Q166" s="20" t="str">
        <f t="shared" si="19"/>
        <v>0-20</v>
      </c>
      <c r="R166" s="23">
        <f>SUMPRODUCT(ISNUMBER(SEARCH(""&amp;'DataSource-Tool-Coverage'!A$2:A$36&amp;","," "&amp;'Detailed Techniques'!F166&amp;","))+0,'DataSource-Tool-Coverage'!$E$2:$E$36)/(LEN(TRIM(F166))-LEN(SUBSTITUTE(TRIM(F166),",",""))+1)</f>
        <v>1</v>
      </c>
      <c r="S166" s="20" t="str">
        <f t="shared" si="20"/>
        <v>80-100</v>
      </c>
      <c r="T166" s="23">
        <f>SUMPRODUCT(ISNUMBER(SEARCH(""&amp;'DataSource-Tool-Coverage'!A$2:A$36&amp;","," "&amp;'Detailed Techniques'!F166&amp;","))+0,'DataSource-Tool-Coverage'!$F$2:$F$36)/(LEN(TRIM(F166))-LEN(SUBSTITUTE(TRIM(F166),",",""))+1)</f>
        <v>1</v>
      </c>
      <c r="U166" s="20" t="str">
        <f t="shared" si="21"/>
        <v>80-100</v>
      </c>
      <c r="V166" s="23">
        <f>SUMPRODUCT(ISNUMBER(SEARCH(""&amp;'DataSource-Tool-Coverage'!A$2:A$36&amp;","," "&amp;'Detailed Techniques'!F166&amp;","))+0,'DataSource-Tool-Coverage'!$G$2:$G$36)/(LEN(TRIM(F166))-LEN(SUBSTITUTE(TRIM(F166),",",""))+1)</f>
        <v>0</v>
      </c>
      <c r="W166" s="20" t="str">
        <f t="shared" si="22"/>
        <v>0-20</v>
      </c>
      <c r="X166" s="23">
        <f>SUMPRODUCT(ISNUMBER(SEARCH(""&amp;'DataSource-Tool-Coverage'!A$2:A$36&amp;","," "&amp;'Detailed Techniques'!F166&amp;","))+0,'DataSource-Tool-Coverage'!$H$2:$H$36)/(LEN(TRIM(F166))-LEN(SUBSTITUTE(TRIM(F166),",",""))+1)</f>
        <v>0</v>
      </c>
      <c r="Y166" s="20" t="str">
        <f t="shared" si="23"/>
        <v>0-20</v>
      </c>
    </row>
    <row r="167" spans="1:25" ht="121.5" customHeight="1" x14ac:dyDescent="0.2">
      <c r="A167" s="8" t="s">
        <v>699</v>
      </c>
      <c r="B167" s="8" t="s">
        <v>1</v>
      </c>
      <c r="C167" s="29" t="s">
        <v>700</v>
      </c>
      <c r="D167" s="22" t="s">
        <v>701</v>
      </c>
      <c r="E167" s="22" t="s">
        <v>702</v>
      </c>
      <c r="F167" s="22" t="s">
        <v>579</v>
      </c>
      <c r="G167" s="10" t="str">
        <f>INDEX('Score Defs'!A$3:A$8,MATCH('Detailed Techniques'!K167,'Score Defs'!B$3:B$8,0))</f>
        <v>Poor</v>
      </c>
      <c r="H167" s="66">
        <f>FLOOR(SUMPRODUCT(ISNUMBER(SEARCH(""&amp;'DataQuality-Scores'!A$3:A$37&amp;","," "&amp;'Detailed Techniques'!F167&amp;","))+0,'DataQuality-Scores'!B$3:B$37)/(LEN(TRIM(F167))-LEN(SUBSTITUTE(TRIM(F167),",",""))+1),1)</f>
        <v>1</v>
      </c>
      <c r="I167" s="66">
        <v>3</v>
      </c>
      <c r="J167" s="66">
        <v>1</v>
      </c>
      <c r="K167" s="66">
        <f t="shared" si="16"/>
        <v>1</v>
      </c>
      <c r="L167" s="23">
        <f>SUMPRODUCT(ISNUMBER(SEARCH(""&amp;'DataSource-Tool-Coverage'!A$2:A$36&amp;","," "&amp;'Detailed Techniques'!F167&amp;","))+0,'DataSource-Tool-Coverage'!$B$2:$B$36)/(LEN(TRIM(F167))-LEN(SUBSTITUTE(TRIM(F167),",",""))+1)</f>
        <v>1</v>
      </c>
      <c r="M167" s="20" t="str">
        <f t="shared" si="17"/>
        <v>80-100</v>
      </c>
      <c r="N167" s="23">
        <f>SUMPRODUCT(ISNUMBER(SEARCH(""&amp;'DataSource-Tool-Coverage'!A$2:A$36&amp;","," "&amp;'Detailed Techniques'!F167&amp;","))+0,'DataSource-Tool-Coverage'!$C$2:$C$36)/(LEN(TRIM(F167))-LEN(SUBSTITUTE(TRIM(F167),",",""))+1)</f>
        <v>1</v>
      </c>
      <c r="O167" s="20" t="str">
        <f t="shared" si="18"/>
        <v>80-100</v>
      </c>
      <c r="P167" s="23">
        <f>SUMPRODUCT(ISNUMBER(SEARCH(""&amp;'DataSource-Tool-Coverage'!A$2:A$36&amp;","," "&amp;'Detailed Techniques'!F167&amp;","))+0,'DataSource-Tool-Coverage'!$D$2:$D$36)/(LEN(TRIM(F167))-LEN(SUBSTITUTE(TRIM(F167),",",""))+1)</f>
        <v>0</v>
      </c>
      <c r="Q167" s="20" t="str">
        <f t="shared" si="19"/>
        <v>0-20</v>
      </c>
      <c r="R167" s="23">
        <f>SUMPRODUCT(ISNUMBER(SEARCH(""&amp;'DataSource-Tool-Coverage'!A$2:A$36&amp;","," "&amp;'Detailed Techniques'!F167&amp;","))+0,'DataSource-Tool-Coverage'!$E$2:$E$36)/(LEN(TRIM(F167))-LEN(SUBSTITUTE(TRIM(F167),",",""))+1)</f>
        <v>0.66666666666666663</v>
      </c>
      <c r="S167" s="20" t="str">
        <f t="shared" si="20"/>
        <v>60-80</v>
      </c>
      <c r="T167" s="23">
        <f>SUMPRODUCT(ISNUMBER(SEARCH(""&amp;'DataSource-Tool-Coverage'!A$2:A$36&amp;","," "&amp;'Detailed Techniques'!F167&amp;","))+0,'DataSource-Tool-Coverage'!$F$2:$F$36)/(LEN(TRIM(F167))-LEN(SUBSTITUTE(TRIM(F167),",",""))+1)</f>
        <v>0.66666666666666663</v>
      </c>
      <c r="U167" s="20" t="str">
        <f t="shared" si="21"/>
        <v>60-80</v>
      </c>
      <c r="V167" s="23">
        <f>SUMPRODUCT(ISNUMBER(SEARCH(""&amp;'DataSource-Tool-Coverage'!A$2:A$36&amp;","," "&amp;'Detailed Techniques'!F167&amp;","))+0,'DataSource-Tool-Coverage'!$G$2:$G$36)/(LEN(TRIM(F167))-LEN(SUBSTITUTE(TRIM(F167),",",""))+1)</f>
        <v>0</v>
      </c>
      <c r="W167" s="20" t="str">
        <f t="shared" si="22"/>
        <v>0-20</v>
      </c>
      <c r="X167" s="23">
        <f>SUMPRODUCT(ISNUMBER(SEARCH(""&amp;'DataSource-Tool-Coverage'!A$2:A$36&amp;","," "&amp;'Detailed Techniques'!F167&amp;","))+0,'DataSource-Tool-Coverage'!$H$2:$H$36)/(LEN(TRIM(F167))-LEN(SUBSTITUTE(TRIM(F167),",",""))+1)</f>
        <v>0</v>
      </c>
      <c r="Y167" s="20" t="str">
        <f t="shared" si="23"/>
        <v>0-20</v>
      </c>
    </row>
    <row r="168" spans="1:25" ht="138" customHeight="1" x14ac:dyDescent="0.2">
      <c r="A168" s="8" t="s">
        <v>703</v>
      </c>
      <c r="B168" s="8" t="s">
        <v>3</v>
      </c>
      <c r="C168" s="29" t="s">
        <v>704</v>
      </c>
      <c r="D168" s="22" t="s">
        <v>705</v>
      </c>
      <c r="E168" s="22"/>
      <c r="F168" s="22" t="s">
        <v>706</v>
      </c>
      <c r="G168" s="10" t="str">
        <f>INDEX('Score Defs'!A$3:A$8,MATCH('Detailed Techniques'!K168,'Score Defs'!B$3:B$8,0))</f>
        <v>Poor</v>
      </c>
      <c r="H168" s="66">
        <f>FLOOR(SUMPRODUCT(ISNUMBER(SEARCH(""&amp;'DataQuality-Scores'!A$3:A$37&amp;","," "&amp;'Detailed Techniques'!F168&amp;","))+0,'DataQuality-Scores'!B$3:B$37)/(LEN(TRIM(F168))-LEN(SUBSTITUTE(TRIM(F168),",",""))+1),1)</f>
        <v>1</v>
      </c>
      <c r="I168" s="66">
        <v>3</v>
      </c>
      <c r="J168" s="66">
        <v>1</v>
      </c>
      <c r="K168" s="66">
        <f t="shared" si="16"/>
        <v>1</v>
      </c>
      <c r="L168" s="23">
        <f>SUMPRODUCT(ISNUMBER(SEARCH(""&amp;'DataSource-Tool-Coverage'!A$2:A$36&amp;","," "&amp;'Detailed Techniques'!F168&amp;","))+0,'DataSource-Tool-Coverage'!$B$2:$B$36)/(LEN(TRIM(F168))-LEN(SUBSTITUTE(TRIM(F168),",",""))+1)</f>
        <v>1</v>
      </c>
      <c r="M168" s="20" t="str">
        <f t="shared" si="17"/>
        <v>80-100</v>
      </c>
      <c r="N168" s="23">
        <f>SUMPRODUCT(ISNUMBER(SEARCH(""&amp;'DataSource-Tool-Coverage'!A$2:A$36&amp;","," "&amp;'Detailed Techniques'!F168&amp;","))+0,'DataSource-Tool-Coverage'!$C$2:$C$36)/(LEN(TRIM(F168))-LEN(SUBSTITUTE(TRIM(F168),",",""))+1)</f>
        <v>1</v>
      </c>
      <c r="O168" s="20" t="str">
        <f t="shared" si="18"/>
        <v>80-100</v>
      </c>
      <c r="P168" s="23">
        <f>SUMPRODUCT(ISNUMBER(SEARCH(""&amp;'DataSource-Tool-Coverage'!A$2:A$36&amp;","," "&amp;'Detailed Techniques'!F168&amp;","))+0,'DataSource-Tool-Coverage'!$D$2:$D$36)/(LEN(TRIM(F168))-LEN(SUBSTITUTE(TRIM(F168),",",""))+1)</f>
        <v>0</v>
      </c>
      <c r="Q168" s="20" t="str">
        <f t="shared" si="19"/>
        <v>0-20</v>
      </c>
      <c r="R168" s="23">
        <f>SUMPRODUCT(ISNUMBER(SEARCH(""&amp;'DataSource-Tool-Coverage'!A$2:A$36&amp;","," "&amp;'Detailed Techniques'!F168&amp;","))+0,'DataSource-Tool-Coverage'!$E$2:$E$36)/(LEN(TRIM(F168))-LEN(SUBSTITUTE(TRIM(F168),",",""))+1)</f>
        <v>1</v>
      </c>
      <c r="S168" s="20" t="str">
        <f t="shared" si="20"/>
        <v>80-100</v>
      </c>
      <c r="T168" s="23">
        <f>SUMPRODUCT(ISNUMBER(SEARCH(""&amp;'DataSource-Tool-Coverage'!A$2:A$36&amp;","," "&amp;'Detailed Techniques'!F168&amp;","))+0,'DataSource-Tool-Coverage'!$F$2:$F$36)/(LEN(TRIM(F168))-LEN(SUBSTITUTE(TRIM(F168),",",""))+1)</f>
        <v>1</v>
      </c>
      <c r="U168" s="20" t="str">
        <f t="shared" si="21"/>
        <v>80-100</v>
      </c>
      <c r="V168" s="23">
        <f>SUMPRODUCT(ISNUMBER(SEARCH(""&amp;'DataSource-Tool-Coverage'!A$2:A$36&amp;","," "&amp;'Detailed Techniques'!F168&amp;","))+0,'DataSource-Tool-Coverage'!$G$2:$G$36)/(LEN(TRIM(F168))-LEN(SUBSTITUTE(TRIM(F168),",",""))+1)</f>
        <v>0</v>
      </c>
      <c r="W168" s="20" t="str">
        <f t="shared" si="22"/>
        <v>0-20</v>
      </c>
      <c r="X168" s="23">
        <f>SUMPRODUCT(ISNUMBER(SEARCH(""&amp;'DataSource-Tool-Coverage'!A$2:A$36&amp;","," "&amp;'Detailed Techniques'!F168&amp;","))+0,'DataSource-Tool-Coverage'!$H$2:$H$36)/(LEN(TRIM(F168))-LEN(SUBSTITUTE(TRIM(F168),",",""))+1)</f>
        <v>0</v>
      </c>
      <c r="Y168" s="20" t="str">
        <f t="shared" si="23"/>
        <v>0-20</v>
      </c>
    </row>
    <row r="169" spans="1:25" ht="164.25" customHeight="1" x14ac:dyDescent="0.2">
      <c r="A169" s="8" t="s">
        <v>707</v>
      </c>
      <c r="B169" s="8" t="s">
        <v>0</v>
      </c>
      <c r="C169" s="29" t="s">
        <v>708</v>
      </c>
      <c r="D169" s="22" t="s">
        <v>709</v>
      </c>
      <c r="E169" s="22" t="s">
        <v>710</v>
      </c>
      <c r="F169" s="22" t="s">
        <v>632</v>
      </c>
      <c r="G169" s="10" t="str">
        <f>INDEX('Score Defs'!A$3:A$8,MATCH('Detailed Techniques'!K169,'Score Defs'!B$3:B$8,0))</f>
        <v>Poor</v>
      </c>
      <c r="H169" s="66">
        <f>FLOOR(SUMPRODUCT(ISNUMBER(SEARCH(""&amp;'DataQuality-Scores'!A$3:A$37&amp;","," "&amp;'Detailed Techniques'!F169&amp;","))+0,'DataQuality-Scores'!B$3:B$37)/(LEN(TRIM(F169))-LEN(SUBSTITUTE(TRIM(F169),",",""))+1),1)</f>
        <v>1</v>
      </c>
      <c r="I169" s="66">
        <v>3</v>
      </c>
      <c r="J169" s="66">
        <v>1</v>
      </c>
      <c r="K169" s="66">
        <f t="shared" si="16"/>
        <v>1</v>
      </c>
      <c r="L169" s="23">
        <f>SUMPRODUCT(ISNUMBER(SEARCH(""&amp;'DataSource-Tool-Coverage'!A$2:A$36&amp;","," "&amp;'Detailed Techniques'!F169&amp;","))+0,'DataSource-Tool-Coverage'!$B$2:$B$36)/(LEN(TRIM(F169))-LEN(SUBSTITUTE(TRIM(F169),",",""))+1)</f>
        <v>1</v>
      </c>
      <c r="M169" s="20" t="str">
        <f t="shared" si="17"/>
        <v>80-100</v>
      </c>
      <c r="N169" s="23">
        <f>SUMPRODUCT(ISNUMBER(SEARCH(""&amp;'DataSource-Tool-Coverage'!A$2:A$36&amp;","," "&amp;'Detailed Techniques'!F169&amp;","))+0,'DataSource-Tool-Coverage'!$C$2:$C$36)/(LEN(TRIM(F169))-LEN(SUBSTITUTE(TRIM(F169),",",""))+1)</f>
        <v>1</v>
      </c>
      <c r="O169" s="20" t="str">
        <f t="shared" si="18"/>
        <v>80-100</v>
      </c>
      <c r="P169" s="23">
        <f>SUMPRODUCT(ISNUMBER(SEARCH(""&amp;'DataSource-Tool-Coverage'!A$2:A$36&amp;","," "&amp;'Detailed Techniques'!F169&amp;","))+0,'DataSource-Tool-Coverage'!$D$2:$D$36)/(LEN(TRIM(F169))-LEN(SUBSTITUTE(TRIM(F169),",",""))+1)</f>
        <v>0</v>
      </c>
      <c r="Q169" s="20" t="str">
        <f t="shared" si="19"/>
        <v>0-20</v>
      </c>
      <c r="R169" s="23">
        <f>SUMPRODUCT(ISNUMBER(SEARCH(""&amp;'DataSource-Tool-Coverage'!A$2:A$36&amp;","," "&amp;'Detailed Techniques'!F169&amp;","))+0,'DataSource-Tool-Coverage'!$E$2:$E$36)/(LEN(TRIM(F169))-LEN(SUBSTITUTE(TRIM(F169),",",""))+1)</f>
        <v>1</v>
      </c>
      <c r="S169" s="20" t="str">
        <f t="shared" si="20"/>
        <v>80-100</v>
      </c>
      <c r="T169" s="23">
        <f>SUMPRODUCT(ISNUMBER(SEARCH(""&amp;'DataSource-Tool-Coverage'!A$2:A$36&amp;","," "&amp;'Detailed Techniques'!F169&amp;","))+0,'DataSource-Tool-Coverage'!$F$2:$F$36)/(LEN(TRIM(F169))-LEN(SUBSTITUTE(TRIM(F169),",",""))+1)</f>
        <v>1</v>
      </c>
      <c r="U169" s="20" t="str">
        <f t="shared" si="21"/>
        <v>80-100</v>
      </c>
      <c r="V169" s="23">
        <f>SUMPRODUCT(ISNUMBER(SEARCH(""&amp;'DataSource-Tool-Coverage'!A$2:A$36&amp;","," "&amp;'Detailed Techniques'!F169&amp;","))+0,'DataSource-Tool-Coverage'!$G$2:$G$36)/(LEN(TRIM(F169))-LEN(SUBSTITUTE(TRIM(F169),",",""))+1)</f>
        <v>0</v>
      </c>
      <c r="W169" s="20" t="str">
        <f t="shared" si="22"/>
        <v>0-20</v>
      </c>
      <c r="X169" s="23">
        <f>SUMPRODUCT(ISNUMBER(SEARCH(""&amp;'DataSource-Tool-Coverage'!A$2:A$36&amp;","," "&amp;'Detailed Techniques'!F169&amp;","))+0,'DataSource-Tool-Coverage'!$H$2:$H$36)/(LEN(TRIM(F169))-LEN(SUBSTITUTE(TRIM(F169),",",""))+1)</f>
        <v>0</v>
      </c>
      <c r="Y169" s="20" t="str">
        <f t="shared" si="23"/>
        <v>0-20</v>
      </c>
    </row>
    <row r="170" spans="1:25" ht="120" x14ac:dyDescent="0.2">
      <c r="A170" s="8" t="s">
        <v>711</v>
      </c>
      <c r="B170" s="8" t="s">
        <v>1</v>
      </c>
      <c r="C170" s="29" t="s">
        <v>712</v>
      </c>
      <c r="D170" s="22" t="s">
        <v>713</v>
      </c>
      <c r="E170" s="22" t="s">
        <v>714</v>
      </c>
      <c r="F170" s="22" t="s">
        <v>594</v>
      </c>
      <c r="G170" s="10" t="str">
        <f>INDEX('Score Defs'!A$3:A$8,MATCH('Detailed Techniques'!K170,'Score Defs'!B$3:B$8,0))</f>
        <v>Poor</v>
      </c>
      <c r="H170" s="66">
        <f>FLOOR(SUMPRODUCT(ISNUMBER(SEARCH(""&amp;'DataQuality-Scores'!A$3:A$37&amp;","," "&amp;'Detailed Techniques'!F170&amp;","))+0,'DataQuality-Scores'!B$3:B$37)/(LEN(TRIM(F170))-LEN(SUBSTITUTE(TRIM(F170),",",""))+1),1)</f>
        <v>1</v>
      </c>
      <c r="I170" s="66">
        <v>3</v>
      </c>
      <c r="J170" s="66">
        <v>1</v>
      </c>
      <c r="K170" s="66">
        <f t="shared" si="16"/>
        <v>1</v>
      </c>
      <c r="L170" s="23">
        <f>SUMPRODUCT(ISNUMBER(SEARCH(""&amp;'DataSource-Tool-Coverage'!A$2:A$36&amp;","," "&amp;'Detailed Techniques'!F170&amp;","))+0,'DataSource-Tool-Coverage'!$B$2:$B$36)/(LEN(TRIM(F170))-LEN(SUBSTITUTE(TRIM(F170),",",""))+1)</f>
        <v>1</v>
      </c>
      <c r="M170" s="20" t="str">
        <f t="shared" si="17"/>
        <v>80-100</v>
      </c>
      <c r="N170" s="23">
        <f>SUMPRODUCT(ISNUMBER(SEARCH(""&amp;'DataSource-Tool-Coverage'!A$2:A$36&amp;","," "&amp;'Detailed Techniques'!F170&amp;","))+0,'DataSource-Tool-Coverage'!$C$2:$C$36)/(LEN(TRIM(F170))-LEN(SUBSTITUTE(TRIM(F170),",",""))+1)</f>
        <v>1</v>
      </c>
      <c r="O170" s="20" t="str">
        <f t="shared" si="18"/>
        <v>80-100</v>
      </c>
      <c r="P170" s="23">
        <f>SUMPRODUCT(ISNUMBER(SEARCH(""&amp;'DataSource-Tool-Coverage'!A$2:A$36&amp;","," "&amp;'Detailed Techniques'!F170&amp;","))+0,'DataSource-Tool-Coverage'!$D$2:$D$36)/(LEN(TRIM(F170))-LEN(SUBSTITUTE(TRIM(F170),",",""))+1)</f>
        <v>0</v>
      </c>
      <c r="Q170" s="20" t="str">
        <f t="shared" si="19"/>
        <v>0-20</v>
      </c>
      <c r="R170" s="23">
        <f>SUMPRODUCT(ISNUMBER(SEARCH(""&amp;'DataSource-Tool-Coverage'!A$2:A$36&amp;","," "&amp;'Detailed Techniques'!F170&amp;","))+0,'DataSource-Tool-Coverage'!$E$2:$E$36)/(LEN(TRIM(F170))-LEN(SUBSTITUTE(TRIM(F170),",",""))+1)</f>
        <v>1</v>
      </c>
      <c r="S170" s="20" t="str">
        <f t="shared" si="20"/>
        <v>80-100</v>
      </c>
      <c r="T170" s="23">
        <f>SUMPRODUCT(ISNUMBER(SEARCH(""&amp;'DataSource-Tool-Coverage'!A$2:A$36&amp;","," "&amp;'Detailed Techniques'!F170&amp;","))+0,'DataSource-Tool-Coverage'!$F$2:$F$36)/(LEN(TRIM(F170))-LEN(SUBSTITUTE(TRIM(F170),",",""))+1)</f>
        <v>1</v>
      </c>
      <c r="U170" s="20" t="str">
        <f t="shared" si="21"/>
        <v>80-100</v>
      </c>
      <c r="V170" s="23">
        <f>SUMPRODUCT(ISNUMBER(SEARCH(""&amp;'DataSource-Tool-Coverage'!A$2:A$36&amp;","," "&amp;'Detailed Techniques'!F170&amp;","))+0,'DataSource-Tool-Coverage'!$G$2:$G$36)/(LEN(TRIM(F170))-LEN(SUBSTITUTE(TRIM(F170),",",""))+1)</f>
        <v>0</v>
      </c>
      <c r="W170" s="20" t="str">
        <f t="shared" si="22"/>
        <v>0-20</v>
      </c>
      <c r="X170" s="23">
        <f>SUMPRODUCT(ISNUMBER(SEARCH(""&amp;'DataSource-Tool-Coverage'!A$2:A$36&amp;","," "&amp;'Detailed Techniques'!F170&amp;","))+0,'DataSource-Tool-Coverage'!$H$2:$H$36)/(LEN(TRIM(F170))-LEN(SUBSTITUTE(TRIM(F170),",",""))+1)</f>
        <v>0</v>
      </c>
      <c r="Y170" s="20" t="str">
        <f t="shared" si="23"/>
        <v>0-20</v>
      </c>
    </row>
  </sheetData>
  <autoFilter ref="A1:Y170"/>
  <sortState ref="A2:H139">
    <sortCondition ref="C2:C139"/>
  </sortState>
  <pageMargins left="0.7" right="0.7" top="0.75" bottom="0.75" header="0.3" footer="0.3"/>
  <pageSetup orientation="portrait" r:id="rId1"/>
  <ignoredErrors>
    <ignoredError sqref="N2:N170 P2:P170 R2:R170 T2:T170 V2:V170 X2:X17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showGridLines="0" zoomScale="110" zoomScaleNormal="110" workbookViewId="0">
      <selection activeCell="C6" sqref="C6"/>
    </sheetView>
  </sheetViews>
  <sheetFormatPr baseColWidth="10" defaultRowHeight="15" x14ac:dyDescent="0.2"/>
  <cols>
    <col min="1" max="1" width="27.5" bestFit="1" customWidth="1"/>
    <col min="2" max="2" width="4.83203125" bestFit="1" customWidth="1"/>
    <col min="3" max="3" width="11.83203125" bestFit="1" customWidth="1"/>
    <col min="4" max="4" width="10.1640625" bestFit="1" customWidth="1"/>
    <col min="5" max="5" width="9.1640625" bestFit="1" customWidth="1"/>
    <col min="6" max="6" width="4" bestFit="1" customWidth="1"/>
    <col min="7" max="7" width="11.1640625" bestFit="1" customWidth="1"/>
    <col min="8" max="8" width="10.1640625" bestFit="1" customWidth="1"/>
    <col min="9" max="9" width="9.1640625" bestFit="1" customWidth="1"/>
    <col min="10" max="10" width="4" bestFit="1" customWidth="1"/>
    <col min="11" max="11" width="11.83203125" bestFit="1" customWidth="1"/>
    <col min="12" max="12" width="10.1640625" bestFit="1" customWidth="1"/>
    <col min="13" max="13" width="9.1640625" bestFit="1" customWidth="1"/>
    <col min="14" max="14" width="4" bestFit="1" customWidth="1"/>
    <col min="15" max="15" width="11.83203125" bestFit="1" customWidth="1"/>
    <col min="16" max="16" width="10.1640625" bestFit="1" customWidth="1"/>
    <col min="17" max="17" width="9.1640625" bestFit="1" customWidth="1"/>
    <col min="18" max="18" width="4" bestFit="1" customWidth="1"/>
    <col min="19" max="19" width="11.83203125" bestFit="1" customWidth="1"/>
    <col min="20" max="20" width="10.1640625" bestFit="1" customWidth="1"/>
    <col min="21" max="21" width="9.1640625" bestFit="1" customWidth="1"/>
    <col min="22" max="22" width="4" bestFit="1" customWidth="1"/>
    <col min="23" max="23" width="11.83203125" bestFit="1" customWidth="1"/>
    <col min="24" max="24" width="10.1640625" bestFit="1" customWidth="1"/>
    <col min="25" max="25" width="9.1640625" bestFit="1" customWidth="1"/>
    <col min="26" max="26" width="4" bestFit="1" customWidth="1"/>
    <col min="27" max="27" width="11.83203125" bestFit="1" customWidth="1"/>
    <col min="28" max="28" width="10.1640625" bestFit="1" customWidth="1"/>
    <col min="29" max="29" width="9.1640625" bestFit="1" customWidth="1"/>
    <col min="30" max="30" width="4" bestFit="1" customWidth="1"/>
  </cols>
  <sheetData>
    <row r="1" spans="1:30" x14ac:dyDescent="0.2">
      <c r="A1" s="11"/>
      <c r="B1" s="11"/>
      <c r="C1" s="80" t="s">
        <v>848</v>
      </c>
      <c r="D1" s="81"/>
      <c r="E1" s="81"/>
      <c r="F1" s="82"/>
      <c r="G1" s="83" t="s">
        <v>751</v>
      </c>
      <c r="H1" s="84"/>
      <c r="I1" s="84"/>
      <c r="J1" s="85"/>
      <c r="K1" s="86" t="s">
        <v>853</v>
      </c>
      <c r="L1" s="87"/>
      <c r="M1" s="87"/>
      <c r="N1" s="88"/>
      <c r="O1" s="89" t="s">
        <v>849</v>
      </c>
      <c r="P1" s="90"/>
      <c r="Q1" s="90"/>
      <c r="R1" s="91"/>
      <c r="S1" s="71" t="s">
        <v>850</v>
      </c>
      <c r="T1" s="72"/>
      <c r="U1" s="72"/>
      <c r="V1" s="73"/>
      <c r="W1" s="74" t="s">
        <v>851</v>
      </c>
      <c r="X1" s="75"/>
      <c r="Y1" s="75"/>
      <c r="Z1" s="76"/>
      <c r="AA1" s="77" t="s">
        <v>852</v>
      </c>
      <c r="AB1" s="78"/>
      <c r="AC1" s="78"/>
      <c r="AD1" s="79"/>
    </row>
    <row r="2" spans="1:30" x14ac:dyDescent="0.2">
      <c r="A2" s="16" t="s">
        <v>759</v>
      </c>
      <c r="B2" s="16" t="s">
        <v>891</v>
      </c>
      <c r="C2" s="25" t="s">
        <v>844</v>
      </c>
      <c r="D2" s="25" t="s">
        <v>846</v>
      </c>
      <c r="E2" s="25" t="s">
        <v>845</v>
      </c>
      <c r="F2" s="25" t="s">
        <v>890</v>
      </c>
      <c r="G2" s="26" t="s">
        <v>888</v>
      </c>
      <c r="H2" s="26" t="s">
        <v>846</v>
      </c>
      <c r="I2" s="26" t="s">
        <v>845</v>
      </c>
      <c r="J2" s="26" t="s">
        <v>890</v>
      </c>
      <c r="K2" s="31" t="s">
        <v>844</v>
      </c>
      <c r="L2" s="31" t="s">
        <v>846</v>
      </c>
      <c r="M2" s="31" t="s">
        <v>845</v>
      </c>
      <c r="N2" s="31" t="s">
        <v>890</v>
      </c>
      <c r="O2" s="32" t="s">
        <v>844</v>
      </c>
      <c r="P2" s="32" t="s">
        <v>846</v>
      </c>
      <c r="Q2" s="32" t="s">
        <v>845</v>
      </c>
      <c r="R2" s="32" t="s">
        <v>890</v>
      </c>
      <c r="S2" s="62" t="s">
        <v>844</v>
      </c>
      <c r="T2" s="62" t="s">
        <v>846</v>
      </c>
      <c r="U2" s="62" t="s">
        <v>845</v>
      </c>
      <c r="V2" s="62" t="s">
        <v>890</v>
      </c>
      <c r="W2" s="63" t="s">
        <v>844</v>
      </c>
      <c r="X2" s="63" t="s">
        <v>846</v>
      </c>
      <c r="Y2" s="63" t="s">
        <v>845</v>
      </c>
      <c r="Z2" s="63" t="s">
        <v>890</v>
      </c>
      <c r="AA2" s="64" t="s">
        <v>844</v>
      </c>
      <c r="AB2" s="64" t="s">
        <v>846</v>
      </c>
      <c r="AC2" s="64" t="s">
        <v>845</v>
      </c>
      <c r="AD2" s="64" t="s">
        <v>890</v>
      </c>
    </row>
    <row r="3" spans="1:30" x14ac:dyDescent="0.2">
      <c r="A3" s="24" t="s">
        <v>725</v>
      </c>
      <c r="B3" s="24">
        <f t="shared" ref="B3:B37" si="0">MAX(F3,J3,N3,R3,V3,Z3,AD3)</f>
        <v>1</v>
      </c>
      <c r="C3" s="36">
        <v>1</v>
      </c>
      <c r="D3" s="36">
        <v>1</v>
      </c>
      <c r="E3" s="36">
        <v>1</v>
      </c>
      <c r="F3" s="36">
        <f>AVERAGE(C3:E3)</f>
        <v>1</v>
      </c>
      <c r="G3" s="36">
        <v>0</v>
      </c>
      <c r="H3" s="36">
        <v>0</v>
      </c>
      <c r="I3" s="36">
        <v>0</v>
      </c>
      <c r="J3" s="36">
        <f>AVERAGE(G3:I3)</f>
        <v>0</v>
      </c>
      <c r="K3" s="36">
        <v>0</v>
      </c>
      <c r="L3" s="36">
        <v>0</v>
      </c>
      <c r="M3" s="36">
        <v>0</v>
      </c>
      <c r="N3" s="36">
        <f>AVERAGE(K3:M3)</f>
        <v>0</v>
      </c>
      <c r="O3" s="36">
        <v>1</v>
      </c>
      <c r="P3" s="36">
        <v>1</v>
      </c>
      <c r="Q3" s="36">
        <v>1</v>
      </c>
      <c r="R3" s="36">
        <f>AVERAGE(O3:Q3)</f>
        <v>1</v>
      </c>
      <c r="S3" s="36">
        <v>1</v>
      </c>
      <c r="T3" s="36">
        <v>1</v>
      </c>
      <c r="U3" s="36">
        <v>1</v>
      </c>
      <c r="V3" s="36">
        <f>AVERAGE(S3:U3)</f>
        <v>1</v>
      </c>
      <c r="W3" s="36">
        <v>0</v>
      </c>
      <c r="X3" s="36">
        <v>0</v>
      </c>
      <c r="Y3" s="36">
        <v>0</v>
      </c>
      <c r="Z3" s="36">
        <f>AVERAGE(W3:Y3)</f>
        <v>0</v>
      </c>
      <c r="AA3" s="36">
        <v>0</v>
      </c>
      <c r="AB3" s="36">
        <v>0</v>
      </c>
      <c r="AC3" s="36">
        <v>0</v>
      </c>
      <c r="AD3" s="36">
        <f>AVERAGE(AA3:AC3)</f>
        <v>0</v>
      </c>
    </row>
    <row r="4" spans="1:30" x14ac:dyDescent="0.2">
      <c r="A4" s="24" t="s">
        <v>343</v>
      </c>
      <c r="B4" s="24">
        <f t="shared" si="0"/>
        <v>1</v>
      </c>
      <c r="C4" s="36">
        <v>1</v>
      </c>
      <c r="D4" s="36">
        <v>1</v>
      </c>
      <c r="E4" s="36">
        <v>1</v>
      </c>
      <c r="F4" s="36">
        <f t="shared" ref="F4:F37" si="1">AVERAGE(C4:E4)</f>
        <v>1</v>
      </c>
      <c r="G4" s="36">
        <v>0</v>
      </c>
      <c r="H4" s="36">
        <v>0</v>
      </c>
      <c r="I4" s="36">
        <v>0</v>
      </c>
      <c r="J4" s="36">
        <f t="shared" ref="J4:J37" si="2">AVERAGE(G4:I4)</f>
        <v>0</v>
      </c>
      <c r="K4" s="36">
        <v>0</v>
      </c>
      <c r="L4" s="36">
        <v>0</v>
      </c>
      <c r="M4" s="36">
        <v>0</v>
      </c>
      <c r="N4" s="36">
        <f t="shared" ref="N4:N37" si="3">AVERAGE(K4:M4)</f>
        <v>0</v>
      </c>
      <c r="O4" s="36">
        <v>0</v>
      </c>
      <c r="P4" s="36">
        <v>0</v>
      </c>
      <c r="Q4" s="36">
        <v>0</v>
      </c>
      <c r="R4" s="36">
        <f t="shared" ref="R4:R37" si="4">AVERAGE(O4:Q4)</f>
        <v>0</v>
      </c>
      <c r="S4" s="36">
        <v>0</v>
      </c>
      <c r="T4" s="36">
        <v>0</v>
      </c>
      <c r="U4" s="36">
        <v>0</v>
      </c>
      <c r="V4" s="36">
        <f t="shared" ref="V4:V37" si="5">AVERAGE(S4:U4)</f>
        <v>0</v>
      </c>
      <c r="W4" s="36">
        <v>0</v>
      </c>
      <c r="X4" s="36">
        <v>0</v>
      </c>
      <c r="Y4" s="36">
        <v>0</v>
      </c>
      <c r="Z4" s="36">
        <f t="shared" ref="Z4:Z37" si="6">AVERAGE(W4:Y4)</f>
        <v>0</v>
      </c>
      <c r="AA4" s="36">
        <v>0</v>
      </c>
      <c r="AB4" s="36">
        <v>0</v>
      </c>
      <c r="AC4" s="36">
        <v>0</v>
      </c>
      <c r="AD4" s="36">
        <f t="shared" ref="AD4:AD37" si="7">AVERAGE(AA4:AC4)</f>
        <v>0</v>
      </c>
    </row>
    <row r="5" spans="1:30" x14ac:dyDescent="0.2">
      <c r="A5" s="24" t="s">
        <v>435</v>
      </c>
      <c r="B5" s="24">
        <f t="shared" si="0"/>
        <v>1</v>
      </c>
      <c r="C5" s="36">
        <v>1</v>
      </c>
      <c r="D5" s="36">
        <v>1</v>
      </c>
      <c r="E5" s="36">
        <v>1</v>
      </c>
      <c r="F5" s="36">
        <f t="shared" si="1"/>
        <v>1</v>
      </c>
      <c r="G5" s="36">
        <v>0</v>
      </c>
      <c r="H5" s="36">
        <v>0</v>
      </c>
      <c r="I5" s="36">
        <v>0</v>
      </c>
      <c r="J5" s="36">
        <f t="shared" si="2"/>
        <v>0</v>
      </c>
      <c r="K5" s="36">
        <v>0</v>
      </c>
      <c r="L5" s="36">
        <v>0</v>
      </c>
      <c r="M5" s="36">
        <v>0</v>
      </c>
      <c r="N5" s="36">
        <f t="shared" si="3"/>
        <v>0</v>
      </c>
      <c r="O5" s="36">
        <v>0</v>
      </c>
      <c r="P5" s="36">
        <v>0</v>
      </c>
      <c r="Q5" s="36">
        <v>0</v>
      </c>
      <c r="R5" s="36">
        <f t="shared" si="4"/>
        <v>0</v>
      </c>
      <c r="S5" s="36">
        <v>0</v>
      </c>
      <c r="T5" s="36">
        <v>0</v>
      </c>
      <c r="U5" s="36">
        <v>0</v>
      </c>
      <c r="V5" s="36">
        <f t="shared" si="5"/>
        <v>0</v>
      </c>
      <c r="W5" s="36">
        <v>0</v>
      </c>
      <c r="X5" s="36">
        <v>0</v>
      </c>
      <c r="Y5" s="36">
        <v>0</v>
      </c>
      <c r="Z5" s="36">
        <f t="shared" si="6"/>
        <v>0</v>
      </c>
      <c r="AA5" s="36">
        <v>0</v>
      </c>
      <c r="AB5" s="36">
        <v>0</v>
      </c>
      <c r="AC5" s="36">
        <v>0</v>
      </c>
      <c r="AD5" s="36">
        <f t="shared" si="7"/>
        <v>0</v>
      </c>
    </row>
    <row r="6" spans="1:30" x14ac:dyDescent="0.2">
      <c r="A6" s="24" t="s">
        <v>741</v>
      </c>
      <c r="B6" s="24">
        <f t="shared" si="0"/>
        <v>1</v>
      </c>
      <c r="C6" s="36">
        <v>1</v>
      </c>
      <c r="D6" s="36">
        <v>1</v>
      </c>
      <c r="E6" s="36">
        <v>1</v>
      </c>
      <c r="F6" s="36">
        <f t="shared" si="1"/>
        <v>1</v>
      </c>
      <c r="G6" s="36">
        <v>0</v>
      </c>
      <c r="H6" s="36">
        <v>0</v>
      </c>
      <c r="I6" s="36">
        <v>0</v>
      </c>
      <c r="J6" s="36">
        <f t="shared" si="2"/>
        <v>0</v>
      </c>
      <c r="K6" s="36">
        <v>0</v>
      </c>
      <c r="L6" s="36">
        <v>0</v>
      </c>
      <c r="M6" s="36">
        <v>0</v>
      </c>
      <c r="N6" s="36">
        <f t="shared" si="3"/>
        <v>0</v>
      </c>
      <c r="O6" s="36">
        <v>1</v>
      </c>
      <c r="P6" s="36">
        <v>1</v>
      </c>
      <c r="Q6" s="36">
        <v>1</v>
      </c>
      <c r="R6" s="36">
        <f t="shared" si="4"/>
        <v>1</v>
      </c>
      <c r="S6" s="36">
        <v>1</v>
      </c>
      <c r="T6" s="36">
        <v>1</v>
      </c>
      <c r="U6" s="36">
        <v>1</v>
      </c>
      <c r="V6" s="36">
        <f t="shared" si="5"/>
        <v>1</v>
      </c>
      <c r="W6" s="36">
        <v>0</v>
      </c>
      <c r="X6" s="36">
        <v>0</v>
      </c>
      <c r="Y6" s="36">
        <v>0</v>
      </c>
      <c r="Z6" s="36">
        <f t="shared" si="6"/>
        <v>0</v>
      </c>
      <c r="AA6" s="36">
        <v>0</v>
      </c>
      <c r="AB6" s="36">
        <v>0</v>
      </c>
      <c r="AC6" s="36">
        <v>0</v>
      </c>
      <c r="AD6" s="36">
        <f t="shared" si="7"/>
        <v>0</v>
      </c>
    </row>
    <row r="7" spans="1:30" x14ac:dyDescent="0.2">
      <c r="A7" s="24" t="s">
        <v>726</v>
      </c>
      <c r="B7" s="24">
        <f t="shared" si="0"/>
        <v>0</v>
      </c>
      <c r="C7" s="36">
        <v>0</v>
      </c>
      <c r="D7" s="36">
        <v>0</v>
      </c>
      <c r="E7" s="36">
        <v>0</v>
      </c>
      <c r="F7" s="36">
        <f>AVERAGE(C7:E7)</f>
        <v>0</v>
      </c>
      <c r="G7" s="36">
        <v>0</v>
      </c>
      <c r="H7" s="36">
        <v>0</v>
      </c>
      <c r="I7" s="36">
        <v>0</v>
      </c>
      <c r="J7" s="36">
        <f>AVERAGE(G7:I7)</f>
        <v>0</v>
      </c>
      <c r="K7" s="36">
        <v>0</v>
      </c>
      <c r="L7" s="36">
        <v>0</v>
      </c>
      <c r="M7" s="36">
        <v>0</v>
      </c>
      <c r="N7" s="36">
        <f>AVERAGE(K7:M7)</f>
        <v>0</v>
      </c>
      <c r="O7" s="36">
        <v>0</v>
      </c>
      <c r="P7" s="36">
        <v>0</v>
      </c>
      <c r="Q7" s="36">
        <v>0</v>
      </c>
      <c r="R7" s="36">
        <f>AVERAGE(O7:Q7)</f>
        <v>0</v>
      </c>
      <c r="S7" s="36">
        <v>0</v>
      </c>
      <c r="T7" s="36">
        <v>0</v>
      </c>
      <c r="U7" s="36">
        <v>0</v>
      </c>
      <c r="V7" s="36">
        <f>AVERAGE(S7:U7)</f>
        <v>0</v>
      </c>
      <c r="W7" s="36">
        <v>0</v>
      </c>
      <c r="X7" s="36">
        <v>0</v>
      </c>
      <c r="Y7" s="36">
        <v>0</v>
      </c>
      <c r="Z7" s="36">
        <f>AVERAGE(W7:Y7)</f>
        <v>0</v>
      </c>
      <c r="AA7" s="36">
        <v>0</v>
      </c>
      <c r="AB7" s="36">
        <v>0</v>
      </c>
      <c r="AC7" s="36">
        <v>0</v>
      </c>
      <c r="AD7" s="36">
        <f>AVERAGE(AA7:AC7)</f>
        <v>0</v>
      </c>
    </row>
    <row r="8" spans="1:30" x14ac:dyDescent="0.2">
      <c r="A8" s="24" t="s">
        <v>730</v>
      </c>
      <c r="B8" s="24">
        <f t="shared" si="0"/>
        <v>1</v>
      </c>
      <c r="C8" s="36">
        <v>1</v>
      </c>
      <c r="D8" s="36">
        <v>1</v>
      </c>
      <c r="E8" s="36">
        <v>1</v>
      </c>
      <c r="F8" s="36">
        <f t="shared" si="1"/>
        <v>1</v>
      </c>
      <c r="G8" s="36">
        <v>0</v>
      </c>
      <c r="H8" s="36">
        <v>0</v>
      </c>
      <c r="I8" s="36">
        <v>0</v>
      </c>
      <c r="J8" s="36">
        <f t="shared" si="2"/>
        <v>0</v>
      </c>
      <c r="K8" s="36">
        <v>0</v>
      </c>
      <c r="L8" s="36">
        <v>0</v>
      </c>
      <c r="M8" s="36">
        <v>0</v>
      </c>
      <c r="N8" s="36">
        <f t="shared" si="3"/>
        <v>0</v>
      </c>
      <c r="O8" s="36">
        <v>1</v>
      </c>
      <c r="P8" s="36">
        <v>1</v>
      </c>
      <c r="Q8" s="36">
        <v>1</v>
      </c>
      <c r="R8" s="36">
        <f t="shared" si="4"/>
        <v>1</v>
      </c>
      <c r="S8" s="36">
        <v>1</v>
      </c>
      <c r="T8" s="36">
        <v>1</v>
      </c>
      <c r="U8" s="36">
        <v>1</v>
      </c>
      <c r="V8" s="36">
        <f t="shared" si="5"/>
        <v>1</v>
      </c>
      <c r="W8" s="36">
        <v>0</v>
      </c>
      <c r="X8" s="36">
        <v>0</v>
      </c>
      <c r="Y8" s="36">
        <v>0</v>
      </c>
      <c r="Z8" s="36">
        <f t="shared" si="6"/>
        <v>0</v>
      </c>
      <c r="AA8" s="36">
        <v>0</v>
      </c>
      <c r="AB8" s="36">
        <v>0</v>
      </c>
      <c r="AC8" s="36">
        <v>0</v>
      </c>
      <c r="AD8" s="36">
        <f t="shared" si="7"/>
        <v>0</v>
      </c>
    </row>
    <row r="9" spans="1:30" x14ac:dyDescent="0.2">
      <c r="A9" s="24" t="s">
        <v>743</v>
      </c>
      <c r="B9" s="24">
        <f t="shared" si="0"/>
        <v>0</v>
      </c>
      <c r="C9" s="36">
        <v>0</v>
      </c>
      <c r="D9" s="36">
        <v>0</v>
      </c>
      <c r="E9" s="36">
        <v>0</v>
      </c>
      <c r="F9" s="36">
        <f>AVERAGE(C9:E9)</f>
        <v>0</v>
      </c>
      <c r="G9" s="36">
        <v>0</v>
      </c>
      <c r="H9" s="36">
        <v>0</v>
      </c>
      <c r="I9" s="36">
        <v>0</v>
      </c>
      <c r="J9" s="36">
        <f>AVERAGE(G9:I9)</f>
        <v>0</v>
      </c>
      <c r="K9" s="36">
        <v>0</v>
      </c>
      <c r="L9" s="36">
        <v>0</v>
      </c>
      <c r="M9" s="36">
        <v>0</v>
      </c>
      <c r="N9" s="36">
        <f>AVERAGE(K9:M9)</f>
        <v>0</v>
      </c>
      <c r="O9" s="36">
        <v>0</v>
      </c>
      <c r="P9" s="36">
        <v>0</v>
      </c>
      <c r="Q9" s="36">
        <v>0</v>
      </c>
      <c r="R9" s="36">
        <f>AVERAGE(O9:Q9)</f>
        <v>0</v>
      </c>
      <c r="S9" s="36">
        <v>0</v>
      </c>
      <c r="T9" s="36">
        <v>0</v>
      </c>
      <c r="U9" s="36">
        <v>0</v>
      </c>
      <c r="V9" s="36">
        <f>AVERAGE(S9:U9)</f>
        <v>0</v>
      </c>
      <c r="W9" s="36">
        <v>0</v>
      </c>
      <c r="X9" s="36">
        <v>0</v>
      </c>
      <c r="Y9" s="36">
        <v>0</v>
      </c>
      <c r="Z9" s="36">
        <f>AVERAGE(W9:Y9)</f>
        <v>0</v>
      </c>
      <c r="AA9" s="36">
        <v>0</v>
      </c>
      <c r="AB9" s="36">
        <v>0</v>
      </c>
      <c r="AC9" s="36">
        <v>0</v>
      </c>
      <c r="AD9" s="36">
        <f>AVERAGE(AA9:AC9)</f>
        <v>0</v>
      </c>
    </row>
    <row r="10" spans="1:30" x14ac:dyDescent="0.2">
      <c r="A10" s="24" t="s">
        <v>734</v>
      </c>
      <c r="B10" s="24">
        <f t="shared" si="0"/>
        <v>1</v>
      </c>
      <c r="C10" s="36">
        <v>1</v>
      </c>
      <c r="D10" s="36">
        <v>1</v>
      </c>
      <c r="E10" s="36">
        <v>1</v>
      </c>
      <c r="F10" s="36">
        <f>AVERAGE(C10:E10)</f>
        <v>1</v>
      </c>
      <c r="G10" s="36">
        <v>1</v>
      </c>
      <c r="H10" s="36">
        <v>1</v>
      </c>
      <c r="I10" s="36">
        <v>1</v>
      </c>
      <c r="J10" s="36">
        <f>AVERAGE(G10:I10)</f>
        <v>1</v>
      </c>
      <c r="K10" s="36">
        <v>0</v>
      </c>
      <c r="L10" s="36">
        <v>0</v>
      </c>
      <c r="M10" s="36">
        <v>0</v>
      </c>
      <c r="N10" s="36">
        <f>AVERAGE(K10:M10)</f>
        <v>0</v>
      </c>
      <c r="O10" s="36">
        <v>0</v>
      </c>
      <c r="P10" s="36">
        <v>0</v>
      </c>
      <c r="Q10" s="36">
        <v>0</v>
      </c>
      <c r="R10" s="36">
        <f>AVERAGE(O10:Q10)</f>
        <v>0</v>
      </c>
      <c r="S10" s="36">
        <v>1</v>
      </c>
      <c r="T10" s="36">
        <v>1</v>
      </c>
      <c r="U10" s="36">
        <v>1</v>
      </c>
      <c r="V10" s="36">
        <f>AVERAGE(S10:U10)</f>
        <v>1</v>
      </c>
      <c r="W10" s="36">
        <v>0</v>
      </c>
      <c r="X10" s="36">
        <v>0</v>
      </c>
      <c r="Y10" s="36">
        <v>0</v>
      </c>
      <c r="Z10" s="36">
        <f>AVERAGE(W10:Y10)</f>
        <v>0</v>
      </c>
      <c r="AA10" s="36">
        <v>0</v>
      </c>
      <c r="AB10" s="36">
        <v>0</v>
      </c>
      <c r="AC10" s="36">
        <v>0</v>
      </c>
      <c r="AD10" s="36">
        <f>AVERAGE(AA10:AC10)</f>
        <v>0</v>
      </c>
    </row>
    <row r="11" spans="1:30" x14ac:dyDescent="0.2">
      <c r="A11" s="24" t="s">
        <v>744</v>
      </c>
      <c r="B11" s="24">
        <f t="shared" si="0"/>
        <v>0</v>
      </c>
      <c r="C11" s="36">
        <v>0</v>
      </c>
      <c r="D11" s="36">
        <v>0</v>
      </c>
      <c r="E11" s="36">
        <v>0</v>
      </c>
      <c r="F11" s="36">
        <f>AVERAGE(C11:E11)</f>
        <v>0</v>
      </c>
      <c r="G11" s="36">
        <v>0</v>
      </c>
      <c r="H11" s="36">
        <v>0</v>
      </c>
      <c r="I11" s="36">
        <v>0</v>
      </c>
      <c r="J11" s="36">
        <f>AVERAGE(G11:I11)</f>
        <v>0</v>
      </c>
      <c r="K11" s="36">
        <v>0</v>
      </c>
      <c r="L11" s="36">
        <v>0</v>
      </c>
      <c r="M11" s="36">
        <v>0</v>
      </c>
      <c r="N11" s="36">
        <f>AVERAGE(K11:M11)</f>
        <v>0</v>
      </c>
      <c r="O11" s="36">
        <v>0</v>
      </c>
      <c r="P11" s="36">
        <v>0</v>
      </c>
      <c r="Q11" s="36">
        <v>0</v>
      </c>
      <c r="R11" s="36">
        <f>AVERAGE(O11:Q11)</f>
        <v>0</v>
      </c>
      <c r="S11" s="36">
        <v>0</v>
      </c>
      <c r="T11" s="36">
        <v>0</v>
      </c>
      <c r="U11" s="36">
        <v>0</v>
      </c>
      <c r="V11" s="36">
        <f>AVERAGE(S11:U11)</f>
        <v>0</v>
      </c>
      <c r="W11" s="36">
        <v>0</v>
      </c>
      <c r="X11" s="36">
        <v>0</v>
      </c>
      <c r="Y11" s="36">
        <v>0</v>
      </c>
      <c r="Z11" s="36">
        <f>AVERAGE(W11:Y11)</f>
        <v>0</v>
      </c>
      <c r="AA11" s="36">
        <v>0</v>
      </c>
      <c r="AB11" s="36">
        <v>0</v>
      </c>
      <c r="AC11" s="36">
        <v>0</v>
      </c>
      <c r="AD11" s="36">
        <f>AVERAGE(AA11:AC11)</f>
        <v>0</v>
      </c>
    </row>
    <row r="12" spans="1:30" x14ac:dyDescent="0.2">
      <c r="A12" s="24" t="s">
        <v>740</v>
      </c>
      <c r="B12" s="24">
        <f t="shared" si="0"/>
        <v>1</v>
      </c>
      <c r="C12" s="36">
        <v>1</v>
      </c>
      <c r="D12" s="36">
        <v>1</v>
      </c>
      <c r="E12" s="36">
        <v>1</v>
      </c>
      <c r="F12" s="36">
        <f>AVERAGE(C12:E12)</f>
        <v>1</v>
      </c>
      <c r="G12" s="36">
        <v>1</v>
      </c>
      <c r="H12" s="36">
        <v>1</v>
      </c>
      <c r="I12" s="36">
        <v>1</v>
      </c>
      <c r="J12" s="36">
        <f>AVERAGE(G12:I12)</f>
        <v>1</v>
      </c>
      <c r="K12" s="36">
        <v>0</v>
      </c>
      <c r="L12" s="36">
        <v>0</v>
      </c>
      <c r="M12" s="36">
        <v>0</v>
      </c>
      <c r="N12" s="36">
        <f>AVERAGE(K12:M12)</f>
        <v>0</v>
      </c>
      <c r="O12" s="36">
        <v>0</v>
      </c>
      <c r="P12" s="36">
        <v>0</v>
      </c>
      <c r="Q12" s="36">
        <v>0</v>
      </c>
      <c r="R12" s="36">
        <f>AVERAGE(O12:Q12)</f>
        <v>0</v>
      </c>
      <c r="S12" s="36">
        <v>0</v>
      </c>
      <c r="T12" s="36">
        <v>0</v>
      </c>
      <c r="U12" s="36">
        <v>0</v>
      </c>
      <c r="V12" s="36">
        <f>AVERAGE(S12:U12)</f>
        <v>0</v>
      </c>
      <c r="W12" s="36">
        <v>0</v>
      </c>
      <c r="X12" s="36">
        <v>0</v>
      </c>
      <c r="Y12" s="36">
        <v>0</v>
      </c>
      <c r="Z12" s="36">
        <f>AVERAGE(W12:Y12)</f>
        <v>0</v>
      </c>
      <c r="AA12" s="36">
        <v>0</v>
      </c>
      <c r="AB12" s="36">
        <v>0</v>
      </c>
      <c r="AC12" s="36">
        <v>0</v>
      </c>
      <c r="AD12" s="36">
        <f>AVERAGE(AA12:AC12)</f>
        <v>0</v>
      </c>
    </row>
    <row r="13" spans="1:30" x14ac:dyDescent="0.2">
      <c r="A13" s="24" t="s">
        <v>594</v>
      </c>
      <c r="B13" s="24">
        <f t="shared" si="0"/>
        <v>1</v>
      </c>
      <c r="C13" s="36">
        <v>1</v>
      </c>
      <c r="D13" s="36">
        <v>1</v>
      </c>
      <c r="E13" s="36">
        <v>1</v>
      </c>
      <c r="F13" s="36">
        <f>AVERAGE(C13:E13)</f>
        <v>1</v>
      </c>
      <c r="G13" s="36">
        <v>1</v>
      </c>
      <c r="H13" s="36">
        <v>1</v>
      </c>
      <c r="I13" s="36">
        <v>1</v>
      </c>
      <c r="J13" s="36">
        <f>AVERAGE(G13:I13)</f>
        <v>1</v>
      </c>
      <c r="K13" s="36">
        <v>0</v>
      </c>
      <c r="L13" s="36">
        <v>0</v>
      </c>
      <c r="M13" s="36">
        <v>0</v>
      </c>
      <c r="N13" s="36">
        <f>AVERAGE(K13:M13)</f>
        <v>0</v>
      </c>
      <c r="O13" s="36">
        <v>1</v>
      </c>
      <c r="P13" s="36">
        <v>1</v>
      </c>
      <c r="Q13" s="36">
        <v>1</v>
      </c>
      <c r="R13" s="36">
        <f>AVERAGE(O13:Q13)</f>
        <v>1</v>
      </c>
      <c r="S13" s="36">
        <v>1</v>
      </c>
      <c r="T13" s="36">
        <v>1</v>
      </c>
      <c r="U13" s="36">
        <v>1</v>
      </c>
      <c r="V13" s="36">
        <f>AVERAGE(S13:U13)</f>
        <v>1</v>
      </c>
      <c r="W13" s="36">
        <v>0</v>
      </c>
      <c r="X13" s="36">
        <v>0</v>
      </c>
      <c r="Y13" s="36">
        <v>0</v>
      </c>
      <c r="Z13" s="36">
        <f>AVERAGE(W13:Y13)</f>
        <v>0</v>
      </c>
      <c r="AA13" s="36">
        <v>0</v>
      </c>
      <c r="AB13" s="36">
        <v>0</v>
      </c>
      <c r="AC13" s="36">
        <v>0</v>
      </c>
      <c r="AD13" s="36">
        <f>AVERAGE(AA13:AC13)</f>
        <v>0</v>
      </c>
    </row>
    <row r="14" spans="1:30" x14ac:dyDescent="0.2">
      <c r="A14" s="24" t="s">
        <v>735</v>
      </c>
      <c r="B14" s="24">
        <f t="shared" si="0"/>
        <v>1</v>
      </c>
      <c r="C14" s="36">
        <v>1</v>
      </c>
      <c r="D14" s="36">
        <v>1</v>
      </c>
      <c r="E14" s="36">
        <v>1</v>
      </c>
      <c r="F14" s="36">
        <f t="shared" si="1"/>
        <v>1</v>
      </c>
      <c r="G14" s="36">
        <v>0</v>
      </c>
      <c r="H14" s="36">
        <v>0</v>
      </c>
      <c r="I14" s="36">
        <v>0</v>
      </c>
      <c r="J14" s="36">
        <f t="shared" si="2"/>
        <v>0</v>
      </c>
      <c r="K14" s="36">
        <v>0</v>
      </c>
      <c r="L14" s="36">
        <v>0</v>
      </c>
      <c r="M14" s="36">
        <v>0</v>
      </c>
      <c r="N14" s="36">
        <f t="shared" si="3"/>
        <v>0</v>
      </c>
      <c r="O14" s="36">
        <v>1</v>
      </c>
      <c r="P14" s="36">
        <v>1</v>
      </c>
      <c r="Q14" s="36">
        <v>1</v>
      </c>
      <c r="R14" s="36">
        <f t="shared" si="4"/>
        <v>1</v>
      </c>
      <c r="S14" s="36">
        <v>0</v>
      </c>
      <c r="T14" s="36">
        <v>0</v>
      </c>
      <c r="U14" s="36">
        <v>0</v>
      </c>
      <c r="V14" s="36">
        <f t="shared" si="5"/>
        <v>0</v>
      </c>
      <c r="W14" s="36">
        <v>0</v>
      </c>
      <c r="X14" s="36">
        <v>0</v>
      </c>
      <c r="Y14" s="36">
        <v>0</v>
      </c>
      <c r="Z14" s="36">
        <f t="shared" si="6"/>
        <v>0</v>
      </c>
      <c r="AA14" s="36">
        <v>0</v>
      </c>
      <c r="AB14" s="36">
        <v>0</v>
      </c>
      <c r="AC14" s="36">
        <v>0</v>
      </c>
      <c r="AD14" s="36">
        <f t="shared" si="7"/>
        <v>0</v>
      </c>
    </row>
    <row r="15" spans="1:30" x14ac:dyDescent="0.2">
      <c r="A15" s="24" t="s">
        <v>745</v>
      </c>
      <c r="B15" s="24">
        <f t="shared" si="0"/>
        <v>1</v>
      </c>
      <c r="C15" s="36">
        <v>1</v>
      </c>
      <c r="D15" s="36">
        <v>1</v>
      </c>
      <c r="E15" s="36">
        <v>1</v>
      </c>
      <c r="F15" s="36">
        <f t="shared" si="1"/>
        <v>1</v>
      </c>
      <c r="G15" s="36">
        <v>0</v>
      </c>
      <c r="H15" s="36">
        <v>0</v>
      </c>
      <c r="I15" s="36">
        <v>0</v>
      </c>
      <c r="J15" s="36">
        <f t="shared" si="2"/>
        <v>0</v>
      </c>
      <c r="K15" s="36">
        <v>0</v>
      </c>
      <c r="L15" s="36">
        <v>0</v>
      </c>
      <c r="M15" s="36">
        <v>0</v>
      </c>
      <c r="N15" s="36">
        <f t="shared" si="3"/>
        <v>0</v>
      </c>
      <c r="O15" s="36">
        <v>0</v>
      </c>
      <c r="P15" s="36">
        <v>0</v>
      </c>
      <c r="Q15" s="36">
        <v>0</v>
      </c>
      <c r="R15" s="36">
        <f t="shared" si="4"/>
        <v>0</v>
      </c>
      <c r="S15" s="36">
        <v>1</v>
      </c>
      <c r="T15" s="36">
        <v>1</v>
      </c>
      <c r="U15" s="36">
        <v>1</v>
      </c>
      <c r="V15" s="36">
        <f t="shared" si="5"/>
        <v>1</v>
      </c>
      <c r="W15" s="36">
        <v>0</v>
      </c>
      <c r="X15" s="36">
        <v>0</v>
      </c>
      <c r="Y15" s="36">
        <v>0</v>
      </c>
      <c r="Z15" s="36">
        <f t="shared" si="6"/>
        <v>0</v>
      </c>
      <c r="AA15" s="36">
        <v>0</v>
      </c>
      <c r="AB15" s="36">
        <v>0</v>
      </c>
      <c r="AC15" s="36">
        <v>0</v>
      </c>
      <c r="AD15" s="36">
        <f t="shared" si="7"/>
        <v>0</v>
      </c>
    </row>
    <row r="16" spans="1:30" x14ac:dyDescent="0.2">
      <c r="A16" s="24" t="s">
        <v>736</v>
      </c>
      <c r="B16" s="24">
        <f t="shared" si="0"/>
        <v>1</v>
      </c>
      <c r="C16" s="36">
        <v>1</v>
      </c>
      <c r="D16" s="36">
        <v>1</v>
      </c>
      <c r="E16" s="36">
        <v>1</v>
      </c>
      <c r="F16" s="36">
        <f t="shared" si="1"/>
        <v>1</v>
      </c>
      <c r="G16" s="36">
        <v>1</v>
      </c>
      <c r="H16" s="36">
        <v>1</v>
      </c>
      <c r="I16" s="36">
        <v>1</v>
      </c>
      <c r="J16" s="36">
        <f t="shared" si="2"/>
        <v>1</v>
      </c>
      <c r="K16" s="36">
        <v>0</v>
      </c>
      <c r="L16" s="36">
        <v>0</v>
      </c>
      <c r="M16" s="36">
        <v>0</v>
      </c>
      <c r="N16" s="36">
        <f t="shared" si="3"/>
        <v>0</v>
      </c>
      <c r="O16" s="36">
        <v>0</v>
      </c>
      <c r="P16" s="36">
        <v>0</v>
      </c>
      <c r="Q16" s="36">
        <v>0</v>
      </c>
      <c r="R16" s="36">
        <f t="shared" si="4"/>
        <v>0</v>
      </c>
      <c r="S16" s="36">
        <v>1</v>
      </c>
      <c r="T16" s="36">
        <v>1</v>
      </c>
      <c r="U16" s="36">
        <v>1</v>
      </c>
      <c r="V16" s="36">
        <f t="shared" si="5"/>
        <v>1</v>
      </c>
      <c r="W16" s="36">
        <v>0</v>
      </c>
      <c r="X16" s="36">
        <v>0</v>
      </c>
      <c r="Y16" s="36">
        <v>0</v>
      </c>
      <c r="Z16" s="36">
        <f t="shared" si="6"/>
        <v>0</v>
      </c>
      <c r="AA16" s="36">
        <v>0</v>
      </c>
      <c r="AB16" s="36">
        <v>0</v>
      </c>
      <c r="AC16" s="36">
        <v>0</v>
      </c>
      <c r="AD16" s="36">
        <f t="shared" si="7"/>
        <v>0</v>
      </c>
    </row>
    <row r="17" spans="1:30" x14ac:dyDescent="0.2">
      <c r="A17" s="24" t="s">
        <v>742</v>
      </c>
      <c r="B17" s="24">
        <f t="shared" si="0"/>
        <v>1</v>
      </c>
      <c r="C17" s="36">
        <v>1</v>
      </c>
      <c r="D17" s="36">
        <v>1</v>
      </c>
      <c r="E17" s="36">
        <v>1</v>
      </c>
      <c r="F17" s="36">
        <f t="shared" si="1"/>
        <v>1</v>
      </c>
      <c r="G17" s="36">
        <v>0</v>
      </c>
      <c r="H17" s="36">
        <v>0</v>
      </c>
      <c r="I17" s="36">
        <v>0</v>
      </c>
      <c r="J17" s="36">
        <f t="shared" si="2"/>
        <v>0</v>
      </c>
      <c r="K17" s="36">
        <v>0</v>
      </c>
      <c r="L17" s="36">
        <v>0</v>
      </c>
      <c r="M17" s="36">
        <v>0</v>
      </c>
      <c r="N17" s="36">
        <f t="shared" si="3"/>
        <v>0</v>
      </c>
      <c r="O17" s="36">
        <v>0</v>
      </c>
      <c r="P17" s="36">
        <v>0</v>
      </c>
      <c r="Q17" s="36">
        <v>0</v>
      </c>
      <c r="R17" s="36">
        <f t="shared" si="4"/>
        <v>0</v>
      </c>
      <c r="S17" s="36">
        <v>0</v>
      </c>
      <c r="T17" s="36">
        <v>0</v>
      </c>
      <c r="U17" s="36">
        <v>0</v>
      </c>
      <c r="V17" s="36">
        <f t="shared" si="5"/>
        <v>0</v>
      </c>
      <c r="W17" s="36">
        <v>0</v>
      </c>
      <c r="X17" s="36">
        <v>0</v>
      </c>
      <c r="Y17" s="36">
        <v>0</v>
      </c>
      <c r="Z17" s="36">
        <f t="shared" si="6"/>
        <v>0</v>
      </c>
      <c r="AA17" s="36">
        <v>0</v>
      </c>
      <c r="AB17" s="36">
        <v>0</v>
      </c>
      <c r="AC17" s="36">
        <v>0</v>
      </c>
      <c r="AD17" s="36">
        <f t="shared" si="7"/>
        <v>0</v>
      </c>
    </row>
    <row r="18" spans="1:30" x14ac:dyDescent="0.2">
      <c r="A18" s="24" t="s">
        <v>746</v>
      </c>
      <c r="B18" s="24">
        <f t="shared" si="0"/>
        <v>0</v>
      </c>
      <c r="C18" s="36">
        <v>0</v>
      </c>
      <c r="D18" s="36">
        <v>0</v>
      </c>
      <c r="E18" s="36">
        <v>0</v>
      </c>
      <c r="F18" s="36">
        <f t="shared" ref="F18:F23" si="8">AVERAGE(C18:E18)</f>
        <v>0</v>
      </c>
      <c r="G18" s="36">
        <v>0</v>
      </c>
      <c r="H18" s="36">
        <v>0</v>
      </c>
      <c r="I18" s="36">
        <v>0</v>
      </c>
      <c r="J18" s="36">
        <f t="shared" ref="J18:J23" si="9">AVERAGE(G18:I18)</f>
        <v>0</v>
      </c>
      <c r="K18" s="36">
        <v>0</v>
      </c>
      <c r="L18" s="36">
        <v>0</v>
      </c>
      <c r="M18" s="36">
        <v>0</v>
      </c>
      <c r="N18" s="36">
        <f t="shared" ref="N18:N23" si="10">AVERAGE(K18:M18)</f>
        <v>0</v>
      </c>
      <c r="O18" s="36">
        <v>0</v>
      </c>
      <c r="P18" s="36">
        <v>0</v>
      </c>
      <c r="Q18" s="36">
        <v>0</v>
      </c>
      <c r="R18" s="36">
        <f t="shared" ref="R18:R23" si="11">AVERAGE(O18:Q18)</f>
        <v>0</v>
      </c>
      <c r="S18" s="36">
        <v>0</v>
      </c>
      <c r="T18" s="36">
        <v>0</v>
      </c>
      <c r="U18" s="36">
        <v>0</v>
      </c>
      <c r="V18" s="36">
        <f t="shared" ref="V18:V23" si="12">AVERAGE(S18:U18)</f>
        <v>0</v>
      </c>
      <c r="W18" s="36">
        <v>0</v>
      </c>
      <c r="X18" s="36">
        <v>0</v>
      </c>
      <c r="Y18" s="36">
        <v>0</v>
      </c>
      <c r="Z18" s="36">
        <f t="shared" ref="Z18:Z23" si="13">AVERAGE(W18:Y18)</f>
        <v>0</v>
      </c>
      <c r="AA18" s="36">
        <v>0</v>
      </c>
      <c r="AB18" s="36">
        <v>0</v>
      </c>
      <c r="AC18" s="36">
        <v>0</v>
      </c>
      <c r="AD18" s="36">
        <f t="shared" ref="AD18:AD23" si="14">AVERAGE(AA18:AC18)</f>
        <v>0</v>
      </c>
    </row>
    <row r="19" spans="1:30" x14ac:dyDescent="0.2">
      <c r="A19" s="24" t="s">
        <v>728</v>
      </c>
      <c r="B19" s="24">
        <f t="shared" si="0"/>
        <v>1</v>
      </c>
      <c r="C19" s="36">
        <v>0</v>
      </c>
      <c r="D19" s="36">
        <v>0</v>
      </c>
      <c r="E19" s="36">
        <v>0</v>
      </c>
      <c r="F19" s="36">
        <f t="shared" si="8"/>
        <v>0</v>
      </c>
      <c r="G19" s="36">
        <v>0</v>
      </c>
      <c r="H19" s="36">
        <v>0</v>
      </c>
      <c r="I19" s="36">
        <v>0</v>
      </c>
      <c r="J19" s="36">
        <f t="shared" si="9"/>
        <v>0</v>
      </c>
      <c r="K19" s="36">
        <v>1</v>
      </c>
      <c r="L19" s="36">
        <v>1</v>
      </c>
      <c r="M19" s="36">
        <v>1</v>
      </c>
      <c r="N19" s="36">
        <f t="shared" si="10"/>
        <v>1</v>
      </c>
      <c r="O19" s="36">
        <v>0</v>
      </c>
      <c r="P19" s="36">
        <v>0</v>
      </c>
      <c r="Q19" s="36">
        <v>0</v>
      </c>
      <c r="R19" s="36">
        <f t="shared" si="11"/>
        <v>0</v>
      </c>
      <c r="S19" s="36">
        <v>0</v>
      </c>
      <c r="T19" s="36">
        <v>0</v>
      </c>
      <c r="U19" s="36">
        <v>0</v>
      </c>
      <c r="V19" s="36">
        <f t="shared" si="12"/>
        <v>0</v>
      </c>
      <c r="W19" s="36">
        <v>1</v>
      </c>
      <c r="X19" s="36">
        <v>1</v>
      </c>
      <c r="Y19" s="36">
        <v>1</v>
      </c>
      <c r="Z19" s="36">
        <f t="shared" si="13"/>
        <v>1</v>
      </c>
      <c r="AA19" s="36">
        <v>1</v>
      </c>
      <c r="AB19" s="36">
        <v>1</v>
      </c>
      <c r="AC19" s="36">
        <v>1</v>
      </c>
      <c r="AD19" s="36">
        <f t="shared" si="14"/>
        <v>1</v>
      </c>
    </row>
    <row r="20" spans="1:30" x14ac:dyDescent="0.2">
      <c r="A20" s="24" t="s">
        <v>729</v>
      </c>
      <c r="B20" s="24">
        <f t="shared" si="0"/>
        <v>1</v>
      </c>
      <c r="C20" s="36">
        <v>0</v>
      </c>
      <c r="D20" s="36">
        <v>0</v>
      </c>
      <c r="E20" s="36">
        <v>0</v>
      </c>
      <c r="F20" s="36">
        <f t="shared" si="8"/>
        <v>0</v>
      </c>
      <c r="G20" s="36">
        <v>0</v>
      </c>
      <c r="H20" s="36">
        <v>0</v>
      </c>
      <c r="I20" s="36">
        <v>0</v>
      </c>
      <c r="J20" s="36">
        <f t="shared" si="9"/>
        <v>0</v>
      </c>
      <c r="K20" s="36">
        <v>0</v>
      </c>
      <c r="L20" s="36">
        <v>0</v>
      </c>
      <c r="M20" s="36">
        <v>0</v>
      </c>
      <c r="N20" s="36">
        <f t="shared" si="10"/>
        <v>0</v>
      </c>
      <c r="O20" s="36">
        <v>0</v>
      </c>
      <c r="P20" s="36">
        <v>0</v>
      </c>
      <c r="Q20" s="36">
        <v>0</v>
      </c>
      <c r="R20" s="36">
        <f t="shared" si="11"/>
        <v>0</v>
      </c>
      <c r="S20" s="36">
        <v>0</v>
      </c>
      <c r="T20" s="36">
        <v>0</v>
      </c>
      <c r="U20" s="36">
        <v>0</v>
      </c>
      <c r="V20" s="36">
        <f t="shared" si="12"/>
        <v>0</v>
      </c>
      <c r="W20" s="36">
        <v>1</v>
      </c>
      <c r="X20" s="36">
        <v>1</v>
      </c>
      <c r="Y20" s="36">
        <v>1</v>
      </c>
      <c r="Z20" s="36">
        <f t="shared" si="13"/>
        <v>1</v>
      </c>
      <c r="AA20" s="36">
        <v>1</v>
      </c>
      <c r="AB20" s="36">
        <v>1</v>
      </c>
      <c r="AC20" s="36">
        <v>1</v>
      </c>
      <c r="AD20" s="36">
        <f t="shared" si="14"/>
        <v>1</v>
      </c>
    </row>
    <row r="21" spans="1:30" x14ac:dyDescent="0.2">
      <c r="A21" s="24" t="s">
        <v>727</v>
      </c>
      <c r="B21" s="24">
        <f t="shared" si="0"/>
        <v>1</v>
      </c>
      <c r="C21" s="36">
        <v>0</v>
      </c>
      <c r="D21" s="36">
        <v>0</v>
      </c>
      <c r="E21" s="36">
        <v>0</v>
      </c>
      <c r="F21" s="36">
        <f t="shared" si="8"/>
        <v>0</v>
      </c>
      <c r="G21" s="36">
        <v>0</v>
      </c>
      <c r="H21" s="36">
        <v>0</v>
      </c>
      <c r="I21" s="36">
        <v>0</v>
      </c>
      <c r="J21" s="36">
        <f t="shared" si="9"/>
        <v>0</v>
      </c>
      <c r="K21" s="36">
        <v>1</v>
      </c>
      <c r="L21" s="36">
        <v>1</v>
      </c>
      <c r="M21" s="36">
        <v>1</v>
      </c>
      <c r="N21" s="36">
        <f t="shared" si="10"/>
        <v>1</v>
      </c>
      <c r="O21" s="36">
        <v>0</v>
      </c>
      <c r="P21" s="36">
        <v>0</v>
      </c>
      <c r="Q21" s="36">
        <v>0</v>
      </c>
      <c r="R21" s="36">
        <f t="shared" si="11"/>
        <v>0</v>
      </c>
      <c r="S21" s="36">
        <v>0</v>
      </c>
      <c r="T21" s="36">
        <v>0</v>
      </c>
      <c r="U21" s="36">
        <v>0</v>
      </c>
      <c r="V21" s="36">
        <f t="shared" si="12"/>
        <v>0</v>
      </c>
      <c r="W21" s="36">
        <v>1</v>
      </c>
      <c r="X21" s="36">
        <v>1</v>
      </c>
      <c r="Y21" s="36">
        <v>1</v>
      </c>
      <c r="Z21" s="36">
        <f t="shared" si="13"/>
        <v>1</v>
      </c>
      <c r="AA21" s="36">
        <v>1</v>
      </c>
      <c r="AB21" s="36">
        <v>1</v>
      </c>
      <c r="AC21" s="36">
        <v>1</v>
      </c>
      <c r="AD21" s="36">
        <f t="shared" si="14"/>
        <v>1</v>
      </c>
    </row>
    <row r="22" spans="1:30" x14ac:dyDescent="0.2">
      <c r="A22" s="24" t="s">
        <v>723</v>
      </c>
      <c r="B22" s="24">
        <f t="shared" si="0"/>
        <v>1</v>
      </c>
      <c r="C22" s="36">
        <v>0</v>
      </c>
      <c r="D22" s="36">
        <v>0</v>
      </c>
      <c r="E22" s="36">
        <v>0</v>
      </c>
      <c r="F22" s="36">
        <f t="shared" si="8"/>
        <v>0</v>
      </c>
      <c r="G22" s="36">
        <v>0</v>
      </c>
      <c r="H22" s="36">
        <v>0</v>
      </c>
      <c r="I22" s="36">
        <v>0</v>
      </c>
      <c r="J22" s="36">
        <f t="shared" si="9"/>
        <v>0</v>
      </c>
      <c r="K22" s="36">
        <v>0</v>
      </c>
      <c r="L22" s="36">
        <v>0</v>
      </c>
      <c r="M22" s="36">
        <v>0</v>
      </c>
      <c r="N22" s="36">
        <f t="shared" si="10"/>
        <v>0</v>
      </c>
      <c r="O22" s="36">
        <v>0</v>
      </c>
      <c r="P22" s="36">
        <v>0</v>
      </c>
      <c r="Q22" s="36">
        <v>0</v>
      </c>
      <c r="R22" s="36">
        <f t="shared" si="11"/>
        <v>0</v>
      </c>
      <c r="S22" s="36">
        <v>0</v>
      </c>
      <c r="T22" s="36">
        <v>0</v>
      </c>
      <c r="U22" s="36">
        <v>0</v>
      </c>
      <c r="V22" s="36">
        <f t="shared" si="12"/>
        <v>0</v>
      </c>
      <c r="W22" s="36">
        <v>1</v>
      </c>
      <c r="X22" s="36">
        <v>1</v>
      </c>
      <c r="Y22" s="36">
        <v>1</v>
      </c>
      <c r="Z22" s="36">
        <f t="shared" si="13"/>
        <v>1</v>
      </c>
      <c r="AA22" s="36">
        <v>1</v>
      </c>
      <c r="AB22" s="36">
        <v>1</v>
      </c>
      <c r="AC22" s="36">
        <v>1</v>
      </c>
      <c r="AD22" s="36">
        <f t="shared" si="14"/>
        <v>1</v>
      </c>
    </row>
    <row r="23" spans="1:30" x14ac:dyDescent="0.2">
      <c r="A23" s="24" t="s">
        <v>747</v>
      </c>
      <c r="B23" s="24">
        <f t="shared" si="0"/>
        <v>0</v>
      </c>
      <c r="C23" s="36">
        <v>0</v>
      </c>
      <c r="D23" s="36">
        <v>0</v>
      </c>
      <c r="E23" s="36">
        <v>0</v>
      </c>
      <c r="F23" s="36">
        <f t="shared" si="8"/>
        <v>0</v>
      </c>
      <c r="G23" s="36">
        <v>0</v>
      </c>
      <c r="H23" s="36">
        <v>0</v>
      </c>
      <c r="I23" s="36">
        <v>0</v>
      </c>
      <c r="J23" s="36">
        <f t="shared" si="9"/>
        <v>0</v>
      </c>
      <c r="K23" s="36">
        <v>0</v>
      </c>
      <c r="L23" s="36">
        <v>0</v>
      </c>
      <c r="M23" s="36">
        <v>0</v>
      </c>
      <c r="N23" s="36">
        <f t="shared" si="10"/>
        <v>0</v>
      </c>
      <c r="O23" s="36">
        <v>0</v>
      </c>
      <c r="P23" s="36">
        <v>0</v>
      </c>
      <c r="Q23" s="36">
        <v>0</v>
      </c>
      <c r="R23" s="36">
        <f t="shared" si="11"/>
        <v>0</v>
      </c>
      <c r="S23" s="36">
        <v>0</v>
      </c>
      <c r="T23" s="36">
        <v>0</v>
      </c>
      <c r="U23" s="36">
        <v>0</v>
      </c>
      <c r="V23" s="36">
        <f t="shared" si="12"/>
        <v>0</v>
      </c>
      <c r="W23" s="36">
        <v>0</v>
      </c>
      <c r="X23" s="36">
        <v>0</v>
      </c>
      <c r="Y23" s="36">
        <v>0</v>
      </c>
      <c r="Z23" s="36">
        <f t="shared" si="13"/>
        <v>0</v>
      </c>
      <c r="AA23" s="36">
        <v>0</v>
      </c>
      <c r="AB23" s="36">
        <v>0</v>
      </c>
      <c r="AC23" s="36">
        <v>0</v>
      </c>
      <c r="AD23" s="36">
        <f t="shared" si="14"/>
        <v>0</v>
      </c>
    </row>
    <row r="24" spans="1:30" x14ac:dyDescent="0.2">
      <c r="A24" s="24" t="s">
        <v>440</v>
      </c>
      <c r="B24" s="24">
        <f t="shared" si="0"/>
        <v>1</v>
      </c>
      <c r="C24" s="36">
        <v>1</v>
      </c>
      <c r="D24" s="36">
        <v>1</v>
      </c>
      <c r="E24" s="36">
        <v>1</v>
      </c>
      <c r="F24" s="36">
        <f t="shared" si="1"/>
        <v>1</v>
      </c>
      <c r="G24" s="36">
        <v>1</v>
      </c>
      <c r="H24" s="36">
        <v>1</v>
      </c>
      <c r="I24" s="36">
        <v>1</v>
      </c>
      <c r="J24" s="36">
        <f t="shared" si="2"/>
        <v>1</v>
      </c>
      <c r="K24" s="36">
        <v>0</v>
      </c>
      <c r="L24" s="36">
        <v>0</v>
      </c>
      <c r="M24" s="36">
        <v>0</v>
      </c>
      <c r="N24" s="36">
        <f t="shared" si="3"/>
        <v>0</v>
      </c>
      <c r="O24" s="36">
        <v>0</v>
      </c>
      <c r="P24" s="36">
        <v>0</v>
      </c>
      <c r="Q24" s="36">
        <v>0</v>
      </c>
      <c r="R24" s="36">
        <f t="shared" si="4"/>
        <v>0</v>
      </c>
      <c r="S24" s="36">
        <v>0</v>
      </c>
      <c r="T24" s="36">
        <v>0</v>
      </c>
      <c r="U24" s="36">
        <v>0</v>
      </c>
      <c r="V24" s="36">
        <f t="shared" si="5"/>
        <v>0</v>
      </c>
      <c r="W24" s="36">
        <v>0</v>
      </c>
      <c r="X24" s="36">
        <v>0</v>
      </c>
      <c r="Y24" s="36">
        <v>0</v>
      </c>
      <c r="Z24" s="36">
        <f t="shared" si="6"/>
        <v>0</v>
      </c>
      <c r="AA24" s="36">
        <v>0</v>
      </c>
      <c r="AB24" s="36">
        <v>0</v>
      </c>
      <c r="AC24" s="36">
        <v>0</v>
      </c>
      <c r="AD24" s="36">
        <f t="shared" si="7"/>
        <v>0</v>
      </c>
    </row>
    <row r="25" spans="1:30" x14ac:dyDescent="0.2">
      <c r="A25" s="24" t="s">
        <v>526</v>
      </c>
      <c r="B25" s="24">
        <f t="shared" si="0"/>
        <v>1</v>
      </c>
      <c r="C25" s="36">
        <v>1</v>
      </c>
      <c r="D25" s="36">
        <v>1</v>
      </c>
      <c r="E25" s="36">
        <v>1</v>
      </c>
      <c r="F25" s="36">
        <f t="shared" si="1"/>
        <v>1</v>
      </c>
      <c r="G25" s="36">
        <v>1</v>
      </c>
      <c r="H25" s="36">
        <v>1</v>
      </c>
      <c r="I25" s="36">
        <v>1</v>
      </c>
      <c r="J25" s="36">
        <f t="shared" si="2"/>
        <v>1</v>
      </c>
      <c r="K25" s="36">
        <v>0</v>
      </c>
      <c r="L25" s="36">
        <v>0</v>
      </c>
      <c r="M25" s="36">
        <v>0</v>
      </c>
      <c r="N25" s="36">
        <f t="shared" si="3"/>
        <v>0</v>
      </c>
      <c r="O25" s="36">
        <v>1</v>
      </c>
      <c r="P25" s="36">
        <v>1</v>
      </c>
      <c r="Q25" s="36">
        <v>1</v>
      </c>
      <c r="R25" s="36">
        <f t="shared" si="4"/>
        <v>1</v>
      </c>
      <c r="S25" s="36">
        <v>1</v>
      </c>
      <c r="T25" s="36">
        <v>1</v>
      </c>
      <c r="U25" s="36">
        <v>1</v>
      </c>
      <c r="V25" s="36">
        <f t="shared" si="5"/>
        <v>1</v>
      </c>
      <c r="W25" s="36">
        <v>0</v>
      </c>
      <c r="X25" s="36">
        <v>0</v>
      </c>
      <c r="Y25" s="36">
        <v>0</v>
      </c>
      <c r="Z25" s="36">
        <f t="shared" si="6"/>
        <v>0</v>
      </c>
      <c r="AA25" s="36">
        <v>0</v>
      </c>
      <c r="AB25" s="36">
        <v>0</v>
      </c>
      <c r="AC25" s="36">
        <v>0</v>
      </c>
      <c r="AD25" s="36">
        <f t="shared" si="7"/>
        <v>0</v>
      </c>
    </row>
    <row r="26" spans="1:30" x14ac:dyDescent="0.2">
      <c r="A26" s="24" t="s">
        <v>732</v>
      </c>
      <c r="B26" s="24">
        <f t="shared" si="0"/>
        <v>1</v>
      </c>
      <c r="C26" s="36">
        <v>1</v>
      </c>
      <c r="D26" s="36">
        <v>1</v>
      </c>
      <c r="E26" s="36">
        <v>1</v>
      </c>
      <c r="F26" s="36">
        <f t="shared" si="1"/>
        <v>1</v>
      </c>
      <c r="G26" s="36">
        <v>1</v>
      </c>
      <c r="H26" s="36">
        <v>1</v>
      </c>
      <c r="I26" s="36">
        <v>1</v>
      </c>
      <c r="J26" s="36">
        <f t="shared" si="2"/>
        <v>1</v>
      </c>
      <c r="K26" s="36">
        <v>0</v>
      </c>
      <c r="L26" s="36">
        <v>0</v>
      </c>
      <c r="M26" s="36">
        <v>0</v>
      </c>
      <c r="N26" s="36">
        <f t="shared" si="3"/>
        <v>0</v>
      </c>
      <c r="O26" s="36">
        <v>0</v>
      </c>
      <c r="P26" s="36">
        <v>0</v>
      </c>
      <c r="Q26" s="36">
        <v>0</v>
      </c>
      <c r="R26" s="36">
        <f t="shared" si="4"/>
        <v>0</v>
      </c>
      <c r="S26" s="36">
        <v>0</v>
      </c>
      <c r="T26" s="36">
        <v>0</v>
      </c>
      <c r="U26" s="36">
        <v>0</v>
      </c>
      <c r="V26" s="36">
        <f t="shared" si="5"/>
        <v>0</v>
      </c>
      <c r="W26" s="36">
        <v>0</v>
      </c>
      <c r="X26" s="36">
        <v>0</v>
      </c>
      <c r="Y26" s="36">
        <v>0</v>
      </c>
      <c r="Z26" s="36">
        <f t="shared" si="6"/>
        <v>0</v>
      </c>
      <c r="AA26" s="36">
        <v>0</v>
      </c>
      <c r="AB26" s="36">
        <v>0</v>
      </c>
      <c r="AC26" s="36">
        <v>0</v>
      </c>
      <c r="AD26" s="36">
        <f t="shared" si="7"/>
        <v>0</v>
      </c>
    </row>
    <row r="27" spans="1:30" x14ac:dyDescent="0.2">
      <c r="A27" s="24" t="s">
        <v>731</v>
      </c>
      <c r="B27" s="24">
        <f t="shared" si="0"/>
        <v>1</v>
      </c>
      <c r="C27" s="36">
        <v>1</v>
      </c>
      <c r="D27" s="36">
        <v>1</v>
      </c>
      <c r="E27" s="36">
        <v>1</v>
      </c>
      <c r="F27" s="36">
        <f t="shared" si="1"/>
        <v>1</v>
      </c>
      <c r="G27" s="36">
        <v>0</v>
      </c>
      <c r="H27" s="36">
        <v>0</v>
      </c>
      <c r="I27" s="36">
        <v>0</v>
      </c>
      <c r="J27" s="36">
        <f t="shared" si="2"/>
        <v>0</v>
      </c>
      <c r="K27" s="36">
        <v>1</v>
      </c>
      <c r="L27" s="36">
        <v>1</v>
      </c>
      <c r="M27" s="36">
        <v>1</v>
      </c>
      <c r="N27" s="36">
        <f t="shared" si="3"/>
        <v>1</v>
      </c>
      <c r="O27" s="36">
        <v>1</v>
      </c>
      <c r="P27" s="36">
        <v>1</v>
      </c>
      <c r="Q27" s="36">
        <v>1</v>
      </c>
      <c r="R27" s="36">
        <f t="shared" si="4"/>
        <v>1</v>
      </c>
      <c r="S27" s="36">
        <v>1</v>
      </c>
      <c r="T27" s="36">
        <v>1</v>
      </c>
      <c r="U27" s="36">
        <v>1</v>
      </c>
      <c r="V27" s="36">
        <f t="shared" si="5"/>
        <v>1</v>
      </c>
      <c r="W27" s="36">
        <v>0</v>
      </c>
      <c r="X27" s="36">
        <v>0</v>
      </c>
      <c r="Y27" s="36">
        <v>0</v>
      </c>
      <c r="Z27" s="36">
        <f t="shared" si="6"/>
        <v>0</v>
      </c>
      <c r="AA27" s="36">
        <v>0</v>
      </c>
      <c r="AB27" s="36">
        <v>0</v>
      </c>
      <c r="AC27" s="36">
        <v>0</v>
      </c>
      <c r="AD27" s="36">
        <f t="shared" si="7"/>
        <v>0</v>
      </c>
    </row>
    <row r="28" spans="1:30" x14ac:dyDescent="0.2">
      <c r="A28" s="24" t="s">
        <v>748</v>
      </c>
      <c r="B28" s="24">
        <f t="shared" si="0"/>
        <v>1</v>
      </c>
      <c r="C28" s="36">
        <v>1</v>
      </c>
      <c r="D28" s="36">
        <v>1</v>
      </c>
      <c r="E28" s="36">
        <v>1</v>
      </c>
      <c r="F28" s="36">
        <f t="shared" si="1"/>
        <v>1</v>
      </c>
      <c r="G28" s="36">
        <v>0</v>
      </c>
      <c r="H28" s="36">
        <v>0</v>
      </c>
      <c r="I28" s="36">
        <v>0</v>
      </c>
      <c r="J28" s="36">
        <f t="shared" si="2"/>
        <v>0</v>
      </c>
      <c r="K28" s="36">
        <v>0</v>
      </c>
      <c r="L28" s="36">
        <v>0</v>
      </c>
      <c r="M28" s="36">
        <v>0</v>
      </c>
      <c r="N28" s="36">
        <f t="shared" si="3"/>
        <v>0</v>
      </c>
      <c r="O28" s="36">
        <v>0</v>
      </c>
      <c r="P28" s="36">
        <v>0</v>
      </c>
      <c r="Q28" s="36">
        <v>0</v>
      </c>
      <c r="R28" s="36">
        <f t="shared" si="4"/>
        <v>0</v>
      </c>
      <c r="S28" s="36">
        <v>0</v>
      </c>
      <c r="T28" s="36">
        <v>0</v>
      </c>
      <c r="U28" s="36">
        <v>0</v>
      </c>
      <c r="V28" s="36">
        <f t="shared" si="5"/>
        <v>0</v>
      </c>
      <c r="W28" s="36">
        <v>0</v>
      </c>
      <c r="X28" s="36">
        <v>0</v>
      </c>
      <c r="Y28" s="36">
        <v>0</v>
      </c>
      <c r="Z28" s="36">
        <f t="shared" si="6"/>
        <v>0</v>
      </c>
      <c r="AA28" s="36">
        <v>0</v>
      </c>
      <c r="AB28" s="36">
        <v>0</v>
      </c>
      <c r="AC28" s="36">
        <v>0</v>
      </c>
      <c r="AD28" s="36">
        <f t="shared" si="7"/>
        <v>0</v>
      </c>
    </row>
    <row r="29" spans="1:30" x14ac:dyDescent="0.2">
      <c r="A29" s="24" t="s">
        <v>737</v>
      </c>
      <c r="B29" s="24">
        <f t="shared" si="0"/>
        <v>0</v>
      </c>
      <c r="C29" s="36">
        <v>0</v>
      </c>
      <c r="D29" s="36">
        <v>0</v>
      </c>
      <c r="E29" s="36">
        <v>0</v>
      </c>
      <c r="F29" s="36">
        <f>AVERAGE(C29:E29)</f>
        <v>0</v>
      </c>
      <c r="G29" s="36">
        <v>0</v>
      </c>
      <c r="H29" s="36">
        <v>0</v>
      </c>
      <c r="I29" s="36">
        <v>0</v>
      </c>
      <c r="J29" s="36">
        <f>AVERAGE(G29:I29)</f>
        <v>0</v>
      </c>
      <c r="K29" s="36">
        <v>0</v>
      </c>
      <c r="L29" s="36">
        <v>0</v>
      </c>
      <c r="M29" s="36">
        <v>0</v>
      </c>
      <c r="N29" s="36">
        <f>AVERAGE(K29:M29)</f>
        <v>0</v>
      </c>
      <c r="O29" s="36">
        <v>0</v>
      </c>
      <c r="P29" s="36">
        <v>0</v>
      </c>
      <c r="Q29" s="36">
        <v>0</v>
      </c>
      <c r="R29" s="36">
        <f>AVERAGE(O29:Q29)</f>
        <v>0</v>
      </c>
      <c r="S29" s="36">
        <v>0</v>
      </c>
      <c r="T29" s="36">
        <v>0</v>
      </c>
      <c r="U29" s="36">
        <v>0</v>
      </c>
      <c r="V29" s="36">
        <f>AVERAGE(S29:U29)</f>
        <v>0</v>
      </c>
      <c r="W29" s="36">
        <v>0</v>
      </c>
      <c r="X29" s="36">
        <v>0</v>
      </c>
      <c r="Y29" s="36">
        <v>0</v>
      </c>
      <c r="Z29" s="36">
        <f>AVERAGE(W29:Y29)</f>
        <v>0</v>
      </c>
      <c r="AA29" s="36">
        <v>0</v>
      </c>
      <c r="AB29" s="36">
        <v>0</v>
      </c>
      <c r="AC29" s="36">
        <v>0</v>
      </c>
      <c r="AD29" s="36">
        <f>AVERAGE(AA29:AC29)</f>
        <v>0</v>
      </c>
    </row>
    <row r="30" spans="1:30" x14ac:dyDescent="0.2">
      <c r="A30" s="24" t="s">
        <v>401</v>
      </c>
      <c r="B30" s="24">
        <f t="shared" si="0"/>
        <v>1</v>
      </c>
      <c r="C30" s="36">
        <v>1</v>
      </c>
      <c r="D30" s="36">
        <v>1</v>
      </c>
      <c r="E30" s="36">
        <v>1</v>
      </c>
      <c r="F30" s="36">
        <f t="shared" si="1"/>
        <v>1</v>
      </c>
      <c r="G30" s="36">
        <v>0</v>
      </c>
      <c r="H30" s="36">
        <v>0</v>
      </c>
      <c r="I30" s="36">
        <v>0</v>
      </c>
      <c r="J30" s="36">
        <f t="shared" si="2"/>
        <v>0</v>
      </c>
      <c r="K30" s="36">
        <v>0</v>
      </c>
      <c r="L30" s="36">
        <v>0</v>
      </c>
      <c r="M30" s="36">
        <v>0</v>
      </c>
      <c r="N30" s="36">
        <f t="shared" si="3"/>
        <v>0</v>
      </c>
      <c r="O30" s="36">
        <v>0</v>
      </c>
      <c r="P30" s="36">
        <v>0</v>
      </c>
      <c r="Q30" s="36">
        <v>0</v>
      </c>
      <c r="R30" s="36">
        <f t="shared" si="4"/>
        <v>0</v>
      </c>
      <c r="S30" s="36">
        <v>0</v>
      </c>
      <c r="T30" s="36">
        <v>0</v>
      </c>
      <c r="U30" s="36">
        <v>0</v>
      </c>
      <c r="V30" s="36">
        <f t="shared" si="5"/>
        <v>0</v>
      </c>
      <c r="W30" s="36">
        <v>0</v>
      </c>
      <c r="X30" s="36">
        <v>0</v>
      </c>
      <c r="Y30" s="36">
        <v>0</v>
      </c>
      <c r="Z30" s="36">
        <f t="shared" si="6"/>
        <v>0</v>
      </c>
      <c r="AA30" s="36">
        <v>0</v>
      </c>
      <c r="AB30" s="36">
        <v>0</v>
      </c>
      <c r="AC30" s="36">
        <v>0</v>
      </c>
      <c r="AD30" s="36">
        <f t="shared" si="7"/>
        <v>0</v>
      </c>
    </row>
    <row r="31" spans="1:30" x14ac:dyDescent="0.2">
      <c r="A31" s="24" t="s">
        <v>749</v>
      </c>
      <c r="B31" s="24">
        <f t="shared" si="0"/>
        <v>0</v>
      </c>
      <c r="C31" s="36">
        <v>0</v>
      </c>
      <c r="D31" s="36">
        <v>0</v>
      </c>
      <c r="E31" s="36">
        <v>0</v>
      </c>
      <c r="F31" s="36">
        <f>AVERAGE(C31:E31)</f>
        <v>0</v>
      </c>
      <c r="G31" s="36">
        <v>0</v>
      </c>
      <c r="H31" s="36">
        <v>0</v>
      </c>
      <c r="I31" s="36">
        <v>0</v>
      </c>
      <c r="J31" s="36">
        <f>AVERAGE(G31:I31)</f>
        <v>0</v>
      </c>
      <c r="K31" s="36">
        <v>0</v>
      </c>
      <c r="L31" s="36">
        <v>0</v>
      </c>
      <c r="M31" s="36">
        <v>0</v>
      </c>
      <c r="N31" s="36">
        <f>AVERAGE(K31:M31)</f>
        <v>0</v>
      </c>
      <c r="O31" s="36">
        <v>0</v>
      </c>
      <c r="P31" s="36">
        <v>0</v>
      </c>
      <c r="Q31" s="36">
        <v>0</v>
      </c>
      <c r="R31" s="36">
        <f>AVERAGE(O31:Q31)</f>
        <v>0</v>
      </c>
      <c r="S31" s="36">
        <v>0</v>
      </c>
      <c r="T31" s="36">
        <v>0</v>
      </c>
      <c r="U31" s="36">
        <v>0</v>
      </c>
      <c r="V31" s="36">
        <f>AVERAGE(S31:U31)</f>
        <v>0</v>
      </c>
      <c r="W31" s="36">
        <v>0</v>
      </c>
      <c r="X31" s="36">
        <v>0</v>
      </c>
      <c r="Y31" s="36">
        <v>0</v>
      </c>
      <c r="Z31" s="36">
        <f>AVERAGE(W31:Y31)</f>
        <v>0</v>
      </c>
      <c r="AA31" s="36">
        <v>0</v>
      </c>
      <c r="AB31" s="36">
        <v>0</v>
      </c>
      <c r="AC31" s="36">
        <v>0</v>
      </c>
      <c r="AD31" s="36">
        <f>AVERAGE(AA31:AC31)</f>
        <v>0</v>
      </c>
    </row>
    <row r="32" spans="1:30" x14ac:dyDescent="0.2">
      <c r="A32" s="24" t="s">
        <v>739</v>
      </c>
      <c r="B32" s="24">
        <f t="shared" si="0"/>
        <v>1</v>
      </c>
      <c r="C32" s="36">
        <v>0</v>
      </c>
      <c r="D32" s="36">
        <v>0</v>
      </c>
      <c r="E32" s="36">
        <v>0</v>
      </c>
      <c r="F32" s="36">
        <f>AVERAGE(C32:E32)</f>
        <v>0</v>
      </c>
      <c r="G32" s="36">
        <v>0</v>
      </c>
      <c r="H32" s="36">
        <v>0</v>
      </c>
      <c r="I32" s="36">
        <v>0</v>
      </c>
      <c r="J32" s="36">
        <f>AVERAGE(G32:I32)</f>
        <v>0</v>
      </c>
      <c r="K32" s="36">
        <v>0</v>
      </c>
      <c r="L32" s="36">
        <v>0</v>
      </c>
      <c r="M32" s="36">
        <v>0</v>
      </c>
      <c r="N32" s="36">
        <f>AVERAGE(K32:M32)</f>
        <v>0</v>
      </c>
      <c r="O32" s="36">
        <v>1</v>
      </c>
      <c r="P32" s="36">
        <v>1</v>
      </c>
      <c r="Q32" s="36">
        <v>1</v>
      </c>
      <c r="R32" s="36">
        <f>AVERAGE(O32:Q32)</f>
        <v>1</v>
      </c>
      <c r="S32" s="36">
        <v>1</v>
      </c>
      <c r="T32" s="36">
        <v>1</v>
      </c>
      <c r="U32" s="36">
        <v>1</v>
      </c>
      <c r="V32" s="36">
        <f>AVERAGE(S32:U32)</f>
        <v>1</v>
      </c>
      <c r="W32" s="36">
        <v>0</v>
      </c>
      <c r="X32" s="36">
        <v>0</v>
      </c>
      <c r="Y32" s="36">
        <v>0</v>
      </c>
      <c r="Z32" s="36">
        <f>AVERAGE(W32:Y32)</f>
        <v>0</v>
      </c>
      <c r="AA32" s="36">
        <v>0</v>
      </c>
      <c r="AB32" s="36">
        <v>0</v>
      </c>
      <c r="AC32" s="36">
        <v>0</v>
      </c>
      <c r="AD32" s="36">
        <f>AVERAGE(AA32:AC32)</f>
        <v>0</v>
      </c>
    </row>
    <row r="33" spans="1:30" x14ac:dyDescent="0.2">
      <c r="A33" s="24" t="s">
        <v>750</v>
      </c>
      <c r="B33" s="24">
        <f t="shared" si="0"/>
        <v>0</v>
      </c>
      <c r="C33" s="36">
        <v>0</v>
      </c>
      <c r="D33" s="36">
        <v>0</v>
      </c>
      <c r="E33" s="36">
        <v>0</v>
      </c>
      <c r="F33" s="36">
        <f>AVERAGE(C33:E33)</f>
        <v>0</v>
      </c>
      <c r="G33" s="36">
        <v>0</v>
      </c>
      <c r="H33" s="36">
        <v>0</v>
      </c>
      <c r="I33" s="36">
        <v>0</v>
      </c>
      <c r="J33" s="36">
        <f>AVERAGE(G33:I33)</f>
        <v>0</v>
      </c>
      <c r="K33" s="36">
        <v>0</v>
      </c>
      <c r="L33" s="36">
        <v>0</v>
      </c>
      <c r="M33" s="36">
        <v>0</v>
      </c>
      <c r="N33" s="36">
        <f>AVERAGE(K33:M33)</f>
        <v>0</v>
      </c>
      <c r="O33" s="36">
        <v>0</v>
      </c>
      <c r="P33" s="36">
        <v>0</v>
      </c>
      <c r="Q33" s="36">
        <v>0</v>
      </c>
      <c r="R33" s="36">
        <f>AVERAGE(O33:Q33)</f>
        <v>0</v>
      </c>
      <c r="S33" s="36">
        <v>0</v>
      </c>
      <c r="T33" s="36">
        <v>0</v>
      </c>
      <c r="U33" s="36">
        <v>0</v>
      </c>
      <c r="V33" s="36">
        <f>AVERAGE(S33:U33)</f>
        <v>0</v>
      </c>
      <c r="W33" s="36">
        <v>0</v>
      </c>
      <c r="X33" s="36">
        <v>0</v>
      </c>
      <c r="Y33" s="36">
        <v>0</v>
      </c>
      <c r="Z33" s="36">
        <f>AVERAGE(W33:Y33)</f>
        <v>0</v>
      </c>
      <c r="AA33" s="36">
        <v>0</v>
      </c>
      <c r="AB33" s="36">
        <v>0</v>
      </c>
      <c r="AC33" s="36">
        <v>0</v>
      </c>
      <c r="AD33" s="36">
        <f>AVERAGE(AA33:AC33)</f>
        <v>0</v>
      </c>
    </row>
    <row r="34" spans="1:30" x14ac:dyDescent="0.2">
      <c r="A34" s="24" t="s">
        <v>733</v>
      </c>
      <c r="B34" s="24">
        <f t="shared" si="0"/>
        <v>0</v>
      </c>
      <c r="C34" s="36">
        <v>0</v>
      </c>
      <c r="D34" s="36">
        <v>0</v>
      </c>
      <c r="E34" s="36">
        <v>0</v>
      </c>
      <c r="F34" s="36">
        <f>AVERAGE(C34:E34)</f>
        <v>0</v>
      </c>
      <c r="G34" s="36">
        <v>0</v>
      </c>
      <c r="H34" s="36">
        <v>0</v>
      </c>
      <c r="I34" s="36">
        <v>0</v>
      </c>
      <c r="J34" s="36">
        <f>AVERAGE(G34:I34)</f>
        <v>0</v>
      </c>
      <c r="K34" s="36">
        <v>0</v>
      </c>
      <c r="L34" s="36">
        <v>0</v>
      </c>
      <c r="M34" s="36">
        <v>0</v>
      </c>
      <c r="N34" s="36">
        <f>AVERAGE(K34:M34)</f>
        <v>0</v>
      </c>
      <c r="O34" s="36">
        <v>0</v>
      </c>
      <c r="P34" s="36">
        <v>0</v>
      </c>
      <c r="Q34" s="36">
        <v>0</v>
      </c>
      <c r="R34" s="36">
        <f>AVERAGE(O34:Q34)</f>
        <v>0</v>
      </c>
      <c r="S34" s="36">
        <v>0</v>
      </c>
      <c r="T34" s="36">
        <v>0</v>
      </c>
      <c r="U34" s="36">
        <v>0</v>
      </c>
      <c r="V34" s="36">
        <f>AVERAGE(S34:U34)</f>
        <v>0</v>
      </c>
      <c r="W34" s="36">
        <v>0</v>
      </c>
      <c r="X34" s="36">
        <v>0</v>
      </c>
      <c r="Y34" s="36">
        <v>0</v>
      </c>
      <c r="Z34" s="36">
        <f>AVERAGE(W34:Y34)</f>
        <v>0</v>
      </c>
      <c r="AA34" s="36">
        <v>0</v>
      </c>
      <c r="AB34" s="36">
        <v>0</v>
      </c>
      <c r="AC34" s="36">
        <v>0</v>
      </c>
      <c r="AD34" s="36">
        <f>AVERAGE(AA34:AC34)</f>
        <v>0</v>
      </c>
    </row>
    <row r="35" spans="1:30" x14ac:dyDescent="0.2">
      <c r="A35" s="24" t="s">
        <v>738</v>
      </c>
      <c r="B35" s="24">
        <f t="shared" si="0"/>
        <v>1</v>
      </c>
      <c r="C35" s="36">
        <v>1</v>
      </c>
      <c r="D35" s="36">
        <v>1</v>
      </c>
      <c r="E35" s="36">
        <v>1</v>
      </c>
      <c r="F35" s="36">
        <f t="shared" si="1"/>
        <v>1</v>
      </c>
      <c r="G35" s="36">
        <v>0</v>
      </c>
      <c r="H35" s="36">
        <v>0</v>
      </c>
      <c r="I35" s="36">
        <v>0</v>
      </c>
      <c r="J35" s="36">
        <f t="shared" si="2"/>
        <v>0</v>
      </c>
      <c r="K35" s="36">
        <v>0</v>
      </c>
      <c r="L35" s="36">
        <v>0</v>
      </c>
      <c r="M35" s="36">
        <v>0</v>
      </c>
      <c r="N35" s="36">
        <f t="shared" si="3"/>
        <v>0</v>
      </c>
      <c r="O35" s="36">
        <v>0</v>
      </c>
      <c r="P35" s="36">
        <v>0</v>
      </c>
      <c r="Q35" s="36">
        <v>0</v>
      </c>
      <c r="R35" s="36">
        <f t="shared" si="4"/>
        <v>0</v>
      </c>
      <c r="S35" s="36">
        <v>0</v>
      </c>
      <c r="T35" s="36">
        <v>0</v>
      </c>
      <c r="U35" s="36">
        <v>0</v>
      </c>
      <c r="V35" s="36">
        <f t="shared" si="5"/>
        <v>0</v>
      </c>
      <c r="W35" s="36">
        <v>0</v>
      </c>
      <c r="X35" s="36">
        <v>0</v>
      </c>
      <c r="Y35" s="36">
        <v>0</v>
      </c>
      <c r="Z35" s="36">
        <f t="shared" si="6"/>
        <v>0</v>
      </c>
      <c r="AA35" s="36">
        <v>0</v>
      </c>
      <c r="AB35" s="36">
        <v>0</v>
      </c>
      <c r="AC35" s="36">
        <v>0</v>
      </c>
      <c r="AD35" s="36">
        <f t="shared" si="7"/>
        <v>0</v>
      </c>
    </row>
    <row r="36" spans="1:30" x14ac:dyDescent="0.2">
      <c r="A36" s="24" t="s">
        <v>724</v>
      </c>
      <c r="B36" s="24">
        <f t="shared" si="0"/>
        <v>1</v>
      </c>
      <c r="C36" s="36">
        <v>1</v>
      </c>
      <c r="D36" s="36">
        <v>1</v>
      </c>
      <c r="E36" s="36">
        <v>1</v>
      </c>
      <c r="F36" s="36">
        <f t="shared" si="1"/>
        <v>1</v>
      </c>
      <c r="G36" s="36">
        <v>1</v>
      </c>
      <c r="H36" s="36">
        <v>1</v>
      </c>
      <c r="I36" s="36">
        <v>1</v>
      </c>
      <c r="J36" s="36">
        <f t="shared" si="2"/>
        <v>1</v>
      </c>
      <c r="K36" s="36">
        <v>0</v>
      </c>
      <c r="L36" s="36">
        <v>0</v>
      </c>
      <c r="M36" s="36">
        <v>0</v>
      </c>
      <c r="N36" s="36">
        <f t="shared" si="3"/>
        <v>0</v>
      </c>
      <c r="O36" s="36">
        <v>0</v>
      </c>
      <c r="P36" s="36">
        <v>0</v>
      </c>
      <c r="Q36" s="36">
        <v>0</v>
      </c>
      <c r="R36" s="36">
        <f t="shared" si="4"/>
        <v>0</v>
      </c>
      <c r="S36" s="36">
        <v>1</v>
      </c>
      <c r="T36" s="36">
        <v>1</v>
      </c>
      <c r="U36" s="36">
        <v>1</v>
      </c>
      <c r="V36" s="36">
        <f t="shared" si="5"/>
        <v>1</v>
      </c>
      <c r="W36" s="36">
        <v>0</v>
      </c>
      <c r="X36" s="36">
        <v>0</v>
      </c>
      <c r="Y36" s="36">
        <v>0</v>
      </c>
      <c r="Z36" s="36">
        <f t="shared" si="6"/>
        <v>0</v>
      </c>
      <c r="AA36" s="36">
        <v>0</v>
      </c>
      <c r="AB36" s="36">
        <v>0</v>
      </c>
      <c r="AC36" s="36">
        <v>0</v>
      </c>
      <c r="AD36" s="36">
        <f t="shared" si="7"/>
        <v>0</v>
      </c>
    </row>
    <row r="37" spans="1:30" x14ac:dyDescent="0.2">
      <c r="A37" s="24" t="s">
        <v>506</v>
      </c>
      <c r="B37" s="24">
        <f t="shared" si="0"/>
        <v>1</v>
      </c>
      <c r="C37" s="36">
        <v>1</v>
      </c>
      <c r="D37" s="36">
        <v>1</v>
      </c>
      <c r="E37" s="36">
        <v>1</v>
      </c>
      <c r="F37" s="36">
        <f t="shared" si="1"/>
        <v>1</v>
      </c>
      <c r="G37" s="36">
        <v>1</v>
      </c>
      <c r="H37" s="36">
        <v>1</v>
      </c>
      <c r="I37" s="36">
        <v>1</v>
      </c>
      <c r="J37" s="36">
        <f t="shared" si="2"/>
        <v>1</v>
      </c>
      <c r="K37" s="36">
        <v>0</v>
      </c>
      <c r="L37" s="36">
        <v>0</v>
      </c>
      <c r="M37" s="36">
        <v>0</v>
      </c>
      <c r="N37" s="36">
        <f t="shared" si="3"/>
        <v>0</v>
      </c>
      <c r="O37" s="36">
        <v>0</v>
      </c>
      <c r="P37" s="36">
        <v>0</v>
      </c>
      <c r="Q37" s="36">
        <v>0</v>
      </c>
      <c r="R37" s="36">
        <f t="shared" si="4"/>
        <v>0</v>
      </c>
      <c r="S37" s="36">
        <v>0</v>
      </c>
      <c r="T37" s="36">
        <v>0</v>
      </c>
      <c r="U37" s="36">
        <v>0</v>
      </c>
      <c r="V37" s="36">
        <f t="shared" si="5"/>
        <v>0</v>
      </c>
      <c r="W37" s="36">
        <v>0</v>
      </c>
      <c r="X37" s="36">
        <v>0</v>
      </c>
      <c r="Y37" s="36">
        <v>0</v>
      </c>
      <c r="Z37" s="36">
        <f t="shared" si="6"/>
        <v>0</v>
      </c>
      <c r="AA37" s="36">
        <v>0</v>
      </c>
      <c r="AB37" s="36">
        <v>0</v>
      </c>
      <c r="AC37" s="36">
        <v>0</v>
      </c>
      <c r="AD37" s="36">
        <f t="shared" si="7"/>
        <v>0</v>
      </c>
    </row>
  </sheetData>
  <mergeCells count="7">
    <mergeCell ref="S1:V1"/>
    <mergeCell ref="W1:Z1"/>
    <mergeCell ref="AA1:AD1"/>
    <mergeCell ref="C1:F1"/>
    <mergeCell ref="G1:J1"/>
    <mergeCell ref="K1:N1"/>
    <mergeCell ref="O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election activeCell="J19" sqref="J19"/>
    </sheetView>
  </sheetViews>
  <sheetFormatPr baseColWidth="10" defaultColWidth="8.83203125" defaultRowHeight="15" x14ac:dyDescent="0.2"/>
  <cols>
    <col min="1" max="1" width="39.5" bestFit="1" customWidth="1"/>
    <col min="2" max="2" width="5.5" bestFit="1" customWidth="1"/>
    <col min="3" max="3" width="9.6640625" bestFit="1" customWidth="1"/>
    <col min="4" max="4" width="12.33203125" bestFit="1" customWidth="1"/>
    <col min="5" max="6" width="6.5" bestFit="1" customWidth="1"/>
    <col min="7" max="7" width="5" bestFit="1" customWidth="1"/>
    <col min="8" max="8" width="9.5" bestFit="1" customWidth="1"/>
  </cols>
  <sheetData>
    <row r="1" spans="1:8" ht="17" x14ac:dyDescent="0.2">
      <c r="A1" s="92" t="s">
        <v>759</v>
      </c>
      <c r="B1" s="93" t="s">
        <v>848</v>
      </c>
      <c r="C1" s="94" t="s">
        <v>751</v>
      </c>
      <c r="D1" s="95" t="s">
        <v>853</v>
      </c>
      <c r="E1" s="96" t="s">
        <v>849</v>
      </c>
      <c r="F1" s="97" t="s">
        <v>850</v>
      </c>
      <c r="G1" s="98" t="s">
        <v>851</v>
      </c>
      <c r="H1" s="99" t="s">
        <v>852</v>
      </c>
    </row>
    <row r="2" spans="1:8" ht="17" x14ac:dyDescent="0.2">
      <c r="A2" s="100" t="s">
        <v>725</v>
      </c>
      <c r="B2" s="101">
        <v>1</v>
      </c>
      <c r="C2" s="101">
        <v>0</v>
      </c>
      <c r="D2" s="101">
        <v>0</v>
      </c>
      <c r="E2" s="101">
        <v>1</v>
      </c>
      <c r="F2" s="102">
        <v>1</v>
      </c>
      <c r="G2" s="102">
        <v>0</v>
      </c>
      <c r="H2" s="102">
        <v>0</v>
      </c>
    </row>
    <row r="3" spans="1:8" ht="17" x14ac:dyDescent="0.2">
      <c r="A3" s="100" t="s">
        <v>343</v>
      </c>
      <c r="B3" s="101">
        <v>1</v>
      </c>
      <c r="C3" s="101">
        <v>0</v>
      </c>
      <c r="D3" s="101">
        <v>0</v>
      </c>
      <c r="E3" s="101">
        <v>0</v>
      </c>
      <c r="F3" s="102">
        <v>1</v>
      </c>
      <c r="G3" s="102">
        <v>0</v>
      </c>
      <c r="H3" s="102">
        <v>0</v>
      </c>
    </row>
    <row r="4" spans="1:8" ht="17" x14ac:dyDescent="0.2">
      <c r="A4" s="100" t="s">
        <v>435</v>
      </c>
      <c r="B4" s="101">
        <v>1</v>
      </c>
      <c r="C4" s="101">
        <v>0</v>
      </c>
      <c r="D4" s="101">
        <v>0</v>
      </c>
      <c r="E4" s="101">
        <v>0</v>
      </c>
      <c r="F4" s="102">
        <v>0</v>
      </c>
      <c r="G4" s="102">
        <v>0</v>
      </c>
      <c r="H4" s="102">
        <v>0</v>
      </c>
    </row>
    <row r="5" spans="1:8" ht="17" x14ac:dyDescent="0.2">
      <c r="A5" s="100" t="s">
        <v>741</v>
      </c>
      <c r="B5" s="101">
        <v>1</v>
      </c>
      <c r="C5" s="101">
        <v>0</v>
      </c>
      <c r="D5" s="101">
        <v>0</v>
      </c>
      <c r="E5" s="101">
        <v>1</v>
      </c>
      <c r="F5" s="102">
        <v>1</v>
      </c>
      <c r="G5" s="102">
        <v>0</v>
      </c>
      <c r="H5" s="102">
        <v>0</v>
      </c>
    </row>
    <row r="6" spans="1:8" ht="17" x14ac:dyDescent="0.2">
      <c r="A6" s="100" t="s">
        <v>726</v>
      </c>
      <c r="B6" s="101">
        <v>0</v>
      </c>
      <c r="C6" s="101">
        <v>0</v>
      </c>
      <c r="D6" s="101">
        <v>0</v>
      </c>
      <c r="E6" s="101">
        <v>0</v>
      </c>
      <c r="F6" s="102">
        <v>0</v>
      </c>
      <c r="G6" s="102">
        <v>0</v>
      </c>
      <c r="H6" s="102">
        <v>0</v>
      </c>
    </row>
    <row r="7" spans="1:8" ht="17" x14ac:dyDescent="0.2">
      <c r="A7" s="100" t="s">
        <v>730</v>
      </c>
      <c r="B7" s="101">
        <v>1</v>
      </c>
      <c r="C7" s="101">
        <v>0</v>
      </c>
      <c r="D7" s="101">
        <v>0</v>
      </c>
      <c r="E7" s="101">
        <v>1</v>
      </c>
      <c r="F7" s="102">
        <v>0</v>
      </c>
      <c r="G7" s="102">
        <v>0</v>
      </c>
      <c r="H7" s="102">
        <v>0</v>
      </c>
    </row>
    <row r="8" spans="1:8" ht="17" x14ac:dyDescent="0.2">
      <c r="A8" s="100" t="s">
        <v>743</v>
      </c>
      <c r="B8" s="101">
        <v>0</v>
      </c>
      <c r="C8" s="101">
        <v>0</v>
      </c>
      <c r="D8" s="101">
        <v>0</v>
      </c>
      <c r="E8" s="101">
        <v>0</v>
      </c>
      <c r="F8" s="102">
        <v>0</v>
      </c>
      <c r="G8" s="102">
        <v>0</v>
      </c>
      <c r="H8" s="102">
        <v>0</v>
      </c>
    </row>
    <row r="9" spans="1:8" ht="17" x14ac:dyDescent="0.2">
      <c r="A9" s="100" t="s">
        <v>734</v>
      </c>
      <c r="B9" s="101">
        <v>1</v>
      </c>
      <c r="C9" s="101">
        <v>1</v>
      </c>
      <c r="D9" s="101">
        <v>0</v>
      </c>
      <c r="E9" s="101">
        <v>0</v>
      </c>
      <c r="F9" s="102">
        <v>1</v>
      </c>
      <c r="G9" s="102">
        <v>0</v>
      </c>
      <c r="H9" s="102">
        <v>0</v>
      </c>
    </row>
    <row r="10" spans="1:8" ht="17" x14ac:dyDescent="0.2">
      <c r="A10" s="100" t="s">
        <v>744</v>
      </c>
      <c r="B10" s="101">
        <v>0</v>
      </c>
      <c r="C10" s="101">
        <v>0</v>
      </c>
      <c r="D10" s="101">
        <v>0</v>
      </c>
      <c r="E10" s="101">
        <v>0</v>
      </c>
      <c r="F10" s="102">
        <v>0</v>
      </c>
      <c r="G10" s="102">
        <v>0</v>
      </c>
      <c r="H10" s="102">
        <v>0</v>
      </c>
    </row>
    <row r="11" spans="1:8" ht="17" x14ac:dyDescent="0.2">
      <c r="A11" s="100" t="s">
        <v>740</v>
      </c>
      <c r="B11" s="101">
        <v>1</v>
      </c>
      <c r="C11" s="101">
        <v>1</v>
      </c>
      <c r="D11" s="101">
        <v>0</v>
      </c>
      <c r="E11" s="101">
        <v>0</v>
      </c>
      <c r="F11" s="102">
        <v>0</v>
      </c>
      <c r="G11" s="102">
        <v>0</v>
      </c>
      <c r="H11" s="102">
        <v>0</v>
      </c>
    </row>
    <row r="12" spans="1:8" ht="17" x14ac:dyDescent="0.2">
      <c r="A12" s="100" t="s">
        <v>594</v>
      </c>
      <c r="B12" s="101">
        <v>1</v>
      </c>
      <c r="C12" s="101">
        <v>1</v>
      </c>
      <c r="D12" s="101">
        <v>0</v>
      </c>
      <c r="E12" s="101">
        <v>1</v>
      </c>
      <c r="F12" s="102">
        <v>1</v>
      </c>
      <c r="G12" s="102">
        <v>0</v>
      </c>
      <c r="H12" s="102">
        <v>0</v>
      </c>
    </row>
    <row r="13" spans="1:8" ht="17" x14ac:dyDescent="0.2">
      <c r="A13" s="100" t="s">
        <v>735</v>
      </c>
      <c r="B13" s="101">
        <v>1</v>
      </c>
      <c r="C13" s="101">
        <v>0</v>
      </c>
      <c r="D13" s="101">
        <v>0</v>
      </c>
      <c r="E13" s="101">
        <v>1</v>
      </c>
      <c r="F13" s="102">
        <v>0</v>
      </c>
      <c r="G13" s="102">
        <v>0</v>
      </c>
      <c r="H13" s="102">
        <v>0</v>
      </c>
    </row>
    <row r="14" spans="1:8" ht="17" x14ac:dyDescent="0.2">
      <c r="A14" s="100" t="s">
        <v>745</v>
      </c>
      <c r="B14" s="101">
        <v>1</v>
      </c>
      <c r="C14" s="101">
        <v>0</v>
      </c>
      <c r="D14" s="101">
        <v>0</v>
      </c>
      <c r="E14" s="101">
        <v>0</v>
      </c>
      <c r="F14" s="102">
        <v>1</v>
      </c>
      <c r="G14" s="102">
        <v>0</v>
      </c>
      <c r="H14" s="102">
        <v>0</v>
      </c>
    </row>
    <row r="15" spans="1:8" ht="17" x14ac:dyDescent="0.2">
      <c r="A15" s="100" t="s">
        <v>736</v>
      </c>
      <c r="B15" s="101">
        <v>1</v>
      </c>
      <c r="C15" s="101">
        <v>1</v>
      </c>
      <c r="D15" s="101">
        <v>0</v>
      </c>
      <c r="E15" s="101">
        <v>0</v>
      </c>
      <c r="F15" s="102">
        <v>1</v>
      </c>
      <c r="G15" s="102">
        <v>0</v>
      </c>
      <c r="H15" s="102">
        <v>0</v>
      </c>
    </row>
    <row r="16" spans="1:8" ht="17" x14ac:dyDescent="0.2">
      <c r="A16" s="100" t="s">
        <v>742</v>
      </c>
      <c r="B16" s="101">
        <v>1</v>
      </c>
      <c r="C16" s="101">
        <v>0</v>
      </c>
      <c r="D16" s="101">
        <v>0</v>
      </c>
      <c r="E16" s="101">
        <v>0</v>
      </c>
      <c r="F16" s="102">
        <v>0</v>
      </c>
      <c r="G16" s="102">
        <v>0</v>
      </c>
      <c r="H16" s="102">
        <v>0</v>
      </c>
    </row>
    <row r="17" spans="1:8" ht="17" x14ac:dyDescent="0.2">
      <c r="A17" s="100" t="s">
        <v>746</v>
      </c>
      <c r="B17" s="101">
        <v>0</v>
      </c>
      <c r="C17" s="101">
        <v>0</v>
      </c>
      <c r="D17" s="101">
        <v>0</v>
      </c>
      <c r="E17" s="101">
        <v>0</v>
      </c>
      <c r="F17" s="102">
        <v>0</v>
      </c>
      <c r="G17" s="102">
        <v>0</v>
      </c>
      <c r="H17" s="102">
        <v>0</v>
      </c>
    </row>
    <row r="18" spans="1:8" ht="17" x14ac:dyDescent="0.2">
      <c r="A18" s="100" t="s">
        <v>728</v>
      </c>
      <c r="B18" s="101">
        <v>0</v>
      </c>
      <c r="C18" s="101">
        <v>0</v>
      </c>
      <c r="D18" s="101">
        <v>1</v>
      </c>
      <c r="E18" s="101">
        <v>0</v>
      </c>
      <c r="F18" s="102">
        <v>0</v>
      </c>
      <c r="G18" s="102">
        <v>1</v>
      </c>
      <c r="H18" s="102">
        <v>1</v>
      </c>
    </row>
    <row r="19" spans="1:8" ht="17" x14ac:dyDescent="0.2">
      <c r="A19" s="100" t="s">
        <v>729</v>
      </c>
      <c r="B19" s="101">
        <v>0</v>
      </c>
      <c r="C19" s="101">
        <v>0</v>
      </c>
      <c r="D19" s="101">
        <v>0</v>
      </c>
      <c r="E19" s="101">
        <v>0</v>
      </c>
      <c r="F19" s="102">
        <v>0</v>
      </c>
      <c r="G19" s="102">
        <v>1</v>
      </c>
      <c r="H19" s="102">
        <v>1</v>
      </c>
    </row>
    <row r="20" spans="1:8" ht="17" x14ac:dyDescent="0.2">
      <c r="A20" s="100" t="s">
        <v>727</v>
      </c>
      <c r="B20" s="101">
        <v>0</v>
      </c>
      <c r="C20" s="101">
        <v>0</v>
      </c>
      <c r="D20" s="101">
        <v>1</v>
      </c>
      <c r="E20" s="101">
        <v>0</v>
      </c>
      <c r="F20" s="102">
        <v>0</v>
      </c>
      <c r="G20" s="102">
        <v>1</v>
      </c>
      <c r="H20" s="102">
        <v>1</v>
      </c>
    </row>
    <row r="21" spans="1:8" ht="17" x14ac:dyDescent="0.2">
      <c r="A21" s="100" t="s">
        <v>723</v>
      </c>
      <c r="B21" s="101">
        <v>0</v>
      </c>
      <c r="C21" s="101">
        <v>0</v>
      </c>
      <c r="D21" s="101">
        <v>0</v>
      </c>
      <c r="E21" s="101">
        <v>0</v>
      </c>
      <c r="F21" s="102">
        <v>0</v>
      </c>
      <c r="G21" s="102">
        <v>1</v>
      </c>
      <c r="H21" s="102">
        <v>1</v>
      </c>
    </row>
    <row r="22" spans="1:8" ht="17" x14ac:dyDescent="0.2">
      <c r="A22" s="100" t="s">
        <v>747</v>
      </c>
      <c r="B22" s="101">
        <v>0</v>
      </c>
      <c r="C22" s="101">
        <v>0</v>
      </c>
      <c r="D22" s="101">
        <v>0</v>
      </c>
      <c r="E22" s="101">
        <v>0</v>
      </c>
      <c r="F22" s="102">
        <v>0</v>
      </c>
      <c r="G22" s="102">
        <v>0</v>
      </c>
      <c r="H22" s="102">
        <v>0</v>
      </c>
    </row>
    <row r="23" spans="1:8" ht="17" x14ac:dyDescent="0.2">
      <c r="A23" s="100" t="s">
        <v>440</v>
      </c>
      <c r="B23" s="101">
        <v>1</v>
      </c>
      <c r="C23" s="101">
        <v>1</v>
      </c>
      <c r="D23" s="101">
        <v>0</v>
      </c>
      <c r="E23" s="101">
        <v>0</v>
      </c>
      <c r="F23" s="102">
        <v>0</v>
      </c>
      <c r="G23" s="102">
        <v>0</v>
      </c>
      <c r="H23" s="102">
        <v>0</v>
      </c>
    </row>
    <row r="24" spans="1:8" ht="17" x14ac:dyDescent="0.2">
      <c r="A24" s="100" t="s">
        <v>526</v>
      </c>
      <c r="B24" s="101">
        <v>1</v>
      </c>
      <c r="C24" s="101">
        <v>1</v>
      </c>
      <c r="D24" s="101">
        <v>0</v>
      </c>
      <c r="E24" s="101">
        <v>1</v>
      </c>
      <c r="F24" s="102">
        <v>1</v>
      </c>
      <c r="G24" s="102">
        <v>0</v>
      </c>
      <c r="H24" s="102">
        <v>0</v>
      </c>
    </row>
    <row r="25" spans="1:8" ht="17" x14ac:dyDescent="0.2">
      <c r="A25" s="100" t="s">
        <v>732</v>
      </c>
      <c r="B25" s="101">
        <v>1</v>
      </c>
      <c r="C25" s="101">
        <v>1</v>
      </c>
      <c r="D25" s="101">
        <v>0</v>
      </c>
      <c r="E25" s="101">
        <v>0</v>
      </c>
      <c r="F25" s="102">
        <v>0</v>
      </c>
      <c r="G25" s="102">
        <v>0</v>
      </c>
      <c r="H25" s="102">
        <v>0</v>
      </c>
    </row>
    <row r="26" spans="1:8" ht="17" x14ac:dyDescent="0.2">
      <c r="A26" s="100" t="s">
        <v>731</v>
      </c>
      <c r="B26" s="101">
        <v>1</v>
      </c>
      <c r="C26" s="101">
        <v>0</v>
      </c>
      <c r="D26" s="101">
        <v>1</v>
      </c>
      <c r="E26" s="101">
        <v>1</v>
      </c>
      <c r="F26" s="102">
        <v>1</v>
      </c>
      <c r="G26" s="102">
        <v>0</v>
      </c>
      <c r="H26" s="102">
        <v>0</v>
      </c>
    </row>
    <row r="27" spans="1:8" ht="17" x14ac:dyDescent="0.2">
      <c r="A27" s="100" t="s">
        <v>748</v>
      </c>
      <c r="B27" s="101">
        <v>1</v>
      </c>
      <c r="C27" s="101">
        <v>0</v>
      </c>
      <c r="D27" s="101">
        <v>0</v>
      </c>
      <c r="E27" s="101">
        <v>0</v>
      </c>
      <c r="F27" s="102">
        <v>0</v>
      </c>
      <c r="G27" s="102">
        <v>0</v>
      </c>
      <c r="H27" s="102">
        <v>0</v>
      </c>
    </row>
    <row r="28" spans="1:8" ht="17" x14ac:dyDescent="0.2">
      <c r="A28" s="100" t="s">
        <v>737</v>
      </c>
      <c r="B28" s="101">
        <v>0</v>
      </c>
      <c r="C28" s="101">
        <v>0</v>
      </c>
      <c r="D28" s="101">
        <v>0</v>
      </c>
      <c r="E28" s="101">
        <v>0</v>
      </c>
      <c r="F28" s="102">
        <v>0</v>
      </c>
      <c r="G28" s="102">
        <v>0</v>
      </c>
      <c r="H28" s="102">
        <v>0</v>
      </c>
    </row>
    <row r="29" spans="1:8" ht="17" x14ac:dyDescent="0.2">
      <c r="A29" s="100" t="s">
        <v>401</v>
      </c>
      <c r="B29" s="101">
        <v>1</v>
      </c>
      <c r="C29" s="101">
        <v>0</v>
      </c>
      <c r="D29" s="101">
        <v>0</v>
      </c>
      <c r="E29" s="101">
        <v>0</v>
      </c>
      <c r="F29" s="102">
        <v>0</v>
      </c>
      <c r="G29" s="102">
        <v>0</v>
      </c>
      <c r="H29" s="102">
        <v>0</v>
      </c>
    </row>
    <row r="30" spans="1:8" ht="17" x14ac:dyDescent="0.2">
      <c r="A30" s="100" t="s">
        <v>749</v>
      </c>
      <c r="B30" s="101">
        <v>0</v>
      </c>
      <c r="C30" s="101">
        <v>0</v>
      </c>
      <c r="D30" s="101">
        <v>0</v>
      </c>
      <c r="E30" s="101">
        <v>0</v>
      </c>
      <c r="F30" s="102">
        <v>0</v>
      </c>
      <c r="G30" s="102">
        <v>0</v>
      </c>
      <c r="H30" s="102">
        <v>0</v>
      </c>
    </row>
    <row r="31" spans="1:8" ht="17" x14ac:dyDescent="0.2">
      <c r="A31" s="100" t="s">
        <v>739</v>
      </c>
      <c r="B31" s="101">
        <v>0</v>
      </c>
      <c r="C31" s="101">
        <v>0</v>
      </c>
      <c r="D31" s="101">
        <v>0</v>
      </c>
      <c r="E31" s="101">
        <v>0</v>
      </c>
      <c r="F31" s="102">
        <v>0</v>
      </c>
      <c r="G31" s="102">
        <v>0</v>
      </c>
      <c r="H31" s="102">
        <v>0</v>
      </c>
    </row>
    <row r="32" spans="1:8" ht="17" x14ac:dyDescent="0.2">
      <c r="A32" s="100" t="s">
        <v>750</v>
      </c>
      <c r="B32" s="101">
        <v>0</v>
      </c>
      <c r="C32" s="101">
        <v>0</v>
      </c>
      <c r="D32" s="101">
        <v>0</v>
      </c>
      <c r="E32" s="101">
        <v>0</v>
      </c>
      <c r="F32" s="102">
        <v>0</v>
      </c>
      <c r="G32" s="102">
        <v>0</v>
      </c>
      <c r="H32" s="102">
        <v>0</v>
      </c>
    </row>
    <row r="33" spans="1:8" ht="17" x14ac:dyDescent="0.2">
      <c r="A33" s="100" t="s">
        <v>733</v>
      </c>
      <c r="B33" s="101">
        <v>0</v>
      </c>
      <c r="C33" s="101">
        <v>0</v>
      </c>
      <c r="D33" s="101">
        <v>0</v>
      </c>
      <c r="E33" s="101">
        <v>0</v>
      </c>
      <c r="F33" s="102">
        <v>0</v>
      </c>
      <c r="G33" s="102">
        <v>0</v>
      </c>
      <c r="H33" s="102">
        <v>0</v>
      </c>
    </row>
    <row r="34" spans="1:8" ht="17" x14ac:dyDescent="0.2">
      <c r="A34" s="100" t="s">
        <v>738</v>
      </c>
      <c r="B34" s="101">
        <v>1</v>
      </c>
      <c r="C34" s="101">
        <v>0</v>
      </c>
      <c r="D34" s="101">
        <v>0</v>
      </c>
      <c r="E34" s="101">
        <v>0</v>
      </c>
      <c r="F34" s="102">
        <v>0</v>
      </c>
      <c r="G34" s="102">
        <v>0</v>
      </c>
      <c r="H34" s="102">
        <v>0</v>
      </c>
    </row>
    <row r="35" spans="1:8" ht="17" x14ac:dyDescent="0.2">
      <c r="A35" s="100" t="s">
        <v>724</v>
      </c>
      <c r="B35" s="101">
        <v>1</v>
      </c>
      <c r="C35" s="101">
        <v>1</v>
      </c>
      <c r="D35" s="101">
        <v>0</v>
      </c>
      <c r="E35" s="101">
        <v>0</v>
      </c>
      <c r="F35" s="102">
        <v>0</v>
      </c>
      <c r="G35" s="102">
        <v>0</v>
      </c>
      <c r="H35" s="102">
        <v>0</v>
      </c>
    </row>
    <row r="36" spans="1:8" ht="17" x14ac:dyDescent="0.2">
      <c r="A36" s="100" t="s">
        <v>506</v>
      </c>
      <c r="B36" s="101">
        <v>1</v>
      </c>
      <c r="C36" s="101">
        <v>1</v>
      </c>
      <c r="D36" s="101">
        <v>0</v>
      </c>
      <c r="E36" s="101">
        <v>0</v>
      </c>
      <c r="F36" s="102">
        <v>0</v>
      </c>
      <c r="G36" s="102">
        <v>0</v>
      </c>
      <c r="H36" s="102">
        <v>0</v>
      </c>
    </row>
  </sheetData>
  <sortState ref="A2:A80">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election activeCell="V14" sqref="V14"/>
    </sheetView>
  </sheetViews>
  <sheetFormatPr baseColWidth="10" defaultColWidth="8.83203125" defaultRowHeight="15" x14ac:dyDescent="0.2"/>
  <cols>
    <col min="1" max="1" width="12.33203125" customWidth="1"/>
    <col min="2" max="2" width="28.5" customWidth="1"/>
  </cols>
  <sheetData>
    <row r="1" spans="1:2" x14ac:dyDescent="0.2">
      <c r="A1" s="17" t="s">
        <v>752</v>
      </c>
      <c r="B1" t="s">
        <v>907</v>
      </c>
    </row>
    <row r="2" spans="1:2" x14ac:dyDescent="0.2">
      <c r="A2" s="18" t="s">
        <v>753</v>
      </c>
      <c r="B2" s="19">
        <v>10</v>
      </c>
    </row>
    <row r="3" spans="1:2" x14ac:dyDescent="0.2">
      <c r="A3" s="18" t="s">
        <v>754</v>
      </c>
      <c r="B3" s="19">
        <v>7</v>
      </c>
    </row>
    <row r="4" spans="1:2" x14ac:dyDescent="0.2">
      <c r="A4" s="18" t="s">
        <v>755</v>
      </c>
      <c r="B4" s="19">
        <v>12</v>
      </c>
    </row>
    <row r="5" spans="1:2" x14ac:dyDescent="0.2">
      <c r="A5" s="18" t="s">
        <v>756</v>
      </c>
      <c r="B5" s="19">
        <v>15</v>
      </c>
    </row>
    <row r="6" spans="1:2" x14ac:dyDescent="0.2">
      <c r="A6" s="18" t="s">
        <v>757</v>
      </c>
      <c r="B6" s="19">
        <v>125</v>
      </c>
    </row>
    <row r="7" spans="1:2" x14ac:dyDescent="0.2">
      <c r="A7" s="18" t="s">
        <v>906</v>
      </c>
      <c r="B7" s="19"/>
    </row>
    <row r="8" spans="1:2" x14ac:dyDescent="0.2">
      <c r="A8" s="18" t="s">
        <v>758</v>
      </c>
      <c r="B8" s="19">
        <v>169</v>
      </c>
    </row>
    <row r="10" spans="1:2" x14ac:dyDescent="0.2">
      <c r="A10" s="17" t="s">
        <v>752</v>
      </c>
      <c r="B10" t="s">
        <v>908</v>
      </c>
    </row>
    <row r="11" spans="1:2" x14ac:dyDescent="0.2">
      <c r="A11" s="18" t="s">
        <v>753</v>
      </c>
      <c r="B11" s="19">
        <v>26</v>
      </c>
    </row>
    <row r="12" spans="1:2" x14ac:dyDescent="0.2">
      <c r="A12" s="18" t="s">
        <v>754</v>
      </c>
      <c r="B12" s="19">
        <v>5</v>
      </c>
    </row>
    <row r="13" spans="1:2" x14ac:dyDescent="0.2">
      <c r="A13" s="18" t="s">
        <v>755</v>
      </c>
      <c r="B13" s="19">
        <v>37</v>
      </c>
    </row>
    <row r="14" spans="1:2" x14ac:dyDescent="0.2">
      <c r="A14" s="18" t="s">
        <v>756</v>
      </c>
      <c r="B14" s="19">
        <v>31</v>
      </c>
    </row>
    <row r="15" spans="1:2" x14ac:dyDescent="0.2">
      <c r="A15" s="18" t="s">
        <v>757</v>
      </c>
      <c r="B15" s="19">
        <v>70</v>
      </c>
    </row>
    <row r="16" spans="1:2" x14ac:dyDescent="0.2">
      <c r="A16" s="18" t="s">
        <v>906</v>
      </c>
      <c r="B16" s="19"/>
    </row>
    <row r="17" spans="1:2" x14ac:dyDescent="0.2">
      <c r="A17" s="18" t="s">
        <v>758</v>
      </c>
      <c r="B17" s="19">
        <v>169</v>
      </c>
    </row>
    <row r="19" spans="1:2" x14ac:dyDescent="0.2">
      <c r="A19" s="17" t="s">
        <v>752</v>
      </c>
      <c r="B19" t="s">
        <v>909</v>
      </c>
    </row>
    <row r="20" spans="1:2" x14ac:dyDescent="0.2">
      <c r="A20" s="18" t="s">
        <v>753</v>
      </c>
      <c r="B20" s="19">
        <v>143</v>
      </c>
    </row>
    <row r="21" spans="1:2" x14ac:dyDescent="0.2">
      <c r="A21" s="18" t="s">
        <v>754</v>
      </c>
      <c r="B21" s="19">
        <v>23</v>
      </c>
    </row>
    <row r="22" spans="1:2" x14ac:dyDescent="0.2">
      <c r="A22" s="18" t="s">
        <v>755</v>
      </c>
      <c r="B22" s="19">
        <v>3</v>
      </c>
    </row>
    <row r="23" spans="1:2" x14ac:dyDescent="0.2">
      <c r="A23" s="18" t="s">
        <v>906</v>
      </c>
      <c r="B23" s="19"/>
    </row>
    <row r="24" spans="1:2" x14ac:dyDescent="0.2">
      <c r="A24" s="18" t="s">
        <v>758</v>
      </c>
      <c r="B24" s="19">
        <v>169</v>
      </c>
    </row>
    <row r="26" spans="1:2" x14ac:dyDescent="0.2">
      <c r="A26" s="17" t="s">
        <v>752</v>
      </c>
      <c r="B26" t="s">
        <v>910</v>
      </c>
    </row>
    <row r="27" spans="1:2" x14ac:dyDescent="0.2">
      <c r="A27" s="18" t="s">
        <v>753</v>
      </c>
      <c r="B27" s="19">
        <v>31</v>
      </c>
    </row>
    <row r="28" spans="1:2" x14ac:dyDescent="0.2">
      <c r="A28" s="18" t="s">
        <v>754</v>
      </c>
      <c r="B28" s="19">
        <v>42</v>
      </c>
    </row>
    <row r="29" spans="1:2" x14ac:dyDescent="0.2">
      <c r="A29" s="18" t="s">
        <v>755</v>
      </c>
      <c r="B29" s="19">
        <v>35</v>
      </c>
    </row>
    <row r="30" spans="1:2" x14ac:dyDescent="0.2">
      <c r="A30" s="18" t="s">
        <v>756</v>
      </c>
      <c r="B30" s="19">
        <v>39</v>
      </c>
    </row>
    <row r="31" spans="1:2" x14ac:dyDescent="0.2">
      <c r="A31" s="18" t="s">
        <v>757</v>
      </c>
      <c r="B31" s="19">
        <v>22</v>
      </c>
    </row>
    <row r="32" spans="1:2" x14ac:dyDescent="0.2">
      <c r="A32" s="18" t="s">
        <v>906</v>
      </c>
      <c r="B32" s="19"/>
    </row>
    <row r="33" spans="1:2" x14ac:dyDescent="0.2">
      <c r="A33" s="18" t="s">
        <v>758</v>
      </c>
      <c r="B33" s="19">
        <v>169</v>
      </c>
    </row>
    <row r="35" spans="1:2" x14ac:dyDescent="0.2">
      <c r="A35" s="17" t="s">
        <v>752</v>
      </c>
      <c r="B35" t="s">
        <v>911</v>
      </c>
    </row>
    <row r="36" spans="1:2" x14ac:dyDescent="0.2">
      <c r="A36" s="18" t="s">
        <v>753</v>
      </c>
      <c r="B36" s="19">
        <v>25</v>
      </c>
    </row>
    <row r="37" spans="1:2" x14ac:dyDescent="0.2">
      <c r="A37" s="18" t="s">
        <v>754</v>
      </c>
      <c r="B37" s="19">
        <v>31</v>
      </c>
    </row>
    <row r="38" spans="1:2" x14ac:dyDescent="0.2">
      <c r="A38" s="18" t="s">
        <v>755</v>
      </c>
      <c r="B38" s="19">
        <v>36</v>
      </c>
    </row>
    <row r="39" spans="1:2" x14ac:dyDescent="0.2">
      <c r="A39" s="18" t="s">
        <v>756</v>
      </c>
      <c r="B39" s="19">
        <v>48</v>
      </c>
    </row>
    <row r="40" spans="1:2" x14ac:dyDescent="0.2">
      <c r="A40" s="18" t="s">
        <v>757</v>
      </c>
      <c r="B40" s="19">
        <v>29</v>
      </c>
    </row>
    <row r="41" spans="1:2" x14ac:dyDescent="0.2">
      <c r="A41" s="18" t="s">
        <v>906</v>
      </c>
      <c r="B41" s="19"/>
    </row>
    <row r="42" spans="1:2" x14ac:dyDescent="0.2">
      <c r="A42" s="18" t="s">
        <v>758</v>
      </c>
      <c r="B42" s="19">
        <v>169</v>
      </c>
    </row>
    <row r="44" spans="1:2" x14ac:dyDescent="0.2">
      <c r="A44" s="17" t="s">
        <v>752</v>
      </c>
      <c r="B44" t="s">
        <v>912</v>
      </c>
    </row>
    <row r="45" spans="1:2" x14ac:dyDescent="0.2">
      <c r="A45" s="18" t="s">
        <v>753</v>
      </c>
      <c r="B45" s="19">
        <v>140</v>
      </c>
    </row>
    <row r="46" spans="1:2" x14ac:dyDescent="0.2">
      <c r="A46" s="18" t="s">
        <v>754</v>
      </c>
      <c r="B46" s="19">
        <v>13</v>
      </c>
    </row>
    <row r="47" spans="1:2" x14ac:dyDescent="0.2">
      <c r="A47" s="18" t="s">
        <v>755</v>
      </c>
      <c r="B47" s="19">
        <v>12</v>
      </c>
    </row>
    <row r="48" spans="1:2" x14ac:dyDescent="0.2">
      <c r="A48" s="18" t="s">
        <v>756</v>
      </c>
      <c r="B48" s="19">
        <v>3</v>
      </c>
    </row>
    <row r="49" spans="1:2" x14ac:dyDescent="0.2">
      <c r="A49" s="18" t="s">
        <v>757</v>
      </c>
      <c r="B49" s="19">
        <v>1</v>
      </c>
    </row>
    <row r="50" spans="1:2" x14ac:dyDescent="0.2">
      <c r="A50" s="18" t="s">
        <v>906</v>
      </c>
      <c r="B50" s="19"/>
    </row>
    <row r="51" spans="1:2" x14ac:dyDescent="0.2">
      <c r="A51" s="18" t="s">
        <v>758</v>
      </c>
      <c r="B51" s="19">
        <v>169</v>
      </c>
    </row>
    <row r="53" spans="1:2" x14ac:dyDescent="0.2">
      <c r="A53" s="17" t="s">
        <v>752</v>
      </c>
      <c r="B53" t="s">
        <v>913</v>
      </c>
    </row>
    <row r="54" spans="1:2" x14ac:dyDescent="0.2">
      <c r="A54" s="18" t="s">
        <v>753</v>
      </c>
      <c r="B54" s="19">
        <v>140</v>
      </c>
    </row>
    <row r="55" spans="1:2" x14ac:dyDescent="0.2">
      <c r="A55" s="18" t="s">
        <v>754</v>
      </c>
      <c r="B55" s="19">
        <v>13</v>
      </c>
    </row>
    <row r="56" spans="1:2" x14ac:dyDescent="0.2">
      <c r="A56" s="18" t="s">
        <v>755</v>
      </c>
      <c r="B56" s="19">
        <v>12</v>
      </c>
    </row>
    <row r="57" spans="1:2" x14ac:dyDescent="0.2">
      <c r="A57" s="18" t="s">
        <v>756</v>
      </c>
      <c r="B57" s="19">
        <v>3</v>
      </c>
    </row>
    <row r="58" spans="1:2" x14ac:dyDescent="0.2">
      <c r="A58" s="18" t="s">
        <v>757</v>
      </c>
      <c r="B58" s="19">
        <v>1</v>
      </c>
    </row>
    <row r="59" spans="1:2" x14ac:dyDescent="0.2">
      <c r="A59" s="18" t="s">
        <v>906</v>
      </c>
      <c r="B59" s="19"/>
    </row>
    <row r="60" spans="1:2" x14ac:dyDescent="0.2">
      <c r="A60" s="18" t="s">
        <v>758</v>
      </c>
      <c r="B60" s="19">
        <v>169</v>
      </c>
    </row>
  </sheetData>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90" zoomScaleNormal="90" workbookViewId="0">
      <selection activeCell="L6" sqref="L6"/>
    </sheetView>
  </sheetViews>
  <sheetFormatPr baseColWidth="10" defaultColWidth="8.83203125" defaultRowHeight="15" x14ac:dyDescent="0.2"/>
  <cols>
    <col min="1" max="1" width="29.5" bestFit="1" customWidth="1"/>
    <col min="2" max="2" width="13" bestFit="1" customWidth="1"/>
    <col min="3" max="3" width="11.1640625" bestFit="1" customWidth="1"/>
    <col min="4" max="4" width="14.6640625" bestFit="1" customWidth="1"/>
    <col min="5" max="5" width="13.33203125" bestFit="1" customWidth="1"/>
    <col min="6" max="6" width="10.1640625" bestFit="1" customWidth="1"/>
    <col min="7" max="7" width="11" bestFit="1" customWidth="1"/>
    <col min="8" max="8" width="10" bestFit="1" customWidth="1"/>
  </cols>
  <sheetData>
    <row r="1" spans="1:8" ht="24" x14ac:dyDescent="0.2">
      <c r="A1" s="54" t="s">
        <v>137</v>
      </c>
      <c r="B1" s="55" t="s">
        <v>848</v>
      </c>
      <c r="C1" s="56" t="s">
        <v>751</v>
      </c>
      <c r="D1" s="57" t="s">
        <v>853</v>
      </c>
      <c r="E1" s="58" t="s">
        <v>849</v>
      </c>
      <c r="F1" s="59" t="s">
        <v>850</v>
      </c>
      <c r="G1" s="60" t="s">
        <v>851</v>
      </c>
      <c r="H1" s="61" t="s">
        <v>852</v>
      </c>
    </row>
    <row r="2" spans="1:8" ht="24" x14ac:dyDescent="0.3">
      <c r="A2" s="33" t="s">
        <v>0</v>
      </c>
      <c r="B2" s="34">
        <f>SUMIF('Detailed Techniques'!$B$2:$B$170,"*"&amp;'DS-Tool-Tactic-Coverage'!A2&amp;"*",'Detailed Techniques'!$L$2:$L$170)/(COUNTIF('Detailed Techniques'!$B$2:$B$170,"*"&amp;'DS-Tool-Tactic-Coverage'!A2&amp;"*"))</f>
        <v>0.89047619047619053</v>
      </c>
      <c r="C2" s="34">
        <f>SUMIF('Detailed Techniques'!$B$2:$B$170,"*"&amp;'DS-Tool-Tactic-Coverage'!A2&amp;"*",'Detailed Techniques'!$N$2:$N$170)/(COUNTIF('Detailed Techniques'!$B$2:$B$170,"*"&amp;'DS-Tool-Tactic-Coverage'!A2&amp;"*"))</f>
        <v>0.77299783549783541</v>
      </c>
      <c r="D2" s="34">
        <f>SUMIF('Detailed Techniques'!$B$2:$B$170,"*"&amp;'DS-Tool-Tactic-Coverage'!A2&amp;"*",'Detailed Techniques'!$P$2:$P$170)/(COUNTIF('Detailed Techniques'!$B$2:$B$170,"*"&amp;'DS-Tool-Tactic-Coverage'!A2&amp;"*"))</f>
        <v>7.7922077922077922E-3</v>
      </c>
      <c r="E2" s="34">
        <f>SUMIF('Detailed Techniques'!$B$2:$B$170,"*"&amp;'DS-Tool-Tactic-Coverage'!A2&amp;"*",'Detailed Techniques'!$R$2:$R$170)/(COUNTIF('Detailed Techniques'!$B$2:$B$170,"*"&amp;'DS-Tool-Tactic-Coverage'!A2&amp;"*"))</f>
        <v>0.46314935064935059</v>
      </c>
      <c r="F2" s="34">
        <f>SUMIF('Detailed Techniques'!$B$2:$B$170,"*"&amp;'DS-Tool-Tactic-Coverage'!A2&amp;"*",'Detailed Techniques'!$T$2:$T$170)/(COUNTIF('Detailed Techniques'!$B$2:$B$170,"*"&amp;'DS-Tool-Tactic-Coverage'!A2&amp;"*"))</f>
        <v>0.55822510822510818</v>
      </c>
      <c r="G2" s="34">
        <f>SUMIF('Detailed Techniques'!$B$2:$B$170,"*"&amp;'DS-Tool-Tactic-Coverage'!A2&amp;"*",'Detailed Techniques'!$V$2:$V$170)/(COUNTIF('Detailed Techniques'!$B$2:$B$170,"*"&amp;'DS-Tool-Tactic-Coverage'!A2&amp;"*"))</f>
        <v>1.1038961038961039E-2</v>
      </c>
      <c r="H2" s="34">
        <f>SUMIF('Detailed Techniques'!$B$2:$B$170,"*"&amp;'DS-Tool-Tactic-Coverage'!A2&amp;"*",'Detailed Techniques'!$X$2:$X$170)/(COUNTIF('Detailed Techniques'!$B$2:$B$170,"*"&amp;'DS-Tool-Tactic-Coverage'!A2&amp;"*"))</f>
        <v>1.1038961038961039E-2</v>
      </c>
    </row>
    <row r="3" spans="1:8" ht="24" x14ac:dyDescent="0.3">
      <c r="A3" s="33" t="s">
        <v>1</v>
      </c>
      <c r="B3" s="34">
        <f>SUMIF('Detailed Techniques'!$B$2:$B$170,"*"&amp;'DS-Tool-Tactic-Coverage'!A3&amp;"*",'Detailed Techniques'!$L$2:$L$170)/(COUNTIF('Detailed Techniques'!$B$2:$B$170,"*"&amp;'DS-Tool-Tactic-Coverage'!A3&amp;"*"))</f>
        <v>0.93030303030303041</v>
      </c>
      <c r="C3" s="34">
        <f>SUMIF('Detailed Techniques'!$B$2:$B$170,"*"&amp;'DS-Tool-Tactic-Coverage'!A3&amp;"*",'Detailed Techniques'!$N$2:$N$170)/(COUNTIF('Detailed Techniques'!$B$2:$B$170,"*"&amp;'DS-Tool-Tactic-Coverage'!A3&amp;"*"))</f>
        <v>0.80681818181818177</v>
      </c>
      <c r="D3" s="34">
        <f>SUMIF('Detailed Techniques'!$B$2:$B$170,"*"&amp;'DS-Tool-Tactic-Coverage'!A3&amp;"*",'Detailed Techniques'!$P$2:$P$170)/(COUNTIF('Detailed Techniques'!$B$2:$B$170,"*"&amp;'DS-Tool-Tactic-Coverage'!A3&amp;"*"))</f>
        <v>9.0909090909090922E-3</v>
      </c>
      <c r="E3" s="34">
        <f>SUMIF('Detailed Techniques'!$B$2:$B$170,"*"&amp;'DS-Tool-Tactic-Coverage'!A3&amp;"*",'Detailed Techniques'!$R$2:$R$170)/(COUNTIF('Detailed Techniques'!$B$2:$B$170,"*"&amp;'DS-Tool-Tactic-Coverage'!A3&amp;"*"))</f>
        <v>0.55833333333333335</v>
      </c>
      <c r="F3" s="34">
        <f>SUMIF('Detailed Techniques'!$B$2:$B$170,"*"&amp;'DS-Tool-Tactic-Coverage'!A3&amp;"*",'Detailed Techniques'!$T$2:$T$170)/(COUNTIF('Detailed Techniques'!$B$2:$B$170,"*"&amp;'DS-Tool-Tactic-Coverage'!A3&amp;"*"))</f>
        <v>0.62348484848484853</v>
      </c>
      <c r="G3" s="34">
        <f>SUMIF('Detailed Techniques'!$B$2:$B$170,"*"&amp;'DS-Tool-Tactic-Coverage'!A3&amp;"*",'Detailed Techniques'!$V$2:$V$170)/(COUNTIF('Detailed Techniques'!$B$2:$B$170,"*"&amp;'DS-Tool-Tactic-Coverage'!A3&amp;"*"))</f>
        <v>9.0909090909090922E-3</v>
      </c>
      <c r="H3" s="34">
        <f>SUMIF('Detailed Techniques'!$B$2:$B$170,"*"&amp;'DS-Tool-Tactic-Coverage'!A3&amp;"*",'Detailed Techniques'!$X$2:$X$170)/(COUNTIF('Detailed Techniques'!$B$2:$B$170,"*"&amp;'DS-Tool-Tactic-Coverage'!A3&amp;"*"))</f>
        <v>9.0909090909090922E-3</v>
      </c>
    </row>
    <row r="4" spans="1:8" ht="24" x14ac:dyDescent="0.3">
      <c r="A4" s="33" t="s">
        <v>2</v>
      </c>
      <c r="B4" s="34">
        <f>SUMIF('Detailed Techniques'!$B$2:$B$170,"*"&amp;'DS-Tool-Tactic-Coverage'!A4&amp;"*",'Detailed Techniques'!$L$2:$L$170)/(COUNTIF('Detailed Techniques'!$B$2:$B$170,"*"&amp;'DS-Tool-Tactic-Coverage'!A4&amp;"*"))</f>
        <v>0.85031746031746025</v>
      </c>
      <c r="C4" s="34">
        <f>SUMIF('Detailed Techniques'!$B$2:$B$170,"*"&amp;'DS-Tool-Tactic-Coverage'!A4&amp;"*",'Detailed Techniques'!$N$2:$N$170)/(COUNTIF('Detailed Techniques'!$B$2:$B$170,"*"&amp;'DS-Tool-Tactic-Coverage'!A4&amp;"*"))</f>
        <v>0.615079365079365</v>
      </c>
      <c r="D4" s="34">
        <f>SUMIF('Detailed Techniques'!$B$2:$B$170,"*"&amp;'DS-Tool-Tactic-Coverage'!A4&amp;"*",'Detailed Techniques'!$P$2:$P$170)/(COUNTIF('Detailed Techniques'!$B$2:$B$170,"*"&amp;'DS-Tool-Tactic-Coverage'!A4&amp;"*"))</f>
        <v>1.5026455026455027E-2</v>
      </c>
      <c r="E4" s="34">
        <f>SUMIF('Detailed Techniques'!$B$2:$B$170,"*"&amp;'DS-Tool-Tactic-Coverage'!A4&amp;"*",'Detailed Techniques'!$R$2:$R$170)/(COUNTIF('Detailed Techniques'!$B$2:$B$170,"*"&amp;'DS-Tool-Tactic-Coverage'!A4&amp;"*"))</f>
        <v>0.49841269841269853</v>
      </c>
      <c r="F4" s="34">
        <f>SUMIF('Detailed Techniques'!$B$2:$B$170,"*"&amp;'DS-Tool-Tactic-Coverage'!A4&amp;"*",'Detailed Techniques'!$T$2:$T$170)/(COUNTIF('Detailed Techniques'!$B$2:$B$170,"*"&amp;'DS-Tool-Tactic-Coverage'!A4&amp;"*"))</f>
        <v>0.58544973544973555</v>
      </c>
      <c r="G4" s="34">
        <f>SUMIF('Detailed Techniques'!$B$2:$B$170,"*"&amp;'DS-Tool-Tactic-Coverage'!A4&amp;"*",'Detailed Techniques'!$V$2:$V$170)/(COUNTIF('Detailed Techniques'!$B$2:$B$170,"*"&amp;'DS-Tool-Tactic-Coverage'!A4&amp;"*"))</f>
        <v>1.6349206349206349E-2</v>
      </c>
      <c r="H4" s="34">
        <f>SUMIF('Detailed Techniques'!$B$2:$B$170,"*"&amp;'DS-Tool-Tactic-Coverage'!A4&amp;"*",'Detailed Techniques'!$X$2:$X$170)/(COUNTIF('Detailed Techniques'!$B$2:$B$170,"*"&amp;'DS-Tool-Tactic-Coverage'!A4&amp;"*"))</f>
        <v>1.6349206349206349E-2</v>
      </c>
    </row>
    <row r="5" spans="1:8" ht="24" x14ac:dyDescent="0.3">
      <c r="A5" s="33" t="s">
        <v>3</v>
      </c>
      <c r="B5" s="34">
        <f>SUMIF('Detailed Techniques'!$B$2:$B$170,"*"&amp;'DS-Tool-Tactic-Coverage'!A5&amp;"*",'Detailed Techniques'!$L$2:$L$170)/(COUNTIF('Detailed Techniques'!$B$2:$B$170,"*"&amp;'DS-Tool-Tactic-Coverage'!A5&amp;"*"))</f>
        <v>0.8035714285714286</v>
      </c>
      <c r="C5" s="34">
        <f>SUMIF('Detailed Techniques'!$B$2:$B$170,"*"&amp;'DS-Tool-Tactic-Coverage'!A5&amp;"*",'Detailed Techniques'!$N$2:$N$170)/(COUNTIF('Detailed Techniques'!$B$2:$B$170,"*"&amp;'DS-Tool-Tactic-Coverage'!A5&amp;"*"))</f>
        <v>0.51190476190476186</v>
      </c>
      <c r="D5" s="34">
        <f>SUMIF('Detailed Techniques'!$B$2:$B$170,"*"&amp;'DS-Tool-Tactic-Coverage'!A5&amp;"*",'Detailed Techniques'!$P$2:$P$170)/(COUNTIF('Detailed Techniques'!$B$2:$B$170,"*"&amp;'DS-Tool-Tactic-Coverage'!A5&amp;"*"))</f>
        <v>2.3809523809523808E-2</v>
      </c>
      <c r="E5" s="34">
        <f>SUMIF('Detailed Techniques'!$B$2:$B$170,"*"&amp;'DS-Tool-Tactic-Coverage'!A5&amp;"*",'Detailed Techniques'!$R$2:$R$170)/(COUNTIF('Detailed Techniques'!$B$2:$B$170,"*"&amp;'DS-Tool-Tactic-Coverage'!A5&amp;"*"))</f>
        <v>0.42261904761904756</v>
      </c>
      <c r="F5" s="34">
        <f>SUMIF('Detailed Techniques'!$B$2:$B$170,"*"&amp;'DS-Tool-Tactic-Coverage'!A5&amp;"*",'Detailed Techniques'!$T$2:$T$170)/(COUNTIF('Detailed Techniques'!$B$2:$B$170,"*"&amp;'DS-Tool-Tactic-Coverage'!A5&amp;"*"))</f>
        <v>0.47619047619047616</v>
      </c>
      <c r="G5" s="34">
        <f>SUMIF('Detailed Techniques'!$B$2:$B$170,"*"&amp;'DS-Tool-Tactic-Coverage'!A5&amp;"*",'Detailed Techniques'!$V$2:$V$170)/(COUNTIF('Detailed Techniques'!$B$2:$B$170,"*"&amp;'DS-Tool-Tactic-Coverage'!A5&amp;"*"))</f>
        <v>4.7619047619047616E-2</v>
      </c>
      <c r="H5" s="34">
        <f>SUMIF('Detailed Techniques'!$B$2:$B$170,"*"&amp;'DS-Tool-Tactic-Coverage'!A5&amp;"*",'Detailed Techniques'!$X$2:$X$170)/(COUNTIF('Detailed Techniques'!$B$2:$B$170,"*"&amp;'DS-Tool-Tactic-Coverage'!A5&amp;"*"))</f>
        <v>4.7619047619047616E-2</v>
      </c>
    </row>
    <row r="6" spans="1:8" ht="24" x14ac:dyDescent="0.3">
      <c r="A6" s="33" t="s">
        <v>4</v>
      </c>
      <c r="B6" s="34">
        <f>SUMIF('Detailed Techniques'!$B$2:$B$170,"*"&amp;'DS-Tool-Tactic-Coverage'!A6&amp;"*",'Detailed Techniques'!$L$2:$L$170)/(COUNTIF('Detailed Techniques'!$B$2:$B$170,"*"&amp;'DS-Tool-Tactic-Coverage'!A6&amp;"*"))</f>
        <v>0.87647058823529411</v>
      </c>
      <c r="C6" s="34">
        <f>SUMIF('Detailed Techniques'!$B$2:$B$170,"*"&amp;'DS-Tool-Tactic-Coverage'!A6&amp;"*",'Detailed Techniques'!$N$2:$N$170)/(COUNTIF('Detailed Techniques'!$B$2:$B$170,"*"&amp;'DS-Tool-Tactic-Coverage'!A6&amp;"*"))</f>
        <v>0.79803921568627434</v>
      </c>
      <c r="D6" s="34">
        <f>SUMIF('Detailed Techniques'!$B$2:$B$170,"*"&amp;'DS-Tool-Tactic-Coverage'!A6&amp;"*",'Detailed Techniques'!$P$2:$P$170)/(COUNTIF('Detailed Techniques'!$B$2:$B$170,"*"&amp;'DS-Tool-Tactic-Coverage'!A6&amp;"*"))</f>
        <v>5.2941176470588235E-2</v>
      </c>
      <c r="E6" s="34">
        <f>SUMIF('Detailed Techniques'!$B$2:$B$170,"*"&amp;'DS-Tool-Tactic-Coverage'!A6&amp;"*",'Detailed Techniques'!$R$2:$R$170)/(COUNTIF('Detailed Techniques'!$B$2:$B$170,"*"&amp;'DS-Tool-Tactic-Coverage'!A6&amp;"*"))</f>
        <v>0.39215686274509798</v>
      </c>
      <c r="F6" s="34">
        <f>SUMIF('Detailed Techniques'!$B$2:$B$170,"*"&amp;'DS-Tool-Tactic-Coverage'!A6&amp;"*",'Detailed Techniques'!$T$2:$T$170)/(COUNTIF('Detailed Techniques'!$B$2:$B$170,"*"&amp;'DS-Tool-Tactic-Coverage'!A6&amp;"*"))</f>
        <v>0.47058823529411764</v>
      </c>
      <c r="G6" s="34">
        <f>SUMIF('Detailed Techniques'!$B$2:$B$170,"*"&amp;'DS-Tool-Tactic-Coverage'!A6&amp;"*",'Detailed Techniques'!$V$2:$V$170)/(COUNTIF('Detailed Techniques'!$B$2:$B$170,"*"&amp;'DS-Tool-Tactic-Coverage'!A6&amp;"*"))</f>
        <v>6.4705882352941183E-2</v>
      </c>
      <c r="H6" s="34">
        <f>SUMIF('Detailed Techniques'!$B$2:$B$170,"*"&amp;'DS-Tool-Tactic-Coverage'!A6&amp;"*",'Detailed Techniques'!$X$2:$X$170)/(COUNTIF('Detailed Techniques'!$B$2:$B$170,"*"&amp;'DS-Tool-Tactic-Coverage'!A6&amp;"*"))</f>
        <v>6.4705882352941183E-2</v>
      </c>
    </row>
    <row r="7" spans="1:8" ht="24" x14ac:dyDescent="0.3">
      <c r="A7" s="33" t="s">
        <v>5</v>
      </c>
      <c r="B7" s="34">
        <f>SUMIF('Detailed Techniques'!$B$2:$B$170,"*"&amp;'DS-Tool-Tactic-Coverage'!A7&amp;"*",'Detailed Techniques'!$L$2:$L$170)/(COUNTIF('Detailed Techniques'!$B$2:$B$170,"*"&amp;'DS-Tool-Tactic-Coverage'!A7&amp;"*"))</f>
        <v>0.89777777777777779</v>
      </c>
      <c r="C7" s="34">
        <f>SUMIF('Detailed Techniques'!$B$2:$B$170,"*"&amp;'DS-Tool-Tactic-Coverage'!A7&amp;"*",'Detailed Techniques'!$N$2:$N$170)/(COUNTIF('Detailed Techniques'!$B$2:$B$170,"*"&amp;'DS-Tool-Tactic-Coverage'!A7&amp;"*"))</f>
        <v>0.56777777777777771</v>
      </c>
      <c r="D7" s="34">
        <f>SUMIF('Detailed Techniques'!$B$2:$B$170,"*"&amp;'DS-Tool-Tactic-Coverage'!A7&amp;"*",'Detailed Techniques'!$P$2:$P$170)/(COUNTIF('Detailed Techniques'!$B$2:$B$170,"*"&amp;'DS-Tool-Tactic-Coverage'!A7&amp;"*"))</f>
        <v>5.7777777777777782E-2</v>
      </c>
      <c r="E7" s="34">
        <f>SUMIF('Detailed Techniques'!$B$2:$B$170,"*"&amp;'DS-Tool-Tactic-Coverage'!A7&amp;"*",'Detailed Techniques'!$R$2:$R$170)/(COUNTIF('Detailed Techniques'!$B$2:$B$170,"*"&amp;'DS-Tool-Tactic-Coverage'!A7&amp;"*"))</f>
        <v>0.49333333333333323</v>
      </c>
      <c r="F7" s="34">
        <f>SUMIF('Detailed Techniques'!$B$2:$B$170,"*"&amp;'DS-Tool-Tactic-Coverage'!A7&amp;"*",'Detailed Techniques'!$T$2:$T$170)/(COUNTIF('Detailed Techniques'!$B$2:$B$170,"*"&amp;'DS-Tool-Tactic-Coverage'!A7&amp;"*"))</f>
        <v>0.47666666666666657</v>
      </c>
      <c r="G7" s="34">
        <f>SUMIF('Detailed Techniques'!$B$2:$B$170,"*"&amp;'DS-Tool-Tactic-Coverage'!A7&amp;"*",'Detailed Techniques'!$V$2:$V$170)/(COUNTIF('Detailed Techniques'!$B$2:$B$170,"*"&amp;'DS-Tool-Tactic-Coverage'!A7&amp;"*"))</f>
        <v>6.8888888888888875E-2</v>
      </c>
      <c r="H7" s="34">
        <f>SUMIF('Detailed Techniques'!$B$2:$B$170,"*"&amp;'DS-Tool-Tactic-Coverage'!A7&amp;"*",'Detailed Techniques'!$X$2:$X$170)/(COUNTIF('Detailed Techniques'!$B$2:$B$170,"*"&amp;'DS-Tool-Tactic-Coverage'!A7&amp;"*"))</f>
        <v>6.8888888888888875E-2</v>
      </c>
    </row>
    <row r="8" spans="1:8" ht="24" x14ac:dyDescent="0.3">
      <c r="A8" s="33" t="s">
        <v>6</v>
      </c>
      <c r="B8" s="34">
        <f>SUMIF('Detailed Techniques'!$B$2:$B$170,"*"&amp;'DS-Tool-Tactic-Coverage'!A8&amp;"*",'Detailed Techniques'!$L$2:$L$170)/(COUNTIF('Detailed Techniques'!$B$2:$B$170,"*"&amp;'DS-Tool-Tactic-Coverage'!A8&amp;"*"))</f>
        <v>0.97318840579710142</v>
      </c>
      <c r="C8" s="34">
        <f>SUMIF('Detailed Techniques'!$B$2:$B$170,"*"&amp;'DS-Tool-Tactic-Coverage'!A8&amp;"*",'Detailed Techniques'!$N$2:$N$170)/(COUNTIF('Detailed Techniques'!$B$2:$B$170,"*"&amp;'DS-Tool-Tactic-Coverage'!A8&amp;"*"))</f>
        <v>0.83985507246376812</v>
      </c>
      <c r="D8" s="34">
        <f>SUMIF('Detailed Techniques'!$B$2:$B$170,"*"&amp;'DS-Tool-Tactic-Coverage'!A8&amp;"*",'Detailed Techniques'!$P$2:$P$170)/(COUNTIF('Detailed Techniques'!$B$2:$B$170,"*"&amp;'DS-Tool-Tactic-Coverage'!A8&amp;"*"))</f>
        <v>1.9565217391304349E-2</v>
      </c>
      <c r="E8" s="34">
        <f>SUMIF('Detailed Techniques'!$B$2:$B$170,"*"&amp;'DS-Tool-Tactic-Coverage'!A8&amp;"*",'Detailed Techniques'!$R$2:$R$170)/(COUNTIF('Detailed Techniques'!$B$2:$B$170,"*"&amp;'DS-Tool-Tactic-Coverage'!A8&amp;"*"))</f>
        <v>0.54420289855072457</v>
      </c>
      <c r="F8" s="34">
        <f>SUMIF('Detailed Techniques'!$B$2:$B$170,"*"&amp;'DS-Tool-Tactic-Coverage'!A8&amp;"*",'Detailed Techniques'!$T$2:$T$170)/(COUNTIF('Detailed Techniques'!$B$2:$B$170,"*"&amp;'DS-Tool-Tactic-Coverage'!A8&amp;"*"))</f>
        <v>0.63985507246376805</v>
      </c>
      <c r="G8" s="34">
        <f>SUMIF('Detailed Techniques'!$B$2:$B$170,"*"&amp;'DS-Tool-Tactic-Coverage'!A8&amp;"*",'Detailed Techniques'!$V$2:$V$170)/(COUNTIF('Detailed Techniques'!$B$2:$B$170,"*"&amp;'DS-Tool-Tactic-Coverage'!A8&amp;"*"))</f>
        <v>1.9565217391304349E-2</v>
      </c>
      <c r="H8" s="34">
        <f>SUMIF('Detailed Techniques'!$B$2:$B$170,"*"&amp;'DS-Tool-Tactic-Coverage'!A8&amp;"*",'Detailed Techniques'!$X$2:$X$170)/(COUNTIF('Detailed Techniques'!$B$2:$B$170,"*"&amp;'DS-Tool-Tactic-Coverage'!A8&amp;"*"))</f>
        <v>1.9565217391304349E-2</v>
      </c>
    </row>
    <row r="9" spans="1:8" ht="24" x14ac:dyDescent="0.3">
      <c r="A9" s="33" t="s">
        <v>7</v>
      </c>
      <c r="B9" s="34">
        <f>SUMIF('Detailed Techniques'!$B$2:$B$170,"*"&amp;'DS-Tool-Tactic-Coverage'!A9&amp;"*",'Detailed Techniques'!$L$2:$L$170)/(COUNTIF('Detailed Techniques'!$B$2:$B$170,"*"&amp;'DS-Tool-Tactic-Coverage'!A9&amp;"*"))</f>
        <v>1</v>
      </c>
      <c r="C9" s="34">
        <f>SUMIF('Detailed Techniques'!$B$2:$B$170,"*"&amp;'DS-Tool-Tactic-Coverage'!A9&amp;"*",'Detailed Techniques'!$N$2:$N$170)/(COUNTIF('Detailed Techniques'!$B$2:$B$170,"*"&amp;'DS-Tool-Tactic-Coverage'!A9&amp;"*"))</f>
        <v>0.71969696969696983</v>
      </c>
      <c r="D9" s="34">
        <f>SUMIF('Detailed Techniques'!$B$2:$B$170,"*"&amp;'DS-Tool-Tactic-Coverage'!A9&amp;"*",'Detailed Techniques'!$P$2:$P$170)/(COUNTIF('Detailed Techniques'!$B$2:$B$170,"*"&amp;'DS-Tool-Tactic-Coverage'!A9&amp;"*"))</f>
        <v>0</v>
      </c>
      <c r="E9" s="34">
        <f>SUMIF('Detailed Techniques'!$B$2:$B$170,"*"&amp;'DS-Tool-Tactic-Coverage'!A9&amp;"*",'Detailed Techniques'!$R$2:$R$170)/(COUNTIF('Detailed Techniques'!$B$2:$B$170,"*"&amp;'DS-Tool-Tactic-Coverage'!A9&amp;"*"))</f>
        <v>0.55303030303030309</v>
      </c>
      <c r="F9" s="34">
        <f>SUMIF('Detailed Techniques'!$B$2:$B$170,"*"&amp;'DS-Tool-Tactic-Coverage'!A9&amp;"*",'Detailed Techniques'!$T$2:$T$170)/(COUNTIF('Detailed Techniques'!$B$2:$B$170,"*"&amp;'DS-Tool-Tactic-Coverage'!A9&amp;"*"))</f>
        <v>0.75</v>
      </c>
      <c r="G9" s="34">
        <f>SUMIF('Detailed Techniques'!$B$2:$B$170,"*"&amp;'DS-Tool-Tactic-Coverage'!A9&amp;"*",'Detailed Techniques'!$V$2:$V$170)/(COUNTIF('Detailed Techniques'!$B$2:$B$170,"*"&amp;'DS-Tool-Tactic-Coverage'!A9&amp;"*"))</f>
        <v>0</v>
      </c>
      <c r="H9" s="34">
        <f>SUMIF('Detailed Techniques'!$B$2:$B$170,"*"&amp;'DS-Tool-Tactic-Coverage'!A9&amp;"*",'Detailed Techniques'!$X$2:$X$170)/(COUNTIF('Detailed Techniques'!$B$2:$B$170,"*"&amp;'DS-Tool-Tactic-Coverage'!A9&amp;"*"))</f>
        <v>0</v>
      </c>
    </row>
    <row r="10" spans="1:8" ht="24" x14ac:dyDescent="0.3">
      <c r="A10" s="33" t="s">
        <v>8</v>
      </c>
      <c r="B10" s="34">
        <f>SUMIF('Detailed Techniques'!$B$2:$B$170,"*"&amp;'DS-Tool-Tactic-Coverage'!A10&amp;"*",'Detailed Techniques'!$L$2:$L$170)/(COUNTIF('Detailed Techniques'!$B$2:$B$170,"*"&amp;'DS-Tool-Tactic-Coverage'!A10&amp;"*"))</f>
        <v>0.72222222222222221</v>
      </c>
      <c r="C10" s="34">
        <f>SUMIF('Detailed Techniques'!$B$2:$B$170,"*"&amp;'DS-Tool-Tactic-Coverage'!A10&amp;"*",'Detailed Techniques'!$N$2:$N$170)/(COUNTIF('Detailed Techniques'!$B$2:$B$170,"*"&amp;'DS-Tool-Tactic-Coverage'!A10&amp;"*"))</f>
        <v>0.61111111111111105</v>
      </c>
      <c r="D10" s="34">
        <f>SUMIF('Detailed Techniques'!$B$2:$B$170,"*"&amp;'DS-Tool-Tactic-Coverage'!A10&amp;"*",'Detailed Techniques'!$P$2:$P$170)/(COUNTIF('Detailed Techniques'!$B$2:$B$170,"*"&amp;'DS-Tool-Tactic-Coverage'!A10&amp;"*"))</f>
        <v>0.10185185185185183</v>
      </c>
      <c r="E10" s="34">
        <f>SUMIF('Detailed Techniques'!$B$2:$B$170,"*"&amp;'DS-Tool-Tactic-Coverage'!A10&amp;"*",'Detailed Techniques'!$R$2:$R$170)/(COUNTIF('Detailed Techniques'!$B$2:$B$170,"*"&amp;'DS-Tool-Tactic-Coverage'!A10&amp;"*"))</f>
        <v>0.54629629629629628</v>
      </c>
      <c r="F10" s="34">
        <f>SUMIF('Detailed Techniques'!$B$2:$B$170,"*"&amp;'DS-Tool-Tactic-Coverage'!A10&amp;"*",'Detailed Techniques'!$T$2:$T$170)/(COUNTIF('Detailed Techniques'!$B$2:$B$170,"*"&amp;'DS-Tool-Tactic-Coverage'!A10&amp;"*"))</f>
        <v>0.4907407407407407</v>
      </c>
      <c r="G10" s="34">
        <f>SUMIF('Detailed Techniques'!$B$2:$B$170,"*"&amp;'DS-Tool-Tactic-Coverage'!A10&amp;"*",'Detailed Techniques'!$V$2:$V$170)/(COUNTIF('Detailed Techniques'!$B$2:$B$170,"*"&amp;'DS-Tool-Tactic-Coverage'!A10&amp;"*"))</f>
        <v>0.14814814814814814</v>
      </c>
      <c r="H10" s="34">
        <f>SUMIF('Detailed Techniques'!$B$2:$B$170,"*"&amp;'DS-Tool-Tactic-Coverage'!A10&amp;"*",'Detailed Techniques'!$X$2:$X$170)/(COUNTIF('Detailed Techniques'!$B$2:$B$170,"*"&amp;'DS-Tool-Tactic-Coverage'!A10&amp;"*"))</f>
        <v>0.14814814814814814</v>
      </c>
    </row>
    <row r="11" spans="1:8" ht="24" x14ac:dyDescent="0.3">
      <c r="A11" s="33" t="s">
        <v>9</v>
      </c>
      <c r="B11" s="34">
        <f>SUMIF('Detailed Techniques'!$B$2:$B$170,"*"&amp;'DS-Tool-Tactic-Coverage'!A11&amp;"*",'Detailed Techniques'!$L$2:$L$170)/(COUNTIF('Detailed Techniques'!$B$2:$B$170,"*"&amp;'DS-Tool-Tactic-Coverage'!A11&amp;"*"))</f>
        <v>0.51568627450980387</v>
      </c>
      <c r="C11" s="34">
        <f>SUMIF('Detailed Techniques'!$B$2:$B$170,"*"&amp;'DS-Tool-Tactic-Coverage'!A11&amp;"*",'Detailed Techniques'!$N$2:$N$170)/(COUNTIF('Detailed Techniques'!$B$2:$B$170,"*"&amp;'DS-Tool-Tactic-Coverage'!A11&amp;"*"))</f>
        <v>0.39999999999999997</v>
      </c>
      <c r="D11" s="34">
        <f>SUMIF('Detailed Techniques'!$B$2:$B$170,"*"&amp;'DS-Tool-Tactic-Coverage'!A11&amp;"*",'Detailed Techniques'!$P$2:$P$170)/(COUNTIF('Detailed Techniques'!$B$2:$B$170,"*"&amp;'DS-Tool-Tactic-Coverage'!A11&amp;"*"))</f>
        <v>0.22254901960784312</v>
      </c>
      <c r="E11" s="34">
        <f>SUMIF('Detailed Techniques'!$B$2:$B$170,"*"&amp;'DS-Tool-Tactic-Coverage'!A11&amp;"*",'Detailed Techniques'!$R$2:$R$170)/(COUNTIF('Detailed Techniques'!$B$2:$B$170,"*"&amp;'DS-Tool-Tactic-Coverage'!A11&amp;"*"))</f>
        <v>0.25784313725490193</v>
      </c>
      <c r="F11" s="34">
        <f>SUMIF('Detailed Techniques'!$B$2:$B$170,"*"&amp;'DS-Tool-Tactic-Coverage'!A11&amp;"*",'Detailed Techniques'!$T$2:$T$170)/(COUNTIF('Detailed Techniques'!$B$2:$B$170,"*"&amp;'DS-Tool-Tactic-Coverage'!A11&amp;"*"))</f>
        <v>0.21372549019607842</v>
      </c>
      <c r="G11" s="34">
        <f>SUMIF('Detailed Techniques'!$B$2:$B$170,"*"&amp;'DS-Tool-Tactic-Coverage'!A11&amp;"*",'Detailed Techniques'!$V$2:$V$170)/(COUNTIF('Detailed Techniques'!$B$2:$B$170,"*"&amp;'DS-Tool-Tactic-Coverage'!A11&amp;"*"))</f>
        <v>0.41568627450980394</v>
      </c>
      <c r="H11" s="34">
        <f>SUMIF('Detailed Techniques'!$B$2:$B$170,"*"&amp;'DS-Tool-Tactic-Coverage'!A11&amp;"*",'Detailed Techniques'!$X$2:$X$170)/(COUNTIF('Detailed Techniques'!$B$2:$B$170,"*"&amp;'DS-Tool-Tactic-Coverage'!A11&amp;"*"))</f>
        <v>0.41568627450980394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HeatMap</vt:lpstr>
      <vt:lpstr>Score Defs</vt:lpstr>
      <vt:lpstr>Trends</vt:lpstr>
      <vt:lpstr>Detailed Techniques</vt:lpstr>
      <vt:lpstr>DataQuality-Scores</vt:lpstr>
      <vt:lpstr>DataSource-Tool-Coverage</vt:lpstr>
      <vt:lpstr>DS-Tool-Coverage-Histogram</vt:lpstr>
      <vt:lpstr>DS-Tool-Tactic-Coverage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wardog</dc:creator>
  <cp:lastModifiedBy>Microsoft Office User</cp:lastModifiedBy>
  <dcterms:created xsi:type="dcterms:W3CDTF">2017-07-16T02:18:02Z</dcterms:created>
  <dcterms:modified xsi:type="dcterms:W3CDTF">2017-12-15T22:05:09Z</dcterms:modified>
</cp:coreProperties>
</file>