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5135" windowHeight="8130" tabRatio="793"/>
  </bookViews>
  <sheets>
    <sheet name="02" sheetId="132" r:id="rId1"/>
    <sheet name="01" sheetId="131" r:id="rId2"/>
    <sheet name="frm" sheetId="1" r:id="rId3"/>
  </sheets>
  <definedNames>
    <definedName name="_Fill" localSheetId="1" hidden="1">#REF!</definedName>
    <definedName name="_Fill" localSheetId="0" hidden="1">#REF!</definedName>
    <definedName name="_Fill" localSheetId="2" hidden="1">#REF!</definedName>
    <definedName name="_Fill" hidden="1">#REF!</definedName>
    <definedName name="_xlnm._FilterDatabase" localSheetId="1" hidden="1">'01'!$A$59:$A$372</definedName>
    <definedName name="_xlnm._FilterDatabase" localSheetId="0" hidden="1">'02'!$A$58:$A$371</definedName>
    <definedName name="_xlnm._FilterDatabase" localSheetId="2" hidden="1">frm!$A$181:$A$494</definedName>
    <definedName name="asd" localSheetId="1" hidden="1">#REF!</definedName>
    <definedName name="asd" localSheetId="0" hidden="1">#REF!</definedName>
    <definedName name="asd" hidden="1">#REF!</definedName>
    <definedName name="FF" localSheetId="1" hidden="1">{"'Entry-SOUNDING'!$M$46"}</definedName>
    <definedName name="FF" localSheetId="0" hidden="1">{"'Entry-SOUNDING'!$M$46"}</definedName>
    <definedName name="FF" localSheetId="2" hidden="1">{"'Entry-SOUNDING'!$M$46"}</definedName>
    <definedName name="FF" hidden="1">{"'Entry-SOUNDING'!$M$46"}</definedName>
    <definedName name="HTML_CodePage" hidden="1">1252</definedName>
    <definedName name="HTML_Control" localSheetId="1" hidden="1">{"'Entry-SOUNDING'!$M$46"}</definedName>
    <definedName name="HTML_Control" localSheetId="0" hidden="1">{"'Entry-SOUNDING'!$M$46"}</definedName>
    <definedName name="HTML_Control" localSheetId="2" hidden="1">{"'Entry-SOUNDING'!$M$46"}</definedName>
    <definedName name="HTML_Control" hidden="1">{"'Entry-SOUNDING'!$M$46"}</definedName>
    <definedName name="HTML_Description" hidden="1">"Coconut Oil Mill Daily Sounding Report"</definedName>
    <definedName name="HTML_Email" hidden="1">""</definedName>
    <definedName name="HTML_Header" hidden="1">"Entry-SOUNDING"</definedName>
    <definedName name="HTML_LastUpdate" hidden="1">"2/28/01"</definedName>
    <definedName name="HTML_LineAfter" hidden="1">FALSE</definedName>
    <definedName name="HTML_LineBefore" hidden="1">FALSE</definedName>
    <definedName name="HTML_Name" hidden="1">"Dept. PMK"</definedName>
    <definedName name="HTML_OBDlg2" hidden="1">TRUE</definedName>
    <definedName name="HTML_OBDlg4" hidden="1">TRUE</definedName>
    <definedName name="HTML_OS" hidden="1">0</definedName>
    <definedName name="HTML_PathFile" hidden="1">"C:\My Documents\sounding pmk.htm"</definedName>
    <definedName name="HTML_Title" hidden="1">"SOUND"</definedName>
    <definedName name="KAS" localSheetId="1" hidden="1">{"'Entry-SOUNDING'!$M$46"}</definedName>
    <definedName name="KAS" localSheetId="0" hidden="1">{"'Entry-SOUNDING'!$M$46"}</definedName>
    <definedName name="KAS" localSheetId="2" hidden="1">{"'Entry-SOUNDING'!$M$46"}</definedName>
    <definedName name="KAS" hidden="1">{"'Entry-SOUNDING'!$M$46"}</definedName>
    <definedName name="M.YUNUS" localSheetId="1" hidden="1">{"'Entry-SOUNDING'!$M$46"}</definedName>
    <definedName name="M.YUNUS" localSheetId="0" hidden="1">{"'Entry-SOUNDING'!$M$46"}</definedName>
    <definedName name="M.YUNUS" localSheetId="2" hidden="1">{"'Entry-SOUNDING'!$M$46"}</definedName>
    <definedName name="M.YUNUS" hidden="1">{"'Entry-SOUNDING'!$M$46"}</definedName>
    <definedName name="REKAP" localSheetId="1" hidden="1">{"'Entry-SOUNDING'!$M$46"}</definedName>
    <definedName name="REKAP" localSheetId="0" hidden="1">{"'Entry-SOUNDING'!$M$46"}</definedName>
    <definedName name="REKAP" localSheetId="2" hidden="1">{"'Entry-SOUNDING'!$M$46"}</definedName>
    <definedName name="REKAP" hidden="1">{"'Entry-SOUNDING'!$M$46"}</definedName>
    <definedName name="S" localSheetId="1" hidden="1">#REF!</definedName>
    <definedName name="S" localSheetId="0" hidden="1">#REF!</definedName>
    <definedName name="S" localSheetId="2" hidden="1">#REF!</definedName>
    <definedName name="S" hidden="1">#REF!</definedName>
    <definedName name="sd" localSheetId="1" hidden="1">#REF!</definedName>
    <definedName name="sd" localSheetId="0" hidden="1">#REF!</definedName>
    <definedName name="sd" localSheetId="2" hidden="1">#REF!</definedName>
    <definedName name="sd" hidden="1">#REF!</definedName>
    <definedName name="SDS" localSheetId="1" hidden="1">#REF!</definedName>
    <definedName name="SDS" localSheetId="0" hidden="1">#REF!</definedName>
    <definedName name="SDS" hidden="1">#REF!</definedName>
    <definedName name="tt" localSheetId="1" hidden="1">{"'Entry-SOUNDING'!$M$46"}</definedName>
    <definedName name="tt" localSheetId="0" hidden="1">{"'Entry-SOUNDING'!$M$46"}</definedName>
    <definedName name="tt" localSheetId="2" hidden="1">{"'Entry-SOUNDING'!$M$46"}</definedName>
    <definedName name="tt" hidden="1">{"'Entry-SOUNDING'!$M$46"}</definedName>
  </definedNames>
  <calcPr calcId="124519"/>
</workbook>
</file>

<file path=xl/calcChain.xml><?xml version="1.0" encoding="utf-8"?>
<calcChain xmlns="http://schemas.openxmlformats.org/spreadsheetml/2006/main">
  <c r="K6" i="132"/>
  <c r="M6" s="1"/>
  <c r="N370"/>
  <c r="M370"/>
  <c r="K370"/>
  <c r="J370"/>
  <c r="I370"/>
  <c r="G370"/>
  <c r="N369"/>
  <c r="M369"/>
  <c r="K369"/>
  <c r="J369"/>
  <c r="I369"/>
  <c r="G369"/>
  <c r="F369"/>
  <c r="N368"/>
  <c r="M368"/>
  <c r="K368"/>
  <c r="J368"/>
  <c r="I368"/>
  <c r="G368"/>
  <c r="F368"/>
  <c r="N367"/>
  <c r="M367"/>
  <c r="K367"/>
  <c r="J367"/>
  <c r="I367"/>
  <c r="G367"/>
  <c r="F367"/>
  <c r="N364"/>
  <c r="M364"/>
  <c r="K364"/>
  <c r="J364"/>
  <c r="I364"/>
  <c r="G364"/>
  <c r="N363"/>
  <c r="M363"/>
  <c r="K363"/>
  <c r="J363"/>
  <c r="I363"/>
  <c r="G363"/>
  <c r="N362"/>
  <c r="M362"/>
  <c r="K362"/>
  <c r="J362"/>
  <c r="I362"/>
  <c r="G362"/>
  <c r="N361"/>
  <c r="M361"/>
  <c r="K361"/>
  <c r="J361"/>
  <c r="I361"/>
  <c r="G361"/>
  <c r="N360"/>
  <c r="M360"/>
  <c r="K360"/>
  <c r="J360"/>
  <c r="I360"/>
  <c r="G360"/>
  <c r="N359"/>
  <c r="M359"/>
  <c r="K359"/>
  <c r="J359"/>
  <c r="I359"/>
  <c r="G359"/>
  <c r="N358"/>
  <c r="M358"/>
  <c r="K358"/>
  <c r="J358"/>
  <c r="I358"/>
  <c r="G358"/>
  <c r="N357"/>
  <c r="M357"/>
  <c r="K357"/>
  <c r="J357"/>
  <c r="I357"/>
  <c r="G357"/>
  <c r="N356"/>
  <c r="M356"/>
  <c r="K356"/>
  <c r="J356"/>
  <c r="I356"/>
  <c r="G356"/>
  <c r="F356"/>
  <c r="N355"/>
  <c r="M355"/>
  <c r="K355"/>
  <c r="J355"/>
  <c r="I355"/>
  <c r="G355"/>
  <c r="F355"/>
  <c r="N354"/>
  <c r="M354"/>
  <c r="K354"/>
  <c r="J354"/>
  <c r="I354"/>
  <c r="G354"/>
  <c r="F354"/>
  <c r="N353"/>
  <c r="M353"/>
  <c r="K353"/>
  <c r="J353"/>
  <c r="I353"/>
  <c r="G353"/>
  <c r="F353"/>
  <c r="N352"/>
  <c r="M352"/>
  <c r="K352"/>
  <c r="J352"/>
  <c r="I352"/>
  <c r="G352"/>
  <c r="F352"/>
  <c r="N351"/>
  <c r="M351"/>
  <c r="K351"/>
  <c r="J351"/>
  <c r="I351"/>
  <c r="G351"/>
  <c r="F351"/>
  <c r="N350"/>
  <c r="M350"/>
  <c r="K350"/>
  <c r="J350"/>
  <c r="I350"/>
  <c r="G350"/>
  <c r="F350"/>
  <c r="N349"/>
  <c r="M349"/>
  <c r="K349"/>
  <c r="J349"/>
  <c r="I349"/>
  <c r="G349"/>
  <c r="F349"/>
  <c r="N348"/>
  <c r="M348"/>
  <c r="K348"/>
  <c r="J348"/>
  <c r="I348"/>
  <c r="G348"/>
  <c r="F348"/>
  <c r="N347"/>
  <c r="M347"/>
  <c r="K347"/>
  <c r="J347"/>
  <c r="I347"/>
  <c r="G347"/>
  <c r="F347"/>
  <c r="N346"/>
  <c r="N365" s="1"/>
  <c r="M346"/>
  <c r="K346"/>
  <c r="K365" s="1"/>
  <c r="J346"/>
  <c r="I346"/>
  <c r="I365" s="1"/>
  <c r="G346"/>
  <c r="F346"/>
  <c r="N344"/>
  <c r="M344"/>
  <c r="K344"/>
  <c r="J344"/>
  <c r="I344"/>
  <c r="G344"/>
  <c r="F344"/>
  <c r="N343"/>
  <c r="M343"/>
  <c r="K343"/>
  <c r="J343"/>
  <c r="I343"/>
  <c r="G343"/>
  <c r="F343"/>
  <c r="N342"/>
  <c r="M342"/>
  <c r="K342"/>
  <c r="J342"/>
  <c r="I342"/>
  <c r="G342"/>
  <c r="F342"/>
  <c r="N341"/>
  <c r="M341"/>
  <c r="K341"/>
  <c r="J341"/>
  <c r="I341"/>
  <c r="G341"/>
  <c r="F341"/>
  <c r="N340"/>
  <c r="M340"/>
  <c r="K340"/>
  <c r="J340"/>
  <c r="I340"/>
  <c r="G340"/>
  <c r="F340"/>
  <c r="N339"/>
  <c r="M339"/>
  <c r="K339"/>
  <c r="J339"/>
  <c r="I339"/>
  <c r="G339"/>
  <c r="F339"/>
  <c r="N338"/>
  <c r="M338"/>
  <c r="K338"/>
  <c r="J338"/>
  <c r="I338"/>
  <c r="G338"/>
  <c r="F338"/>
  <c r="N337"/>
  <c r="M337"/>
  <c r="K337"/>
  <c r="J337"/>
  <c r="I337"/>
  <c r="G337"/>
  <c r="F337"/>
  <c r="N336"/>
  <c r="M336"/>
  <c r="M345" s="1"/>
  <c r="K336"/>
  <c r="J336"/>
  <c r="J345" s="1"/>
  <c r="I336"/>
  <c r="G336"/>
  <c r="G345" s="1"/>
  <c r="F336"/>
  <c r="F335"/>
  <c r="N334"/>
  <c r="M334"/>
  <c r="K334"/>
  <c r="J334"/>
  <c r="I334"/>
  <c r="G334"/>
  <c r="F334"/>
  <c r="N333"/>
  <c r="M333"/>
  <c r="K333"/>
  <c r="J333"/>
  <c r="I333"/>
  <c r="G333"/>
  <c r="F333"/>
  <c r="N332"/>
  <c r="M332"/>
  <c r="K332"/>
  <c r="J332"/>
  <c r="I332"/>
  <c r="G332"/>
  <c r="F332"/>
  <c r="N331"/>
  <c r="M331"/>
  <c r="K331"/>
  <c r="J331"/>
  <c r="I331"/>
  <c r="G331"/>
  <c r="F331"/>
  <c r="N330"/>
  <c r="M330"/>
  <c r="K330"/>
  <c r="J330"/>
  <c r="I330"/>
  <c r="G330"/>
  <c r="F330"/>
  <c r="N329"/>
  <c r="M329"/>
  <c r="K329"/>
  <c r="J329"/>
  <c r="I329"/>
  <c r="G329"/>
  <c r="F329"/>
  <c r="N328"/>
  <c r="M328"/>
  <c r="K328"/>
  <c r="J328"/>
  <c r="I328"/>
  <c r="G328"/>
  <c r="F328"/>
  <c r="N327"/>
  <c r="M327"/>
  <c r="K327"/>
  <c r="J327"/>
  <c r="I327"/>
  <c r="G327"/>
  <c r="F327"/>
  <c r="N326"/>
  <c r="M326"/>
  <c r="K326"/>
  <c r="J326"/>
  <c r="I326"/>
  <c r="G326"/>
  <c r="F326"/>
  <c r="N325"/>
  <c r="M325"/>
  <c r="K325"/>
  <c r="J325"/>
  <c r="I325"/>
  <c r="G325"/>
  <c r="F325"/>
  <c r="N324"/>
  <c r="M324"/>
  <c r="K324"/>
  <c r="J324"/>
  <c r="I324"/>
  <c r="G324"/>
  <c r="F324"/>
  <c r="N323"/>
  <c r="M323"/>
  <c r="K323"/>
  <c r="J323"/>
  <c r="I323"/>
  <c r="G323"/>
  <c r="F323"/>
  <c r="N322"/>
  <c r="M322"/>
  <c r="K322"/>
  <c r="J322"/>
  <c r="I322"/>
  <c r="G322"/>
  <c r="F322"/>
  <c r="N321"/>
  <c r="M321"/>
  <c r="K321"/>
  <c r="J321"/>
  <c r="I321"/>
  <c r="G321"/>
  <c r="F321"/>
  <c r="N320"/>
  <c r="M320"/>
  <c r="K320"/>
  <c r="J320"/>
  <c r="I320"/>
  <c r="G320"/>
  <c r="F320"/>
  <c r="N319"/>
  <c r="M319"/>
  <c r="K319"/>
  <c r="J319"/>
  <c r="I319"/>
  <c r="G319"/>
  <c r="F319"/>
  <c r="N318"/>
  <c r="M318"/>
  <c r="K318"/>
  <c r="J318"/>
  <c r="I318"/>
  <c r="G318"/>
  <c r="F318"/>
  <c r="F317"/>
  <c r="N316"/>
  <c r="M316"/>
  <c r="K316"/>
  <c r="J316"/>
  <c r="I316"/>
  <c r="G316"/>
  <c r="F316"/>
  <c r="N315"/>
  <c r="M315"/>
  <c r="K315"/>
  <c r="J315"/>
  <c r="I315"/>
  <c r="G315"/>
  <c r="F315"/>
  <c r="N314"/>
  <c r="M314"/>
  <c r="K314"/>
  <c r="J314"/>
  <c r="I314"/>
  <c r="G314"/>
  <c r="F314"/>
  <c r="N313"/>
  <c r="M313"/>
  <c r="K313"/>
  <c r="J313"/>
  <c r="I313"/>
  <c r="G313"/>
  <c r="F313"/>
  <c r="N312"/>
  <c r="M312"/>
  <c r="K312"/>
  <c r="J312"/>
  <c r="I312"/>
  <c r="G312"/>
  <c r="F312"/>
  <c r="N311"/>
  <c r="M311"/>
  <c r="K311"/>
  <c r="J311"/>
  <c r="I311"/>
  <c r="G311"/>
  <c r="F311"/>
  <c r="N310"/>
  <c r="M310"/>
  <c r="K310"/>
  <c r="J310"/>
  <c r="I310"/>
  <c r="G310"/>
  <c r="F310"/>
  <c r="N309"/>
  <c r="M309"/>
  <c r="K309"/>
  <c r="J309"/>
  <c r="I309"/>
  <c r="G309"/>
  <c r="F309"/>
  <c r="N308"/>
  <c r="M308"/>
  <c r="K308"/>
  <c r="J308"/>
  <c r="I308"/>
  <c r="G308"/>
  <c r="F308"/>
  <c r="N307"/>
  <c r="M307"/>
  <c r="K307"/>
  <c r="J307"/>
  <c r="I307"/>
  <c r="G307"/>
  <c r="F307"/>
  <c r="N306"/>
  <c r="M306"/>
  <c r="K306"/>
  <c r="J306"/>
  <c r="I306"/>
  <c r="G306"/>
  <c r="F306"/>
  <c r="N305"/>
  <c r="M305"/>
  <c r="K305"/>
  <c r="J305"/>
  <c r="I305"/>
  <c r="G305"/>
  <c r="F305"/>
  <c r="N304"/>
  <c r="M304"/>
  <c r="K304"/>
  <c r="J304"/>
  <c r="I304"/>
  <c r="G304"/>
  <c r="F304"/>
  <c r="N303"/>
  <c r="M303"/>
  <c r="K303"/>
  <c r="J303"/>
  <c r="I303"/>
  <c r="G303"/>
  <c r="F303"/>
  <c r="N302"/>
  <c r="M302"/>
  <c r="K302"/>
  <c r="J302"/>
  <c r="I302"/>
  <c r="G302"/>
  <c r="F302"/>
  <c r="N301"/>
  <c r="M301"/>
  <c r="K301"/>
  <c r="J301"/>
  <c r="I301"/>
  <c r="G301"/>
  <c r="F301"/>
  <c r="N300"/>
  <c r="M300"/>
  <c r="K300"/>
  <c r="J300"/>
  <c r="I300"/>
  <c r="G300"/>
  <c r="F300"/>
  <c r="N299"/>
  <c r="M299"/>
  <c r="K299"/>
  <c r="J299"/>
  <c r="I299"/>
  <c r="G299"/>
  <c r="F299"/>
  <c r="N298"/>
  <c r="M298"/>
  <c r="K298"/>
  <c r="J298"/>
  <c r="I298"/>
  <c r="G298"/>
  <c r="F298"/>
  <c r="F297"/>
  <c r="N296"/>
  <c r="M296"/>
  <c r="K296"/>
  <c r="J296"/>
  <c r="I296"/>
  <c r="G296"/>
  <c r="F296"/>
  <c r="N295"/>
  <c r="M295"/>
  <c r="K295"/>
  <c r="J295"/>
  <c r="I295"/>
  <c r="G295"/>
  <c r="F295"/>
  <c r="N294"/>
  <c r="M294"/>
  <c r="K294"/>
  <c r="J294"/>
  <c r="I294"/>
  <c r="G294"/>
  <c r="F294"/>
  <c r="N293"/>
  <c r="M293"/>
  <c r="K293"/>
  <c r="J293"/>
  <c r="I293"/>
  <c r="G293"/>
  <c r="F293"/>
  <c r="N292"/>
  <c r="M292"/>
  <c r="K292"/>
  <c r="J292"/>
  <c r="I292"/>
  <c r="G292"/>
  <c r="F292"/>
  <c r="N291"/>
  <c r="M291"/>
  <c r="K291"/>
  <c r="J291"/>
  <c r="I291"/>
  <c r="G291"/>
  <c r="F291"/>
  <c r="N290"/>
  <c r="M290"/>
  <c r="K290"/>
  <c r="J290"/>
  <c r="I290"/>
  <c r="G290"/>
  <c r="F290"/>
  <c r="N289"/>
  <c r="M289"/>
  <c r="K289"/>
  <c r="J289"/>
  <c r="I289"/>
  <c r="G289"/>
  <c r="F289"/>
  <c r="N288"/>
  <c r="M288"/>
  <c r="K288"/>
  <c r="J288"/>
  <c r="I288"/>
  <c r="G288"/>
  <c r="F288"/>
  <c r="N287"/>
  <c r="M287"/>
  <c r="K287"/>
  <c r="J287"/>
  <c r="I287"/>
  <c r="G287"/>
  <c r="F287"/>
  <c r="N286"/>
  <c r="M286"/>
  <c r="K286"/>
  <c r="J286"/>
  <c r="I286"/>
  <c r="G286"/>
  <c r="F286"/>
  <c r="N285"/>
  <c r="M285"/>
  <c r="K285"/>
  <c r="J285"/>
  <c r="I285"/>
  <c r="G285"/>
  <c r="F285"/>
  <c r="N284"/>
  <c r="M284"/>
  <c r="K284"/>
  <c r="J284"/>
  <c r="I284"/>
  <c r="G284"/>
  <c r="F284"/>
  <c r="N283"/>
  <c r="M283"/>
  <c r="K283"/>
  <c r="J283"/>
  <c r="I283"/>
  <c r="G283"/>
  <c r="F283"/>
  <c r="N282"/>
  <c r="M282"/>
  <c r="K282"/>
  <c r="J282"/>
  <c r="I282"/>
  <c r="G282"/>
  <c r="F282"/>
  <c r="N281"/>
  <c r="M281"/>
  <c r="K281"/>
  <c r="J281"/>
  <c r="I281"/>
  <c r="G281"/>
  <c r="F281"/>
  <c r="N280"/>
  <c r="M280"/>
  <c r="K280"/>
  <c r="J280"/>
  <c r="J297" s="1"/>
  <c r="I280"/>
  <c r="G280"/>
  <c r="G297" s="1"/>
  <c r="F280"/>
  <c r="F279"/>
  <c r="N278"/>
  <c r="M278"/>
  <c r="K278"/>
  <c r="J278"/>
  <c r="I278"/>
  <c r="G278"/>
  <c r="F278"/>
  <c r="N277"/>
  <c r="M277"/>
  <c r="K277"/>
  <c r="J277"/>
  <c r="I277"/>
  <c r="G277"/>
  <c r="F277"/>
  <c r="N276"/>
  <c r="M276"/>
  <c r="K276"/>
  <c r="J276"/>
  <c r="I276"/>
  <c r="G276"/>
  <c r="F276"/>
  <c r="N275"/>
  <c r="M275"/>
  <c r="K275"/>
  <c r="J275"/>
  <c r="I275"/>
  <c r="G275"/>
  <c r="F275"/>
  <c r="N274"/>
  <c r="M274"/>
  <c r="K274"/>
  <c r="J274"/>
  <c r="I274"/>
  <c r="G274"/>
  <c r="F274"/>
  <c r="N273"/>
  <c r="M273"/>
  <c r="K273"/>
  <c r="J273"/>
  <c r="I273"/>
  <c r="G273"/>
  <c r="F273"/>
  <c r="N272"/>
  <c r="M272"/>
  <c r="K272"/>
  <c r="J272"/>
  <c r="I272"/>
  <c r="G272"/>
  <c r="F272"/>
  <c r="N271"/>
  <c r="M271"/>
  <c r="K271"/>
  <c r="J271"/>
  <c r="I271"/>
  <c r="G271"/>
  <c r="F271"/>
  <c r="N270"/>
  <c r="M270"/>
  <c r="K270"/>
  <c r="J270"/>
  <c r="I270"/>
  <c r="G270"/>
  <c r="F270"/>
  <c r="N269"/>
  <c r="M269"/>
  <c r="K269"/>
  <c r="J269"/>
  <c r="I269"/>
  <c r="G269"/>
  <c r="F269"/>
  <c r="N268"/>
  <c r="M268"/>
  <c r="K268"/>
  <c r="J268"/>
  <c r="I268"/>
  <c r="G268"/>
  <c r="F268"/>
  <c r="N267"/>
  <c r="M267"/>
  <c r="K267"/>
  <c r="J267"/>
  <c r="I267"/>
  <c r="G267"/>
  <c r="F267"/>
  <c r="N266"/>
  <c r="M266"/>
  <c r="K266"/>
  <c r="J266"/>
  <c r="I266"/>
  <c r="G266"/>
  <c r="F266"/>
  <c r="N265"/>
  <c r="M265"/>
  <c r="K265"/>
  <c r="J265"/>
  <c r="I265"/>
  <c r="G265"/>
  <c r="F265"/>
  <c r="N264"/>
  <c r="M264"/>
  <c r="K264"/>
  <c r="J264"/>
  <c r="I264"/>
  <c r="G264"/>
  <c r="F264"/>
  <c r="N263"/>
  <c r="M263"/>
  <c r="K263"/>
  <c r="J263"/>
  <c r="I263"/>
  <c r="G263"/>
  <c r="F263"/>
  <c r="N262"/>
  <c r="M262"/>
  <c r="K262"/>
  <c r="J262"/>
  <c r="I262"/>
  <c r="G262"/>
  <c r="F262"/>
  <c r="N261"/>
  <c r="M261"/>
  <c r="K261"/>
  <c r="J261"/>
  <c r="I261"/>
  <c r="G261"/>
  <c r="F261"/>
  <c r="N260"/>
  <c r="M260"/>
  <c r="K260"/>
  <c r="J260"/>
  <c r="I260"/>
  <c r="G260"/>
  <c r="F260"/>
  <c r="N259"/>
  <c r="M259"/>
  <c r="K259"/>
  <c r="J259"/>
  <c r="I259"/>
  <c r="G259"/>
  <c r="F259"/>
  <c r="N258"/>
  <c r="M258"/>
  <c r="K258"/>
  <c r="J258"/>
  <c r="I258"/>
  <c r="G258"/>
  <c r="F258"/>
  <c r="N257"/>
  <c r="M257"/>
  <c r="K257"/>
  <c r="J257"/>
  <c r="I257"/>
  <c r="G257"/>
  <c r="F257"/>
  <c r="N256"/>
  <c r="M256"/>
  <c r="K256"/>
  <c r="J256"/>
  <c r="I256"/>
  <c r="G256"/>
  <c r="F256"/>
  <c r="F255"/>
  <c r="N254"/>
  <c r="M254"/>
  <c r="L254" s="1"/>
  <c r="K254"/>
  <c r="J254"/>
  <c r="I254"/>
  <c r="G254"/>
  <c r="F254"/>
  <c r="N253"/>
  <c r="M253"/>
  <c r="K253"/>
  <c r="J253"/>
  <c r="I253"/>
  <c r="G253"/>
  <c r="F253"/>
  <c r="N252"/>
  <c r="M252"/>
  <c r="L252" s="1"/>
  <c r="K252"/>
  <c r="J252"/>
  <c r="I252"/>
  <c r="G252"/>
  <c r="F252"/>
  <c r="N251"/>
  <c r="M251"/>
  <c r="K251"/>
  <c r="J251"/>
  <c r="I251"/>
  <c r="G251"/>
  <c r="F251"/>
  <c r="N250"/>
  <c r="M250"/>
  <c r="L250" s="1"/>
  <c r="K250"/>
  <c r="J250"/>
  <c r="I250"/>
  <c r="G250"/>
  <c r="F250"/>
  <c r="N249"/>
  <c r="M249"/>
  <c r="K249"/>
  <c r="J249"/>
  <c r="I249"/>
  <c r="G249"/>
  <c r="F249"/>
  <c r="N248"/>
  <c r="M248"/>
  <c r="L248" s="1"/>
  <c r="K248"/>
  <c r="J248"/>
  <c r="I248"/>
  <c r="G248"/>
  <c r="F248"/>
  <c r="N247"/>
  <c r="M247"/>
  <c r="K247"/>
  <c r="J247"/>
  <c r="I247"/>
  <c r="G247"/>
  <c r="F247"/>
  <c r="N246"/>
  <c r="M246"/>
  <c r="K246"/>
  <c r="J246"/>
  <c r="I246"/>
  <c r="G246"/>
  <c r="F246"/>
  <c r="N245"/>
  <c r="M245"/>
  <c r="K245"/>
  <c r="J245"/>
  <c r="I245"/>
  <c r="G245"/>
  <c r="F245"/>
  <c r="N244"/>
  <c r="M244"/>
  <c r="K244"/>
  <c r="J244"/>
  <c r="I244"/>
  <c r="G244"/>
  <c r="F244"/>
  <c r="N243"/>
  <c r="M243"/>
  <c r="K243"/>
  <c r="J243"/>
  <c r="I243"/>
  <c r="G243"/>
  <c r="F243"/>
  <c r="N242"/>
  <c r="M242"/>
  <c r="K242"/>
  <c r="J242"/>
  <c r="I242"/>
  <c r="G242"/>
  <c r="F242"/>
  <c r="N241"/>
  <c r="M241"/>
  <c r="K241"/>
  <c r="J241"/>
  <c r="I241"/>
  <c r="G241"/>
  <c r="F241"/>
  <c r="N240"/>
  <c r="M240"/>
  <c r="L240" s="1"/>
  <c r="K240"/>
  <c r="J240"/>
  <c r="I240"/>
  <c r="G240"/>
  <c r="F240"/>
  <c r="K239"/>
  <c r="K255" s="1"/>
  <c r="J239"/>
  <c r="I239"/>
  <c r="I255" s="1"/>
  <c r="G239"/>
  <c r="F239"/>
  <c r="F238"/>
  <c r="N237"/>
  <c r="M237"/>
  <c r="K237"/>
  <c r="J237"/>
  <c r="I237"/>
  <c r="G237"/>
  <c r="F237"/>
  <c r="N236"/>
  <c r="M236"/>
  <c r="K236"/>
  <c r="J236"/>
  <c r="I236"/>
  <c r="G236"/>
  <c r="F236"/>
  <c r="N235"/>
  <c r="M235"/>
  <c r="K235"/>
  <c r="J235"/>
  <c r="I235"/>
  <c r="G235"/>
  <c r="F235"/>
  <c r="N234"/>
  <c r="M234"/>
  <c r="K234"/>
  <c r="J234"/>
  <c r="I234"/>
  <c r="G234"/>
  <c r="F234"/>
  <c r="N233"/>
  <c r="M233"/>
  <c r="K233"/>
  <c r="J233"/>
  <c r="I233"/>
  <c r="G233"/>
  <c r="F233"/>
  <c r="N232"/>
  <c r="M232"/>
  <c r="L232" s="1"/>
  <c r="K232"/>
  <c r="J232"/>
  <c r="I232"/>
  <c r="G232"/>
  <c r="F232"/>
  <c r="N231"/>
  <c r="M231"/>
  <c r="K231"/>
  <c r="J231"/>
  <c r="I231"/>
  <c r="G231"/>
  <c r="F231"/>
  <c r="N230"/>
  <c r="M230"/>
  <c r="K230"/>
  <c r="J230"/>
  <c r="I230"/>
  <c r="G230"/>
  <c r="F230"/>
  <c r="N229"/>
  <c r="M229"/>
  <c r="K229"/>
  <c r="J229"/>
  <c r="I229"/>
  <c r="G229"/>
  <c r="F229"/>
  <c r="N228"/>
  <c r="M228"/>
  <c r="K228"/>
  <c r="J228"/>
  <c r="I228"/>
  <c r="G228"/>
  <c r="F228"/>
  <c r="N227"/>
  <c r="M227"/>
  <c r="K227"/>
  <c r="J227"/>
  <c r="I227"/>
  <c r="G227"/>
  <c r="F227"/>
  <c r="F226"/>
  <c r="N225"/>
  <c r="M225"/>
  <c r="K225"/>
  <c r="J225"/>
  <c r="I225"/>
  <c r="G225"/>
  <c r="F225"/>
  <c r="N224"/>
  <c r="M224"/>
  <c r="K224"/>
  <c r="J224"/>
  <c r="I224"/>
  <c r="G224"/>
  <c r="F224"/>
  <c r="N223"/>
  <c r="M223"/>
  <c r="K223"/>
  <c r="J223"/>
  <c r="I223"/>
  <c r="G223"/>
  <c r="F223"/>
  <c r="N222"/>
  <c r="M222"/>
  <c r="K222"/>
  <c r="J222"/>
  <c r="I222"/>
  <c r="G222"/>
  <c r="F222"/>
  <c r="N221"/>
  <c r="M221"/>
  <c r="K221"/>
  <c r="J221"/>
  <c r="I221"/>
  <c r="G221"/>
  <c r="F221"/>
  <c r="N220"/>
  <c r="M220"/>
  <c r="K220"/>
  <c r="J220"/>
  <c r="I220"/>
  <c r="G220"/>
  <c r="F220"/>
  <c r="N219"/>
  <c r="M219"/>
  <c r="K219"/>
  <c r="J219"/>
  <c r="I219"/>
  <c r="G219"/>
  <c r="F219"/>
  <c r="N218"/>
  <c r="M218"/>
  <c r="K218"/>
  <c r="J218"/>
  <c r="I218"/>
  <c r="G218"/>
  <c r="F218"/>
  <c r="N217"/>
  <c r="M217"/>
  <c r="K217"/>
  <c r="J217"/>
  <c r="I217"/>
  <c r="G217"/>
  <c r="F217"/>
  <c r="N216"/>
  <c r="M216"/>
  <c r="K216"/>
  <c r="J216"/>
  <c r="I216"/>
  <c r="G216"/>
  <c r="F216"/>
  <c r="N215"/>
  <c r="M215"/>
  <c r="K215"/>
  <c r="J215"/>
  <c r="I215"/>
  <c r="G215"/>
  <c r="F215"/>
  <c r="N214"/>
  <c r="M214"/>
  <c r="K214"/>
  <c r="J214"/>
  <c r="I214"/>
  <c r="G214"/>
  <c r="F214"/>
  <c r="N213"/>
  <c r="M213"/>
  <c r="K213"/>
  <c r="J213"/>
  <c r="I213"/>
  <c r="G213"/>
  <c r="F213"/>
  <c r="N212"/>
  <c r="M212"/>
  <c r="K212"/>
  <c r="J212"/>
  <c r="I212"/>
  <c r="G212"/>
  <c r="F212"/>
  <c r="N211"/>
  <c r="M211"/>
  <c r="K211"/>
  <c r="J211"/>
  <c r="I211"/>
  <c r="G211"/>
  <c r="F211"/>
  <c r="N210"/>
  <c r="M210"/>
  <c r="K210"/>
  <c r="J210"/>
  <c r="I210"/>
  <c r="G210"/>
  <c r="F210"/>
  <c r="N209"/>
  <c r="M209"/>
  <c r="K209"/>
  <c r="J209"/>
  <c r="I209"/>
  <c r="G209"/>
  <c r="F209"/>
  <c r="N208"/>
  <c r="M208"/>
  <c r="K208"/>
  <c r="J208"/>
  <c r="I208"/>
  <c r="G208"/>
  <c r="F208"/>
  <c r="F207"/>
  <c r="N206"/>
  <c r="M206"/>
  <c r="K206"/>
  <c r="J206"/>
  <c r="I206"/>
  <c r="G206"/>
  <c r="F206"/>
  <c r="N205"/>
  <c r="M205"/>
  <c r="K205"/>
  <c r="J205"/>
  <c r="I205"/>
  <c r="G205"/>
  <c r="F205"/>
  <c r="N204"/>
  <c r="M204"/>
  <c r="K204"/>
  <c r="J204"/>
  <c r="I204"/>
  <c r="G204"/>
  <c r="F204"/>
  <c r="N203"/>
  <c r="M203"/>
  <c r="K203"/>
  <c r="J203"/>
  <c r="I203"/>
  <c r="G203"/>
  <c r="F203"/>
  <c r="N202"/>
  <c r="M202"/>
  <c r="K202"/>
  <c r="J202"/>
  <c r="I202"/>
  <c r="G202"/>
  <c r="F202"/>
  <c r="N201"/>
  <c r="M201"/>
  <c r="K201"/>
  <c r="J201"/>
  <c r="I201"/>
  <c r="G201"/>
  <c r="F201"/>
  <c r="N200"/>
  <c r="M200"/>
  <c r="K200"/>
  <c r="J200"/>
  <c r="I200"/>
  <c r="G200"/>
  <c r="F200"/>
  <c r="N199"/>
  <c r="M199"/>
  <c r="K199"/>
  <c r="J199"/>
  <c r="I199"/>
  <c r="G199"/>
  <c r="F199"/>
  <c r="N198"/>
  <c r="M198"/>
  <c r="K198"/>
  <c r="J198"/>
  <c r="I198"/>
  <c r="G198"/>
  <c r="F198"/>
  <c r="N197"/>
  <c r="M197"/>
  <c r="K197"/>
  <c r="J197"/>
  <c r="I197"/>
  <c r="G197"/>
  <c r="F197"/>
  <c r="N196"/>
  <c r="M196"/>
  <c r="K196"/>
  <c r="J196"/>
  <c r="I196"/>
  <c r="G196"/>
  <c r="F196"/>
  <c r="N195"/>
  <c r="M195"/>
  <c r="K195"/>
  <c r="J195"/>
  <c r="I195"/>
  <c r="G195"/>
  <c r="F195"/>
  <c r="N194"/>
  <c r="M194"/>
  <c r="K194"/>
  <c r="J194"/>
  <c r="I194"/>
  <c r="G194"/>
  <c r="F194"/>
  <c r="N193"/>
  <c r="M193"/>
  <c r="K193"/>
  <c r="J193"/>
  <c r="I193"/>
  <c r="G193"/>
  <c r="F193"/>
  <c r="N192"/>
  <c r="M192"/>
  <c r="K192"/>
  <c r="J192"/>
  <c r="I192"/>
  <c r="G192"/>
  <c r="F192"/>
  <c r="N191"/>
  <c r="M191"/>
  <c r="K191"/>
  <c r="J191"/>
  <c r="I191"/>
  <c r="G191"/>
  <c r="F191"/>
  <c r="N190"/>
  <c r="M190"/>
  <c r="K190"/>
  <c r="J190"/>
  <c r="I190"/>
  <c r="G190"/>
  <c r="F190"/>
  <c r="N189"/>
  <c r="M189"/>
  <c r="K189"/>
  <c r="J189"/>
  <c r="I189"/>
  <c r="G189"/>
  <c r="F189"/>
  <c r="F188"/>
  <c r="N187"/>
  <c r="M187"/>
  <c r="K187"/>
  <c r="J187"/>
  <c r="I187"/>
  <c r="G187"/>
  <c r="F187"/>
  <c r="N186"/>
  <c r="M186"/>
  <c r="K186"/>
  <c r="J186"/>
  <c r="I186"/>
  <c r="G186"/>
  <c r="F186"/>
  <c r="N185"/>
  <c r="M185"/>
  <c r="K185"/>
  <c r="J185"/>
  <c r="I185"/>
  <c r="G185"/>
  <c r="F185"/>
  <c r="N184"/>
  <c r="M184"/>
  <c r="K184"/>
  <c r="J184"/>
  <c r="I184"/>
  <c r="G184"/>
  <c r="F184"/>
  <c r="N183"/>
  <c r="M183"/>
  <c r="K183"/>
  <c r="J183"/>
  <c r="I183"/>
  <c r="G183"/>
  <c r="F183"/>
  <c r="N182"/>
  <c r="M182"/>
  <c r="K182"/>
  <c r="J182"/>
  <c r="I182"/>
  <c r="G182"/>
  <c r="F182"/>
  <c r="N181"/>
  <c r="M181"/>
  <c r="K181"/>
  <c r="J181"/>
  <c r="I181"/>
  <c r="G181"/>
  <c r="F181"/>
  <c r="N180"/>
  <c r="M180"/>
  <c r="K180"/>
  <c r="J180"/>
  <c r="I180"/>
  <c r="G180"/>
  <c r="F180"/>
  <c r="N179"/>
  <c r="M179"/>
  <c r="K179"/>
  <c r="J179"/>
  <c r="I179"/>
  <c r="G179"/>
  <c r="F179"/>
  <c r="N178"/>
  <c r="M178"/>
  <c r="K178"/>
  <c r="J178"/>
  <c r="I178"/>
  <c r="G178"/>
  <c r="F178"/>
  <c r="F177"/>
  <c r="N176"/>
  <c r="M176"/>
  <c r="K176"/>
  <c r="J176"/>
  <c r="I176"/>
  <c r="G176"/>
  <c r="F176"/>
  <c r="N175"/>
  <c r="M175"/>
  <c r="K175"/>
  <c r="J175"/>
  <c r="I175"/>
  <c r="G175"/>
  <c r="F175"/>
  <c r="N174"/>
  <c r="M174"/>
  <c r="K174"/>
  <c r="J174"/>
  <c r="I174"/>
  <c r="G174"/>
  <c r="F174"/>
  <c r="N173"/>
  <c r="M173"/>
  <c r="K173"/>
  <c r="J173"/>
  <c r="I173"/>
  <c r="G173"/>
  <c r="F173"/>
  <c r="N172"/>
  <c r="M172"/>
  <c r="K172"/>
  <c r="J172"/>
  <c r="I172"/>
  <c r="G172"/>
  <c r="F172"/>
  <c r="N171"/>
  <c r="M171"/>
  <c r="K171"/>
  <c r="J171"/>
  <c r="I171"/>
  <c r="G171"/>
  <c r="F171"/>
  <c r="N170"/>
  <c r="M170"/>
  <c r="K170"/>
  <c r="J170"/>
  <c r="I170"/>
  <c r="G170"/>
  <c r="F170"/>
  <c r="N169"/>
  <c r="M169"/>
  <c r="K169"/>
  <c r="J169"/>
  <c r="I169"/>
  <c r="G169"/>
  <c r="F169"/>
  <c r="N168"/>
  <c r="M168"/>
  <c r="K168"/>
  <c r="J168"/>
  <c r="I168"/>
  <c r="G168"/>
  <c r="F168"/>
  <c r="N167"/>
  <c r="M167"/>
  <c r="K167"/>
  <c r="J167"/>
  <c r="I167"/>
  <c r="G167"/>
  <c r="F167"/>
  <c r="N166"/>
  <c r="M166"/>
  <c r="K166"/>
  <c r="J166"/>
  <c r="I166"/>
  <c r="G166"/>
  <c r="F166"/>
  <c r="F165"/>
  <c r="N164"/>
  <c r="M164"/>
  <c r="K164"/>
  <c r="J164"/>
  <c r="I164"/>
  <c r="G164"/>
  <c r="F164"/>
  <c r="N163"/>
  <c r="M163"/>
  <c r="K163"/>
  <c r="J163"/>
  <c r="I163"/>
  <c r="G163"/>
  <c r="F163"/>
  <c r="N162"/>
  <c r="M162"/>
  <c r="K162"/>
  <c r="J162"/>
  <c r="I162"/>
  <c r="G162"/>
  <c r="F162"/>
  <c r="N161"/>
  <c r="M161"/>
  <c r="K161"/>
  <c r="J161"/>
  <c r="I161"/>
  <c r="G161"/>
  <c r="F161"/>
  <c r="N160"/>
  <c r="M160"/>
  <c r="K160"/>
  <c r="J160"/>
  <c r="I160"/>
  <c r="G160"/>
  <c r="F160"/>
  <c r="N159"/>
  <c r="M159"/>
  <c r="K159"/>
  <c r="J159"/>
  <c r="I159"/>
  <c r="G159"/>
  <c r="F159"/>
  <c r="N158"/>
  <c r="M158"/>
  <c r="K158"/>
  <c r="J158"/>
  <c r="I158"/>
  <c r="G158"/>
  <c r="F158"/>
  <c r="N157"/>
  <c r="M157"/>
  <c r="K157"/>
  <c r="J157"/>
  <c r="I157"/>
  <c r="G157"/>
  <c r="F157"/>
  <c r="N156"/>
  <c r="M156"/>
  <c r="K156"/>
  <c r="J156"/>
  <c r="I156"/>
  <c r="G156"/>
  <c r="F156"/>
  <c r="N155"/>
  <c r="M155"/>
  <c r="K155"/>
  <c r="J155"/>
  <c r="I155"/>
  <c r="G155"/>
  <c r="F155"/>
  <c r="N154"/>
  <c r="M154"/>
  <c r="K154"/>
  <c r="J154"/>
  <c r="I154"/>
  <c r="G154"/>
  <c r="F154"/>
  <c r="N153"/>
  <c r="M153"/>
  <c r="K153"/>
  <c r="J153"/>
  <c r="I153"/>
  <c r="G153"/>
  <c r="F153"/>
  <c r="N152"/>
  <c r="M152"/>
  <c r="K152"/>
  <c r="J152"/>
  <c r="I152"/>
  <c r="G152"/>
  <c r="F152"/>
  <c r="F151"/>
  <c r="N150"/>
  <c r="M150"/>
  <c r="K150"/>
  <c r="J150"/>
  <c r="I150"/>
  <c r="G150"/>
  <c r="F150"/>
  <c r="N149"/>
  <c r="M149"/>
  <c r="K149"/>
  <c r="J149"/>
  <c r="I149"/>
  <c r="G149"/>
  <c r="F149"/>
  <c r="N148"/>
  <c r="M148"/>
  <c r="K148"/>
  <c r="J148"/>
  <c r="I148"/>
  <c r="G148"/>
  <c r="F148"/>
  <c r="N147"/>
  <c r="M147"/>
  <c r="K147"/>
  <c r="J147"/>
  <c r="I147"/>
  <c r="G147"/>
  <c r="F147"/>
  <c r="N146"/>
  <c r="M146"/>
  <c r="K146"/>
  <c r="J146"/>
  <c r="I146"/>
  <c r="G146"/>
  <c r="F146"/>
  <c r="N145"/>
  <c r="M145"/>
  <c r="K145"/>
  <c r="J145"/>
  <c r="I145"/>
  <c r="G145"/>
  <c r="F145"/>
  <c r="N144"/>
  <c r="M144"/>
  <c r="K144"/>
  <c r="J144"/>
  <c r="I144"/>
  <c r="G144"/>
  <c r="F144"/>
  <c r="N143"/>
  <c r="M143"/>
  <c r="K143"/>
  <c r="J143"/>
  <c r="I143"/>
  <c r="G143"/>
  <c r="F143"/>
  <c r="N142"/>
  <c r="M142"/>
  <c r="K142"/>
  <c r="J142"/>
  <c r="I142"/>
  <c r="G142"/>
  <c r="F142"/>
  <c r="F141"/>
  <c r="N140"/>
  <c r="M140"/>
  <c r="K140"/>
  <c r="J140"/>
  <c r="I140"/>
  <c r="G140"/>
  <c r="F140"/>
  <c r="N139"/>
  <c r="M139"/>
  <c r="K139"/>
  <c r="J139"/>
  <c r="I139"/>
  <c r="G139"/>
  <c r="F139"/>
  <c r="N138"/>
  <c r="M138"/>
  <c r="K138"/>
  <c r="J138"/>
  <c r="I138"/>
  <c r="G138"/>
  <c r="F138"/>
  <c r="N137"/>
  <c r="M137"/>
  <c r="K137"/>
  <c r="J137"/>
  <c r="I137"/>
  <c r="G137"/>
  <c r="F137"/>
  <c r="N136"/>
  <c r="M136"/>
  <c r="K136"/>
  <c r="J136"/>
  <c r="I136"/>
  <c r="G136"/>
  <c r="F136"/>
  <c r="N135"/>
  <c r="M135"/>
  <c r="K135"/>
  <c r="J135"/>
  <c r="I135"/>
  <c r="G135"/>
  <c r="F135"/>
  <c r="N134"/>
  <c r="M134"/>
  <c r="K134"/>
  <c r="J134"/>
  <c r="I134"/>
  <c r="G134"/>
  <c r="F134"/>
  <c r="N133"/>
  <c r="M133"/>
  <c r="K133"/>
  <c r="J133"/>
  <c r="I133"/>
  <c r="G133"/>
  <c r="F133"/>
  <c r="N132"/>
  <c r="M132"/>
  <c r="K132"/>
  <c r="J132"/>
  <c r="I132"/>
  <c r="G132"/>
  <c r="F132"/>
  <c r="N131"/>
  <c r="M131"/>
  <c r="K131"/>
  <c r="J131"/>
  <c r="I131"/>
  <c r="G131"/>
  <c r="F131"/>
  <c r="N130"/>
  <c r="M130"/>
  <c r="K130"/>
  <c r="J130"/>
  <c r="I130"/>
  <c r="G130"/>
  <c r="F130"/>
  <c r="N129"/>
  <c r="M129"/>
  <c r="K129"/>
  <c r="J129"/>
  <c r="I129"/>
  <c r="G129"/>
  <c r="F129"/>
  <c r="N128"/>
  <c r="M128"/>
  <c r="K128"/>
  <c r="J128"/>
  <c r="I128"/>
  <c r="G128"/>
  <c r="F128"/>
  <c r="N127"/>
  <c r="M127"/>
  <c r="K127"/>
  <c r="J127"/>
  <c r="I127"/>
  <c r="G127"/>
  <c r="F127"/>
  <c r="N126"/>
  <c r="M126"/>
  <c r="K126"/>
  <c r="J126"/>
  <c r="I126"/>
  <c r="G126"/>
  <c r="F126"/>
  <c r="N125"/>
  <c r="M125"/>
  <c r="K125"/>
  <c r="J125"/>
  <c r="I125"/>
  <c r="G125"/>
  <c r="F125"/>
  <c r="N124"/>
  <c r="M124"/>
  <c r="K124"/>
  <c r="J124"/>
  <c r="I124"/>
  <c r="G124"/>
  <c r="F124"/>
  <c r="F123"/>
  <c r="N122"/>
  <c r="M122"/>
  <c r="K122"/>
  <c r="J122"/>
  <c r="I122"/>
  <c r="G122"/>
  <c r="F122"/>
  <c r="N121"/>
  <c r="M121"/>
  <c r="K121"/>
  <c r="J121"/>
  <c r="I121"/>
  <c r="G121"/>
  <c r="F121"/>
  <c r="N120"/>
  <c r="M120"/>
  <c r="K120"/>
  <c r="J120"/>
  <c r="I120"/>
  <c r="G120"/>
  <c r="F120"/>
  <c r="N119"/>
  <c r="M119"/>
  <c r="K119"/>
  <c r="J119"/>
  <c r="I119"/>
  <c r="G119"/>
  <c r="F119"/>
  <c r="N118"/>
  <c r="M118"/>
  <c r="K118"/>
  <c r="J118"/>
  <c r="I118"/>
  <c r="G118"/>
  <c r="F118"/>
  <c r="N117"/>
  <c r="M117"/>
  <c r="K117"/>
  <c r="J117"/>
  <c r="I117"/>
  <c r="G117"/>
  <c r="F117"/>
  <c r="N116"/>
  <c r="M116"/>
  <c r="K116"/>
  <c r="J116"/>
  <c r="I116"/>
  <c r="G116"/>
  <c r="F116"/>
  <c r="N115"/>
  <c r="M115"/>
  <c r="K115"/>
  <c r="J115"/>
  <c r="I115"/>
  <c r="G115"/>
  <c r="F115"/>
  <c r="N114"/>
  <c r="M114"/>
  <c r="K114"/>
  <c r="J114"/>
  <c r="I114"/>
  <c r="G114"/>
  <c r="F114"/>
  <c r="N113"/>
  <c r="M113"/>
  <c r="K113"/>
  <c r="J113"/>
  <c r="I113"/>
  <c r="G113"/>
  <c r="F113"/>
  <c r="N112"/>
  <c r="M112"/>
  <c r="K112"/>
  <c r="J112"/>
  <c r="I112"/>
  <c r="G112"/>
  <c r="F112"/>
  <c r="N111"/>
  <c r="M111"/>
  <c r="K111"/>
  <c r="J111"/>
  <c r="I111"/>
  <c r="G111"/>
  <c r="F111"/>
  <c r="F110"/>
  <c r="N109"/>
  <c r="M109"/>
  <c r="K109"/>
  <c r="J109"/>
  <c r="I109"/>
  <c r="G109"/>
  <c r="F109"/>
  <c r="N108"/>
  <c r="M108"/>
  <c r="K108"/>
  <c r="J108"/>
  <c r="I108"/>
  <c r="G108"/>
  <c r="F108"/>
  <c r="N107"/>
  <c r="M107"/>
  <c r="K107"/>
  <c r="J107"/>
  <c r="I107"/>
  <c r="G107"/>
  <c r="F107"/>
  <c r="N106"/>
  <c r="M106"/>
  <c r="K106"/>
  <c r="J106"/>
  <c r="I106"/>
  <c r="G106"/>
  <c r="F106"/>
  <c r="N105"/>
  <c r="M105"/>
  <c r="K105"/>
  <c r="J105"/>
  <c r="I105"/>
  <c r="G105"/>
  <c r="F105"/>
  <c r="N104"/>
  <c r="M104"/>
  <c r="K104"/>
  <c r="J104"/>
  <c r="I104"/>
  <c r="G104"/>
  <c r="F104"/>
  <c r="N103"/>
  <c r="M103"/>
  <c r="K103"/>
  <c r="J103"/>
  <c r="I103"/>
  <c r="G103"/>
  <c r="F103"/>
  <c r="N102"/>
  <c r="M102"/>
  <c r="K102"/>
  <c r="J102"/>
  <c r="I102"/>
  <c r="G102"/>
  <c r="F102"/>
  <c r="N101"/>
  <c r="M101"/>
  <c r="K101"/>
  <c r="J101"/>
  <c r="I101"/>
  <c r="G101"/>
  <c r="F101"/>
  <c r="N100"/>
  <c r="M100"/>
  <c r="K100"/>
  <c r="J100"/>
  <c r="I100"/>
  <c r="G100"/>
  <c r="F100"/>
  <c r="N99"/>
  <c r="M99"/>
  <c r="K99"/>
  <c r="J99"/>
  <c r="I99"/>
  <c r="G99"/>
  <c r="F99"/>
  <c r="N98"/>
  <c r="M98"/>
  <c r="K98"/>
  <c r="J98"/>
  <c r="I98"/>
  <c r="G98"/>
  <c r="F98"/>
  <c r="F97"/>
  <c r="N96"/>
  <c r="M96"/>
  <c r="K96"/>
  <c r="J96"/>
  <c r="I96"/>
  <c r="G96"/>
  <c r="F96"/>
  <c r="N95"/>
  <c r="M95"/>
  <c r="K95"/>
  <c r="J95"/>
  <c r="I95"/>
  <c r="G95"/>
  <c r="F95"/>
  <c r="N94"/>
  <c r="M94"/>
  <c r="K94"/>
  <c r="J94"/>
  <c r="I94"/>
  <c r="G94"/>
  <c r="F94"/>
  <c r="N93"/>
  <c r="M93"/>
  <c r="K93"/>
  <c r="J93"/>
  <c r="I93"/>
  <c r="G93"/>
  <c r="F93"/>
  <c r="N92"/>
  <c r="M92"/>
  <c r="K92"/>
  <c r="J92"/>
  <c r="I92"/>
  <c r="G92"/>
  <c r="F92"/>
  <c r="N91"/>
  <c r="M91"/>
  <c r="K91"/>
  <c r="J91"/>
  <c r="I91"/>
  <c r="G91"/>
  <c r="F91"/>
  <c r="N90"/>
  <c r="M90"/>
  <c r="K90"/>
  <c r="J90"/>
  <c r="I90"/>
  <c r="G90"/>
  <c r="F90"/>
  <c r="N89"/>
  <c r="M89"/>
  <c r="K89"/>
  <c r="J89"/>
  <c r="I89"/>
  <c r="G89"/>
  <c r="F89"/>
  <c r="N88"/>
  <c r="M88"/>
  <c r="K88"/>
  <c r="J88"/>
  <c r="I88"/>
  <c r="G88"/>
  <c r="F88"/>
  <c r="N87"/>
  <c r="M87"/>
  <c r="K87"/>
  <c r="J87"/>
  <c r="I87"/>
  <c r="G87"/>
  <c r="F87"/>
  <c r="F86"/>
  <c r="N85"/>
  <c r="M85"/>
  <c r="K85"/>
  <c r="J85"/>
  <c r="I85"/>
  <c r="G85"/>
  <c r="F85"/>
  <c r="N84"/>
  <c r="M84"/>
  <c r="K84"/>
  <c r="J84"/>
  <c r="I84"/>
  <c r="G84"/>
  <c r="F84"/>
  <c r="N83"/>
  <c r="M83"/>
  <c r="K83"/>
  <c r="J83"/>
  <c r="I83"/>
  <c r="G83"/>
  <c r="F83"/>
  <c r="N82"/>
  <c r="M82"/>
  <c r="K82"/>
  <c r="J82"/>
  <c r="I82"/>
  <c r="G82"/>
  <c r="F82"/>
  <c r="N81"/>
  <c r="M81"/>
  <c r="K81"/>
  <c r="J81"/>
  <c r="I81"/>
  <c r="G81"/>
  <c r="F81"/>
  <c r="N80"/>
  <c r="M80"/>
  <c r="K80"/>
  <c r="J80"/>
  <c r="I80"/>
  <c r="G80"/>
  <c r="F80"/>
  <c r="N79"/>
  <c r="M79"/>
  <c r="K79"/>
  <c r="J79"/>
  <c r="I79"/>
  <c r="G79"/>
  <c r="F79"/>
  <c r="N78"/>
  <c r="M78"/>
  <c r="K78"/>
  <c r="J78"/>
  <c r="I78"/>
  <c r="G78"/>
  <c r="F78"/>
  <c r="N77"/>
  <c r="M77"/>
  <c r="K77"/>
  <c r="J77"/>
  <c r="I77"/>
  <c r="G77"/>
  <c r="F77"/>
  <c r="N76"/>
  <c r="M76"/>
  <c r="K76"/>
  <c r="J76"/>
  <c r="I76"/>
  <c r="G76"/>
  <c r="F76"/>
  <c r="N75"/>
  <c r="M75"/>
  <c r="K75"/>
  <c r="J75"/>
  <c r="I75"/>
  <c r="G75"/>
  <c r="F75"/>
  <c r="N74"/>
  <c r="M74"/>
  <c r="K74"/>
  <c r="J74"/>
  <c r="I74"/>
  <c r="G74"/>
  <c r="F74"/>
  <c r="N73"/>
  <c r="M73"/>
  <c r="K73"/>
  <c r="J73"/>
  <c r="I73"/>
  <c r="G73"/>
  <c r="F73"/>
  <c r="N72"/>
  <c r="M72"/>
  <c r="K72"/>
  <c r="J72"/>
  <c r="I72"/>
  <c r="G72"/>
  <c r="F72"/>
  <c r="F71"/>
  <c r="N70"/>
  <c r="M70"/>
  <c r="K70"/>
  <c r="J70"/>
  <c r="I70"/>
  <c r="G70"/>
  <c r="N69"/>
  <c r="M69"/>
  <c r="K69"/>
  <c r="J69"/>
  <c r="I69"/>
  <c r="G69"/>
  <c r="F69"/>
  <c r="N68"/>
  <c r="M68"/>
  <c r="K68"/>
  <c r="J68"/>
  <c r="I68"/>
  <c r="G68"/>
  <c r="F68"/>
  <c r="N67"/>
  <c r="M67"/>
  <c r="K67"/>
  <c r="J67"/>
  <c r="I67"/>
  <c r="G67"/>
  <c r="F67"/>
  <c r="N66"/>
  <c r="M66"/>
  <c r="K66"/>
  <c r="J66"/>
  <c r="I66"/>
  <c r="G66"/>
  <c r="F66"/>
  <c r="N65"/>
  <c r="M65"/>
  <c r="K65"/>
  <c r="J65"/>
  <c r="I65"/>
  <c r="G65"/>
  <c r="F65"/>
  <c r="N64"/>
  <c r="M64"/>
  <c r="K64"/>
  <c r="J64"/>
  <c r="I64"/>
  <c r="G64"/>
  <c r="F64"/>
  <c r="N63"/>
  <c r="M63"/>
  <c r="K63"/>
  <c r="J63"/>
  <c r="I63"/>
  <c r="G63"/>
  <c r="F63"/>
  <c r="N62"/>
  <c r="M62"/>
  <c r="K62"/>
  <c r="J62"/>
  <c r="I62"/>
  <c r="G62"/>
  <c r="F62"/>
  <c r="N61"/>
  <c r="M61"/>
  <c r="K61"/>
  <c r="J61"/>
  <c r="I61"/>
  <c r="G61"/>
  <c r="F61"/>
  <c r="N60"/>
  <c r="M60"/>
  <c r="K60"/>
  <c r="J60"/>
  <c r="I60"/>
  <c r="G60"/>
  <c r="F60"/>
  <c r="N59"/>
  <c r="M59"/>
  <c r="K59"/>
  <c r="J59"/>
  <c r="I59"/>
  <c r="G59"/>
  <c r="F59"/>
  <c r="N58"/>
  <c r="M58"/>
  <c r="K58"/>
  <c r="J58"/>
  <c r="I58"/>
  <c r="G58"/>
  <c r="F58"/>
  <c r="O51"/>
  <c r="N51" s="1"/>
  <c r="M51"/>
  <c r="K51"/>
  <c r="I51"/>
  <c r="O50"/>
  <c r="N50" s="1"/>
  <c r="M50"/>
  <c r="K50"/>
  <c r="I50"/>
  <c r="O49"/>
  <c r="N49" s="1"/>
  <c r="M49"/>
  <c r="K49"/>
  <c r="I49"/>
  <c r="O48"/>
  <c r="M48" s="1"/>
  <c r="O47"/>
  <c r="N47" s="1"/>
  <c r="O46"/>
  <c r="N46" s="1"/>
  <c r="O45"/>
  <c r="K45" s="1"/>
  <c r="J45"/>
  <c r="F45"/>
  <c r="O44"/>
  <c r="N44" s="1"/>
  <c r="O43"/>
  <c r="N43" s="1"/>
  <c r="K43"/>
  <c r="O42"/>
  <c r="N42" s="1"/>
  <c r="O41"/>
  <c r="N41" s="1"/>
  <c r="K41"/>
  <c r="O40"/>
  <c r="N40" s="1"/>
  <c r="K40"/>
  <c r="O39"/>
  <c r="N39" s="1"/>
  <c r="O38"/>
  <c r="N38" s="1"/>
  <c r="K38"/>
  <c r="O37"/>
  <c r="N37" s="1"/>
  <c r="O36"/>
  <c r="N36" s="1"/>
  <c r="O35"/>
  <c r="N35" s="1"/>
  <c r="K35"/>
  <c r="O34"/>
  <c r="N34" s="1"/>
  <c r="K34"/>
  <c r="N33"/>
  <c r="M33"/>
  <c r="K33"/>
  <c r="J33"/>
  <c r="I33"/>
  <c r="F33"/>
  <c r="J32"/>
  <c r="I32"/>
  <c r="F32"/>
  <c r="L26"/>
  <c r="L53" s="1"/>
  <c r="K26"/>
  <c r="K53" s="1"/>
  <c r="J26"/>
  <c r="J53" s="1"/>
  <c r="I26"/>
  <c r="I53" s="1"/>
  <c r="O25"/>
  <c r="O24"/>
  <c r="M24"/>
  <c r="N24" s="1"/>
  <c r="O23"/>
  <c r="M23"/>
  <c r="N23" s="1"/>
  <c r="O22"/>
  <c r="M22"/>
  <c r="N22" s="1"/>
  <c r="O21"/>
  <c r="M21"/>
  <c r="N21" s="1"/>
  <c r="O20"/>
  <c r="M20"/>
  <c r="N20" s="1"/>
  <c r="O19"/>
  <c r="M19"/>
  <c r="N19" s="1"/>
  <c r="O18"/>
  <c r="M18"/>
  <c r="N18" s="1"/>
  <c r="O17"/>
  <c r="M17"/>
  <c r="N17" s="1"/>
  <c r="A17"/>
  <c r="A18" s="1"/>
  <c r="A19" s="1"/>
  <c r="A20" s="1"/>
  <c r="A21" s="1"/>
  <c r="A22" s="1"/>
  <c r="A23" s="1"/>
  <c r="A24" s="1"/>
  <c r="A25" s="1"/>
  <c r="O16"/>
  <c r="M16"/>
  <c r="J7"/>
  <c r="I7"/>
  <c r="R6"/>
  <c r="N11" s="1"/>
  <c r="Q6"/>
  <c r="A6"/>
  <c r="K39" l="1"/>
  <c r="K47"/>
  <c r="K37"/>
  <c r="K42"/>
  <c r="K46"/>
  <c r="I37"/>
  <c r="M37"/>
  <c r="I38"/>
  <c r="M38"/>
  <c r="I39"/>
  <c r="M39"/>
  <c r="I40"/>
  <c r="M40"/>
  <c r="I41"/>
  <c r="M41"/>
  <c r="I42"/>
  <c r="M42"/>
  <c r="I43"/>
  <c r="M43"/>
  <c r="L43" s="1"/>
  <c r="I45"/>
  <c r="I46"/>
  <c r="M46"/>
  <c r="L46" s="1"/>
  <c r="I47"/>
  <c r="M47"/>
  <c r="L47" s="1"/>
  <c r="I335"/>
  <c r="K335"/>
  <c r="N335"/>
  <c r="I345"/>
  <c r="K345"/>
  <c r="N345"/>
  <c r="G365"/>
  <c r="J365"/>
  <c r="M365"/>
  <c r="I371"/>
  <c r="K371"/>
  <c r="N371"/>
  <c r="L368"/>
  <c r="L49"/>
  <c r="L50"/>
  <c r="L51"/>
  <c r="L242"/>
  <c r="L244"/>
  <c r="L246"/>
  <c r="G371"/>
  <c r="J371"/>
  <c r="M371"/>
  <c r="G279"/>
  <c r="J279"/>
  <c r="L256"/>
  <c r="L258"/>
  <c r="L260"/>
  <c r="L262"/>
  <c r="L264"/>
  <c r="L266"/>
  <c r="L268"/>
  <c r="L270"/>
  <c r="L272"/>
  <c r="L274"/>
  <c r="L276"/>
  <c r="L278"/>
  <c r="L280"/>
  <c r="L282"/>
  <c r="L284"/>
  <c r="L286"/>
  <c r="L288"/>
  <c r="L359"/>
  <c r="N71"/>
  <c r="L59"/>
  <c r="L61"/>
  <c r="L63"/>
  <c r="L65"/>
  <c r="L67"/>
  <c r="L69"/>
  <c r="L70"/>
  <c r="G86"/>
  <c r="J86"/>
  <c r="L72"/>
  <c r="L74"/>
  <c r="L76"/>
  <c r="L78"/>
  <c r="L140"/>
  <c r="G151"/>
  <c r="J151"/>
  <c r="G165"/>
  <c r="J165"/>
  <c r="L152"/>
  <c r="K165"/>
  <c r="L154"/>
  <c r="L156"/>
  <c r="L158"/>
  <c r="L160"/>
  <c r="L162"/>
  <c r="L164"/>
  <c r="G177"/>
  <c r="J177"/>
  <c r="G188"/>
  <c r="J188"/>
  <c r="L180"/>
  <c r="L182"/>
  <c r="L184"/>
  <c r="L186"/>
  <c r="I207"/>
  <c r="K207"/>
  <c r="N207"/>
  <c r="L190"/>
  <c r="L192"/>
  <c r="L194"/>
  <c r="L196"/>
  <c r="L198"/>
  <c r="L200"/>
  <c r="L202"/>
  <c r="L204"/>
  <c r="L206"/>
  <c r="G226"/>
  <c r="J226"/>
  <c r="L208"/>
  <c r="L210"/>
  <c r="L212"/>
  <c r="L214"/>
  <c r="L216"/>
  <c r="L218"/>
  <c r="L220"/>
  <c r="L222"/>
  <c r="L224"/>
  <c r="I238"/>
  <c r="K238"/>
  <c r="N238"/>
  <c r="L228"/>
  <c r="L230"/>
  <c r="L234"/>
  <c r="L236"/>
  <c r="F46"/>
  <c r="J46"/>
  <c r="F47"/>
  <c r="J47"/>
  <c r="F48"/>
  <c r="J48"/>
  <c r="N48"/>
  <c r="F49"/>
  <c r="J49"/>
  <c r="F50"/>
  <c r="J50"/>
  <c r="F51"/>
  <c r="J51"/>
  <c r="I48"/>
  <c r="K48"/>
  <c r="L48" s="1"/>
  <c r="I34"/>
  <c r="M34"/>
  <c r="L34" s="1"/>
  <c r="I35"/>
  <c r="M35"/>
  <c r="L35" s="1"/>
  <c r="I36"/>
  <c r="L37"/>
  <c r="L38"/>
  <c r="L39"/>
  <c r="L40"/>
  <c r="L41"/>
  <c r="L42"/>
  <c r="L332"/>
  <c r="L334"/>
  <c r="L338"/>
  <c r="L340"/>
  <c r="L342"/>
  <c r="L344"/>
  <c r="L347"/>
  <c r="L349"/>
  <c r="L370"/>
  <c r="I317"/>
  <c r="K317"/>
  <c r="N317"/>
  <c r="L331"/>
  <c r="L333"/>
  <c r="M239"/>
  <c r="M255" s="1"/>
  <c r="L255" s="1"/>
  <c r="M45"/>
  <c r="L45" s="1"/>
  <c r="L80"/>
  <c r="L82"/>
  <c r="L84"/>
  <c r="I97"/>
  <c r="K97"/>
  <c r="N97"/>
  <c r="L88"/>
  <c r="L90"/>
  <c r="L92"/>
  <c r="L94"/>
  <c r="L96"/>
  <c r="G110"/>
  <c r="J110"/>
  <c r="L98"/>
  <c r="L100"/>
  <c r="L102"/>
  <c r="L104"/>
  <c r="L106"/>
  <c r="L108"/>
  <c r="I123"/>
  <c r="K123"/>
  <c r="N123"/>
  <c r="L112"/>
  <c r="L114"/>
  <c r="L116"/>
  <c r="L118"/>
  <c r="L120"/>
  <c r="L122"/>
  <c r="G141"/>
  <c r="J141"/>
  <c r="M141"/>
  <c r="L126"/>
  <c r="L128"/>
  <c r="L130"/>
  <c r="L132"/>
  <c r="L134"/>
  <c r="L136"/>
  <c r="L138"/>
  <c r="L351"/>
  <c r="L353"/>
  <c r="L355"/>
  <c r="L369"/>
  <c r="K36"/>
  <c r="M36"/>
  <c r="I44"/>
  <c r="K44"/>
  <c r="M44"/>
  <c r="S3"/>
  <c r="L33"/>
  <c r="F34"/>
  <c r="J34"/>
  <c r="F35"/>
  <c r="J35"/>
  <c r="F36"/>
  <c r="J36"/>
  <c r="F37"/>
  <c r="J37"/>
  <c r="F38"/>
  <c r="J38"/>
  <c r="F39"/>
  <c r="J39"/>
  <c r="F40"/>
  <c r="J40"/>
  <c r="F41"/>
  <c r="J41"/>
  <c r="F42"/>
  <c r="J42"/>
  <c r="F43"/>
  <c r="J43"/>
  <c r="F44"/>
  <c r="J44"/>
  <c r="G71"/>
  <c r="J71"/>
  <c r="L58"/>
  <c r="L60"/>
  <c r="L62"/>
  <c r="L64"/>
  <c r="L66"/>
  <c r="L68"/>
  <c r="L289"/>
  <c r="L291"/>
  <c r="L293"/>
  <c r="L295"/>
  <c r="L299"/>
  <c r="L301"/>
  <c r="L303"/>
  <c r="L305"/>
  <c r="L307"/>
  <c r="L309"/>
  <c r="L311"/>
  <c r="L313"/>
  <c r="L315"/>
  <c r="L319"/>
  <c r="L321"/>
  <c r="L323"/>
  <c r="L325"/>
  <c r="L327"/>
  <c r="L329"/>
  <c r="L330"/>
  <c r="L337"/>
  <c r="L339"/>
  <c r="L341"/>
  <c r="L343"/>
  <c r="L357"/>
  <c r="L361"/>
  <c r="L363"/>
  <c r="N6"/>
  <c r="N9" s="1"/>
  <c r="L290"/>
  <c r="L292"/>
  <c r="L294"/>
  <c r="L296"/>
  <c r="G317"/>
  <c r="J317"/>
  <c r="L298"/>
  <c r="L300"/>
  <c r="L302"/>
  <c r="L304"/>
  <c r="L306"/>
  <c r="L308"/>
  <c r="L310"/>
  <c r="L312"/>
  <c r="L314"/>
  <c r="L316"/>
  <c r="G335"/>
  <c r="J335"/>
  <c r="L318"/>
  <c r="L320"/>
  <c r="L322"/>
  <c r="L324"/>
  <c r="L326"/>
  <c r="L328"/>
  <c r="L336"/>
  <c r="L348"/>
  <c r="L350"/>
  <c r="L352"/>
  <c r="L354"/>
  <c r="L356"/>
  <c r="L360"/>
  <c r="L364"/>
  <c r="I71"/>
  <c r="K71"/>
  <c r="I86"/>
  <c r="K86"/>
  <c r="N86"/>
  <c r="L73"/>
  <c r="L75"/>
  <c r="L77"/>
  <c r="L79"/>
  <c r="L81"/>
  <c r="L83"/>
  <c r="L85"/>
  <c r="G97"/>
  <c r="J97"/>
  <c r="L87"/>
  <c r="L89"/>
  <c r="L91"/>
  <c r="L93"/>
  <c r="L95"/>
  <c r="I110"/>
  <c r="K110"/>
  <c r="N110"/>
  <c r="G123"/>
  <c r="J123"/>
  <c r="L113"/>
  <c r="L115"/>
  <c r="L117"/>
  <c r="L119"/>
  <c r="L121"/>
  <c r="I141"/>
  <c r="K141"/>
  <c r="N141"/>
  <c r="L125"/>
  <c r="L127"/>
  <c r="L129"/>
  <c r="L131"/>
  <c r="I151"/>
  <c r="K151"/>
  <c r="N151"/>
  <c r="L143"/>
  <c r="L145"/>
  <c r="L147"/>
  <c r="L149"/>
  <c r="I165"/>
  <c r="N165"/>
  <c r="I177"/>
  <c r="K177"/>
  <c r="N177"/>
  <c r="L167"/>
  <c r="L169"/>
  <c r="L171"/>
  <c r="L173"/>
  <c r="L175"/>
  <c r="N188"/>
  <c r="L181"/>
  <c r="L183"/>
  <c r="L185"/>
  <c r="L187"/>
  <c r="G207"/>
  <c r="J207"/>
  <c r="L189"/>
  <c r="L191"/>
  <c r="L193"/>
  <c r="L195"/>
  <c r="L197"/>
  <c r="L199"/>
  <c r="L201"/>
  <c r="L203"/>
  <c r="L205"/>
  <c r="I226"/>
  <c r="K226"/>
  <c r="N226"/>
  <c r="L209"/>
  <c r="L211"/>
  <c r="L213"/>
  <c r="L215"/>
  <c r="L217"/>
  <c r="L219"/>
  <c r="L221"/>
  <c r="L223"/>
  <c r="L225"/>
  <c r="G238"/>
  <c r="J238"/>
  <c r="L227"/>
  <c r="L229"/>
  <c r="L231"/>
  <c r="L233"/>
  <c r="L235"/>
  <c r="L237"/>
  <c r="G255"/>
  <c r="J255"/>
  <c r="L239"/>
  <c r="L241"/>
  <c r="L243"/>
  <c r="L245"/>
  <c r="L247"/>
  <c r="L249"/>
  <c r="L251"/>
  <c r="L253"/>
  <c r="I279"/>
  <c r="K279"/>
  <c r="N279"/>
  <c r="L257"/>
  <c r="L259"/>
  <c r="L261"/>
  <c r="L263"/>
  <c r="L265"/>
  <c r="L267"/>
  <c r="L269"/>
  <c r="L271"/>
  <c r="L273"/>
  <c r="L275"/>
  <c r="L277"/>
  <c r="I297"/>
  <c r="K297"/>
  <c r="N297"/>
  <c r="L281"/>
  <c r="L283"/>
  <c r="L285"/>
  <c r="L287"/>
  <c r="L358"/>
  <c r="L362"/>
  <c r="K32"/>
  <c r="K7"/>
  <c r="A29"/>
  <c r="B16"/>
  <c r="M123"/>
  <c r="L111"/>
  <c r="T3"/>
  <c r="J11"/>
  <c r="J9" s="1"/>
  <c r="F53"/>
  <c r="A55"/>
  <c r="M71"/>
  <c r="L71" s="1"/>
  <c r="M86"/>
  <c r="M97"/>
  <c r="L97" s="1"/>
  <c r="M110"/>
  <c r="L110" s="1"/>
  <c r="M11"/>
  <c r="K11"/>
  <c r="K9" s="1"/>
  <c r="I11"/>
  <c r="I9" s="1"/>
  <c r="K10"/>
  <c r="K8" s="1"/>
  <c r="I10"/>
  <c r="I8" s="1"/>
  <c r="M26"/>
  <c r="M53" s="1"/>
  <c r="N16"/>
  <c r="N26" s="1"/>
  <c r="N53" s="1"/>
  <c r="J10"/>
  <c r="J8" s="1"/>
  <c r="L99"/>
  <c r="L101"/>
  <c r="L103"/>
  <c r="L105"/>
  <c r="L107"/>
  <c r="L109"/>
  <c r="L124"/>
  <c r="L133"/>
  <c r="L135"/>
  <c r="L137"/>
  <c r="L139"/>
  <c r="L142"/>
  <c r="L144"/>
  <c r="L146"/>
  <c r="L148"/>
  <c r="L150"/>
  <c r="L153"/>
  <c r="L155"/>
  <c r="L157"/>
  <c r="L159"/>
  <c r="L161"/>
  <c r="L163"/>
  <c r="M165"/>
  <c r="L165" s="1"/>
  <c r="L166"/>
  <c r="L168"/>
  <c r="L170"/>
  <c r="L172"/>
  <c r="L174"/>
  <c r="L176"/>
  <c r="I188"/>
  <c r="K188"/>
  <c r="K366" s="1"/>
  <c r="L179"/>
  <c r="L345"/>
  <c r="L371"/>
  <c r="L178"/>
  <c r="M188"/>
  <c r="L365"/>
  <c r="M151"/>
  <c r="M177"/>
  <c r="L177" s="1"/>
  <c r="M207"/>
  <c r="L207" s="1"/>
  <c r="M226"/>
  <c r="L226" s="1"/>
  <c r="M238"/>
  <c r="L238" s="1"/>
  <c r="M279"/>
  <c r="L279" s="1"/>
  <c r="M297"/>
  <c r="L297" s="1"/>
  <c r="M317"/>
  <c r="L317" s="1"/>
  <c r="M335"/>
  <c r="L335" s="1"/>
  <c r="L346"/>
  <c r="L367"/>
  <c r="J52" l="1"/>
  <c r="I366"/>
  <c r="I385" s="1"/>
  <c r="G366"/>
  <c r="I52"/>
  <c r="L141"/>
  <c r="L151"/>
  <c r="L188"/>
  <c r="M10"/>
  <c r="M8" s="1"/>
  <c r="L8" s="1"/>
  <c r="L86"/>
  <c r="L123"/>
  <c r="K52"/>
  <c r="K384" s="1"/>
  <c r="F52"/>
  <c r="L36"/>
  <c r="N45"/>
  <c r="N239"/>
  <c r="N255" s="1"/>
  <c r="N366" s="1"/>
  <c r="J366"/>
  <c r="J384" s="1"/>
  <c r="L44"/>
  <c r="M9"/>
  <c r="L9" s="1"/>
  <c r="L11"/>
  <c r="M32"/>
  <c r="M7"/>
  <c r="L7" s="1"/>
  <c r="I384"/>
  <c r="J385"/>
  <c r="K385"/>
  <c r="L10"/>
  <c r="M366"/>
  <c r="M385" l="1"/>
  <c r="L366"/>
  <c r="N32"/>
  <c r="N52" s="1"/>
  <c r="N384" s="1"/>
  <c r="N7"/>
  <c r="N385" s="1"/>
  <c r="N10"/>
  <c r="N8" s="1"/>
  <c r="M52"/>
  <c r="L52" s="1"/>
  <c r="L32"/>
  <c r="M384" l="1"/>
  <c r="K7" i="131" l="1"/>
  <c r="K6"/>
  <c r="M6" s="1"/>
  <c r="M7" l="1"/>
  <c r="N7" s="1"/>
  <c r="N6"/>
  <c r="N371" l="1"/>
  <c r="M371"/>
  <c r="K371"/>
  <c r="J371"/>
  <c r="I371"/>
  <c r="G371"/>
  <c r="N370"/>
  <c r="M370"/>
  <c r="L370" s="1"/>
  <c r="K370"/>
  <c r="J370"/>
  <c r="I370"/>
  <c r="G370"/>
  <c r="F370"/>
  <c r="N369"/>
  <c r="M369"/>
  <c r="K369"/>
  <c r="J369"/>
  <c r="I369"/>
  <c r="G369"/>
  <c r="F369"/>
  <c r="N368"/>
  <c r="M368"/>
  <c r="M372" s="1"/>
  <c r="K368"/>
  <c r="J368"/>
  <c r="J372" s="1"/>
  <c r="I368"/>
  <c r="G368"/>
  <c r="G372" s="1"/>
  <c r="F368"/>
  <c r="N365"/>
  <c r="M365"/>
  <c r="K365"/>
  <c r="J365"/>
  <c r="I365"/>
  <c r="G365"/>
  <c r="N364"/>
  <c r="M364"/>
  <c r="K364"/>
  <c r="J364"/>
  <c r="I364"/>
  <c r="G364"/>
  <c r="N363"/>
  <c r="M363"/>
  <c r="K363"/>
  <c r="J363"/>
  <c r="I363"/>
  <c r="G363"/>
  <c r="N362"/>
  <c r="M362"/>
  <c r="K362"/>
  <c r="J362"/>
  <c r="I362"/>
  <c r="G362"/>
  <c r="N361"/>
  <c r="M361"/>
  <c r="K361"/>
  <c r="J361"/>
  <c r="I361"/>
  <c r="G361"/>
  <c r="N360"/>
  <c r="M360"/>
  <c r="K360"/>
  <c r="J360"/>
  <c r="I360"/>
  <c r="G360"/>
  <c r="N359"/>
  <c r="M359"/>
  <c r="K359"/>
  <c r="J359"/>
  <c r="I359"/>
  <c r="G359"/>
  <c r="N358"/>
  <c r="M358"/>
  <c r="K358"/>
  <c r="J358"/>
  <c r="I358"/>
  <c r="G358"/>
  <c r="N357"/>
  <c r="M357"/>
  <c r="K357"/>
  <c r="J357"/>
  <c r="I357"/>
  <c r="G357"/>
  <c r="F357"/>
  <c r="N356"/>
  <c r="M356"/>
  <c r="K356"/>
  <c r="J356"/>
  <c r="I356"/>
  <c r="G356"/>
  <c r="F356"/>
  <c r="N355"/>
  <c r="M355"/>
  <c r="K355"/>
  <c r="J355"/>
  <c r="I355"/>
  <c r="G355"/>
  <c r="F355"/>
  <c r="N354"/>
  <c r="M354"/>
  <c r="K354"/>
  <c r="J354"/>
  <c r="I354"/>
  <c r="G354"/>
  <c r="F354"/>
  <c r="N353"/>
  <c r="M353"/>
  <c r="K353"/>
  <c r="J353"/>
  <c r="I353"/>
  <c r="G353"/>
  <c r="F353"/>
  <c r="N352"/>
  <c r="M352"/>
  <c r="K352"/>
  <c r="J352"/>
  <c r="I352"/>
  <c r="G352"/>
  <c r="F352"/>
  <c r="N351"/>
  <c r="M351"/>
  <c r="K351"/>
  <c r="J351"/>
  <c r="I351"/>
  <c r="G351"/>
  <c r="F351"/>
  <c r="N350"/>
  <c r="M350"/>
  <c r="K350"/>
  <c r="J350"/>
  <c r="I350"/>
  <c r="G350"/>
  <c r="F350"/>
  <c r="N349"/>
  <c r="M349"/>
  <c r="K349"/>
  <c r="J349"/>
  <c r="I349"/>
  <c r="G349"/>
  <c r="F349"/>
  <c r="N348"/>
  <c r="M348"/>
  <c r="K348"/>
  <c r="J348"/>
  <c r="I348"/>
  <c r="G348"/>
  <c r="F348"/>
  <c r="N347"/>
  <c r="M347"/>
  <c r="K347"/>
  <c r="J347"/>
  <c r="I347"/>
  <c r="G347"/>
  <c r="F347"/>
  <c r="N345"/>
  <c r="M345"/>
  <c r="K345"/>
  <c r="J345"/>
  <c r="I345"/>
  <c r="G345"/>
  <c r="F345"/>
  <c r="N344"/>
  <c r="M344"/>
  <c r="K344"/>
  <c r="J344"/>
  <c r="I344"/>
  <c r="G344"/>
  <c r="F344"/>
  <c r="N343"/>
  <c r="M343"/>
  <c r="K343"/>
  <c r="J343"/>
  <c r="I343"/>
  <c r="G343"/>
  <c r="F343"/>
  <c r="N342"/>
  <c r="M342"/>
  <c r="K342"/>
  <c r="J342"/>
  <c r="I342"/>
  <c r="G342"/>
  <c r="F342"/>
  <c r="N341"/>
  <c r="M341"/>
  <c r="K341"/>
  <c r="J341"/>
  <c r="I341"/>
  <c r="G341"/>
  <c r="F341"/>
  <c r="N340"/>
  <c r="M340"/>
  <c r="K340"/>
  <c r="J340"/>
  <c r="I340"/>
  <c r="G340"/>
  <c r="F340"/>
  <c r="N339"/>
  <c r="M339"/>
  <c r="K339"/>
  <c r="J339"/>
  <c r="I339"/>
  <c r="G339"/>
  <c r="F339"/>
  <c r="N338"/>
  <c r="M338"/>
  <c r="K338"/>
  <c r="J338"/>
  <c r="I338"/>
  <c r="G338"/>
  <c r="F338"/>
  <c r="N337"/>
  <c r="M337"/>
  <c r="K337"/>
  <c r="J337"/>
  <c r="I337"/>
  <c r="G337"/>
  <c r="F337"/>
  <c r="F336"/>
  <c r="N335"/>
  <c r="M335"/>
  <c r="K335"/>
  <c r="J335"/>
  <c r="I335"/>
  <c r="G335"/>
  <c r="F335"/>
  <c r="N334"/>
  <c r="M334"/>
  <c r="K334"/>
  <c r="J334"/>
  <c r="I334"/>
  <c r="G334"/>
  <c r="F334"/>
  <c r="N333"/>
  <c r="M333"/>
  <c r="K333"/>
  <c r="J333"/>
  <c r="I333"/>
  <c r="G333"/>
  <c r="F333"/>
  <c r="N332"/>
  <c r="M332"/>
  <c r="K332"/>
  <c r="J332"/>
  <c r="I332"/>
  <c r="G332"/>
  <c r="F332"/>
  <c r="N331"/>
  <c r="M331"/>
  <c r="K331"/>
  <c r="J331"/>
  <c r="I331"/>
  <c r="G331"/>
  <c r="F331"/>
  <c r="N330"/>
  <c r="M330"/>
  <c r="K330"/>
  <c r="J330"/>
  <c r="I330"/>
  <c r="G330"/>
  <c r="F330"/>
  <c r="N329"/>
  <c r="M329"/>
  <c r="K329"/>
  <c r="J329"/>
  <c r="I329"/>
  <c r="G329"/>
  <c r="F329"/>
  <c r="N328"/>
  <c r="M328"/>
  <c r="K328"/>
  <c r="J328"/>
  <c r="I328"/>
  <c r="G328"/>
  <c r="F328"/>
  <c r="N327"/>
  <c r="M327"/>
  <c r="K327"/>
  <c r="J327"/>
  <c r="I327"/>
  <c r="G327"/>
  <c r="F327"/>
  <c r="N326"/>
  <c r="M326"/>
  <c r="K326"/>
  <c r="J326"/>
  <c r="I326"/>
  <c r="G326"/>
  <c r="F326"/>
  <c r="N325"/>
  <c r="M325"/>
  <c r="K325"/>
  <c r="J325"/>
  <c r="I325"/>
  <c r="G325"/>
  <c r="F325"/>
  <c r="N324"/>
  <c r="M324"/>
  <c r="K324"/>
  <c r="J324"/>
  <c r="I324"/>
  <c r="G324"/>
  <c r="F324"/>
  <c r="N323"/>
  <c r="M323"/>
  <c r="K323"/>
  <c r="J323"/>
  <c r="I323"/>
  <c r="G323"/>
  <c r="F323"/>
  <c r="N322"/>
  <c r="M322"/>
  <c r="K322"/>
  <c r="J322"/>
  <c r="I322"/>
  <c r="G322"/>
  <c r="F322"/>
  <c r="N321"/>
  <c r="M321"/>
  <c r="K321"/>
  <c r="J321"/>
  <c r="I321"/>
  <c r="G321"/>
  <c r="F321"/>
  <c r="N320"/>
  <c r="M320"/>
  <c r="K320"/>
  <c r="J320"/>
  <c r="I320"/>
  <c r="G320"/>
  <c r="F320"/>
  <c r="N319"/>
  <c r="M319"/>
  <c r="K319"/>
  <c r="J319"/>
  <c r="I319"/>
  <c r="G319"/>
  <c r="F319"/>
  <c r="F318"/>
  <c r="N317"/>
  <c r="M317"/>
  <c r="K317"/>
  <c r="J317"/>
  <c r="I317"/>
  <c r="G317"/>
  <c r="F317"/>
  <c r="N316"/>
  <c r="M316"/>
  <c r="K316"/>
  <c r="J316"/>
  <c r="I316"/>
  <c r="G316"/>
  <c r="F316"/>
  <c r="N315"/>
  <c r="M315"/>
  <c r="K315"/>
  <c r="J315"/>
  <c r="I315"/>
  <c r="G315"/>
  <c r="F315"/>
  <c r="N314"/>
  <c r="M314"/>
  <c r="K314"/>
  <c r="J314"/>
  <c r="I314"/>
  <c r="G314"/>
  <c r="F314"/>
  <c r="N313"/>
  <c r="M313"/>
  <c r="K313"/>
  <c r="J313"/>
  <c r="I313"/>
  <c r="G313"/>
  <c r="F313"/>
  <c r="N312"/>
  <c r="M312"/>
  <c r="K312"/>
  <c r="J312"/>
  <c r="I312"/>
  <c r="G312"/>
  <c r="F312"/>
  <c r="N311"/>
  <c r="M311"/>
  <c r="K311"/>
  <c r="J311"/>
  <c r="I311"/>
  <c r="G311"/>
  <c r="F311"/>
  <c r="N310"/>
  <c r="M310"/>
  <c r="K310"/>
  <c r="J310"/>
  <c r="I310"/>
  <c r="G310"/>
  <c r="F310"/>
  <c r="N309"/>
  <c r="M309"/>
  <c r="K309"/>
  <c r="J309"/>
  <c r="I309"/>
  <c r="G309"/>
  <c r="F309"/>
  <c r="N308"/>
  <c r="M308"/>
  <c r="K308"/>
  <c r="J308"/>
  <c r="I308"/>
  <c r="G308"/>
  <c r="F308"/>
  <c r="N307"/>
  <c r="M307"/>
  <c r="K307"/>
  <c r="J307"/>
  <c r="I307"/>
  <c r="G307"/>
  <c r="F307"/>
  <c r="N306"/>
  <c r="M306"/>
  <c r="K306"/>
  <c r="J306"/>
  <c r="I306"/>
  <c r="G306"/>
  <c r="F306"/>
  <c r="N305"/>
  <c r="M305"/>
  <c r="K305"/>
  <c r="J305"/>
  <c r="I305"/>
  <c r="G305"/>
  <c r="F305"/>
  <c r="N304"/>
  <c r="M304"/>
  <c r="K304"/>
  <c r="J304"/>
  <c r="I304"/>
  <c r="G304"/>
  <c r="F304"/>
  <c r="N303"/>
  <c r="M303"/>
  <c r="K303"/>
  <c r="J303"/>
  <c r="I303"/>
  <c r="G303"/>
  <c r="F303"/>
  <c r="N302"/>
  <c r="M302"/>
  <c r="K302"/>
  <c r="J302"/>
  <c r="I302"/>
  <c r="G302"/>
  <c r="F302"/>
  <c r="N301"/>
  <c r="M301"/>
  <c r="K301"/>
  <c r="J301"/>
  <c r="I301"/>
  <c r="G301"/>
  <c r="F301"/>
  <c r="N300"/>
  <c r="M300"/>
  <c r="K300"/>
  <c r="J300"/>
  <c r="I300"/>
  <c r="G300"/>
  <c r="F300"/>
  <c r="N299"/>
  <c r="M299"/>
  <c r="K299"/>
  <c r="J299"/>
  <c r="I299"/>
  <c r="G299"/>
  <c r="F299"/>
  <c r="F298"/>
  <c r="N297"/>
  <c r="M297"/>
  <c r="K297"/>
  <c r="J297"/>
  <c r="I297"/>
  <c r="G297"/>
  <c r="F297"/>
  <c r="N296"/>
  <c r="M296"/>
  <c r="K296"/>
  <c r="J296"/>
  <c r="I296"/>
  <c r="G296"/>
  <c r="F296"/>
  <c r="N295"/>
  <c r="M295"/>
  <c r="K295"/>
  <c r="J295"/>
  <c r="I295"/>
  <c r="G295"/>
  <c r="F295"/>
  <c r="N294"/>
  <c r="M294"/>
  <c r="K294"/>
  <c r="J294"/>
  <c r="I294"/>
  <c r="G294"/>
  <c r="F294"/>
  <c r="N293"/>
  <c r="M293"/>
  <c r="K293"/>
  <c r="J293"/>
  <c r="I293"/>
  <c r="G293"/>
  <c r="F293"/>
  <c r="N292"/>
  <c r="M292"/>
  <c r="K292"/>
  <c r="J292"/>
  <c r="I292"/>
  <c r="G292"/>
  <c r="F292"/>
  <c r="N291"/>
  <c r="M291"/>
  <c r="K291"/>
  <c r="J291"/>
  <c r="I291"/>
  <c r="G291"/>
  <c r="F291"/>
  <c r="N290"/>
  <c r="M290"/>
  <c r="K290"/>
  <c r="J290"/>
  <c r="I290"/>
  <c r="G290"/>
  <c r="F290"/>
  <c r="N289"/>
  <c r="M289"/>
  <c r="K289"/>
  <c r="J289"/>
  <c r="I289"/>
  <c r="G289"/>
  <c r="F289"/>
  <c r="N288"/>
  <c r="M288"/>
  <c r="K288"/>
  <c r="J288"/>
  <c r="I288"/>
  <c r="G288"/>
  <c r="F288"/>
  <c r="N287"/>
  <c r="M287"/>
  <c r="K287"/>
  <c r="J287"/>
  <c r="I287"/>
  <c r="G287"/>
  <c r="F287"/>
  <c r="N286"/>
  <c r="M286"/>
  <c r="K286"/>
  <c r="J286"/>
  <c r="I286"/>
  <c r="G286"/>
  <c r="F286"/>
  <c r="N285"/>
  <c r="M285"/>
  <c r="K285"/>
  <c r="J285"/>
  <c r="I285"/>
  <c r="G285"/>
  <c r="F285"/>
  <c r="N284"/>
  <c r="M284"/>
  <c r="K284"/>
  <c r="J284"/>
  <c r="I284"/>
  <c r="G284"/>
  <c r="F284"/>
  <c r="N283"/>
  <c r="M283"/>
  <c r="K283"/>
  <c r="J283"/>
  <c r="I283"/>
  <c r="G283"/>
  <c r="F283"/>
  <c r="N282"/>
  <c r="M282"/>
  <c r="K282"/>
  <c r="J282"/>
  <c r="I282"/>
  <c r="G282"/>
  <c r="F282"/>
  <c r="N281"/>
  <c r="M281"/>
  <c r="K281"/>
  <c r="J281"/>
  <c r="I281"/>
  <c r="G281"/>
  <c r="F281"/>
  <c r="F280"/>
  <c r="N279"/>
  <c r="M279"/>
  <c r="K279"/>
  <c r="J279"/>
  <c r="I279"/>
  <c r="G279"/>
  <c r="F279"/>
  <c r="N278"/>
  <c r="M278"/>
  <c r="K278"/>
  <c r="J278"/>
  <c r="I278"/>
  <c r="G278"/>
  <c r="F278"/>
  <c r="N277"/>
  <c r="M277"/>
  <c r="K277"/>
  <c r="J277"/>
  <c r="I277"/>
  <c r="G277"/>
  <c r="F277"/>
  <c r="N276"/>
  <c r="M276"/>
  <c r="K276"/>
  <c r="J276"/>
  <c r="I276"/>
  <c r="G276"/>
  <c r="F276"/>
  <c r="N275"/>
  <c r="M275"/>
  <c r="K275"/>
  <c r="J275"/>
  <c r="I275"/>
  <c r="G275"/>
  <c r="F275"/>
  <c r="N274"/>
  <c r="M274"/>
  <c r="K274"/>
  <c r="J274"/>
  <c r="I274"/>
  <c r="G274"/>
  <c r="F274"/>
  <c r="N273"/>
  <c r="M273"/>
  <c r="K273"/>
  <c r="J273"/>
  <c r="I273"/>
  <c r="G273"/>
  <c r="F273"/>
  <c r="N272"/>
  <c r="M272"/>
  <c r="K272"/>
  <c r="J272"/>
  <c r="I272"/>
  <c r="G272"/>
  <c r="F272"/>
  <c r="N271"/>
  <c r="M271"/>
  <c r="K271"/>
  <c r="J271"/>
  <c r="I271"/>
  <c r="G271"/>
  <c r="F271"/>
  <c r="N270"/>
  <c r="M270"/>
  <c r="K270"/>
  <c r="J270"/>
  <c r="I270"/>
  <c r="G270"/>
  <c r="F270"/>
  <c r="N269"/>
  <c r="M269"/>
  <c r="K269"/>
  <c r="J269"/>
  <c r="I269"/>
  <c r="G269"/>
  <c r="F269"/>
  <c r="N268"/>
  <c r="M268"/>
  <c r="K268"/>
  <c r="J268"/>
  <c r="I268"/>
  <c r="G268"/>
  <c r="F268"/>
  <c r="N267"/>
  <c r="M267"/>
  <c r="K267"/>
  <c r="J267"/>
  <c r="I267"/>
  <c r="G267"/>
  <c r="F267"/>
  <c r="N266"/>
  <c r="M266"/>
  <c r="K266"/>
  <c r="J266"/>
  <c r="I266"/>
  <c r="G266"/>
  <c r="F266"/>
  <c r="N265"/>
  <c r="M265"/>
  <c r="K265"/>
  <c r="J265"/>
  <c r="I265"/>
  <c r="G265"/>
  <c r="F265"/>
  <c r="N264"/>
  <c r="M264"/>
  <c r="K264"/>
  <c r="J264"/>
  <c r="I264"/>
  <c r="G264"/>
  <c r="F264"/>
  <c r="N263"/>
  <c r="M263"/>
  <c r="K263"/>
  <c r="J263"/>
  <c r="I263"/>
  <c r="G263"/>
  <c r="F263"/>
  <c r="N262"/>
  <c r="M262"/>
  <c r="K262"/>
  <c r="J262"/>
  <c r="I262"/>
  <c r="G262"/>
  <c r="F262"/>
  <c r="N261"/>
  <c r="M261"/>
  <c r="K261"/>
  <c r="J261"/>
  <c r="I261"/>
  <c r="G261"/>
  <c r="F261"/>
  <c r="N260"/>
  <c r="M260"/>
  <c r="K260"/>
  <c r="J260"/>
  <c r="I260"/>
  <c r="G260"/>
  <c r="F260"/>
  <c r="N259"/>
  <c r="M259"/>
  <c r="K259"/>
  <c r="J259"/>
  <c r="I259"/>
  <c r="G259"/>
  <c r="F259"/>
  <c r="N258"/>
  <c r="M258"/>
  <c r="K258"/>
  <c r="J258"/>
  <c r="I258"/>
  <c r="G258"/>
  <c r="F258"/>
  <c r="N257"/>
  <c r="M257"/>
  <c r="K257"/>
  <c r="J257"/>
  <c r="I257"/>
  <c r="G257"/>
  <c r="F257"/>
  <c r="F256"/>
  <c r="N255"/>
  <c r="M255"/>
  <c r="L255" s="1"/>
  <c r="K255"/>
  <c r="J255"/>
  <c r="I255"/>
  <c r="G255"/>
  <c r="F255"/>
  <c r="N254"/>
  <c r="M254"/>
  <c r="K254"/>
  <c r="J254"/>
  <c r="I254"/>
  <c r="G254"/>
  <c r="F254"/>
  <c r="N253"/>
  <c r="M253"/>
  <c r="L253" s="1"/>
  <c r="K253"/>
  <c r="J253"/>
  <c r="I253"/>
  <c r="G253"/>
  <c r="F253"/>
  <c r="N252"/>
  <c r="M252"/>
  <c r="K252"/>
  <c r="J252"/>
  <c r="I252"/>
  <c r="G252"/>
  <c r="F252"/>
  <c r="N251"/>
  <c r="M251"/>
  <c r="L251" s="1"/>
  <c r="K251"/>
  <c r="J251"/>
  <c r="I251"/>
  <c r="G251"/>
  <c r="F251"/>
  <c r="N250"/>
  <c r="M250"/>
  <c r="K250"/>
  <c r="J250"/>
  <c r="I250"/>
  <c r="G250"/>
  <c r="F250"/>
  <c r="N249"/>
  <c r="M249"/>
  <c r="L249" s="1"/>
  <c r="K249"/>
  <c r="J249"/>
  <c r="I249"/>
  <c r="G249"/>
  <c r="F249"/>
  <c r="N248"/>
  <c r="M248"/>
  <c r="K248"/>
  <c r="J248"/>
  <c r="I248"/>
  <c r="G248"/>
  <c r="F248"/>
  <c r="N247"/>
  <c r="M247"/>
  <c r="L247" s="1"/>
  <c r="K247"/>
  <c r="J247"/>
  <c r="I247"/>
  <c r="G247"/>
  <c r="F247"/>
  <c r="N246"/>
  <c r="M246"/>
  <c r="K246"/>
  <c r="J246"/>
  <c r="I246"/>
  <c r="G246"/>
  <c r="F246"/>
  <c r="N245"/>
  <c r="M245"/>
  <c r="L245" s="1"/>
  <c r="K245"/>
  <c r="J245"/>
  <c r="I245"/>
  <c r="G245"/>
  <c r="F245"/>
  <c r="N244"/>
  <c r="M244"/>
  <c r="K244"/>
  <c r="J244"/>
  <c r="I244"/>
  <c r="G244"/>
  <c r="F244"/>
  <c r="N243"/>
  <c r="M243"/>
  <c r="L243" s="1"/>
  <c r="K243"/>
  <c r="J243"/>
  <c r="I243"/>
  <c r="G243"/>
  <c r="F243"/>
  <c r="N242"/>
  <c r="M242"/>
  <c r="K242"/>
  <c r="J242"/>
  <c r="I242"/>
  <c r="G242"/>
  <c r="F242"/>
  <c r="N241"/>
  <c r="M241"/>
  <c r="L241" s="1"/>
  <c r="K241"/>
  <c r="J241"/>
  <c r="I241"/>
  <c r="G241"/>
  <c r="F241"/>
  <c r="N240"/>
  <c r="N256" s="1"/>
  <c r="M240"/>
  <c r="K240"/>
  <c r="K256" s="1"/>
  <c r="J240"/>
  <c r="I240"/>
  <c r="I256" s="1"/>
  <c r="G240"/>
  <c r="F240"/>
  <c r="F239"/>
  <c r="N238"/>
  <c r="M238"/>
  <c r="K238"/>
  <c r="J238"/>
  <c r="I238"/>
  <c r="G238"/>
  <c r="F238"/>
  <c r="N237"/>
  <c r="M237"/>
  <c r="L237" s="1"/>
  <c r="K237"/>
  <c r="J237"/>
  <c r="I237"/>
  <c r="G237"/>
  <c r="F237"/>
  <c r="N236"/>
  <c r="M236"/>
  <c r="K236"/>
  <c r="J236"/>
  <c r="I236"/>
  <c r="G236"/>
  <c r="F236"/>
  <c r="N235"/>
  <c r="M235"/>
  <c r="L235" s="1"/>
  <c r="K235"/>
  <c r="J235"/>
  <c r="I235"/>
  <c r="G235"/>
  <c r="F235"/>
  <c r="N234"/>
  <c r="M234"/>
  <c r="K234"/>
  <c r="J234"/>
  <c r="I234"/>
  <c r="G234"/>
  <c r="F234"/>
  <c r="N233"/>
  <c r="M233"/>
  <c r="L233" s="1"/>
  <c r="K233"/>
  <c r="J233"/>
  <c r="I233"/>
  <c r="G233"/>
  <c r="F233"/>
  <c r="N232"/>
  <c r="M232"/>
  <c r="K232"/>
  <c r="J232"/>
  <c r="I232"/>
  <c r="G232"/>
  <c r="F232"/>
  <c r="N231"/>
  <c r="M231"/>
  <c r="L231" s="1"/>
  <c r="K231"/>
  <c r="J231"/>
  <c r="I231"/>
  <c r="G231"/>
  <c r="F231"/>
  <c r="N230"/>
  <c r="M230"/>
  <c r="K230"/>
  <c r="J230"/>
  <c r="I230"/>
  <c r="G230"/>
  <c r="F230"/>
  <c r="N229"/>
  <c r="M229"/>
  <c r="L229" s="1"/>
  <c r="K229"/>
  <c r="J229"/>
  <c r="I229"/>
  <c r="G229"/>
  <c r="F229"/>
  <c r="N228"/>
  <c r="N239" s="1"/>
  <c r="M228"/>
  <c r="K228"/>
  <c r="K239" s="1"/>
  <c r="J228"/>
  <c r="I228"/>
  <c r="I239" s="1"/>
  <c r="G228"/>
  <c r="F228"/>
  <c r="F227"/>
  <c r="N226"/>
  <c r="M226"/>
  <c r="K226"/>
  <c r="J226"/>
  <c r="I226"/>
  <c r="G226"/>
  <c r="F226"/>
  <c r="N225"/>
  <c r="M225"/>
  <c r="L225" s="1"/>
  <c r="K225"/>
  <c r="J225"/>
  <c r="I225"/>
  <c r="G225"/>
  <c r="F225"/>
  <c r="N224"/>
  <c r="M224"/>
  <c r="K224"/>
  <c r="J224"/>
  <c r="I224"/>
  <c r="G224"/>
  <c r="F224"/>
  <c r="N223"/>
  <c r="M223"/>
  <c r="L223" s="1"/>
  <c r="K223"/>
  <c r="J223"/>
  <c r="I223"/>
  <c r="G223"/>
  <c r="F223"/>
  <c r="N222"/>
  <c r="M222"/>
  <c r="K222"/>
  <c r="J222"/>
  <c r="I222"/>
  <c r="G222"/>
  <c r="F222"/>
  <c r="N221"/>
  <c r="M221"/>
  <c r="L221" s="1"/>
  <c r="K221"/>
  <c r="J221"/>
  <c r="I221"/>
  <c r="G221"/>
  <c r="F221"/>
  <c r="N220"/>
  <c r="M220"/>
  <c r="K220"/>
  <c r="J220"/>
  <c r="I220"/>
  <c r="G220"/>
  <c r="F220"/>
  <c r="N219"/>
  <c r="M219"/>
  <c r="L219" s="1"/>
  <c r="K219"/>
  <c r="J219"/>
  <c r="I219"/>
  <c r="G219"/>
  <c r="F219"/>
  <c r="N218"/>
  <c r="M218"/>
  <c r="K218"/>
  <c r="J218"/>
  <c r="I218"/>
  <c r="G218"/>
  <c r="F218"/>
  <c r="N217"/>
  <c r="M217"/>
  <c r="L217" s="1"/>
  <c r="K217"/>
  <c r="J217"/>
  <c r="I217"/>
  <c r="G217"/>
  <c r="F217"/>
  <c r="N216"/>
  <c r="M216"/>
  <c r="K216"/>
  <c r="J216"/>
  <c r="I216"/>
  <c r="G216"/>
  <c r="F216"/>
  <c r="N215"/>
  <c r="M215"/>
  <c r="L215" s="1"/>
  <c r="K215"/>
  <c r="J215"/>
  <c r="I215"/>
  <c r="G215"/>
  <c r="F215"/>
  <c r="N214"/>
  <c r="M214"/>
  <c r="K214"/>
  <c r="J214"/>
  <c r="I214"/>
  <c r="G214"/>
  <c r="F214"/>
  <c r="N213"/>
  <c r="M213"/>
  <c r="L213" s="1"/>
  <c r="K213"/>
  <c r="J213"/>
  <c r="I213"/>
  <c r="G213"/>
  <c r="F213"/>
  <c r="N212"/>
  <c r="M212"/>
  <c r="K212"/>
  <c r="J212"/>
  <c r="I212"/>
  <c r="G212"/>
  <c r="F212"/>
  <c r="N211"/>
  <c r="M211"/>
  <c r="L211" s="1"/>
  <c r="K211"/>
  <c r="J211"/>
  <c r="I211"/>
  <c r="G211"/>
  <c r="F211"/>
  <c r="N210"/>
  <c r="M210"/>
  <c r="K210"/>
  <c r="J210"/>
  <c r="I210"/>
  <c r="G210"/>
  <c r="F210"/>
  <c r="N209"/>
  <c r="M209"/>
  <c r="L209" s="1"/>
  <c r="K209"/>
  <c r="J209"/>
  <c r="J227" s="1"/>
  <c r="I209"/>
  <c r="G209"/>
  <c r="G227" s="1"/>
  <c r="F209"/>
  <c r="F208"/>
  <c r="N207"/>
  <c r="M207"/>
  <c r="L207" s="1"/>
  <c r="K207"/>
  <c r="J207"/>
  <c r="I207"/>
  <c r="G207"/>
  <c r="F207"/>
  <c r="N206"/>
  <c r="M206"/>
  <c r="K206"/>
  <c r="J206"/>
  <c r="I206"/>
  <c r="G206"/>
  <c r="F206"/>
  <c r="N205"/>
  <c r="M205"/>
  <c r="L205" s="1"/>
  <c r="K205"/>
  <c r="J205"/>
  <c r="I205"/>
  <c r="G205"/>
  <c r="F205"/>
  <c r="N204"/>
  <c r="M204"/>
  <c r="K204"/>
  <c r="J204"/>
  <c r="I204"/>
  <c r="G204"/>
  <c r="F204"/>
  <c r="N203"/>
  <c r="M203"/>
  <c r="L203" s="1"/>
  <c r="K203"/>
  <c r="J203"/>
  <c r="I203"/>
  <c r="G203"/>
  <c r="F203"/>
  <c r="N202"/>
  <c r="M202"/>
  <c r="K202"/>
  <c r="J202"/>
  <c r="I202"/>
  <c r="G202"/>
  <c r="F202"/>
  <c r="N201"/>
  <c r="M201"/>
  <c r="L201" s="1"/>
  <c r="K201"/>
  <c r="J201"/>
  <c r="I201"/>
  <c r="G201"/>
  <c r="F201"/>
  <c r="N200"/>
  <c r="M200"/>
  <c r="K200"/>
  <c r="J200"/>
  <c r="I200"/>
  <c r="G200"/>
  <c r="F200"/>
  <c r="N199"/>
  <c r="M199"/>
  <c r="L199" s="1"/>
  <c r="K199"/>
  <c r="J199"/>
  <c r="I199"/>
  <c r="G199"/>
  <c r="F199"/>
  <c r="N198"/>
  <c r="M198"/>
  <c r="K198"/>
  <c r="J198"/>
  <c r="I198"/>
  <c r="G198"/>
  <c r="F198"/>
  <c r="N197"/>
  <c r="M197"/>
  <c r="L197" s="1"/>
  <c r="K197"/>
  <c r="J197"/>
  <c r="I197"/>
  <c r="G197"/>
  <c r="F197"/>
  <c r="N196"/>
  <c r="M196"/>
  <c r="K196"/>
  <c r="J196"/>
  <c r="I196"/>
  <c r="G196"/>
  <c r="F196"/>
  <c r="N195"/>
  <c r="M195"/>
  <c r="L195" s="1"/>
  <c r="K195"/>
  <c r="J195"/>
  <c r="I195"/>
  <c r="G195"/>
  <c r="F195"/>
  <c r="N194"/>
  <c r="M194"/>
  <c r="K194"/>
  <c r="J194"/>
  <c r="I194"/>
  <c r="G194"/>
  <c r="F194"/>
  <c r="N193"/>
  <c r="M193"/>
  <c r="L193" s="1"/>
  <c r="K193"/>
  <c r="J193"/>
  <c r="I193"/>
  <c r="G193"/>
  <c r="F193"/>
  <c r="N192"/>
  <c r="M192"/>
  <c r="K192"/>
  <c r="J192"/>
  <c r="I192"/>
  <c r="G192"/>
  <c r="F192"/>
  <c r="N191"/>
  <c r="M191"/>
  <c r="L191" s="1"/>
  <c r="K191"/>
  <c r="J191"/>
  <c r="I191"/>
  <c r="G191"/>
  <c r="F191"/>
  <c r="N190"/>
  <c r="N208" s="1"/>
  <c r="M190"/>
  <c r="K190"/>
  <c r="K208" s="1"/>
  <c r="J190"/>
  <c r="I190"/>
  <c r="I208" s="1"/>
  <c r="G190"/>
  <c r="F190"/>
  <c r="F189"/>
  <c r="N188"/>
  <c r="M188"/>
  <c r="K188"/>
  <c r="J188"/>
  <c r="I188"/>
  <c r="G188"/>
  <c r="F188"/>
  <c r="N187"/>
  <c r="M187"/>
  <c r="L187" s="1"/>
  <c r="K187"/>
  <c r="J187"/>
  <c r="I187"/>
  <c r="G187"/>
  <c r="F187"/>
  <c r="N186"/>
  <c r="M186"/>
  <c r="K186"/>
  <c r="J186"/>
  <c r="I186"/>
  <c r="G186"/>
  <c r="F186"/>
  <c r="N185"/>
  <c r="M185"/>
  <c r="L185" s="1"/>
  <c r="K185"/>
  <c r="J185"/>
  <c r="I185"/>
  <c r="G185"/>
  <c r="F185"/>
  <c r="N184"/>
  <c r="M184"/>
  <c r="K184"/>
  <c r="J184"/>
  <c r="I184"/>
  <c r="G184"/>
  <c r="F184"/>
  <c r="N183"/>
  <c r="M183"/>
  <c r="L183" s="1"/>
  <c r="K183"/>
  <c r="J183"/>
  <c r="I183"/>
  <c r="G183"/>
  <c r="F183"/>
  <c r="N182"/>
  <c r="M182"/>
  <c r="K182"/>
  <c r="J182"/>
  <c r="I182"/>
  <c r="G182"/>
  <c r="F182"/>
  <c r="N181"/>
  <c r="M181"/>
  <c r="L181" s="1"/>
  <c r="K181"/>
  <c r="J181"/>
  <c r="I181"/>
  <c r="G181"/>
  <c r="F181"/>
  <c r="N180"/>
  <c r="M180"/>
  <c r="K180"/>
  <c r="J180"/>
  <c r="I180"/>
  <c r="G180"/>
  <c r="F180"/>
  <c r="N179"/>
  <c r="M179"/>
  <c r="K179"/>
  <c r="J179"/>
  <c r="J189" s="1"/>
  <c r="I179"/>
  <c r="G179"/>
  <c r="G189" s="1"/>
  <c r="F179"/>
  <c r="F178"/>
  <c r="N177"/>
  <c r="M177"/>
  <c r="K177"/>
  <c r="J177"/>
  <c r="I177"/>
  <c r="G177"/>
  <c r="F177"/>
  <c r="N176"/>
  <c r="M176"/>
  <c r="K176"/>
  <c r="J176"/>
  <c r="I176"/>
  <c r="G176"/>
  <c r="F176"/>
  <c r="N175"/>
  <c r="M175"/>
  <c r="K175"/>
  <c r="J175"/>
  <c r="I175"/>
  <c r="G175"/>
  <c r="F175"/>
  <c r="N174"/>
  <c r="M174"/>
  <c r="K174"/>
  <c r="J174"/>
  <c r="I174"/>
  <c r="G174"/>
  <c r="F174"/>
  <c r="N173"/>
  <c r="M173"/>
  <c r="K173"/>
  <c r="J173"/>
  <c r="I173"/>
  <c r="G173"/>
  <c r="F173"/>
  <c r="N172"/>
  <c r="M172"/>
  <c r="K172"/>
  <c r="J172"/>
  <c r="I172"/>
  <c r="G172"/>
  <c r="F172"/>
  <c r="N171"/>
  <c r="M171"/>
  <c r="K171"/>
  <c r="J171"/>
  <c r="I171"/>
  <c r="G171"/>
  <c r="F171"/>
  <c r="N170"/>
  <c r="M170"/>
  <c r="K170"/>
  <c r="J170"/>
  <c r="I170"/>
  <c r="G170"/>
  <c r="F170"/>
  <c r="N169"/>
  <c r="M169"/>
  <c r="K169"/>
  <c r="J169"/>
  <c r="I169"/>
  <c r="G169"/>
  <c r="F169"/>
  <c r="N168"/>
  <c r="M168"/>
  <c r="K168"/>
  <c r="J168"/>
  <c r="I168"/>
  <c r="G168"/>
  <c r="F168"/>
  <c r="N167"/>
  <c r="M167"/>
  <c r="K167"/>
  <c r="J167"/>
  <c r="J178" s="1"/>
  <c r="I167"/>
  <c r="G167"/>
  <c r="G178" s="1"/>
  <c r="F167"/>
  <c r="F166"/>
  <c r="N165"/>
  <c r="M165"/>
  <c r="L165" s="1"/>
  <c r="K165"/>
  <c r="J165"/>
  <c r="I165"/>
  <c r="G165"/>
  <c r="F165"/>
  <c r="N164"/>
  <c r="M164"/>
  <c r="K164"/>
  <c r="J164"/>
  <c r="I164"/>
  <c r="G164"/>
  <c r="F164"/>
  <c r="N163"/>
  <c r="M163"/>
  <c r="L163" s="1"/>
  <c r="K163"/>
  <c r="J163"/>
  <c r="I163"/>
  <c r="G163"/>
  <c r="F163"/>
  <c r="N162"/>
  <c r="M162"/>
  <c r="K162"/>
  <c r="J162"/>
  <c r="I162"/>
  <c r="G162"/>
  <c r="F162"/>
  <c r="N161"/>
  <c r="M161"/>
  <c r="L161" s="1"/>
  <c r="K161"/>
  <c r="J161"/>
  <c r="I161"/>
  <c r="G161"/>
  <c r="F161"/>
  <c r="N160"/>
  <c r="M160"/>
  <c r="K160"/>
  <c r="J160"/>
  <c r="I160"/>
  <c r="G160"/>
  <c r="F160"/>
  <c r="N159"/>
  <c r="M159"/>
  <c r="L159" s="1"/>
  <c r="K159"/>
  <c r="J159"/>
  <c r="I159"/>
  <c r="G159"/>
  <c r="F159"/>
  <c r="N158"/>
  <c r="M158"/>
  <c r="K158"/>
  <c r="J158"/>
  <c r="I158"/>
  <c r="G158"/>
  <c r="F158"/>
  <c r="N157"/>
  <c r="M157"/>
  <c r="L157" s="1"/>
  <c r="K157"/>
  <c r="J157"/>
  <c r="I157"/>
  <c r="G157"/>
  <c r="F157"/>
  <c r="N156"/>
  <c r="M156"/>
  <c r="K156"/>
  <c r="J156"/>
  <c r="I156"/>
  <c r="G156"/>
  <c r="F156"/>
  <c r="N155"/>
  <c r="M155"/>
  <c r="L155" s="1"/>
  <c r="K155"/>
  <c r="J155"/>
  <c r="I155"/>
  <c r="G155"/>
  <c r="F155"/>
  <c r="N154"/>
  <c r="M154"/>
  <c r="K154"/>
  <c r="J154"/>
  <c r="I154"/>
  <c r="G154"/>
  <c r="F154"/>
  <c r="N153"/>
  <c r="M153"/>
  <c r="L153" s="1"/>
  <c r="K153"/>
  <c r="J153"/>
  <c r="J166" s="1"/>
  <c r="I153"/>
  <c r="G153"/>
  <c r="G166" s="1"/>
  <c r="F153"/>
  <c r="F152"/>
  <c r="N151"/>
  <c r="M151"/>
  <c r="K151"/>
  <c r="J151"/>
  <c r="I151"/>
  <c r="G151"/>
  <c r="F151"/>
  <c r="N150"/>
  <c r="M150"/>
  <c r="K150"/>
  <c r="J150"/>
  <c r="I150"/>
  <c r="G150"/>
  <c r="F150"/>
  <c r="N149"/>
  <c r="M149"/>
  <c r="K149"/>
  <c r="J149"/>
  <c r="I149"/>
  <c r="G149"/>
  <c r="F149"/>
  <c r="N148"/>
  <c r="M148"/>
  <c r="K148"/>
  <c r="J148"/>
  <c r="I148"/>
  <c r="G148"/>
  <c r="F148"/>
  <c r="N147"/>
  <c r="M147"/>
  <c r="K147"/>
  <c r="J147"/>
  <c r="I147"/>
  <c r="G147"/>
  <c r="F147"/>
  <c r="N146"/>
  <c r="M146"/>
  <c r="K146"/>
  <c r="J146"/>
  <c r="I146"/>
  <c r="G146"/>
  <c r="F146"/>
  <c r="N145"/>
  <c r="M145"/>
  <c r="K145"/>
  <c r="J145"/>
  <c r="I145"/>
  <c r="G145"/>
  <c r="F145"/>
  <c r="N144"/>
  <c r="M144"/>
  <c r="K144"/>
  <c r="J144"/>
  <c r="I144"/>
  <c r="G144"/>
  <c r="F144"/>
  <c r="N143"/>
  <c r="M143"/>
  <c r="K143"/>
  <c r="J143"/>
  <c r="J152" s="1"/>
  <c r="I143"/>
  <c r="G143"/>
  <c r="G152" s="1"/>
  <c r="F143"/>
  <c r="F142"/>
  <c r="N141"/>
  <c r="M141"/>
  <c r="L141" s="1"/>
  <c r="K141"/>
  <c r="J141"/>
  <c r="I141"/>
  <c r="G141"/>
  <c r="F141"/>
  <c r="N140"/>
  <c r="M140"/>
  <c r="K140"/>
  <c r="J140"/>
  <c r="I140"/>
  <c r="G140"/>
  <c r="F140"/>
  <c r="N139"/>
  <c r="M139"/>
  <c r="L139" s="1"/>
  <c r="K139"/>
  <c r="J139"/>
  <c r="I139"/>
  <c r="G139"/>
  <c r="F139"/>
  <c r="N138"/>
  <c r="M138"/>
  <c r="K138"/>
  <c r="J138"/>
  <c r="I138"/>
  <c r="G138"/>
  <c r="F138"/>
  <c r="N137"/>
  <c r="M137"/>
  <c r="L137" s="1"/>
  <c r="K137"/>
  <c r="J137"/>
  <c r="I137"/>
  <c r="G137"/>
  <c r="F137"/>
  <c r="N136"/>
  <c r="M136"/>
  <c r="K136"/>
  <c r="J136"/>
  <c r="I136"/>
  <c r="G136"/>
  <c r="F136"/>
  <c r="N135"/>
  <c r="M135"/>
  <c r="L135" s="1"/>
  <c r="K135"/>
  <c r="J135"/>
  <c r="I135"/>
  <c r="G135"/>
  <c r="F135"/>
  <c r="N134"/>
  <c r="M134"/>
  <c r="K134"/>
  <c r="J134"/>
  <c r="I134"/>
  <c r="G134"/>
  <c r="F134"/>
  <c r="N133"/>
  <c r="M133"/>
  <c r="L133" s="1"/>
  <c r="K133"/>
  <c r="J133"/>
  <c r="I133"/>
  <c r="G133"/>
  <c r="F133"/>
  <c r="N132"/>
  <c r="M132"/>
  <c r="K132"/>
  <c r="J132"/>
  <c r="I132"/>
  <c r="G132"/>
  <c r="F132"/>
  <c r="N131"/>
  <c r="M131"/>
  <c r="L131" s="1"/>
  <c r="K131"/>
  <c r="J131"/>
  <c r="I131"/>
  <c r="G131"/>
  <c r="F131"/>
  <c r="N130"/>
  <c r="M130"/>
  <c r="K130"/>
  <c r="J130"/>
  <c r="I130"/>
  <c r="G130"/>
  <c r="F130"/>
  <c r="N129"/>
  <c r="M129"/>
  <c r="L129" s="1"/>
  <c r="K129"/>
  <c r="J129"/>
  <c r="I129"/>
  <c r="G129"/>
  <c r="F129"/>
  <c r="N128"/>
  <c r="M128"/>
  <c r="K128"/>
  <c r="J128"/>
  <c r="I128"/>
  <c r="G128"/>
  <c r="F128"/>
  <c r="N127"/>
  <c r="M127"/>
  <c r="L127" s="1"/>
  <c r="K127"/>
  <c r="J127"/>
  <c r="I127"/>
  <c r="G127"/>
  <c r="F127"/>
  <c r="N126"/>
  <c r="M126"/>
  <c r="K126"/>
  <c r="J126"/>
  <c r="I126"/>
  <c r="G126"/>
  <c r="F126"/>
  <c r="N125"/>
  <c r="M125"/>
  <c r="M142" s="1"/>
  <c r="K125"/>
  <c r="J125"/>
  <c r="J142" s="1"/>
  <c r="I125"/>
  <c r="G125"/>
  <c r="G142" s="1"/>
  <c r="F125"/>
  <c r="F124"/>
  <c r="N123"/>
  <c r="M123"/>
  <c r="L123" s="1"/>
  <c r="K123"/>
  <c r="J123"/>
  <c r="I123"/>
  <c r="G123"/>
  <c r="F123"/>
  <c r="N122"/>
  <c r="M122"/>
  <c r="K122"/>
  <c r="J122"/>
  <c r="I122"/>
  <c r="G122"/>
  <c r="F122"/>
  <c r="N121"/>
  <c r="M121"/>
  <c r="L121" s="1"/>
  <c r="K121"/>
  <c r="J121"/>
  <c r="I121"/>
  <c r="G121"/>
  <c r="F121"/>
  <c r="N120"/>
  <c r="M120"/>
  <c r="K120"/>
  <c r="J120"/>
  <c r="I120"/>
  <c r="G120"/>
  <c r="F120"/>
  <c r="N119"/>
  <c r="M119"/>
  <c r="L119" s="1"/>
  <c r="K119"/>
  <c r="J119"/>
  <c r="I119"/>
  <c r="G119"/>
  <c r="F119"/>
  <c r="N118"/>
  <c r="M118"/>
  <c r="K118"/>
  <c r="J118"/>
  <c r="I118"/>
  <c r="G118"/>
  <c r="F118"/>
  <c r="N117"/>
  <c r="M117"/>
  <c r="L117" s="1"/>
  <c r="K117"/>
  <c r="J117"/>
  <c r="I117"/>
  <c r="G117"/>
  <c r="F117"/>
  <c r="N116"/>
  <c r="M116"/>
  <c r="K116"/>
  <c r="J116"/>
  <c r="I116"/>
  <c r="G116"/>
  <c r="F116"/>
  <c r="N115"/>
  <c r="M115"/>
  <c r="L115" s="1"/>
  <c r="K115"/>
  <c r="J115"/>
  <c r="I115"/>
  <c r="G115"/>
  <c r="F115"/>
  <c r="N114"/>
  <c r="M114"/>
  <c r="K114"/>
  <c r="J114"/>
  <c r="I114"/>
  <c r="G114"/>
  <c r="F114"/>
  <c r="N113"/>
  <c r="M113"/>
  <c r="L113" s="1"/>
  <c r="K113"/>
  <c r="J113"/>
  <c r="I113"/>
  <c r="G113"/>
  <c r="F113"/>
  <c r="N112"/>
  <c r="N124" s="1"/>
  <c r="M112"/>
  <c r="K112"/>
  <c r="K124" s="1"/>
  <c r="J112"/>
  <c r="I112"/>
  <c r="I124" s="1"/>
  <c r="G112"/>
  <c r="F112"/>
  <c r="F111"/>
  <c r="N110"/>
  <c r="M110"/>
  <c r="K110"/>
  <c r="J110"/>
  <c r="I110"/>
  <c r="G110"/>
  <c r="F110"/>
  <c r="N109"/>
  <c r="M109"/>
  <c r="L109" s="1"/>
  <c r="K109"/>
  <c r="J109"/>
  <c r="I109"/>
  <c r="G109"/>
  <c r="F109"/>
  <c r="N108"/>
  <c r="M108"/>
  <c r="K108"/>
  <c r="J108"/>
  <c r="I108"/>
  <c r="G108"/>
  <c r="F108"/>
  <c r="N107"/>
  <c r="M107"/>
  <c r="L107" s="1"/>
  <c r="K107"/>
  <c r="J107"/>
  <c r="I107"/>
  <c r="G107"/>
  <c r="F107"/>
  <c r="N106"/>
  <c r="M106"/>
  <c r="K106"/>
  <c r="J106"/>
  <c r="I106"/>
  <c r="G106"/>
  <c r="F106"/>
  <c r="N105"/>
  <c r="M105"/>
  <c r="L105" s="1"/>
  <c r="K105"/>
  <c r="J105"/>
  <c r="I105"/>
  <c r="G105"/>
  <c r="F105"/>
  <c r="N104"/>
  <c r="M104"/>
  <c r="K104"/>
  <c r="J104"/>
  <c r="I104"/>
  <c r="G104"/>
  <c r="F104"/>
  <c r="N103"/>
  <c r="M103"/>
  <c r="L103" s="1"/>
  <c r="K103"/>
  <c r="J103"/>
  <c r="I103"/>
  <c r="G103"/>
  <c r="F103"/>
  <c r="N102"/>
  <c r="M102"/>
  <c r="K102"/>
  <c r="J102"/>
  <c r="I102"/>
  <c r="G102"/>
  <c r="F102"/>
  <c r="N101"/>
  <c r="M101"/>
  <c r="L101" s="1"/>
  <c r="K101"/>
  <c r="J101"/>
  <c r="I101"/>
  <c r="G101"/>
  <c r="F101"/>
  <c r="N100"/>
  <c r="M100"/>
  <c r="K100"/>
  <c r="J100"/>
  <c r="I100"/>
  <c r="G100"/>
  <c r="F100"/>
  <c r="N99"/>
  <c r="M99"/>
  <c r="M111" s="1"/>
  <c r="K99"/>
  <c r="J99"/>
  <c r="J111" s="1"/>
  <c r="I99"/>
  <c r="G99"/>
  <c r="G111" s="1"/>
  <c r="F99"/>
  <c r="F98"/>
  <c r="N97"/>
  <c r="M97"/>
  <c r="L97" s="1"/>
  <c r="K97"/>
  <c r="J97"/>
  <c r="I97"/>
  <c r="G97"/>
  <c r="F97"/>
  <c r="N96"/>
  <c r="M96"/>
  <c r="K96"/>
  <c r="J96"/>
  <c r="I96"/>
  <c r="G96"/>
  <c r="F96"/>
  <c r="N95"/>
  <c r="M95"/>
  <c r="L95" s="1"/>
  <c r="K95"/>
  <c r="J95"/>
  <c r="I95"/>
  <c r="G95"/>
  <c r="F95"/>
  <c r="N94"/>
  <c r="M94"/>
  <c r="K94"/>
  <c r="J94"/>
  <c r="I94"/>
  <c r="G94"/>
  <c r="F94"/>
  <c r="N93"/>
  <c r="M93"/>
  <c r="L93" s="1"/>
  <c r="K93"/>
  <c r="J93"/>
  <c r="I93"/>
  <c r="G93"/>
  <c r="F93"/>
  <c r="N92"/>
  <c r="M92"/>
  <c r="K92"/>
  <c r="J92"/>
  <c r="I92"/>
  <c r="G92"/>
  <c r="F92"/>
  <c r="N91"/>
  <c r="M91"/>
  <c r="L91" s="1"/>
  <c r="K91"/>
  <c r="J91"/>
  <c r="I91"/>
  <c r="G91"/>
  <c r="F91"/>
  <c r="N90"/>
  <c r="M90"/>
  <c r="K90"/>
  <c r="J90"/>
  <c r="I90"/>
  <c r="G90"/>
  <c r="F90"/>
  <c r="N89"/>
  <c r="M89"/>
  <c r="L89" s="1"/>
  <c r="K89"/>
  <c r="J89"/>
  <c r="I89"/>
  <c r="G89"/>
  <c r="F89"/>
  <c r="N88"/>
  <c r="N98" s="1"/>
  <c r="M88"/>
  <c r="K88"/>
  <c r="K98" s="1"/>
  <c r="J88"/>
  <c r="I88"/>
  <c r="I98" s="1"/>
  <c r="G88"/>
  <c r="F88"/>
  <c r="F87"/>
  <c r="N86"/>
  <c r="M86"/>
  <c r="K86"/>
  <c r="J86"/>
  <c r="I86"/>
  <c r="G86"/>
  <c r="F86"/>
  <c r="N85"/>
  <c r="M85"/>
  <c r="L85" s="1"/>
  <c r="K85"/>
  <c r="J85"/>
  <c r="I85"/>
  <c r="G85"/>
  <c r="F85"/>
  <c r="N84"/>
  <c r="M84"/>
  <c r="K84"/>
  <c r="J84"/>
  <c r="I84"/>
  <c r="G84"/>
  <c r="F84"/>
  <c r="N83"/>
  <c r="M83"/>
  <c r="L83" s="1"/>
  <c r="K83"/>
  <c r="J83"/>
  <c r="I83"/>
  <c r="G83"/>
  <c r="F83"/>
  <c r="N82"/>
  <c r="M82"/>
  <c r="K82"/>
  <c r="J82"/>
  <c r="I82"/>
  <c r="G82"/>
  <c r="F82"/>
  <c r="N81"/>
  <c r="M81"/>
  <c r="L81" s="1"/>
  <c r="K81"/>
  <c r="J81"/>
  <c r="I81"/>
  <c r="G81"/>
  <c r="F81"/>
  <c r="N80"/>
  <c r="M80"/>
  <c r="K80"/>
  <c r="J80"/>
  <c r="I80"/>
  <c r="G80"/>
  <c r="F80"/>
  <c r="N79"/>
  <c r="M79"/>
  <c r="L79" s="1"/>
  <c r="K79"/>
  <c r="J79"/>
  <c r="I79"/>
  <c r="G79"/>
  <c r="F79"/>
  <c r="N78"/>
  <c r="M78"/>
  <c r="K78"/>
  <c r="J78"/>
  <c r="I78"/>
  <c r="G78"/>
  <c r="F78"/>
  <c r="N77"/>
  <c r="M77"/>
  <c r="L77" s="1"/>
  <c r="K77"/>
  <c r="J77"/>
  <c r="I77"/>
  <c r="G77"/>
  <c r="F77"/>
  <c r="N76"/>
  <c r="M76"/>
  <c r="K76"/>
  <c r="J76"/>
  <c r="I76"/>
  <c r="G76"/>
  <c r="F76"/>
  <c r="N75"/>
  <c r="M75"/>
  <c r="L75" s="1"/>
  <c r="K75"/>
  <c r="J75"/>
  <c r="I75"/>
  <c r="G75"/>
  <c r="F75"/>
  <c r="N74"/>
  <c r="M74"/>
  <c r="K74"/>
  <c r="J74"/>
  <c r="I74"/>
  <c r="G74"/>
  <c r="F74"/>
  <c r="N73"/>
  <c r="M73"/>
  <c r="M87" s="1"/>
  <c r="K73"/>
  <c r="J73"/>
  <c r="J87" s="1"/>
  <c r="I73"/>
  <c r="G73"/>
  <c r="G87" s="1"/>
  <c r="F73"/>
  <c r="F72"/>
  <c r="N71"/>
  <c r="M71"/>
  <c r="K71"/>
  <c r="J71"/>
  <c r="I71"/>
  <c r="G71"/>
  <c r="N70"/>
  <c r="M70"/>
  <c r="L70" s="1"/>
  <c r="K70"/>
  <c r="J70"/>
  <c r="I70"/>
  <c r="G70"/>
  <c r="F70"/>
  <c r="N69"/>
  <c r="M69"/>
  <c r="K69"/>
  <c r="J69"/>
  <c r="I69"/>
  <c r="G69"/>
  <c r="F69"/>
  <c r="N68"/>
  <c r="M68"/>
  <c r="L68" s="1"/>
  <c r="K68"/>
  <c r="J68"/>
  <c r="I68"/>
  <c r="G68"/>
  <c r="F68"/>
  <c r="N67"/>
  <c r="M67"/>
  <c r="K67"/>
  <c r="J67"/>
  <c r="I67"/>
  <c r="G67"/>
  <c r="F67"/>
  <c r="N66"/>
  <c r="M66"/>
  <c r="L66" s="1"/>
  <c r="K66"/>
  <c r="J66"/>
  <c r="I66"/>
  <c r="G66"/>
  <c r="F66"/>
  <c r="N65"/>
  <c r="M65"/>
  <c r="K65"/>
  <c r="J65"/>
  <c r="I65"/>
  <c r="G65"/>
  <c r="F65"/>
  <c r="N64"/>
  <c r="M64"/>
  <c r="L64" s="1"/>
  <c r="K64"/>
  <c r="J64"/>
  <c r="I64"/>
  <c r="G64"/>
  <c r="F64"/>
  <c r="N63"/>
  <c r="M63"/>
  <c r="K63"/>
  <c r="J63"/>
  <c r="I63"/>
  <c r="G63"/>
  <c r="F63"/>
  <c r="N62"/>
  <c r="M62"/>
  <c r="L62" s="1"/>
  <c r="K62"/>
  <c r="J62"/>
  <c r="I62"/>
  <c r="G62"/>
  <c r="F62"/>
  <c r="N61"/>
  <c r="M61"/>
  <c r="K61"/>
  <c r="J61"/>
  <c r="I61"/>
  <c r="G61"/>
  <c r="F61"/>
  <c r="N60"/>
  <c r="M60"/>
  <c r="L60" s="1"/>
  <c r="K60"/>
  <c r="J60"/>
  <c r="I60"/>
  <c r="G60"/>
  <c r="F60"/>
  <c r="N59"/>
  <c r="N72" s="1"/>
  <c r="M59"/>
  <c r="K59"/>
  <c r="J59"/>
  <c r="I59"/>
  <c r="G59"/>
  <c r="F59"/>
  <c r="O52"/>
  <c r="N52" s="1"/>
  <c r="M52"/>
  <c r="L52" s="1"/>
  <c r="K52"/>
  <c r="I52"/>
  <c r="O51"/>
  <c r="M51" s="1"/>
  <c r="L51" s="1"/>
  <c r="K51"/>
  <c r="I51"/>
  <c r="O50"/>
  <c r="N50" s="1"/>
  <c r="O49"/>
  <c r="N49" s="1"/>
  <c r="M49"/>
  <c r="L49" s="1"/>
  <c r="K49"/>
  <c r="I49"/>
  <c r="O48"/>
  <c r="N48" s="1"/>
  <c r="M48"/>
  <c r="L48" s="1"/>
  <c r="K48"/>
  <c r="I48"/>
  <c r="O47"/>
  <c r="N47" s="1"/>
  <c r="M47"/>
  <c r="L47" s="1"/>
  <c r="K47"/>
  <c r="I47"/>
  <c r="O46"/>
  <c r="N46"/>
  <c r="M46"/>
  <c r="L46"/>
  <c r="K46"/>
  <c r="J46"/>
  <c r="I46"/>
  <c r="F46"/>
  <c r="O45"/>
  <c r="N45" s="1"/>
  <c r="M45"/>
  <c r="L45" s="1"/>
  <c r="K45"/>
  <c r="I45"/>
  <c r="O44"/>
  <c r="N44" s="1"/>
  <c r="M44"/>
  <c r="L44" s="1"/>
  <c r="K44"/>
  <c r="I44"/>
  <c r="O43"/>
  <c r="N43" s="1"/>
  <c r="M43"/>
  <c r="L43" s="1"/>
  <c r="K43"/>
  <c r="I43"/>
  <c r="O42"/>
  <c r="M42" s="1"/>
  <c r="O41"/>
  <c r="N41" s="1"/>
  <c r="M41"/>
  <c r="L41" s="1"/>
  <c r="K41"/>
  <c r="I41"/>
  <c r="O40"/>
  <c r="M40" s="1"/>
  <c r="O39"/>
  <c r="N39" s="1"/>
  <c r="K39"/>
  <c r="I39"/>
  <c r="O38"/>
  <c r="M38" s="1"/>
  <c r="O37"/>
  <c r="N37" s="1"/>
  <c r="O36"/>
  <c r="N36" s="1"/>
  <c r="O35"/>
  <c r="N35" s="1"/>
  <c r="K35"/>
  <c r="N34"/>
  <c r="M34"/>
  <c r="K34"/>
  <c r="J34"/>
  <c r="I34"/>
  <c r="F34"/>
  <c r="J33"/>
  <c r="I33"/>
  <c r="F33"/>
  <c r="L27"/>
  <c r="L54" s="1"/>
  <c r="K27"/>
  <c r="K54" s="1"/>
  <c r="J27"/>
  <c r="J54" s="1"/>
  <c r="I27"/>
  <c r="I54" s="1"/>
  <c r="O26"/>
  <c r="O25"/>
  <c r="M25"/>
  <c r="N25" s="1"/>
  <c r="O24"/>
  <c r="M24"/>
  <c r="N24" s="1"/>
  <c r="O23"/>
  <c r="M23"/>
  <c r="N23" s="1"/>
  <c r="O22"/>
  <c r="M22"/>
  <c r="N22" s="1"/>
  <c r="O21"/>
  <c r="M21"/>
  <c r="N21" s="1"/>
  <c r="O20"/>
  <c r="M20"/>
  <c r="N20" s="1"/>
  <c r="O19"/>
  <c r="M19"/>
  <c r="N19" s="1"/>
  <c r="O18"/>
  <c r="M18"/>
  <c r="N18" s="1"/>
  <c r="A18"/>
  <c r="A19" s="1"/>
  <c r="A20" s="1"/>
  <c r="A21" s="1"/>
  <c r="A22" s="1"/>
  <c r="A23" s="1"/>
  <c r="A24" s="1"/>
  <c r="A25" s="1"/>
  <c r="A26" s="1"/>
  <c r="O17"/>
  <c r="F54" s="1"/>
  <c r="M17"/>
  <c r="J8"/>
  <c r="I8"/>
  <c r="R7"/>
  <c r="Q7"/>
  <c r="A7"/>
  <c r="R6"/>
  <c r="T3" s="1"/>
  <c r="Q6"/>
  <c r="A6"/>
  <c r="I372" l="1"/>
  <c r="K372"/>
  <c r="N372"/>
  <c r="G280"/>
  <c r="J280"/>
  <c r="L257"/>
  <c r="L259"/>
  <c r="L261"/>
  <c r="L263"/>
  <c r="L265"/>
  <c r="L267"/>
  <c r="L269"/>
  <c r="L271"/>
  <c r="L273"/>
  <c r="L275"/>
  <c r="L277"/>
  <c r="L279"/>
  <c r="G298"/>
  <c r="J298"/>
  <c r="L281"/>
  <c r="L283"/>
  <c r="L285"/>
  <c r="L287"/>
  <c r="L289"/>
  <c r="L291"/>
  <c r="L293"/>
  <c r="L295"/>
  <c r="L297"/>
  <c r="G318"/>
  <c r="J318"/>
  <c r="L299"/>
  <c r="L301"/>
  <c r="L303"/>
  <c r="L305"/>
  <c r="L307"/>
  <c r="L309"/>
  <c r="L311"/>
  <c r="L313"/>
  <c r="L315"/>
  <c r="L317"/>
  <c r="G336"/>
  <c r="J336"/>
  <c r="L319"/>
  <c r="L321"/>
  <c r="L323"/>
  <c r="L325"/>
  <c r="L334"/>
  <c r="G346"/>
  <c r="J346"/>
  <c r="M346"/>
  <c r="I366"/>
  <c r="K366"/>
  <c r="N366"/>
  <c r="L364"/>
  <c r="I50"/>
  <c r="K50"/>
  <c r="M50"/>
  <c r="F47"/>
  <c r="J47"/>
  <c r="F48"/>
  <c r="J48"/>
  <c r="F49"/>
  <c r="J49"/>
  <c r="F50"/>
  <c r="J50"/>
  <c r="F51"/>
  <c r="J51"/>
  <c r="N51"/>
  <c r="F52"/>
  <c r="J52"/>
  <c r="I37"/>
  <c r="K37"/>
  <c r="M37"/>
  <c r="M39"/>
  <c r="L39" s="1"/>
  <c r="I35"/>
  <c r="M35"/>
  <c r="L35" s="1"/>
  <c r="F36"/>
  <c r="J36"/>
  <c r="M36"/>
  <c r="F37"/>
  <c r="J37"/>
  <c r="F38"/>
  <c r="J38"/>
  <c r="N38"/>
  <c r="F39"/>
  <c r="J39"/>
  <c r="F40"/>
  <c r="J40"/>
  <c r="N40"/>
  <c r="F41"/>
  <c r="J41"/>
  <c r="F42"/>
  <c r="F53" s="1"/>
  <c r="J42"/>
  <c r="N42"/>
  <c r="F43"/>
  <c r="J43"/>
  <c r="F44"/>
  <c r="J44"/>
  <c r="F45"/>
  <c r="J45"/>
  <c r="I36"/>
  <c r="K36"/>
  <c r="I38"/>
  <c r="K38"/>
  <c r="L38" s="1"/>
  <c r="I40"/>
  <c r="K40"/>
  <c r="L40" s="1"/>
  <c r="I42"/>
  <c r="K42"/>
  <c r="L42" s="1"/>
  <c r="I346"/>
  <c r="K346"/>
  <c r="N346"/>
  <c r="G366"/>
  <c r="J366"/>
  <c r="M366"/>
  <c r="I53"/>
  <c r="L34"/>
  <c r="F35"/>
  <c r="J35"/>
  <c r="J53" s="1"/>
  <c r="L335"/>
  <c r="L360"/>
  <c r="L327"/>
  <c r="L329"/>
  <c r="L331"/>
  <c r="L333"/>
  <c r="L338"/>
  <c r="L340"/>
  <c r="L342"/>
  <c r="L344"/>
  <c r="L358"/>
  <c r="L359"/>
  <c r="L372"/>
  <c r="M27"/>
  <c r="M54" s="1"/>
  <c r="L369"/>
  <c r="L371"/>
  <c r="L59"/>
  <c r="L61"/>
  <c r="L63"/>
  <c r="L65"/>
  <c r="L67"/>
  <c r="L69"/>
  <c r="L339"/>
  <c r="L341"/>
  <c r="L343"/>
  <c r="L345"/>
  <c r="L348"/>
  <c r="L350"/>
  <c r="L352"/>
  <c r="L354"/>
  <c r="L356"/>
  <c r="L362"/>
  <c r="L363"/>
  <c r="S3"/>
  <c r="M72"/>
  <c r="G72"/>
  <c r="J72"/>
  <c r="I72"/>
  <c r="K72"/>
  <c r="I87"/>
  <c r="K87"/>
  <c r="L87" s="1"/>
  <c r="N87"/>
  <c r="L74"/>
  <c r="L76"/>
  <c r="L78"/>
  <c r="L80"/>
  <c r="L82"/>
  <c r="L84"/>
  <c r="L86"/>
  <c r="G98"/>
  <c r="J98"/>
  <c r="M98"/>
  <c r="L90"/>
  <c r="L92"/>
  <c r="L94"/>
  <c r="L96"/>
  <c r="I111"/>
  <c r="K111"/>
  <c r="L111" s="1"/>
  <c r="N111"/>
  <c r="L100"/>
  <c r="L102"/>
  <c r="L104"/>
  <c r="L106"/>
  <c r="L108"/>
  <c r="L110"/>
  <c r="G124"/>
  <c r="J124"/>
  <c r="M124"/>
  <c r="L124" s="1"/>
  <c r="L114"/>
  <c r="L116"/>
  <c r="L118"/>
  <c r="L120"/>
  <c r="L122"/>
  <c r="I142"/>
  <c r="K142"/>
  <c r="L142" s="1"/>
  <c r="N142"/>
  <c r="L126"/>
  <c r="L128"/>
  <c r="L130"/>
  <c r="L132"/>
  <c r="L134"/>
  <c r="L136"/>
  <c r="I152"/>
  <c r="K152"/>
  <c r="N152"/>
  <c r="L144"/>
  <c r="L146"/>
  <c r="L148"/>
  <c r="L150"/>
  <c r="I166"/>
  <c r="K166"/>
  <c r="N166"/>
  <c r="I178"/>
  <c r="K178"/>
  <c r="N178"/>
  <c r="L168"/>
  <c r="L170"/>
  <c r="L172"/>
  <c r="L174"/>
  <c r="L176"/>
  <c r="N189"/>
  <c r="L188"/>
  <c r="G208"/>
  <c r="J208"/>
  <c r="L190"/>
  <c r="L192"/>
  <c r="L194"/>
  <c r="L196"/>
  <c r="L198"/>
  <c r="L200"/>
  <c r="L202"/>
  <c r="L204"/>
  <c r="L206"/>
  <c r="I227"/>
  <c r="K227"/>
  <c r="N227"/>
  <c r="L210"/>
  <c r="L212"/>
  <c r="L214"/>
  <c r="L216"/>
  <c r="L218"/>
  <c r="L220"/>
  <c r="L222"/>
  <c r="L224"/>
  <c r="L226"/>
  <c r="G239"/>
  <c r="J239"/>
  <c r="L228"/>
  <c r="L230"/>
  <c r="L232"/>
  <c r="L234"/>
  <c r="L236"/>
  <c r="L238"/>
  <c r="G256"/>
  <c r="J256"/>
  <c r="L240"/>
  <c r="L242"/>
  <c r="L244"/>
  <c r="L246"/>
  <c r="L248"/>
  <c r="L250"/>
  <c r="L252"/>
  <c r="L254"/>
  <c r="I280"/>
  <c r="K280"/>
  <c r="N280"/>
  <c r="L258"/>
  <c r="L260"/>
  <c r="L262"/>
  <c r="L264"/>
  <c r="L266"/>
  <c r="L268"/>
  <c r="L270"/>
  <c r="L272"/>
  <c r="L274"/>
  <c r="L276"/>
  <c r="L278"/>
  <c r="I298"/>
  <c r="K298"/>
  <c r="N298"/>
  <c r="L282"/>
  <c r="L284"/>
  <c r="L286"/>
  <c r="L288"/>
  <c r="L290"/>
  <c r="L292"/>
  <c r="L294"/>
  <c r="L296"/>
  <c r="I318"/>
  <c r="K318"/>
  <c r="N318"/>
  <c r="L300"/>
  <c r="L302"/>
  <c r="L304"/>
  <c r="L306"/>
  <c r="L308"/>
  <c r="L310"/>
  <c r="L312"/>
  <c r="L314"/>
  <c r="L316"/>
  <c r="I336"/>
  <c r="K336"/>
  <c r="N336"/>
  <c r="L320"/>
  <c r="L322"/>
  <c r="L324"/>
  <c r="L326"/>
  <c r="L328"/>
  <c r="L330"/>
  <c r="L332"/>
  <c r="L337"/>
  <c r="L349"/>
  <c r="L351"/>
  <c r="L353"/>
  <c r="L355"/>
  <c r="L357"/>
  <c r="L361"/>
  <c r="L365"/>
  <c r="K33"/>
  <c r="K8"/>
  <c r="N12"/>
  <c r="N10" s="1"/>
  <c r="J12"/>
  <c r="J10" s="1"/>
  <c r="J11"/>
  <c r="J9" s="1"/>
  <c r="M12"/>
  <c r="K12"/>
  <c r="K10" s="1"/>
  <c r="I12"/>
  <c r="I10" s="1"/>
  <c r="M11"/>
  <c r="K11"/>
  <c r="K9" s="1"/>
  <c r="I11"/>
  <c r="I9" s="1"/>
  <c r="L98"/>
  <c r="A56"/>
  <c r="A30"/>
  <c r="B17"/>
  <c r="M33"/>
  <c r="M8"/>
  <c r="L8" s="1"/>
  <c r="L366"/>
  <c r="N17"/>
  <c r="N27" s="1"/>
  <c r="N54" s="1"/>
  <c r="L71"/>
  <c r="L73"/>
  <c r="L88"/>
  <c r="L99"/>
  <c r="L112"/>
  <c r="L125"/>
  <c r="L138"/>
  <c r="L140"/>
  <c r="L143"/>
  <c r="L145"/>
  <c r="L147"/>
  <c r="L149"/>
  <c r="L151"/>
  <c r="L154"/>
  <c r="L156"/>
  <c r="L158"/>
  <c r="L160"/>
  <c r="L162"/>
  <c r="L164"/>
  <c r="M166"/>
  <c r="L166" s="1"/>
  <c r="L167"/>
  <c r="L169"/>
  <c r="L171"/>
  <c r="L173"/>
  <c r="L175"/>
  <c r="L177"/>
  <c r="I189"/>
  <c r="I367" s="1"/>
  <c r="K189"/>
  <c r="L180"/>
  <c r="L182"/>
  <c r="L184"/>
  <c r="L186"/>
  <c r="G367"/>
  <c r="J367"/>
  <c r="L179"/>
  <c r="M189"/>
  <c r="L189" s="1"/>
  <c r="M152"/>
  <c r="L152" s="1"/>
  <c r="M178"/>
  <c r="L178" s="1"/>
  <c r="L346"/>
  <c r="K367"/>
  <c r="N367"/>
  <c r="M208"/>
  <c r="L208" s="1"/>
  <c r="M227"/>
  <c r="L227" s="1"/>
  <c r="M239"/>
  <c r="L239" s="1"/>
  <c r="M256"/>
  <c r="L256" s="1"/>
  <c r="M280"/>
  <c r="L280" s="1"/>
  <c r="M298"/>
  <c r="L298" s="1"/>
  <c r="M318"/>
  <c r="L318" s="1"/>
  <c r="M336"/>
  <c r="L336" s="1"/>
  <c r="L347"/>
  <c r="L368"/>
  <c r="N493" i="1"/>
  <c r="M493"/>
  <c r="K493"/>
  <c r="L493" s="1"/>
  <c r="J493"/>
  <c r="I493"/>
  <c r="G493"/>
  <c r="N492"/>
  <c r="M492"/>
  <c r="K492"/>
  <c r="J492"/>
  <c r="I492"/>
  <c r="G492"/>
  <c r="F492"/>
  <c r="N491"/>
  <c r="M491"/>
  <c r="L491" s="1"/>
  <c r="K491"/>
  <c r="J491"/>
  <c r="I491"/>
  <c r="G491"/>
  <c r="F491"/>
  <c r="N490"/>
  <c r="N494" s="1"/>
  <c r="M490"/>
  <c r="M494" s="1"/>
  <c r="K490"/>
  <c r="K494" s="1"/>
  <c r="J490"/>
  <c r="J494" s="1"/>
  <c r="I490"/>
  <c r="I494" s="1"/>
  <c r="G490"/>
  <c r="G494" s="1"/>
  <c r="F490"/>
  <c r="N487"/>
  <c r="M487"/>
  <c r="L487" s="1"/>
  <c r="K487"/>
  <c r="J487"/>
  <c r="I487"/>
  <c r="G487"/>
  <c r="N486"/>
  <c r="M486"/>
  <c r="L486"/>
  <c r="K486"/>
  <c r="J486"/>
  <c r="I486"/>
  <c r="G486"/>
  <c r="N485"/>
  <c r="M485"/>
  <c r="L485" s="1"/>
  <c r="K485"/>
  <c r="J485"/>
  <c r="I485"/>
  <c r="G485"/>
  <c r="N484"/>
  <c r="M484"/>
  <c r="L484"/>
  <c r="K484"/>
  <c r="J484"/>
  <c r="I484"/>
  <c r="G484"/>
  <c r="N483"/>
  <c r="M483"/>
  <c r="L483" s="1"/>
  <c r="K483"/>
  <c r="J483"/>
  <c r="I483"/>
  <c r="G483"/>
  <c r="N482"/>
  <c r="M482"/>
  <c r="L482"/>
  <c r="K482"/>
  <c r="J482"/>
  <c r="I482"/>
  <c r="G482"/>
  <c r="N481"/>
  <c r="M481"/>
  <c r="L481" s="1"/>
  <c r="K481"/>
  <c r="J481"/>
  <c r="I481"/>
  <c r="G481"/>
  <c r="N480"/>
  <c r="M480"/>
  <c r="L480"/>
  <c r="K480"/>
  <c r="J480"/>
  <c r="I480"/>
  <c r="G480"/>
  <c r="N479"/>
  <c r="M479"/>
  <c r="L479" s="1"/>
  <c r="K479"/>
  <c r="J479"/>
  <c r="I479"/>
  <c r="G479"/>
  <c r="F479"/>
  <c r="N478"/>
  <c r="M478"/>
  <c r="L478" s="1"/>
  <c r="K478"/>
  <c r="J478"/>
  <c r="I478"/>
  <c r="G478"/>
  <c r="F478"/>
  <c r="N477"/>
  <c r="M477"/>
  <c r="L477" s="1"/>
  <c r="K477"/>
  <c r="J477"/>
  <c r="I477"/>
  <c r="G477"/>
  <c r="F477"/>
  <c r="N476"/>
  <c r="M476"/>
  <c r="L476" s="1"/>
  <c r="K476"/>
  <c r="J476"/>
  <c r="I476"/>
  <c r="G476"/>
  <c r="F476"/>
  <c r="N475"/>
  <c r="M475"/>
  <c r="L475" s="1"/>
  <c r="K475"/>
  <c r="J475"/>
  <c r="I475"/>
  <c r="G475"/>
  <c r="F475"/>
  <c r="N474"/>
  <c r="M474"/>
  <c r="L474" s="1"/>
  <c r="K474"/>
  <c r="J474"/>
  <c r="I474"/>
  <c r="G474"/>
  <c r="F474"/>
  <c r="N473"/>
  <c r="M473"/>
  <c r="L473" s="1"/>
  <c r="K473"/>
  <c r="J473"/>
  <c r="I473"/>
  <c r="G473"/>
  <c r="F473"/>
  <c r="N472"/>
  <c r="M472"/>
  <c r="L472" s="1"/>
  <c r="K472"/>
  <c r="J472"/>
  <c r="I472"/>
  <c r="G472"/>
  <c r="F472"/>
  <c r="N471"/>
  <c r="M471"/>
  <c r="L471" s="1"/>
  <c r="K471"/>
  <c r="J471"/>
  <c r="I471"/>
  <c r="G471"/>
  <c r="F471"/>
  <c r="N470"/>
  <c r="M470"/>
  <c r="L470" s="1"/>
  <c r="K470"/>
  <c r="J470"/>
  <c r="I470"/>
  <c r="G470"/>
  <c r="F470"/>
  <c r="N469"/>
  <c r="N488" s="1"/>
  <c r="M469"/>
  <c r="M488" s="1"/>
  <c r="K469"/>
  <c r="K488" s="1"/>
  <c r="J469"/>
  <c r="J488" s="1"/>
  <c r="I469"/>
  <c r="I488" s="1"/>
  <c r="G469"/>
  <c r="G488" s="1"/>
  <c r="F469"/>
  <c r="N467"/>
  <c r="M467"/>
  <c r="L467"/>
  <c r="K467"/>
  <c r="J467"/>
  <c r="I467"/>
  <c r="G467"/>
  <c r="F467"/>
  <c r="N466"/>
  <c r="M466"/>
  <c r="L466"/>
  <c r="K466"/>
  <c r="J466"/>
  <c r="I466"/>
  <c r="G466"/>
  <c r="F466"/>
  <c r="N465"/>
  <c r="M465"/>
  <c r="L465"/>
  <c r="K465"/>
  <c r="J465"/>
  <c r="I465"/>
  <c r="G465"/>
  <c r="F465"/>
  <c r="N464"/>
  <c r="M464"/>
  <c r="L464"/>
  <c r="K464"/>
  <c r="J464"/>
  <c r="I464"/>
  <c r="G464"/>
  <c r="F464"/>
  <c r="N463"/>
  <c r="M463"/>
  <c r="L463"/>
  <c r="K463"/>
  <c r="J463"/>
  <c r="I463"/>
  <c r="G463"/>
  <c r="F463"/>
  <c r="N462"/>
  <c r="M462"/>
  <c r="L462"/>
  <c r="K462"/>
  <c r="J462"/>
  <c r="I462"/>
  <c r="G462"/>
  <c r="F462"/>
  <c r="N461"/>
  <c r="M461"/>
  <c r="L461"/>
  <c r="K461"/>
  <c r="J461"/>
  <c r="I461"/>
  <c r="G461"/>
  <c r="F461"/>
  <c r="N460"/>
  <c r="M460"/>
  <c r="L460"/>
  <c r="K460"/>
  <c r="J460"/>
  <c r="I460"/>
  <c r="G460"/>
  <c r="F460"/>
  <c r="N459"/>
  <c r="N468" s="1"/>
  <c r="M459"/>
  <c r="M468" s="1"/>
  <c r="L459"/>
  <c r="K459"/>
  <c r="K468" s="1"/>
  <c r="J459"/>
  <c r="J468" s="1"/>
  <c r="I459"/>
  <c r="I468" s="1"/>
  <c r="G459"/>
  <c r="G468" s="1"/>
  <c r="F459"/>
  <c r="F458"/>
  <c r="N457"/>
  <c r="M457"/>
  <c r="L457"/>
  <c r="K457"/>
  <c r="J457"/>
  <c r="I457"/>
  <c r="G457"/>
  <c r="F457"/>
  <c r="N456"/>
  <c r="M456"/>
  <c r="K456"/>
  <c r="L456" s="1"/>
  <c r="J456"/>
  <c r="I456"/>
  <c r="G456"/>
  <c r="F456"/>
  <c r="N455"/>
  <c r="M455"/>
  <c r="L455" s="1"/>
  <c r="K455"/>
  <c r="J455"/>
  <c r="I455"/>
  <c r="G455"/>
  <c r="F455"/>
  <c r="N454"/>
  <c r="M454"/>
  <c r="L454" s="1"/>
  <c r="K454"/>
  <c r="J454"/>
  <c r="I454"/>
  <c r="G454"/>
  <c r="F454"/>
  <c r="N453"/>
  <c r="M453"/>
  <c r="L453" s="1"/>
  <c r="K453"/>
  <c r="J453"/>
  <c r="I453"/>
  <c r="G453"/>
  <c r="F453"/>
  <c r="N452"/>
  <c r="M452"/>
  <c r="L452" s="1"/>
  <c r="K452"/>
  <c r="J452"/>
  <c r="I452"/>
  <c r="G452"/>
  <c r="F452"/>
  <c r="N451"/>
  <c r="M451"/>
  <c r="L451" s="1"/>
  <c r="K451"/>
  <c r="J451"/>
  <c r="I451"/>
  <c r="G451"/>
  <c r="F451"/>
  <c r="N450"/>
  <c r="M450"/>
  <c r="L450" s="1"/>
  <c r="K450"/>
  <c r="J450"/>
  <c r="I450"/>
  <c r="G450"/>
  <c r="F450"/>
  <c r="N449"/>
  <c r="M449"/>
  <c r="L449" s="1"/>
  <c r="K449"/>
  <c r="J449"/>
  <c r="I449"/>
  <c r="G449"/>
  <c r="F449"/>
  <c r="N448"/>
  <c r="M448"/>
  <c r="L448" s="1"/>
  <c r="K448"/>
  <c r="J448"/>
  <c r="I448"/>
  <c r="G448"/>
  <c r="F448"/>
  <c r="N447"/>
  <c r="M447"/>
  <c r="L447" s="1"/>
  <c r="K447"/>
  <c r="J447"/>
  <c r="I447"/>
  <c r="G447"/>
  <c r="F447"/>
  <c r="N446"/>
  <c r="M446"/>
  <c r="L446" s="1"/>
  <c r="K446"/>
  <c r="J446"/>
  <c r="I446"/>
  <c r="G446"/>
  <c r="F446"/>
  <c r="N445"/>
  <c r="M445"/>
  <c r="L445" s="1"/>
  <c r="K445"/>
  <c r="J445"/>
  <c r="I445"/>
  <c r="G445"/>
  <c r="F445"/>
  <c r="N444"/>
  <c r="M444"/>
  <c r="L444" s="1"/>
  <c r="K444"/>
  <c r="J444"/>
  <c r="I444"/>
  <c r="G444"/>
  <c r="F444"/>
  <c r="N443"/>
  <c r="M443"/>
  <c r="L443" s="1"/>
  <c r="K443"/>
  <c r="J443"/>
  <c r="I443"/>
  <c r="G443"/>
  <c r="F443"/>
  <c r="N442"/>
  <c r="M442"/>
  <c r="L442" s="1"/>
  <c r="K442"/>
  <c r="J442"/>
  <c r="I442"/>
  <c r="G442"/>
  <c r="F442"/>
  <c r="N441"/>
  <c r="N458" s="1"/>
  <c r="M441"/>
  <c r="L441" s="1"/>
  <c r="K441"/>
  <c r="K458" s="1"/>
  <c r="J441"/>
  <c r="J458" s="1"/>
  <c r="I441"/>
  <c r="I458" s="1"/>
  <c r="G441"/>
  <c r="G458" s="1"/>
  <c r="F441"/>
  <c r="F440"/>
  <c r="N439"/>
  <c r="M439"/>
  <c r="L439" s="1"/>
  <c r="K439"/>
  <c r="J439"/>
  <c r="I439"/>
  <c r="G439"/>
  <c r="F439"/>
  <c r="N438"/>
  <c r="M438"/>
  <c r="L438" s="1"/>
  <c r="K438"/>
  <c r="J438"/>
  <c r="I438"/>
  <c r="G438"/>
  <c r="F438"/>
  <c r="N437"/>
  <c r="M437"/>
  <c r="L437" s="1"/>
  <c r="K437"/>
  <c r="J437"/>
  <c r="I437"/>
  <c r="G437"/>
  <c r="F437"/>
  <c r="N436"/>
  <c r="M436"/>
  <c r="L436" s="1"/>
  <c r="K436"/>
  <c r="J436"/>
  <c r="I436"/>
  <c r="G436"/>
  <c r="F436"/>
  <c r="N435"/>
  <c r="M435"/>
  <c r="L435" s="1"/>
  <c r="K435"/>
  <c r="J435"/>
  <c r="I435"/>
  <c r="G435"/>
  <c r="F435"/>
  <c r="N434"/>
  <c r="M434"/>
  <c r="L434" s="1"/>
  <c r="K434"/>
  <c r="J434"/>
  <c r="I434"/>
  <c r="G434"/>
  <c r="F434"/>
  <c r="N433"/>
  <c r="M433"/>
  <c r="L433" s="1"/>
  <c r="K433"/>
  <c r="J433"/>
  <c r="I433"/>
  <c r="G433"/>
  <c r="F433"/>
  <c r="N432"/>
  <c r="M432"/>
  <c r="L432" s="1"/>
  <c r="K432"/>
  <c r="J432"/>
  <c r="I432"/>
  <c r="G432"/>
  <c r="F432"/>
  <c r="N431"/>
  <c r="M431"/>
  <c r="L431" s="1"/>
  <c r="K431"/>
  <c r="J431"/>
  <c r="I431"/>
  <c r="G431"/>
  <c r="F431"/>
  <c r="N430"/>
  <c r="M430"/>
  <c r="L430" s="1"/>
  <c r="K430"/>
  <c r="J430"/>
  <c r="I430"/>
  <c r="G430"/>
  <c r="F430"/>
  <c r="N429"/>
  <c r="M429"/>
  <c r="L429" s="1"/>
  <c r="K429"/>
  <c r="J429"/>
  <c r="I429"/>
  <c r="G429"/>
  <c r="F429"/>
  <c r="N428"/>
  <c r="M428"/>
  <c r="L428" s="1"/>
  <c r="K428"/>
  <c r="J428"/>
  <c r="I428"/>
  <c r="G428"/>
  <c r="F428"/>
  <c r="N427"/>
  <c r="M427"/>
  <c r="L427" s="1"/>
  <c r="K427"/>
  <c r="J427"/>
  <c r="I427"/>
  <c r="G427"/>
  <c r="F427"/>
  <c r="N426"/>
  <c r="M426"/>
  <c r="L426" s="1"/>
  <c r="K426"/>
  <c r="J426"/>
  <c r="I426"/>
  <c r="G426"/>
  <c r="F426"/>
  <c r="N425"/>
  <c r="M425"/>
  <c r="L425" s="1"/>
  <c r="K425"/>
  <c r="J425"/>
  <c r="I425"/>
  <c r="G425"/>
  <c r="F425"/>
  <c r="N424"/>
  <c r="M424"/>
  <c r="L424" s="1"/>
  <c r="K424"/>
  <c r="J424"/>
  <c r="I424"/>
  <c r="G424"/>
  <c r="F424"/>
  <c r="N423"/>
  <c r="M423"/>
  <c r="L423" s="1"/>
  <c r="K423"/>
  <c r="J423"/>
  <c r="I423"/>
  <c r="G423"/>
  <c r="F423"/>
  <c r="N422"/>
  <c r="M422"/>
  <c r="L422" s="1"/>
  <c r="K422"/>
  <c r="J422"/>
  <c r="I422"/>
  <c r="G422"/>
  <c r="F422"/>
  <c r="N421"/>
  <c r="N440" s="1"/>
  <c r="M421"/>
  <c r="L421" s="1"/>
  <c r="K421"/>
  <c r="K440" s="1"/>
  <c r="J421"/>
  <c r="J440" s="1"/>
  <c r="I421"/>
  <c r="I440" s="1"/>
  <c r="G421"/>
  <c r="G440" s="1"/>
  <c r="F421"/>
  <c r="F420"/>
  <c r="N419"/>
  <c r="M419"/>
  <c r="L419" s="1"/>
  <c r="K419"/>
  <c r="J419"/>
  <c r="I419"/>
  <c r="G419"/>
  <c r="F419"/>
  <c r="N418"/>
  <c r="M418"/>
  <c r="L418" s="1"/>
  <c r="K418"/>
  <c r="J418"/>
  <c r="I418"/>
  <c r="G418"/>
  <c r="F418"/>
  <c r="N417"/>
  <c r="M417"/>
  <c r="L417" s="1"/>
  <c r="K417"/>
  <c r="J417"/>
  <c r="I417"/>
  <c r="G417"/>
  <c r="F417"/>
  <c r="N416"/>
  <c r="M416"/>
  <c r="L416" s="1"/>
  <c r="K416"/>
  <c r="J416"/>
  <c r="I416"/>
  <c r="G416"/>
  <c r="F416"/>
  <c r="N415"/>
  <c r="M415"/>
  <c r="L415" s="1"/>
  <c r="K415"/>
  <c r="J415"/>
  <c r="I415"/>
  <c r="G415"/>
  <c r="F415"/>
  <c r="N414"/>
  <c r="M414"/>
  <c r="L414" s="1"/>
  <c r="K414"/>
  <c r="J414"/>
  <c r="I414"/>
  <c r="G414"/>
  <c r="F414"/>
  <c r="N413"/>
  <c r="M413"/>
  <c r="L413" s="1"/>
  <c r="K413"/>
  <c r="J413"/>
  <c r="I413"/>
  <c r="G413"/>
  <c r="F413"/>
  <c r="N412"/>
  <c r="M412"/>
  <c r="L412" s="1"/>
  <c r="K412"/>
  <c r="J412"/>
  <c r="I412"/>
  <c r="G412"/>
  <c r="F412"/>
  <c r="N411"/>
  <c r="M411"/>
  <c r="L411" s="1"/>
  <c r="K411"/>
  <c r="J411"/>
  <c r="I411"/>
  <c r="G411"/>
  <c r="F411"/>
  <c r="N410"/>
  <c r="M410"/>
  <c r="L410" s="1"/>
  <c r="K410"/>
  <c r="J410"/>
  <c r="I410"/>
  <c r="G410"/>
  <c r="F410"/>
  <c r="N409"/>
  <c r="M409"/>
  <c r="L409" s="1"/>
  <c r="K409"/>
  <c r="J409"/>
  <c r="I409"/>
  <c r="G409"/>
  <c r="F409"/>
  <c r="N408"/>
  <c r="M408"/>
  <c r="L408" s="1"/>
  <c r="K408"/>
  <c r="J408"/>
  <c r="I408"/>
  <c r="G408"/>
  <c r="F408"/>
  <c r="N407"/>
  <c r="M407"/>
  <c r="L407" s="1"/>
  <c r="K407"/>
  <c r="J407"/>
  <c r="I407"/>
  <c r="G407"/>
  <c r="F407"/>
  <c r="N406"/>
  <c r="M406"/>
  <c r="L406" s="1"/>
  <c r="K406"/>
  <c r="J406"/>
  <c r="I406"/>
  <c r="G406"/>
  <c r="F406"/>
  <c r="N405"/>
  <c r="M405"/>
  <c r="L405" s="1"/>
  <c r="K405"/>
  <c r="J405"/>
  <c r="I405"/>
  <c r="G405"/>
  <c r="F405"/>
  <c r="N404"/>
  <c r="M404"/>
  <c r="L404" s="1"/>
  <c r="K404"/>
  <c r="J404"/>
  <c r="I404"/>
  <c r="G404"/>
  <c r="F404"/>
  <c r="N403"/>
  <c r="N420" s="1"/>
  <c r="M403"/>
  <c r="L403" s="1"/>
  <c r="K403"/>
  <c r="K420" s="1"/>
  <c r="J403"/>
  <c r="J420" s="1"/>
  <c r="I403"/>
  <c r="I420" s="1"/>
  <c r="G403"/>
  <c r="G420" s="1"/>
  <c r="F403"/>
  <c r="F402"/>
  <c r="N401"/>
  <c r="M401"/>
  <c r="L401" s="1"/>
  <c r="K401"/>
  <c r="J401"/>
  <c r="I401"/>
  <c r="G401"/>
  <c r="F401"/>
  <c r="N400"/>
  <c r="M400"/>
  <c r="L400" s="1"/>
  <c r="K400"/>
  <c r="J400"/>
  <c r="I400"/>
  <c r="G400"/>
  <c r="F400"/>
  <c r="N399"/>
  <c r="M399"/>
  <c r="L399" s="1"/>
  <c r="K399"/>
  <c r="J399"/>
  <c r="I399"/>
  <c r="G399"/>
  <c r="F399"/>
  <c r="N398"/>
  <c r="M398"/>
  <c r="L398" s="1"/>
  <c r="K398"/>
  <c r="J398"/>
  <c r="I398"/>
  <c r="G398"/>
  <c r="F398"/>
  <c r="N397"/>
  <c r="M397"/>
  <c r="L397" s="1"/>
  <c r="K397"/>
  <c r="J397"/>
  <c r="I397"/>
  <c r="G397"/>
  <c r="F397"/>
  <c r="N396"/>
  <c r="M396"/>
  <c r="L396" s="1"/>
  <c r="K396"/>
  <c r="J396"/>
  <c r="I396"/>
  <c r="G396"/>
  <c r="F396"/>
  <c r="N395"/>
  <c r="M395"/>
  <c r="L395" s="1"/>
  <c r="K395"/>
  <c r="J395"/>
  <c r="I395"/>
  <c r="G395"/>
  <c r="F395"/>
  <c r="N394"/>
  <c r="M394"/>
  <c r="L394" s="1"/>
  <c r="K394"/>
  <c r="J394"/>
  <c r="I394"/>
  <c r="G394"/>
  <c r="F394"/>
  <c r="N393"/>
  <c r="M393"/>
  <c r="L393" s="1"/>
  <c r="K393"/>
  <c r="J393"/>
  <c r="I393"/>
  <c r="G393"/>
  <c r="F393"/>
  <c r="N392"/>
  <c r="M392"/>
  <c r="L392" s="1"/>
  <c r="K392"/>
  <c r="J392"/>
  <c r="I392"/>
  <c r="G392"/>
  <c r="F392"/>
  <c r="N391"/>
  <c r="M391"/>
  <c r="L391" s="1"/>
  <c r="K391"/>
  <c r="J391"/>
  <c r="I391"/>
  <c r="G391"/>
  <c r="F391"/>
  <c r="N390"/>
  <c r="M390"/>
  <c r="L390" s="1"/>
  <c r="K390"/>
  <c r="J390"/>
  <c r="I390"/>
  <c r="G390"/>
  <c r="F390"/>
  <c r="N389"/>
  <c r="M389"/>
  <c r="L389" s="1"/>
  <c r="K389"/>
  <c r="J389"/>
  <c r="I389"/>
  <c r="G389"/>
  <c r="F389"/>
  <c r="N388"/>
  <c r="M388"/>
  <c r="L388" s="1"/>
  <c r="K388"/>
  <c r="J388"/>
  <c r="I388"/>
  <c r="G388"/>
  <c r="F388"/>
  <c r="N387"/>
  <c r="M387"/>
  <c r="L387" s="1"/>
  <c r="K387"/>
  <c r="J387"/>
  <c r="I387"/>
  <c r="G387"/>
  <c r="F387"/>
  <c r="N386"/>
  <c r="M386"/>
  <c r="L386" s="1"/>
  <c r="K386"/>
  <c r="J386"/>
  <c r="I386"/>
  <c r="G386"/>
  <c r="F386"/>
  <c r="N385"/>
  <c r="M385"/>
  <c r="L385" s="1"/>
  <c r="K385"/>
  <c r="J385"/>
  <c r="I385"/>
  <c r="G385"/>
  <c r="F385"/>
  <c r="N384"/>
  <c r="M384"/>
  <c r="L384" s="1"/>
  <c r="K384"/>
  <c r="J384"/>
  <c r="I384"/>
  <c r="G384"/>
  <c r="F384"/>
  <c r="N383"/>
  <c r="M383"/>
  <c r="L383" s="1"/>
  <c r="K383"/>
  <c r="J383"/>
  <c r="I383"/>
  <c r="G383"/>
  <c r="F383"/>
  <c r="N382"/>
  <c r="M382"/>
  <c r="L382" s="1"/>
  <c r="K382"/>
  <c r="J382"/>
  <c r="I382"/>
  <c r="G382"/>
  <c r="F382"/>
  <c r="N381"/>
  <c r="M381"/>
  <c r="L381" s="1"/>
  <c r="K381"/>
  <c r="J381"/>
  <c r="I381"/>
  <c r="G381"/>
  <c r="F381"/>
  <c r="N380"/>
  <c r="M380"/>
  <c r="L380" s="1"/>
  <c r="K380"/>
  <c r="J380"/>
  <c r="I380"/>
  <c r="G380"/>
  <c r="F380"/>
  <c r="N379"/>
  <c r="N402" s="1"/>
  <c r="M379"/>
  <c r="L379" s="1"/>
  <c r="K379"/>
  <c r="K402" s="1"/>
  <c r="J379"/>
  <c r="J402" s="1"/>
  <c r="I379"/>
  <c r="I402" s="1"/>
  <c r="G379"/>
  <c r="G402" s="1"/>
  <c r="F379"/>
  <c r="F378"/>
  <c r="N377"/>
  <c r="M377"/>
  <c r="L377" s="1"/>
  <c r="K377"/>
  <c r="J377"/>
  <c r="I377"/>
  <c r="G377"/>
  <c r="F377"/>
  <c r="N376"/>
  <c r="M376"/>
  <c r="L376" s="1"/>
  <c r="K376"/>
  <c r="J376"/>
  <c r="I376"/>
  <c r="G376"/>
  <c r="F376"/>
  <c r="N375"/>
  <c r="M375"/>
  <c r="L375" s="1"/>
  <c r="K375"/>
  <c r="J375"/>
  <c r="I375"/>
  <c r="G375"/>
  <c r="F375"/>
  <c r="N374"/>
  <c r="M374"/>
  <c r="L374" s="1"/>
  <c r="K374"/>
  <c r="J374"/>
  <c r="I374"/>
  <c r="G374"/>
  <c r="F374"/>
  <c r="N373"/>
  <c r="M373"/>
  <c r="L373" s="1"/>
  <c r="K373"/>
  <c r="J373"/>
  <c r="I373"/>
  <c r="G373"/>
  <c r="F373"/>
  <c r="N372"/>
  <c r="M372"/>
  <c r="L372" s="1"/>
  <c r="K372"/>
  <c r="J372"/>
  <c r="I372"/>
  <c r="G372"/>
  <c r="F372"/>
  <c r="N371"/>
  <c r="M371"/>
  <c r="L371" s="1"/>
  <c r="K371"/>
  <c r="J371"/>
  <c r="I371"/>
  <c r="G371"/>
  <c r="F371"/>
  <c r="N370"/>
  <c r="M370"/>
  <c r="L370" s="1"/>
  <c r="K370"/>
  <c r="J370"/>
  <c r="I370"/>
  <c r="G370"/>
  <c r="F370"/>
  <c r="N369"/>
  <c r="M369"/>
  <c r="L369" s="1"/>
  <c r="K369"/>
  <c r="J369"/>
  <c r="I369"/>
  <c r="G369"/>
  <c r="F369"/>
  <c r="N368"/>
  <c r="M368"/>
  <c r="L368" s="1"/>
  <c r="K368"/>
  <c r="J368"/>
  <c r="I368"/>
  <c r="G368"/>
  <c r="F368"/>
  <c r="N367"/>
  <c r="M367"/>
  <c r="L367" s="1"/>
  <c r="K367"/>
  <c r="J367"/>
  <c r="I367"/>
  <c r="G367"/>
  <c r="F367"/>
  <c r="N366"/>
  <c r="M366"/>
  <c r="L366" s="1"/>
  <c r="K366"/>
  <c r="J366"/>
  <c r="I366"/>
  <c r="G366"/>
  <c r="F366"/>
  <c r="N365"/>
  <c r="M365"/>
  <c r="L365" s="1"/>
  <c r="K365"/>
  <c r="J365"/>
  <c r="I365"/>
  <c r="G365"/>
  <c r="F365"/>
  <c r="N364"/>
  <c r="M364"/>
  <c r="L364" s="1"/>
  <c r="K364"/>
  <c r="J364"/>
  <c r="I364"/>
  <c r="G364"/>
  <c r="F364"/>
  <c r="N363"/>
  <c r="M363"/>
  <c r="L363" s="1"/>
  <c r="K363"/>
  <c r="J363"/>
  <c r="I363"/>
  <c r="G363"/>
  <c r="F363"/>
  <c r="N362"/>
  <c r="N378" s="1"/>
  <c r="M362"/>
  <c r="L362" s="1"/>
  <c r="K362"/>
  <c r="K378" s="1"/>
  <c r="J362"/>
  <c r="J378" s="1"/>
  <c r="I362"/>
  <c r="I378" s="1"/>
  <c r="G362"/>
  <c r="G378" s="1"/>
  <c r="F362"/>
  <c r="F361"/>
  <c r="N360"/>
  <c r="M360"/>
  <c r="L360" s="1"/>
  <c r="K360"/>
  <c r="J360"/>
  <c r="I360"/>
  <c r="G360"/>
  <c r="F360"/>
  <c r="N359"/>
  <c r="M359"/>
  <c r="L359" s="1"/>
  <c r="K359"/>
  <c r="J359"/>
  <c r="I359"/>
  <c r="G359"/>
  <c r="F359"/>
  <c r="N358"/>
  <c r="M358"/>
  <c r="L358" s="1"/>
  <c r="K358"/>
  <c r="J358"/>
  <c r="I358"/>
  <c r="G358"/>
  <c r="F358"/>
  <c r="N357"/>
  <c r="M357"/>
  <c r="L357" s="1"/>
  <c r="K357"/>
  <c r="J357"/>
  <c r="I357"/>
  <c r="G357"/>
  <c r="F357"/>
  <c r="N356"/>
  <c r="M356"/>
  <c r="L356" s="1"/>
  <c r="K356"/>
  <c r="J356"/>
  <c r="I356"/>
  <c r="G356"/>
  <c r="F356"/>
  <c r="N355"/>
  <c r="M355"/>
  <c r="L355" s="1"/>
  <c r="K355"/>
  <c r="J355"/>
  <c r="I355"/>
  <c r="G355"/>
  <c r="F355"/>
  <c r="N354"/>
  <c r="M354"/>
  <c r="L354" s="1"/>
  <c r="K354"/>
  <c r="J354"/>
  <c r="I354"/>
  <c r="G354"/>
  <c r="F354"/>
  <c r="N353"/>
  <c r="M353"/>
  <c r="L353" s="1"/>
  <c r="K353"/>
  <c r="J353"/>
  <c r="I353"/>
  <c r="G353"/>
  <c r="F353"/>
  <c r="N352"/>
  <c r="M352"/>
  <c r="L352" s="1"/>
  <c r="K352"/>
  <c r="J352"/>
  <c r="I352"/>
  <c r="G352"/>
  <c r="F352"/>
  <c r="N351"/>
  <c r="M351"/>
  <c r="L351" s="1"/>
  <c r="K351"/>
  <c r="J351"/>
  <c r="I351"/>
  <c r="G351"/>
  <c r="F351"/>
  <c r="N350"/>
  <c r="N361" s="1"/>
  <c r="M350"/>
  <c r="L350" s="1"/>
  <c r="K350"/>
  <c r="K361" s="1"/>
  <c r="J350"/>
  <c r="J361" s="1"/>
  <c r="I350"/>
  <c r="I361" s="1"/>
  <c r="G350"/>
  <c r="G361" s="1"/>
  <c r="F350"/>
  <c r="F349"/>
  <c r="N348"/>
  <c r="M348"/>
  <c r="L348" s="1"/>
  <c r="K348"/>
  <c r="J348"/>
  <c r="I348"/>
  <c r="G348"/>
  <c r="F348"/>
  <c r="N347"/>
  <c r="M347"/>
  <c r="L347" s="1"/>
  <c r="K347"/>
  <c r="J347"/>
  <c r="I347"/>
  <c r="G347"/>
  <c r="F347"/>
  <c r="N346"/>
  <c r="M346"/>
  <c r="L346" s="1"/>
  <c r="K346"/>
  <c r="J346"/>
  <c r="I346"/>
  <c r="G346"/>
  <c r="F346"/>
  <c r="N345"/>
  <c r="M345"/>
  <c r="L345" s="1"/>
  <c r="K345"/>
  <c r="J345"/>
  <c r="I345"/>
  <c r="G345"/>
  <c r="F345"/>
  <c r="N344"/>
  <c r="M344"/>
  <c r="L344" s="1"/>
  <c r="K344"/>
  <c r="J344"/>
  <c r="I344"/>
  <c r="G344"/>
  <c r="F344"/>
  <c r="N343"/>
  <c r="M343"/>
  <c r="L343" s="1"/>
  <c r="K343"/>
  <c r="J343"/>
  <c r="I343"/>
  <c r="G343"/>
  <c r="F343"/>
  <c r="N342"/>
  <c r="M342"/>
  <c r="L342" s="1"/>
  <c r="K342"/>
  <c r="J342"/>
  <c r="I342"/>
  <c r="G342"/>
  <c r="F342"/>
  <c r="N341"/>
  <c r="M341"/>
  <c r="L341" s="1"/>
  <c r="K341"/>
  <c r="J341"/>
  <c r="I341"/>
  <c r="G341"/>
  <c r="F341"/>
  <c r="N340"/>
  <c r="M340"/>
  <c r="L340" s="1"/>
  <c r="K340"/>
  <c r="J340"/>
  <c r="I340"/>
  <c r="G340"/>
  <c r="F340"/>
  <c r="N339"/>
  <c r="M339"/>
  <c r="L339" s="1"/>
  <c r="K339"/>
  <c r="J339"/>
  <c r="I339"/>
  <c r="G339"/>
  <c r="F339"/>
  <c r="N338"/>
  <c r="M338"/>
  <c r="L338" s="1"/>
  <c r="K338"/>
  <c r="J338"/>
  <c r="I338"/>
  <c r="G338"/>
  <c r="F338"/>
  <c r="N337"/>
  <c r="M337"/>
  <c r="L337" s="1"/>
  <c r="K337"/>
  <c r="J337"/>
  <c r="I337"/>
  <c r="G337"/>
  <c r="F337"/>
  <c r="N336"/>
  <c r="M336"/>
  <c r="L336" s="1"/>
  <c r="K336"/>
  <c r="J336"/>
  <c r="I336"/>
  <c r="G336"/>
  <c r="F336"/>
  <c r="N335"/>
  <c r="M335"/>
  <c r="L335" s="1"/>
  <c r="K335"/>
  <c r="J335"/>
  <c r="I335"/>
  <c r="G335"/>
  <c r="F335"/>
  <c r="N334"/>
  <c r="M334"/>
  <c r="L334" s="1"/>
  <c r="K334"/>
  <c r="J334"/>
  <c r="I334"/>
  <c r="G334"/>
  <c r="F334"/>
  <c r="N333"/>
  <c r="M333"/>
  <c r="L333" s="1"/>
  <c r="K333"/>
  <c r="J333"/>
  <c r="I333"/>
  <c r="G333"/>
  <c r="F333"/>
  <c r="N332"/>
  <c r="M332"/>
  <c r="L332" s="1"/>
  <c r="K332"/>
  <c r="J332"/>
  <c r="I332"/>
  <c r="G332"/>
  <c r="F332"/>
  <c r="N331"/>
  <c r="N349" s="1"/>
  <c r="M331"/>
  <c r="L331" s="1"/>
  <c r="K331"/>
  <c r="K349" s="1"/>
  <c r="J331"/>
  <c r="J349" s="1"/>
  <c r="I331"/>
  <c r="I349" s="1"/>
  <c r="G331"/>
  <c r="G349" s="1"/>
  <c r="F331"/>
  <c r="F330"/>
  <c r="N329"/>
  <c r="M329"/>
  <c r="L329" s="1"/>
  <c r="K329"/>
  <c r="J329"/>
  <c r="I329"/>
  <c r="G329"/>
  <c r="F329"/>
  <c r="N328"/>
  <c r="M328"/>
  <c r="L328" s="1"/>
  <c r="K328"/>
  <c r="J328"/>
  <c r="I328"/>
  <c r="G328"/>
  <c r="F328"/>
  <c r="N327"/>
  <c r="M327"/>
  <c r="L327" s="1"/>
  <c r="K327"/>
  <c r="J327"/>
  <c r="I327"/>
  <c r="G327"/>
  <c r="F327"/>
  <c r="N326"/>
  <c r="M326"/>
  <c r="L326" s="1"/>
  <c r="K326"/>
  <c r="J326"/>
  <c r="I326"/>
  <c r="G326"/>
  <c r="F326"/>
  <c r="N325"/>
  <c r="M325"/>
  <c r="L325" s="1"/>
  <c r="K325"/>
  <c r="J325"/>
  <c r="I325"/>
  <c r="G325"/>
  <c r="F325"/>
  <c r="N324"/>
  <c r="M324"/>
  <c r="L324" s="1"/>
  <c r="K324"/>
  <c r="J324"/>
  <c r="I324"/>
  <c r="G324"/>
  <c r="F324"/>
  <c r="N323"/>
  <c r="M323"/>
  <c r="L323" s="1"/>
  <c r="K323"/>
  <c r="J323"/>
  <c r="I323"/>
  <c r="G323"/>
  <c r="F323"/>
  <c r="N322"/>
  <c r="M322"/>
  <c r="L322" s="1"/>
  <c r="K322"/>
  <c r="J322"/>
  <c r="I322"/>
  <c r="G322"/>
  <c r="F322"/>
  <c r="N321"/>
  <c r="M321"/>
  <c r="L321" s="1"/>
  <c r="K321"/>
  <c r="J321"/>
  <c r="I321"/>
  <c r="G321"/>
  <c r="F321"/>
  <c r="N320"/>
  <c r="M320"/>
  <c r="L320" s="1"/>
  <c r="K320"/>
  <c r="J320"/>
  <c r="I320"/>
  <c r="G320"/>
  <c r="F320"/>
  <c r="N319"/>
  <c r="M319"/>
  <c r="L319" s="1"/>
  <c r="K319"/>
  <c r="J319"/>
  <c r="I319"/>
  <c r="G319"/>
  <c r="F319"/>
  <c r="N318"/>
  <c r="M318"/>
  <c r="L318" s="1"/>
  <c r="K318"/>
  <c r="J318"/>
  <c r="I318"/>
  <c r="G318"/>
  <c r="F318"/>
  <c r="N317"/>
  <c r="M317"/>
  <c r="L317" s="1"/>
  <c r="K317"/>
  <c r="J317"/>
  <c r="I317"/>
  <c r="G317"/>
  <c r="F317"/>
  <c r="N316"/>
  <c r="M316"/>
  <c r="L316" s="1"/>
  <c r="K316"/>
  <c r="J316"/>
  <c r="I316"/>
  <c r="G316"/>
  <c r="F316"/>
  <c r="N315"/>
  <c r="M315"/>
  <c r="L315" s="1"/>
  <c r="K315"/>
  <c r="J315"/>
  <c r="I315"/>
  <c r="G315"/>
  <c r="F315"/>
  <c r="N314"/>
  <c r="M314"/>
  <c r="L314" s="1"/>
  <c r="K314"/>
  <c r="J314"/>
  <c r="I314"/>
  <c r="G314"/>
  <c r="F314"/>
  <c r="N313"/>
  <c r="M313"/>
  <c r="L313" s="1"/>
  <c r="K313"/>
  <c r="J313"/>
  <c r="I313"/>
  <c r="G313"/>
  <c r="F313"/>
  <c r="N312"/>
  <c r="N330" s="1"/>
  <c r="M312"/>
  <c r="L312" s="1"/>
  <c r="K312"/>
  <c r="K330" s="1"/>
  <c r="J312"/>
  <c r="J330" s="1"/>
  <c r="I312"/>
  <c r="I330" s="1"/>
  <c r="G312"/>
  <c r="G330" s="1"/>
  <c r="F312"/>
  <c r="F311"/>
  <c r="N310"/>
  <c r="M310"/>
  <c r="L310" s="1"/>
  <c r="K310"/>
  <c r="J310"/>
  <c r="I310"/>
  <c r="G310"/>
  <c r="F310"/>
  <c r="N309"/>
  <c r="M309"/>
  <c r="K309"/>
  <c r="J309"/>
  <c r="I309"/>
  <c r="G309"/>
  <c r="F309"/>
  <c r="N308"/>
  <c r="M308"/>
  <c r="L308" s="1"/>
  <c r="K308"/>
  <c r="J308"/>
  <c r="I308"/>
  <c r="G308"/>
  <c r="F308"/>
  <c r="N307"/>
  <c r="M307"/>
  <c r="K307"/>
  <c r="J307"/>
  <c r="I307"/>
  <c r="G307"/>
  <c r="F307"/>
  <c r="N306"/>
  <c r="M306"/>
  <c r="L306" s="1"/>
  <c r="K306"/>
  <c r="J306"/>
  <c r="I306"/>
  <c r="G306"/>
  <c r="F306"/>
  <c r="N305"/>
  <c r="M305"/>
  <c r="K305"/>
  <c r="J305"/>
  <c r="I305"/>
  <c r="G305"/>
  <c r="F305"/>
  <c r="N304"/>
  <c r="M304"/>
  <c r="L304" s="1"/>
  <c r="K304"/>
  <c r="J304"/>
  <c r="I304"/>
  <c r="G304"/>
  <c r="F304"/>
  <c r="N303"/>
  <c r="M303"/>
  <c r="K303"/>
  <c r="J303"/>
  <c r="I303"/>
  <c r="G303"/>
  <c r="F303"/>
  <c r="N302"/>
  <c r="M302"/>
  <c r="L302" s="1"/>
  <c r="K302"/>
  <c r="J302"/>
  <c r="I302"/>
  <c r="G302"/>
  <c r="F302"/>
  <c r="N301"/>
  <c r="N311" s="1"/>
  <c r="M301"/>
  <c r="K301"/>
  <c r="K311" s="1"/>
  <c r="J301"/>
  <c r="J311" s="1"/>
  <c r="I301"/>
  <c r="I311" s="1"/>
  <c r="G301"/>
  <c r="G311" s="1"/>
  <c r="F301"/>
  <c r="F300"/>
  <c r="N299"/>
  <c r="M299"/>
  <c r="L299" s="1"/>
  <c r="K299"/>
  <c r="J299"/>
  <c r="I299"/>
  <c r="G299"/>
  <c r="F299"/>
  <c r="N298"/>
  <c r="M298"/>
  <c r="K298"/>
  <c r="J298"/>
  <c r="I298"/>
  <c r="G298"/>
  <c r="F298"/>
  <c r="N297"/>
  <c r="M297"/>
  <c r="L297" s="1"/>
  <c r="K297"/>
  <c r="J297"/>
  <c r="I297"/>
  <c r="G297"/>
  <c r="F297"/>
  <c r="N296"/>
  <c r="M296"/>
  <c r="K296"/>
  <c r="J296"/>
  <c r="I296"/>
  <c r="G296"/>
  <c r="F296"/>
  <c r="N295"/>
  <c r="M295"/>
  <c r="L295" s="1"/>
  <c r="K295"/>
  <c r="J295"/>
  <c r="I295"/>
  <c r="G295"/>
  <c r="F295"/>
  <c r="N294"/>
  <c r="M294"/>
  <c r="K294"/>
  <c r="J294"/>
  <c r="I294"/>
  <c r="G294"/>
  <c r="F294"/>
  <c r="N293"/>
  <c r="M293"/>
  <c r="L293" s="1"/>
  <c r="K293"/>
  <c r="J293"/>
  <c r="I293"/>
  <c r="G293"/>
  <c r="F293"/>
  <c r="N292"/>
  <c r="M292"/>
  <c r="K292"/>
  <c r="J292"/>
  <c r="I292"/>
  <c r="G292"/>
  <c r="F292"/>
  <c r="N291"/>
  <c r="M291"/>
  <c r="L291" s="1"/>
  <c r="K291"/>
  <c r="J291"/>
  <c r="I291"/>
  <c r="G291"/>
  <c r="F291"/>
  <c r="N290"/>
  <c r="M290"/>
  <c r="K290"/>
  <c r="J290"/>
  <c r="I290"/>
  <c r="G290"/>
  <c r="F290"/>
  <c r="N289"/>
  <c r="N300" s="1"/>
  <c r="M289"/>
  <c r="L289" s="1"/>
  <c r="K289"/>
  <c r="K300" s="1"/>
  <c r="J289"/>
  <c r="J300" s="1"/>
  <c r="I289"/>
  <c r="I300" s="1"/>
  <c r="G289"/>
  <c r="G300" s="1"/>
  <c r="F289"/>
  <c r="F288"/>
  <c r="N287"/>
  <c r="M287"/>
  <c r="K287"/>
  <c r="J287"/>
  <c r="I287"/>
  <c r="G287"/>
  <c r="F287"/>
  <c r="N286"/>
  <c r="M286"/>
  <c r="L286" s="1"/>
  <c r="K286"/>
  <c r="J286"/>
  <c r="I286"/>
  <c r="G286"/>
  <c r="F286"/>
  <c r="N285"/>
  <c r="M285"/>
  <c r="K285"/>
  <c r="J285"/>
  <c r="I285"/>
  <c r="G285"/>
  <c r="F285"/>
  <c r="N284"/>
  <c r="M284"/>
  <c r="L284" s="1"/>
  <c r="K284"/>
  <c r="J284"/>
  <c r="I284"/>
  <c r="G284"/>
  <c r="F284"/>
  <c r="N283"/>
  <c r="M283"/>
  <c r="K283"/>
  <c r="J283"/>
  <c r="I283"/>
  <c r="G283"/>
  <c r="F283"/>
  <c r="N282"/>
  <c r="M282"/>
  <c r="L282" s="1"/>
  <c r="K282"/>
  <c r="J282"/>
  <c r="I282"/>
  <c r="G282"/>
  <c r="F282"/>
  <c r="N281"/>
  <c r="M281"/>
  <c r="K281"/>
  <c r="J281"/>
  <c r="I281"/>
  <c r="G281"/>
  <c r="F281"/>
  <c r="N280"/>
  <c r="M280"/>
  <c r="L280" s="1"/>
  <c r="K280"/>
  <c r="J280"/>
  <c r="I280"/>
  <c r="G280"/>
  <c r="F280"/>
  <c r="N279"/>
  <c r="M279"/>
  <c r="K279"/>
  <c r="J279"/>
  <c r="I279"/>
  <c r="G279"/>
  <c r="F279"/>
  <c r="N278"/>
  <c r="M278"/>
  <c r="L278" s="1"/>
  <c r="K278"/>
  <c r="J278"/>
  <c r="I278"/>
  <c r="G278"/>
  <c r="F278"/>
  <c r="N277"/>
  <c r="M277"/>
  <c r="K277"/>
  <c r="J277"/>
  <c r="I277"/>
  <c r="G277"/>
  <c r="F277"/>
  <c r="N276"/>
  <c r="M276"/>
  <c r="L276" s="1"/>
  <c r="K276"/>
  <c r="J276"/>
  <c r="I276"/>
  <c r="G276"/>
  <c r="F276"/>
  <c r="N275"/>
  <c r="N288" s="1"/>
  <c r="M275"/>
  <c r="K275"/>
  <c r="K288" s="1"/>
  <c r="J275"/>
  <c r="J288" s="1"/>
  <c r="I275"/>
  <c r="I288" s="1"/>
  <c r="G275"/>
  <c r="G288" s="1"/>
  <c r="F275"/>
  <c r="F274"/>
  <c r="N273"/>
  <c r="M273"/>
  <c r="L273" s="1"/>
  <c r="K273"/>
  <c r="J273"/>
  <c r="I273"/>
  <c r="G273"/>
  <c r="F273"/>
  <c r="N272"/>
  <c r="M272"/>
  <c r="K272"/>
  <c r="J272"/>
  <c r="I272"/>
  <c r="G272"/>
  <c r="F272"/>
  <c r="N271"/>
  <c r="M271"/>
  <c r="L271" s="1"/>
  <c r="K271"/>
  <c r="J271"/>
  <c r="I271"/>
  <c r="G271"/>
  <c r="F271"/>
  <c r="N270"/>
  <c r="M270"/>
  <c r="K270"/>
  <c r="J270"/>
  <c r="I270"/>
  <c r="G270"/>
  <c r="F270"/>
  <c r="N269"/>
  <c r="M269"/>
  <c r="L269" s="1"/>
  <c r="K269"/>
  <c r="J269"/>
  <c r="I269"/>
  <c r="G269"/>
  <c r="F269"/>
  <c r="N268"/>
  <c r="M268"/>
  <c r="K268"/>
  <c r="J268"/>
  <c r="I268"/>
  <c r="G268"/>
  <c r="F268"/>
  <c r="N267"/>
  <c r="M267"/>
  <c r="L267" s="1"/>
  <c r="K267"/>
  <c r="J267"/>
  <c r="I267"/>
  <c r="G267"/>
  <c r="F267"/>
  <c r="N266"/>
  <c r="M266"/>
  <c r="K266"/>
  <c r="J266"/>
  <c r="I266"/>
  <c r="G266"/>
  <c r="F266"/>
  <c r="N265"/>
  <c r="N274" s="1"/>
  <c r="M265"/>
  <c r="L265" s="1"/>
  <c r="K265"/>
  <c r="K274" s="1"/>
  <c r="J265"/>
  <c r="J274" s="1"/>
  <c r="I265"/>
  <c r="I274" s="1"/>
  <c r="G265"/>
  <c r="G274" s="1"/>
  <c r="F265"/>
  <c r="F264"/>
  <c r="N263"/>
  <c r="M263"/>
  <c r="K263"/>
  <c r="J263"/>
  <c r="I263"/>
  <c r="G263"/>
  <c r="F263"/>
  <c r="N262"/>
  <c r="M262"/>
  <c r="L262" s="1"/>
  <c r="K262"/>
  <c r="J262"/>
  <c r="I262"/>
  <c r="G262"/>
  <c r="F262"/>
  <c r="N261"/>
  <c r="M261"/>
  <c r="K261"/>
  <c r="J261"/>
  <c r="I261"/>
  <c r="G261"/>
  <c r="F261"/>
  <c r="N260"/>
  <c r="M260"/>
  <c r="L260" s="1"/>
  <c r="K260"/>
  <c r="J260"/>
  <c r="I260"/>
  <c r="G260"/>
  <c r="F260"/>
  <c r="N259"/>
  <c r="M259"/>
  <c r="K259"/>
  <c r="J259"/>
  <c r="I259"/>
  <c r="G259"/>
  <c r="F259"/>
  <c r="N258"/>
  <c r="M258"/>
  <c r="L258" s="1"/>
  <c r="K258"/>
  <c r="J258"/>
  <c r="I258"/>
  <c r="G258"/>
  <c r="F258"/>
  <c r="N257"/>
  <c r="M257"/>
  <c r="L257" s="1"/>
  <c r="K257"/>
  <c r="J257"/>
  <c r="I257"/>
  <c r="G257"/>
  <c r="F257"/>
  <c r="N256"/>
  <c r="M256"/>
  <c r="L256" s="1"/>
  <c r="K256"/>
  <c r="J256"/>
  <c r="I256"/>
  <c r="G256"/>
  <c r="F256"/>
  <c r="N255"/>
  <c r="M255"/>
  <c r="L255" s="1"/>
  <c r="K255"/>
  <c r="J255"/>
  <c r="I255"/>
  <c r="G255"/>
  <c r="F255"/>
  <c r="N254"/>
  <c r="M254"/>
  <c r="L254" s="1"/>
  <c r="K254"/>
  <c r="J254"/>
  <c r="I254"/>
  <c r="G254"/>
  <c r="F254"/>
  <c r="N253"/>
  <c r="M253"/>
  <c r="L253" s="1"/>
  <c r="K253"/>
  <c r="J253"/>
  <c r="I253"/>
  <c r="G253"/>
  <c r="F253"/>
  <c r="N252"/>
  <c r="M252"/>
  <c r="L252" s="1"/>
  <c r="K252"/>
  <c r="J252"/>
  <c r="I252"/>
  <c r="G252"/>
  <c r="F252"/>
  <c r="N251"/>
  <c r="M251"/>
  <c r="L251" s="1"/>
  <c r="K251"/>
  <c r="J251"/>
  <c r="I251"/>
  <c r="G251"/>
  <c r="F251"/>
  <c r="N250"/>
  <c r="M250"/>
  <c r="L250" s="1"/>
  <c r="K250"/>
  <c r="J250"/>
  <c r="I250"/>
  <c r="G250"/>
  <c r="F250"/>
  <c r="N249"/>
  <c r="M249"/>
  <c r="L249" s="1"/>
  <c r="K249"/>
  <c r="J249"/>
  <c r="I249"/>
  <c r="G249"/>
  <c r="F249"/>
  <c r="N248"/>
  <c r="M248"/>
  <c r="L248" s="1"/>
  <c r="K248"/>
  <c r="J248"/>
  <c r="I248"/>
  <c r="G248"/>
  <c r="F248"/>
  <c r="N247"/>
  <c r="N264" s="1"/>
  <c r="M247"/>
  <c r="M264" s="1"/>
  <c r="K247"/>
  <c r="K264" s="1"/>
  <c r="J247"/>
  <c r="J264" s="1"/>
  <c r="I247"/>
  <c r="I264" s="1"/>
  <c r="G247"/>
  <c r="G264" s="1"/>
  <c r="F247"/>
  <c r="F246"/>
  <c r="N245"/>
  <c r="M245"/>
  <c r="L245" s="1"/>
  <c r="K245"/>
  <c r="J245"/>
  <c r="I245"/>
  <c r="G245"/>
  <c r="F245"/>
  <c r="N244"/>
  <c r="M244"/>
  <c r="L244" s="1"/>
  <c r="K244"/>
  <c r="J244"/>
  <c r="I244"/>
  <c r="G244"/>
  <c r="F244"/>
  <c r="N243"/>
  <c r="M243"/>
  <c r="L243" s="1"/>
  <c r="K243"/>
  <c r="J243"/>
  <c r="I243"/>
  <c r="G243"/>
  <c r="F243"/>
  <c r="N242"/>
  <c r="M242"/>
  <c r="L242" s="1"/>
  <c r="K242"/>
  <c r="J242"/>
  <c r="I242"/>
  <c r="G242"/>
  <c r="F242"/>
  <c r="N241"/>
  <c r="M241"/>
  <c r="L241" s="1"/>
  <c r="K241"/>
  <c r="J241"/>
  <c r="I241"/>
  <c r="G241"/>
  <c r="F241"/>
  <c r="N240"/>
  <c r="M240"/>
  <c r="L240" s="1"/>
  <c r="K240"/>
  <c r="J240"/>
  <c r="I240"/>
  <c r="G240"/>
  <c r="F240"/>
  <c r="N239"/>
  <c r="M239"/>
  <c r="L239" s="1"/>
  <c r="K239"/>
  <c r="J239"/>
  <c r="I239"/>
  <c r="G239"/>
  <c r="F239"/>
  <c r="N238"/>
  <c r="M238"/>
  <c r="L238" s="1"/>
  <c r="K238"/>
  <c r="J238"/>
  <c r="I238"/>
  <c r="G238"/>
  <c r="F238"/>
  <c r="N237"/>
  <c r="M237"/>
  <c r="L237" s="1"/>
  <c r="K237"/>
  <c r="J237"/>
  <c r="I237"/>
  <c r="G237"/>
  <c r="F237"/>
  <c r="N236"/>
  <c r="M236"/>
  <c r="L236" s="1"/>
  <c r="K236"/>
  <c r="J236"/>
  <c r="I236"/>
  <c r="G236"/>
  <c r="F236"/>
  <c r="N235"/>
  <c r="M235"/>
  <c r="L235" s="1"/>
  <c r="K235"/>
  <c r="J235"/>
  <c r="I235"/>
  <c r="G235"/>
  <c r="F235"/>
  <c r="N234"/>
  <c r="N246" s="1"/>
  <c r="M234"/>
  <c r="M246" s="1"/>
  <c r="L246" s="1"/>
  <c r="K234"/>
  <c r="K246" s="1"/>
  <c r="J234"/>
  <c r="J246" s="1"/>
  <c r="I234"/>
  <c r="I246" s="1"/>
  <c r="G234"/>
  <c r="G246" s="1"/>
  <c r="F234"/>
  <c r="F233"/>
  <c r="N232"/>
  <c r="M232"/>
  <c r="L232" s="1"/>
  <c r="K232"/>
  <c r="J232"/>
  <c r="I232"/>
  <c r="G232"/>
  <c r="F232"/>
  <c r="N231"/>
  <c r="M231"/>
  <c r="L231" s="1"/>
  <c r="K231"/>
  <c r="J231"/>
  <c r="I231"/>
  <c r="G231"/>
  <c r="F231"/>
  <c r="N230"/>
  <c r="M230"/>
  <c r="L230" s="1"/>
  <c r="K230"/>
  <c r="J230"/>
  <c r="I230"/>
  <c r="G230"/>
  <c r="F230"/>
  <c r="N229"/>
  <c r="M229"/>
  <c r="L229" s="1"/>
  <c r="K229"/>
  <c r="J229"/>
  <c r="I229"/>
  <c r="G229"/>
  <c r="F229"/>
  <c r="N228"/>
  <c r="M228"/>
  <c r="L228" s="1"/>
  <c r="K228"/>
  <c r="J228"/>
  <c r="I228"/>
  <c r="G228"/>
  <c r="F228"/>
  <c r="N227"/>
  <c r="M227"/>
  <c r="L227" s="1"/>
  <c r="K227"/>
  <c r="J227"/>
  <c r="I227"/>
  <c r="G227"/>
  <c r="F227"/>
  <c r="N226"/>
  <c r="M226"/>
  <c r="L226" s="1"/>
  <c r="K226"/>
  <c r="J226"/>
  <c r="I226"/>
  <c r="G226"/>
  <c r="F226"/>
  <c r="N225"/>
  <c r="M225"/>
  <c r="L225" s="1"/>
  <c r="K225"/>
  <c r="J225"/>
  <c r="I225"/>
  <c r="G225"/>
  <c r="F225"/>
  <c r="N224"/>
  <c r="M224"/>
  <c r="L224" s="1"/>
  <c r="K224"/>
  <c r="J224"/>
  <c r="I224"/>
  <c r="G224"/>
  <c r="F224"/>
  <c r="N223"/>
  <c r="M223"/>
  <c r="L223" s="1"/>
  <c r="K223"/>
  <c r="J223"/>
  <c r="I223"/>
  <c r="G223"/>
  <c r="F223"/>
  <c r="N222"/>
  <c r="M222"/>
  <c r="L222" s="1"/>
  <c r="K222"/>
  <c r="J222"/>
  <c r="I222"/>
  <c r="G222"/>
  <c r="F222"/>
  <c r="N221"/>
  <c r="N233" s="1"/>
  <c r="M221"/>
  <c r="M233" s="1"/>
  <c r="K221"/>
  <c r="K233" s="1"/>
  <c r="J221"/>
  <c r="J233" s="1"/>
  <c r="I221"/>
  <c r="I233" s="1"/>
  <c r="G221"/>
  <c r="G233" s="1"/>
  <c r="F221"/>
  <c r="F220"/>
  <c r="N219"/>
  <c r="M219"/>
  <c r="L219" s="1"/>
  <c r="K219"/>
  <c r="J219"/>
  <c r="I219"/>
  <c r="G219"/>
  <c r="F219"/>
  <c r="N218"/>
  <c r="M218"/>
  <c r="L218" s="1"/>
  <c r="K218"/>
  <c r="J218"/>
  <c r="I218"/>
  <c r="G218"/>
  <c r="F218"/>
  <c r="N217"/>
  <c r="M217"/>
  <c r="L217" s="1"/>
  <c r="K217"/>
  <c r="J217"/>
  <c r="I217"/>
  <c r="G217"/>
  <c r="F217"/>
  <c r="N216"/>
  <c r="M216"/>
  <c r="L216" s="1"/>
  <c r="K216"/>
  <c r="J216"/>
  <c r="I216"/>
  <c r="G216"/>
  <c r="F216"/>
  <c r="N215"/>
  <c r="M215"/>
  <c r="L215" s="1"/>
  <c r="K215"/>
  <c r="J215"/>
  <c r="I215"/>
  <c r="G215"/>
  <c r="F215"/>
  <c r="N214"/>
  <c r="M214"/>
  <c r="L214" s="1"/>
  <c r="K214"/>
  <c r="J214"/>
  <c r="I214"/>
  <c r="G214"/>
  <c r="F214"/>
  <c r="N213"/>
  <c r="M213"/>
  <c r="L213" s="1"/>
  <c r="K213"/>
  <c r="J213"/>
  <c r="I213"/>
  <c r="G213"/>
  <c r="F213"/>
  <c r="N212"/>
  <c r="M212"/>
  <c r="L212" s="1"/>
  <c r="K212"/>
  <c r="J212"/>
  <c r="I212"/>
  <c r="G212"/>
  <c r="F212"/>
  <c r="N211"/>
  <c r="M211"/>
  <c r="L211" s="1"/>
  <c r="K211"/>
  <c r="J211"/>
  <c r="I211"/>
  <c r="G211"/>
  <c r="F211"/>
  <c r="N210"/>
  <c r="N220" s="1"/>
  <c r="M210"/>
  <c r="M220" s="1"/>
  <c r="L220" s="1"/>
  <c r="K210"/>
  <c r="K220" s="1"/>
  <c r="J210"/>
  <c r="J220" s="1"/>
  <c r="I210"/>
  <c r="I220" s="1"/>
  <c r="G210"/>
  <c r="G220" s="1"/>
  <c r="F210"/>
  <c r="F209"/>
  <c r="N208"/>
  <c r="M208"/>
  <c r="L208" s="1"/>
  <c r="K208"/>
  <c r="J208"/>
  <c r="I208"/>
  <c r="G208"/>
  <c r="F208"/>
  <c r="N207"/>
  <c r="M207"/>
  <c r="L207" s="1"/>
  <c r="K207"/>
  <c r="J207"/>
  <c r="I207"/>
  <c r="G207"/>
  <c r="F207"/>
  <c r="N206"/>
  <c r="M206"/>
  <c r="L206" s="1"/>
  <c r="K206"/>
  <c r="J206"/>
  <c r="I206"/>
  <c r="G206"/>
  <c r="F206"/>
  <c r="N205"/>
  <c r="M205"/>
  <c r="L205" s="1"/>
  <c r="K205"/>
  <c r="J205"/>
  <c r="I205"/>
  <c r="G205"/>
  <c r="F205"/>
  <c r="N204"/>
  <c r="M204"/>
  <c r="L204" s="1"/>
  <c r="K204"/>
  <c r="J204"/>
  <c r="I204"/>
  <c r="G204"/>
  <c r="F204"/>
  <c r="N203"/>
  <c r="M203"/>
  <c r="L203" s="1"/>
  <c r="K203"/>
  <c r="J203"/>
  <c r="I203"/>
  <c r="G203"/>
  <c r="F203"/>
  <c r="N202"/>
  <c r="M202"/>
  <c r="L202" s="1"/>
  <c r="K202"/>
  <c r="J202"/>
  <c r="I202"/>
  <c r="G202"/>
  <c r="F202"/>
  <c r="N201"/>
  <c r="M201"/>
  <c r="L201" s="1"/>
  <c r="K201"/>
  <c r="J201"/>
  <c r="I201"/>
  <c r="G201"/>
  <c r="F201"/>
  <c r="N200"/>
  <c r="M200"/>
  <c r="L200" s="1"/>
  <c r="K200"/>
  <c r="J200"/>
  <c r="I200"/>
  <c r="G200"/>
  <c r="F200"/>
  <c r="N199"/>
  <c r="M199"/>
  <c r="L199" s="1"/>
  <c r="K199"/>
  <c r="J199"/>
  <c r="I199"/>
  <c r="G199"/>
  <c r="F199"/>
  <c r="N198"/>
  <c r="M198"/>
  <c r="L198" s="1"/>
  <c r="K198"/>
  <c r="J198"/>
  <c r="I198"/>
  <c r="G198"/>
  <c r="F198"/>
  <c r="N197"/>
  <c r="M197"/>
  <c r="L197" s="1"/>
  <c r="K197"/>
  <c r="J197"/>
  <c r="I197"/>
  <c r="G197"/>
  <c r="F197"/>
  <c r="N196"/>
  <c r="M196"/>
  <c r="L196" s="1"/>
  <c r="K196"/>
  <c r="J196"/>
  <c r="I196"/>
  <c r="G196"/>
  <c r="F196"/>
  <c r="N195"/>
  <c r="N209" s="1"/>
  <c r="M195"/>
  <c r="M209" s="1"/>
  <c r="K195"/>
  <c r="K209" s="1"/>
  <c r="J195"/>
  <c r="J209" s="1"/>
  <c r="I195"/>
  <c r="I209" s="1"/>
  <c r="G195"/>
  <c r="G209" s="1"/>
  <c r="F195"/>
  <c r="F194"/>
  <c r="N193"/>
  <c r="M193"/>
  <c r="M194" s="1"/>
  <c r="K193"/>
  <c r="K194" s="1"/>
  <c r="J193"/>
  <c r="I193"/>
  <c r="I194" s="1"/>
  <c r="G193"/>
  <c r="N192"/>
  <c r="M192"/>
  <c r="L192"/>
  <c r="K192"/>
  <c r="J192"/>
  <c r="I192"/>
  <c r="G192"/>
  <c r="F192"/>
  <c r="N191"/>
  <c r="M191"/>
  <c r="L191"/>
  <c r="K191"/>
  <c r="J191"/>
  <c r="I191"/>
  <c r="G191"/>
  <c r="F191"/>
  <c r="N190"/>
  <c r="M190"/>
  <c r="L190"/>
  <c r="K190"/>
  <c r="J190"/>
  <c r="I190"/>
  <c r="G190"/>
  <c r="F190"/>
  <c r="N189"/>
  <c r="M189"/>
  <c r="L189"/>
  <c r="K189"/>
  <c r="J189"/>
  <c r="I189"/>
  <c r="G189"/>
  <c r="F189"/>
  <c r="N188"/>
  <c r="M188"/>
  <c r="L188"/>
  <c r="K188"/>
  <c r="J188"/>
  <c r="I188"/>
  <c r="G188"/>
  <c r="F188"/>
  <c r="N187"/>
  <c r="M187"/>
  <c r="L187"/>
  <c r="K187"/>
  <c r="J187"/>
  <c r="I187"/>
  <c r="G187"/>
  <c r="F187"/>
  <c r="N186"/>
  <c r="M186"/>
  <c r="L186"/>
  <c r="K186"/>
  <c r="J186"/>
  <c r="I186"/>
  <c r="G186"/>
  <c r="F186"/>
  <c r="N185"/>
  <c r="M185"/>
  <c r="L185"/>
  <c r="K185"/>
  <c r="J185"/>
  <c r="I185"/>
  <c r="G185"/>
  <c r="F185"/>
  <c r="N184"/>
  <c r="M184"/>
  <c r="L184"/>
  <c r="K184"/>
  <c r="J184"/>
  <c r="I184"/>
  <c r="G184"/>
  <c r="F184"/>
  <c r="N183"/>
  <c r="M183"/>
  <c r="L183"/>
  <c r="K183"/>
  <c r="J183"/>
  <c r="I183"/>
  <c r="G183"/>
  <c r="F183"/>
  <c r="N182"/>
  <c r="M182"/>
  <c r="L182"/>
  <c r="K182"/>
  <c r="J182"/>
  <c r="I182"/>
  <c r="G182"/>
  <c r="F182"/>
  <c r="N181"/>
  <c r="N194" s="1"/>
  <c r="M181"/>
  <c r="L181"/>
  <c r="K181"/>
  <c r="J181"/>
  <c r="J194" s="1"/>
  <c r="I181"/>
  <c r="G181"/>
  <c r="G194" s="1"/>
  <c r="F181"/>
  <c r="O174"/>
  <c r="N174"/>
  <c r="M174"/>
  <c r="L174"/>
  <c r="K174"/>
  <c r="J174"/>
  <c r="I174"/>
  <c r="F174"/>
  <c r="O173"/>
  <c r="N173"/>
  <c r="M173"/>
  <c r="L173"/>
  <c r="K173"/>
  <c r="J173"/>
  <c r="I173"/>
  <c r="F173"/>
  <c r="O172"/>
  <c r="N172"/>
  <c r="M172"/>
  <c r="L172"/>
  <c r="K172"/>
  <c r="J172"/>
  <c r="I172"/>
  <c r="F172"/>
  <c r="O171"/>
  <c r="N171"/>
  <c r="M171"/>
  <c r="L171"/>
  <c r="K171"/>
  <c r="J171"/>
  <c r="I171"/>
  <c r="F171"/>
  <c r="O170"/>
  <c r="N170"/>
  <c r="M170"/>
  <c r="L170"/>
  <c r="K170"/>
  <c r="J170"/>
  <c r="I170"/>
  <c r="F170"/>
  <c r="O169"/>
  <c r="N169"/>
  <c r="M169"/>
  <c r="L169"/>
  <c r="K169"/>
  <c r="J169"/>
  <c r="I169"/>
  <c r="F169"/>
  <c r="O168"/>
  <c r="N168"/>
  <c r="M168"/>
  <c r="L168"/>
  <c r="K168"/>
  <c r="J168"/>
  <c r="I168"/>
  <c r="F168"/>
  <c r="O167"/>
  <c r="N167"/>
  <c r="M167"/>
  <c r="L167"/>
  <c r="K167"/>
  <c r="J167"/>
  <c r="I167"/>
  <c r="F167"/>
  <c r="O166"/>
  <c r="N166"/>
  <c r="M166"/>
  <c r="L166"/>
  <c r="K166"/>
  <c r="J166"/>
  <c r="I166"/>
  <c r="F166"/>
  <c r="O165"/>
  <c r="N165"/>
  <c r="M165"/>
  <c r="L165"/>
  <c r="K165"/>
  <c r="J165"/>
  <c r="I165"/>
  <c r="F165"/>
  <c r="O164"/>
  <c r="N164"/>
  <c r="M164"/>
  <c r="L164"/>
  <c r="K164"/>
  <c r="J164"/>
  <c r="I164"/>
  <c r="F164"/>
  <c r="O163"/>
  <c r="N163"/>
  <c r="M163"/>
  <c r="L163"/>
  <c r="K163"/>
  <c r="J163"/>
  <c r="I163"/>
  <c r="F163"/>
  <c r="O162"/>
  <c r="N162"/>
  <c r="M162"/>
  <c r="L162"/>
  <c r="K162"/>
  <c r="J162"/>
  <c r="I162"/>
  <c r="F162"/>
  <c r="O161"/>
  <c r="N161"/>
  <c r="M161"/>
  <c r="L161"/>
  <c r="K161"/>
  <c r="J161"/>
  <c r="I161"/>
  <c r="F161"/>
  <c r="O160"/>
  <c r="N160"/>
  <c r="M160"/>
  <c r="L160"/>
  <c r="K160"/>
  <c r="J160"/>
  <c r="I160"/>
  <c r="F160"/>
  <c r="O159"/>
  <c r="N159"/>
  <c r="M159"/>
  <c r="L159"/>
  <c r="K159"/>
  <c r="J159"/>
  <c r="I159"/>
  <c r="F159"/>
  <c r="O158"/>
  <c r="N158"/>
  <c r="M158"/>
  <c r="L158"/>
  <c r="K158"/>
  <c r="J158"/>
  <c r="I158"/>
  <c r="F158"/>
  <c r="O157"/>
  <c r="N157"/>
  <c r="M157"/>
  <c r="L157"/>
  <c r="K157"/>
  <c r="J157"/>
  <c r="I157"/>
  <c r="F157"/>
  <c r="N156"/>
  <c r="M156"/>
  <c r="L156" s="1"/>
  <c r="K156"/>
  <c r="J156"/>
  <c r="I156"/>
  <c r="F156"/>
  <c r="J155"/>
  <c r="J175" s="1"/>
  <c r="I155"/>
  <c r="I175" s="1"/>
  <c r="F155"/>
  <c r="F175" s="1"/>
  <c r="L149"/>
  <c r="L176" s="1"/>
  <c r="K149"/>
  <c r="K176" s="1"/>
  <c r="J149"/>
  <c r="J176" s="1"/>
  <c r="I149"/>
  <c r="I176" s="1"/>
  <c r="O148"/>
  <c r="O147"/>
  <c r="M147"/>
  <c r="N147" s="1"/>
  <c r="O146"/>
  <c r="M146"/>
  <c r="N146" s="1"/>
  <c r="O145"/>
  <c r="M145"/>
  <c r="N145" s="1"/>
  <c r="O144"/>
  <c r="M144"/>
  <c r="N144" s="1"/>
  <c r="O143"/>
  <c r="M143"/>
  <c r="N143" s="1"/>
  <c r="O142"/>
  <c r="M142"/>
  <c r="N142" s="1"/>
  <c r="O141"/>
  <c r="M141"/>
  <c r="N141" s="1"/>
  <c r="O140"/>
  <c r="M140"/>
  <c r="N140" s="1"/>
  <c r="A140"/>
  <c r="A141" s="1"/>
  <c r="A142" s="1"/>
  <c r="A143" s="1"/>
  <c r="A144" s="1"/>
  <c r="A145" s="1"/>
  <c r="A146" s="1"/>
  <c r="A147" s="1"/>
  <c r="A148" s="1"/>
  <c r="O139"/>
  <c r="F176" s="1"/>
  <c r="M139"/>
  <c r="M149" s="1"/>
  <c r="M176" s="1"/>
  <c r="J130"/>
  <c r="I130"/>
  <c r="R129"/>
  <c r="Q129"/>
  <c r="K129"/>
  <c r="A129"/>
  <c r="R128"/>
  <c r="Q128"/>
  <c r="K128"/>
  <c r="A128"/>
  <c r="R127"/>
  <c r="Q127"/>
  <c r="K127"/>
  <c r="A127"/>
  <c r="R126"/>
  <c r="Q126"/>
  <c r="K126"/>
  <c r="A126"/>
  <c r="R125"/>
  <c r="Q125"/>
  <c r="K125"/>
  <c r="A125"/>
  <c r="R124"/>
  <c r="Q124"/>
  <c r="K124"/>
  <c r="A124"/>
  <c r="R123"/>
  <c r="Q123"/>
  <c r="K123"/>
  <c r="A123"/>
  <c r="R122"/>
  <c r="Q122"/>
  <c r="K122"/>
  <c r="A122"/>
  <c r="R121"/>
  <c r="Q121"/>
  <c r="K121"/>
  <c r="A121"/>
  <c r="R120"/>
  <c r="Q120"/>
  <c r="K120"/>
  <c r="A120"/>
  <c r="R119"/>
  <c r="Q119"/>
  <c r="K119"/>
  <c r="A119"/>
  <c r="R118"/>
  <c r="Q118"/>
  <c r="K118"/>
  <c r="A118"/>
  <c r="R117"/>
  <c r="Q117"/>
  <c r="K117"/>
  <c r="A117"/>
  <c r="R116"/>
  <c r="Q116"/>
  <c r="K116"/>
  <c r="A116"/>
  <c r="R115"/>
  <c r="Q115"/>
  <c r="K115"/>
  <c r="A115"/>
  <c r="R114"/>
  <c r="Q114"/>
  <c r="K114"/>
  <c r="A114"/>
  <c r="R113"/>
  <c r="Q113"/>
  <c r="K113"/>
  <c r="A113"/>
  <c r="R112"/>
  <c r="Q112"/>
  <c r="K112"/>
  <c r="A112"/>
  <c r="R111"/>
  <c r="Q111"/>
  <c r="K111"/>
  <c r="A111"/>
  <c r="R110"/>
  <c r="Q110"/>
  <c r="K110"/>
  <c r="A110"/>
  <c r="R109"/>
  <c r="Q109"/>
  <c r="K109"/>
  <c r="A109"/>
  <c r="R108"/>
  <c r="Q108"/>
  <c r="K108"/>
  <c r="A108"/>
  <c r="R107"/>
  <c r="Q107"/>
  <c r="K107"/>
  <c r="A107"/>
  <c r="R106"/>
  <c r="Q106"/>
  <c r="K106"/>
  <c r="A106"/>
  <c r="R105"/>
  <c r="Q105"/>
  <c r="K105"/>
  <c r="A105"/>
  <c r="R104"/>
  <c r="Q104"/>
  <c r="K104"/>
  <c r="A104"/>
  <c r="R103"/>
  <c r="Q103"/>
  <c r="K103"/>
  <c r="A103"/>
  <c r="R102"/>
  <c r="Q102"/>
  <c r="K102"/>
  <c r="A102"/>
  <c r="R101"/>
  <c r="Q101"/>
  <c r="K101"/>
  <c r="A101"/>
  <c r="R100"/>
  <c r="Q100"/>
  <c r="K100"/>
  <c r="A100"/>
  <c r="R99"/>
  <c r="Q99"/>
  <c r="K99"/>
  <c r="A99"/>
  <c r="R98"/>
  <c r="Q98"/>
  <c r="K98"/>
  <c r="A98"/>
  <c r="R97"/>
  <c r="Q97"/>
  <c r="K97"/>
  <c r="A97"/>
  <c r="R96"/>
  <c r="Q96"/>
  <c r="K96"/>
  <c r="A96"/>
  <c r="R95"/>
  <c r="Q95"/>
  <c r="K95"/>
  <c r="A95"/>
  <c r="R94"/>
  <c r="Q94"/>
  <c r="K94"/>
  <c r="A94"/>
  <c r="R93"/>
  <c r="Q93"/>
  <c r="K93"/>
  <c r="A93"/>
  <c r="R92"/>
  <c r="Q92"/>
  <c r="K92"/>
  <c r="A92"/>
  <c r="R91"/>
  <c r="Q91"/>
  <c r="K91"/>
  <c r="A91"/>
  <c r="R90"/>
  <c r="Q90"/>
  <c r="K90"/>
  <c r="A90"/>
  <c r="R89"/>
  <c r="Q89"/>
  <c r="K89"/>
  <c r="A89"/>
  <c r="R88"/>
  <c r="Q88"/>
  <c r="K88"/>
  <c r="A88"/>
  <c r="R87"/>
  <c r="Q87"/>
  <c r="K87"/>
  <c r="A87"/>
  <c r="R86"/>
  <c r="Q86"/>
  <c r="K86"/>
  <c r="A86"/>
  <c r="R85"/>
  <c r="Q85"/>
  <c r="K85"/>
  <c r="A85"/>
  <c r="R84"/>
  <c r="Q84"/>
  <c r="K84"/>
  <c r="A84"/>
  <c r="R83"/>
  <c r="Q83"/>
  <c r="K83"/>
  <c r="A83"/>
  <c r="R82"/>
  <c r="Q82"/>
  <c r="K82"/>
  <c r="A82"/>
  <c r="R81"/>
  <c r="Q81"/>
  <c r="K81"/>
  <c r="A81"/>
  <c r="R80"/>
  <c r="Q80"/>
  <c r="K80"/>
  <c r="A80"/>
  <c r="R79"/>
  <c r="Q79"/>
  <c r="K79"/>
  <c r="A79"/>
  <c r="R78"/>
  <c r="Q78"/>
  <c r="K78"/>
  <c r="A78"/>
  <c r="R77"/>
  <c r="Q77"/>
  <c r="K77"/>
  <c r="A77"/>
  <c r="R76"/>
  <c r="Q76"/>
  <c r="M76"/>
  <c r="K76"/>
  <c r="N76" s="1"/>
  <c r="A76"/>
  <c r="R75"/>
  <c r="Q75"/>
  <c r="M75"/>
  <c r="K75"/>
  <c r="N75" s="1"/>
  <c r="A75"/>
  <c r="R74"/>
  <c r="Q74"/>
  <c r="M74"/>
  <c r="K74"/>
  <c r="N74" s="1"/>
  <c r="A74"/>
  <c r="R73"/>
  <c r="Q73"/>
  <c r="M73"/>
  <c r="K73"/>
  <c r="N73" s="1"/>
  <c r="A73"/>
  <c r="R72"/>
  <c r="Q72"/>
  <c r="M72"/>
  <c r="K72"/>
  <c r="N72" s="1"/>
  <c r="A72"/>
  <c r="R71"/>
  <c r="Q71"/>
  <c r="M71"/>
  <c r="K71"/>
  <c r="N71" s="1"/>
  <c r="A71"/>
  <c r="R70"/>
  <c r="Q70"/>
  <c r="M70"/>
  <c r="K70"/>
  <c r="N70" s="1"/>
  <c r="A70"/>
  <c r="R69"/>
  <c r="Q69"/>
  <c r="M69"/>
  <c r="K69"/>
  <c r="N69" s="1"/>
  <c r="A69"/>
  <c r="R68"/>
  <c r="Q68"/>
  <c r="M68"/>
  <c r="K68"/>
  <c r="N68" s="1"/>
  <c r="A68"/>
  <c r="R67"/>
  <c r="Q67"/>
  <c r="M67"/>
  <c r="K67"/>
  <c r="N67" s="1"/>
  <c r="A67"/>
  <c r="R66"/>
  <c r="Q66"/>
  <c r="M66"/>
  <c r="K66"/>
  <c r="N66" s="1"/>
  <c r="A66"/>
  <c r="R65"/>
  <c r="Q65"/>
  <c r="M65"/>
  <c r="K65"/>
  <c r="N65" s="1"/>
  <c r="A65"/>
  <c r="R64"/>
  <c r="Q64"/>
  <c r="M64"/>
  <c r="K64"/>
  <c r="N64" s="1"/>
  <c r="A64"/>
  <c r="R63"/>
  <c r="Q63"/>
  <c r="M63"/>
  <c r="K63"/>
  <c r="N63" s="1"/>
  <c r="A63"/>
  <c r="R62"/>
  <c r="Q62"/>
  <c r="M62"/>
  <c r="K62"/>
  <c r="N62" s="1"/>
  <c r="A62"/>
  <c r="R61"/>
  <c r="Q61"/>
  <c r="M61"/>
  <c r="K61"/>
  <c r="N61" s="1"/>
  <c r="A61"/>
  <c r="R60"/>
  <c r="Q60"/>
  <c r="M60"/>
  <c r="K60"/>
  <c r="N60" s="1"/>
  <c r="A60"/>
  <c r="R59"/>
  <c r="Q59"/>
  <c r="M59"/>
  <c r="K59"/>
  <c r="N59" s="1"/>
  <c r="A59"/>
  <c r="R58"/>
  <c r="Q58"/>
  <c r="M58"/>
  <c r="K58"/>
  <c r="N58" s="1"/>
  <c r="A58"/>
  <c r="R57"/>
  <c r="Q57"/>
  <c r="M57"/>
  <c r="K57"/>
  <c r="N57" s="1"/>
  <c r="A57"/>
  <c r="R56"/>
  <c r="Q56"/>
  <c r="M56"/>
  <c r="K56"/>
  <c r="N56" s="1"/>
  <c r="A56"/>
  <c r="R55"/>
  <c r="Q55"/>
  <c r="M55"/>
  <c r="K55"/>
  <c r="N55" s="1"/>
  <c r="A55"/>
  <c r="R54"/>
  <c r="Q54"/>
  <c r="M54"/>
  <c r="K54"/>
  <c r="N54" s="1"/>
  <c r="A54"/>
  <c r="R53"/>
  <c r="Q53"/>
  <c r="M53"/>
  <c r="K53"/>
  <c r="N53" s="1"/>
  <c r="A53"/>
  <c r="R52"/>
  <c r="Q52"/>
  <c r="M52"/>
  <c r="K52"/>
  <c r="N52" s="1"/>
  <c r="A52"/>
  <c r="R51"/>
  <c r="Q51"/>
  <c r="M51"/>
  <c r="K51"/>
  <c r="N51" s="1"/>
  <c r="A51"/>
  <c r="R50"/>
  <c r="Q50"/>
  <c r="M50"/>
  <c r="K50"/>
  <c r="N50" s="1"/>
  <c r="A50"/>
  <c r="R49"/>
  <c r="Q49"/>
  <c r="M49"/>
  <c r="K49"/>
  <c r="N49" s="1"/>
  <c r="A49"/>
  <c r="R48"/>
  <c r="Q48"/>
  <c r="M48"/>
  <c r="K48"/>
  <c r="N48" s="1"/>
  <c r="A48"/>
  <c r="R47"/>
  <c r="Q47"/>
  <c r="M47"/>
  <c r="K47"/>
  <c r="N47" s="1"/>
  <c r="A47"/>
  <c r="R46"/>
  <c r="Q46"/>
  <c r="M46"/>
  <c r="K46"/>
  <c r="N46" s="1"/>
  <c r="A46"/>
  <c r="R45"/>
  <c r="Q45"/>
  <c r="M45"/>
  <c r="K45"/>
  <c r="N45" s="1"/>
  <c r="A45"/>
  <c r="R44"/>
  <c r="Q44"/>
  <c r="M44"/>
  <c r="K44"/>
  <c r="N44" s="1"/>
  <c r="A44"/>
  <c r="R43"/>
  <c r="Q43"/>
  <c r="M43"/>
  <c r="K43"/>
  <c r="N43" s="1"/>
  <c r="A43"/>
  <c r="R42"/>
  <c r="Q42"/>
  <c r="M42"/>
  <c r="K42"/>
  <c r="N42" s="1"/>
  <c r="A42"/>
  <c r="R41"/>
  <c r="Q41"/>
  <c r="M41"/>
  <c r="K41"/>
  <c r="N41" s="1"/>
  <c r="A41"/>
  <c r="R40"/>
  <c r="Q40"/>
  <c r="M40"/>
  <c r="K40"/>
  <c r="N40" s="1"/>
  <c r="A40"/>
  <c r="R39"/>
  <c r="Q39"/>
  <c r="M39"/>
  <c r="K39"/>
  <c r="N39" s="1"/>
  <c r="A39"/>
  <c r="R38"/>
  <c r="Q38"/>
  <c r="M38"/>
  <c r="K38"/>
  <c r="N38" s="1"/>
  <c r="A38"/>
  <c r="R37"/>
  <c r="Q37"/>
  <c r="M37"/>
  <c r="K37"/>
  <c r="N37" s="1"/>
  <c r="A37"/>
  <c r="R36"/>
  <c r="Q36"/>
  <c r="M36"/>
  <c r="K36"/>
  <c r="N36" s="1"/>
  <c r="A36"/>
  <c r="R35"/>
  <c r="Q35"/>
  <c r="M35"/>
  <c r="K35"/>
  <c r="N35" s="1"/>
  <c r="A35"/>
  <c r="R34"/>
  <c r="Q34"/>
  <c r="M34"/>
  <c r="K34"/>
  <c r="N34" s="1"/>
  <c r="A34"/>
  <c r="R33"/>
  <c r="Q33"/>
  <c r="M33"/>
  <c r="K33"/>
  <c r="N33" s="1"/>
  <c r="A33"/>
  <c r="R32"/>
  <c r="Q32"/>
  <c r="M32"/>
  <c r="K32"/>
  <c r="N32" s="1"/>
  <c r="A32"/>
  <c r="R31"/>
  <c r="Q31"/>
  <c r="M31"/>
  <c r="K31"/>
  <c r="N31" s="1"/>
  <c r="A31"/>
  <c r="R30"/>
  <c r="Q30"/>
  <c r="M30"/>
  <c r="K30"/>
  <c r="N30" s="1"/>
  <c r="A30"/>
  <c r="R29"/>
  <c r="Q29"/>
  <c r="M29"/>
  <c r="K29"/>
  <c r="N29" s="1"/>
  <c r="A29"/>
  <c r="R28"/>
  <c r="Q28"/>
  <c r="M28"/>
  <c r="K28"/>
  <c r="N28" s="1"/>
  <c r="A28"/>
  <c r="R27"/>
  <c r="Q27"/>
  <c r="M27"/>
  <c r="K27"/>
  <c r="N27" s="1"/>
  <c r="A27"/>
  <c r="R26"/>
  <c r="Q26"/>
  <c r="M26"/>
  <c r="K26"/>
  <c r="N26" s="1"/>
  <c r="A26"/>
  <c r="R25"/>
  <c r="Q25"/>
  <c r="M25"/>
  <c r="K25"/>
  <c r="N25" s="1"/>
  <c r="A25"/>
  <c r="R24"/>
  <c r="Q24"/>
  <c r="M24"/>
  <c r="K24"/>
  <c r="N24" s="1"/>
  <c r="A24"/>
  <c r="R23"/>
  <c r="Q23"/>
  <c r="M23"/>
  <c r="K23"/>
  <c r="N23" s="1"/>
  <c r="A23"/>
  <c r="R22"/>
  <c r="Q22"/>
  <c r="M22"/>
  <c r="K22"/>
  <c r="N22" s="1"/>
  <c r="A22"/>
  <c r="R21"/>
  <c r="Q21"/>
  <c r="M21"/>
  <c r="K21"/>
  <c r="N21" s="1"/>
  <c r="A21"/>
  <c r="R20"/>
  <c r="Q20"/>
  <c r="M20"/>
  <c r="K20"/>
  <c r="N20" s="1"/>
  <c r="A20"/>
  <c r="R19"/>
  <c r="Q19"/>
  <c r="M19"/>
  <c r="K19"/>
  <c r="N19" s="1"/>
  <c r="A19"/>
  <c r="R18"/>
  <c r="Q18"/>
  <c r="M18"/>
  <c r="K18"/>
  <c r="N18" s="1"/>
  <c r="A18"/>
  <c r="R17"/>
  <c r="Q17"/>
  <c r="M17"/>
  <c r="K17"/>
  <c r="N17" s="1"/>
  <c r="A17"/>
  <c r="R16"/>
  <c r="Q16"/>
  <c r="M16"/>
  <c r="K16"/>
  <c r="N16" s="1"/>
  <c r="A16"/>
  <c r="R15"/>
  <c r="Q15"/>
  <c r="M15"/>
  <c r="K15"/>
  <c r="N15" s="1"/>
  <c r="A15"/>
  <c r="R14"/>
  <c r="Q14"/>
  <c r="M14"/>
  <c r="K14"/>
  <c r="N14" s="1"/>
  <c r="A14"/>
  <c r="R13"/>
  <c r="Q13"/>
  <c r="M13"/>
  <c r="K13"/>
  <c r="N13" s="1"/>
  <c r="A13"/>
  <c r="R12"/>
  <c r="Q12"/>
  <c r="M12"/>
  <c r="K12"/>
  <c r="N12" s="1"/>
  <c r="A12"/>
  <c r="R11"/>
  <c r="Q11"/>
  <c r="M11"/>
  <c r="K11"/>
  <c r="N11" s="1"/>
  <c r="A11"/>
  <c r="R10"/>
  <c r="Q10"/>
  <c r="M10"/>
  <c r="K10"/>
  <c r="N10" s="1"/>
  <c r="A10"/>
  <c r="R9"/>
  <c r="Q9"/>
  <c r="M9"/>
  <c r="K9"/>
  <c r="N9" s="1"/>
  <c r="A9"/>
  <c r="R8"/>
  <c r="Q8"/>
  <c r="M8"/>
  <c r="K8"/>
  <c r="N8" s="1"/>
  <c r="A8"/>
  <c r="R7"/>
  <c r="Q7"/>
  <c r="M7"/>
  <c r="K7"/>
  <c r="N7" s="1"/>
  <c r="A7"/>
  <c r="R6"/>
  <c r="N134" s="1"/>
  <c r="N132" s="1"/>
  <c r="Q6"/>
  <c r="M6"/>
  <c r="M155" s="1"/>
  <c r="K6"/>
  <c r="N6" s="1"/>
  <c r="B6"/>
  <c r="A178" s="1"/>
  <c r="A6"/>
  <c r="T3"/>
  <c r="S3"/>
  <c r="K53" i="131" l="1"/>
  <c r="L50"/>
  <c r="L36"/>
  <c r="L37"/>
  <c r="L72"/>
  <c r="I385"/>
  <c r="I386"/>
  <c r="J386"/>
  <c r="J385"/>
  <c r="L33"/>
  <c r="M53"/>
  <c r="L53" s="1"/>
  <c r="N33"/>
  <c r="N53" s="1"/>
  <c r="N385" s="1"/>
  <c r="N8"/>
  <c r="N386" s="1"/>
  <c r="L12"/>
  <c r="M10"/>
  <c r="L10" s="1"/>
  <c r="M367"/>
  <c r="N11"/>
  <c r="N9" s="1"/>
  <c r="K385"/>
  <c r="K386"/>
  <c r="L11"/>
  <c r="M9"/>
  <c r="L9" s="1"/>
  <c r="L492" i="1"/>
  <c r="M175"/>
  <c r="N78"/>
  <c r="N80"/>
  <c r="N82"/>
  <c r="N84"/>
  <c r="N86"/>
  <c r="N88"/>
  <c r="N90"/>
  <c r="N92"/>
  <c r="N94"/>
  <c r="N96"/>
  <c r="N98"/>
  <c r="N100"/>
  <c r="N102"/>
  <c r="N104"/>
  <c r="N106"/>
  <c r="N108"/>
  <c r="N110"/>
  <c r="N112"/>
  <c r="N114"/>
  <c r="N116"/>
  <c r="N118"/>
  <c r="N120"/>
  <c r="N122"/>
  <c r="N124"/>
  <c r="N126"/>
  <c r="N128"/>
  <c r="L194"/>
  <c r="L209"/>
  <c r="L233"/>
  <c r="L264"/>
  <c r="N155"/>
  <c r="N175" s="1"/>
  <c r="L301"/>
  <c r="M311"/>
  <c r="L311" s="1"/>
  <c r="M77"/>
  <c r="N77" s="1"/>
  <c r="M78"/>
  <c r="M79"/>
  <c r="N79" s="1"/>
  <c r="M80"/>
  <c r="M81"/>
  <c r="N81" s="1"/>
  <c r="M82"/>
  <c r="M83"/>
  <c r="N83" s="1"/>
  <c r="M84"/>
  <c r="M85"/>
  <c r="N85" s="1"/>
  <c r="M86"/>
  <c r="M87"/>
  <c r="N87" s="1"/>
  <c r="M88"/>
  <c r="M89"/>
  <c r="N89" s="1"/>
  <c r="M90"/>
  <c r="M91"/>
  <c r="N91" s="1"/>
  <c r="M92"/>
  <c r="M93"/>
  <c r="N93" s="1"/>
  <c r="M94"/>
  <c r="M95"/>
  <c r="N95" s="1"/>
  <c r="M96"/>
  <c r="M97"/>
  <c r="N97" s="1"/>
  <c r="M98"/>
  <c r="M99"/>
  <c r="N99" s="1"/>
  <c r="M100"/>
  <c r="M101"/>
  <c r="N101" s="1"/>
  <c r="M102"/>
  <c r="M103"/>
  <c r="N103" s="1"/>
  <c r="M104"/>
  <c r="M105"/>
  <c r="N105" s="1"/>
  <c r="M106"/>
  <c r="M107"/>
  <c r="N107" s="1"/>
  <c r="M108"/>
  <c r="M109"/>
  <c r="N109" s="1"/>
  <c r="M110"/>
  <c r="M111"/>
  <c r="N111" s="1"/>
  <c r="M112"/>
  <c r="M113"/>
  <c r="N113" s="1"/>
  <c r="M114"/>
  <c r="M115"/>
  <c r="N115" s="1"/>
  <c r="M116"/>
  <c r="M117"/>
  <c r="N117" s="1"/>
  <c r="M118"/>
  <c r="M119"/>
  <c r="N119" s="1"/>
  <c r="M120"/>
  <c r="M121"/>
  <c r="N121" s="1"/>
  <c r="M122"/>
  <c r="M123"/>
  <c r="N123" s="1"/>
  <c r="M124"/>
  <c r="M125"/>
  <c r="N125" s="1"/>
  <c r="M126"/>
  <c r="M127"/>
  <c r="N127" s="1"/>
  <c r="M128"/>
  <c r="M129"/>
  <c r="N129" s="1"/>
  <c r="K130"/>
  <c r="M130"/>
  <c r="L130" s="1"/>
  <c r="I133"/>
  <c r="I131" s="1"/>
  <c r="K133"/>
  <c r="K131" s="1"/>
  <c r="M133"/>
  <c r="I134"/>
  <c r="I132" s="1"/>
  <c r="K134"/>
  <c r="K132" s="1"/>
  <c r="M134"/>
  <c r="B139"/>
  <c r="N139"/>
  <c r="N149" s="1"/>
  <c r="N176" s="1"/>
  <c r="A152"/>
  <c r="K155"/>
  <c r="K175" s="1"/>
  <c r="L193"/>
  <c r="L195"/>
  <c r="L210"/>
  <c r="L221"/>
  <c r="L234"/>
  <c r="L247"/>
  <c r="L259"/>
  <c r="L261"/>
  <c r="L263"/>
  <c r="L266"/>
  <c r="L268"/>
  <c r="L270"/>
  <c r="L272"/>
  <c r="M274"/>
  <c r="L274" s="1"/>
  <c r="L275"/>
  <c r="L277"/>
  <c r="L279"/>
  <c r="L281"/>
  <c r="L283"/>
  <c r="L285"/>
  <c r="L287"/>
  <c r="L290"/>
  <c r="L292"/>
  <c r="L294"/>
  <c r="L296"/>
  <c r="L298"/>
  <c r="M300"/>
  <c r="L300" s="1"/>
  <c r="L303"/>
  <c r="L305"/>
  <c r="L307"/>
  <c r="L309"/>
  <c r="L468"/>
  <c r="I489"/>
  <c r="K489"/>
  <c r="N489"/>
  <c r="L494"/>
  <c r="L488"/>
  <c r="J133"/>
  <c r="J131" s="1"/>
  <c r="N133"/>
  <c r="J134"/>
  <c r="J132" s="1"/>
  <c r="M288"/>
  <c r="L288" s="1"/>
  <c r="G489"/>
  <c r="J489"/>
  <c r="M330"/>
  <c r="L330" s="1"/>
  <c r="M349"/>
  <c r="L349" s="1"/>
  <c r="M361"/>
  <c r="L361" s="1"/>
  <c r="M378"/>
  <c r="L378" s="1"/>
  <c r="M402"/>
  <c r="L402" s="1"/>
  <c r="M420"/>
  <c r="L420" s="1"/>
  <c r="M440"/>
  <c r="L440" s="1"/>
  <c r="M458"/>
  <c r="L458" s="1"/>
  <c r="L469"/>
  <c r="L490"/>
  <c r="M386" i="131" l="1"/>
  <c r="M385"/>
  <c r="L367"/>
  <c r="N130" i="1"/>
  <c r="N507"/>
  <c r="N508"/>
  <c r="I507"/>
  <c r="I508"/>
  <c r="L133"/>
  <c r="M131"/>
  <c r="L131" s="1"/>
  <c r="M489"/>
  <c r="L155"/>
  <c r="J508"/>
  <c r="J507"/>
  <c r="K507"/>
  <c r="K508"/>
  <c r="L134"/>
  <c r="M132"/>
  <c r="L132" s="1"/>
  <c r="N131"/>
  <c r="L175"/>
  <c r="M508" l="1"/>
  <c r="M507"/>
  <c r="L489"/>
</calcChain>
</file>

<file path=xl/comments1.xml><?xml version="1.0" encoding="utf-8"?>
<comments xmlns="http://schemas.openxmlformats.org/spreadsheetml/2006/main">
  <authors>
    <author>rudi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B6==IFERROR(DATE(YEAR(NOW()-1),MONTH(NOW()-1),RIGHT(CELL("filename"),LEN(CELL("filename"))-FIND("]",CELL("filename")))),NOW()-1)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COPAS value sebelum kirim ke MP.
Tanggal diambil dari nama sheet
=IFERROR(DATE(YEAR(NOW()-1),MONTH(NOW()-1),RIGHT(CELL("filename"),LEN(CELL("filename"))-FIND("]",CELL("filename")))),NOW()-1)</t>
        </r>
      </text>
    </comment>
    <comment ref="A29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Tanggal Auto Follow pada cell B6</t>
        </r>
      </text>
    </comment>
    <comment ref="A55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Tanggal Auto Follow pada cell B6</t>
        </r>
      </text>
    </comment>
  </commentList>
</comments>
</file>

<file path=xl/comments2.xml><?xml version="1.0" encoding="utf-8"?>
<comments xmlns="http://schemas.openxmlformats.org/spreadsheetml/2006/main">
  <authors>
    <author>rudi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B6==IFERROR(DATE(YEAR(NOW()-1),MONTH(NOW()-1),RIGHT(CELL("filename"),LEN(CELL("filename"))-FIND("]",CELL("filename")))),NOW()-1)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COPAS value sebelum kirim ke MP.
Tanggal diambil dari nama sheet
=IFERROR(DATE(YEAR(NOW()-1),MONTH(NOW()-1),RIGHT(CELL("filename"),LEN(CELL("filename"))-FIND("]",CELL("filename")))),NOW()-1)</t>
        </r>
      </text>
    </comment>
    <comment ref="A30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Tanggal Auto Follow pada cell B6</t>
        </r>
      </text>
    </comment>
    <comment ref="A56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Tanggal Auto Follow pada cell B6</t>
        </r>
      </text>
    </comment>
  </commentList>
</comments>
</file>

<file path=xl/comments3.xml><?xml version="1.0" encoding="utf-8"?>
<comments xmlns="http://schemas.openxmlformats.org/spreadsheetml/2006/main">
  <authors>
    <author>rudi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B6==IFERROR(DATE(YEAR(NOW()-1),MONTH(NOW()-1),RIGHT(CELL("filename"),LEN(CELL("filename"))-FIND("]",CELL("filename")))),NOW()-1)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COPAS value sebelum kirim ke MP.
Tanggal diambil dari nama sheet
=IFERROR(DATE(YEAR(NOW()-1),MONTH(NOW()-1),RIGHT(CELL("filename"),LEN(CELL("filename"))-FIND("]",CELL("filename")))),NOW()-1)</t>
        </r>
      </text>
    </comment>
    <comment ref="A152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Tanggal Auto Follow pada cell B6</t>
        </r>
      </text>
    </comment>
    <comment ref="A178" authorId="0">
      <text>
        <r>
          <rPr>
            <b/>
            <sz val="8"/>
            <color indexed="81"/>
            <rFont val="Tahoma"/>
            <family val="2"/>
          </rPr>
          <t>rudi:</t>
        </r>
        <r>
          <rPr>
            <sz val="8"/>
            <color indexed="81"/>
            <rFont val="Tahoma"/>
            <family val="2"/>
          </rPr>
          <t xml:space="preserve">
Tanggal Auto Follow pada cell B6</t>
        </r>
      </text>
    </comment>
  </commentList>
</comments>
</file>

<file path=xl/sharedStrings.xml><?xml version="1.0" encoding="utf-8"?>
<sst xmlns="http://schemas.openxmlformats.org/spreadsheetml/2006/main" count="1324" uniqueCount="100">
  <si>
    <t>KELAPA BULAT</t>
  </si>
  <si>
    <t>EMAIL KE</t>
  </si>
  <si>
    <t>DARAT</t>
  </si>
  <si>
    <t>LAUT</t>
  </si>
  <si>
    <t>NO</t>
  </si>
  <si>
    <t>TGL KIRIM</t>
  </si>
  <si>
    <t>NO DOK</t>
  </si>
  <si>
    <t>NOMOR</t>
  </si>
  <si>
    <t>NAMA SUPPLIER</t>
  </si>
  <si>
    <t>SUPIR / ABK</t>
  </si>
  <si>
    <t>NO. POLISI/</t>
  </si>
  <si>
    <t>WLH</t>
  </si>
  <si>
    <t>BERAT</t>
  </si>
  <si>
    <t>POTONGAN KADAR AIR</t>
  </si>
  <si>
    <t xml:space="preserve">Keterangan </t>
  </si>
  <si>
    <t>SERI</t>
  </si>
  <si>
    <t>NAMA KAPAL</t>
  </si>
  <si>
    <t>BRUTO (Kg)</t>
  </si>
  <si>
    <t>TARRA (Kg)</t>
  </si>
  <si>
    <t>NETTO 1 (Kg)</t>
  </si>
  <si>
    <t>%</t>
  </si>
  <si>
    <t>Kg % Air</t>
  </si>
  <si>
    <t>NETTO 2</t>
  </si>
  <si>
    <t>B.MP2</t>
  </si>
  <si>
    <t>KBA DARAT</t>
  </si>
  <si>
    <t>KBA SUNGAI</t>
  </si>
  <si>
    <t>KBB DARAT</t>
  </si>
  <si>
    <t>KBB SUNGAI</t>
  </si>
  <si>
    <t>TOTAL</t>
  </si>
  <si>
    <t>Lokasi Pembongkaran</t>
  </si>
  <si>
    <t>Total Mobil</t>
  </si>
  <si>
    <t>Ket (Kode)</t>
  </si>
  <si>
    <t>bongkar MP2 SEI. KEMANG</t>
  </si>
  <si>
    <t>bongkar MP, Lgs Kirim via conveyor</t>
  </si>
  <si>
    <t>B.MP</t>
  </si>
  <si>
    <t>bongkar MP, Petak A</t>
  </si>
  <si>
    <t>bongkar MP, Petak B</t>
  </si>
  <si>
    <t>bongkar Petak Laut, Petak C1</t>
  </si>
  <si>
    <t>bongkar Petak Laut, Petak C2</t>
  </si>
  <si>
    <t>bongkar Petak Laut, Petak C3</t>
  </si>
  <si>
    <t>bongkar Petak Laut, Petak C4</t>
  </si>
  <si>
    <t>bongkar Petak Laut, Petak C5</t>
  </si>
  <si>
    <t>bongkar Petak Laut, Petak C6</t>
  </si>
  <si>
    <t>bongkar Petak Laut, Petak C7</t>
  </si>
  <si>
    <t>bongkar Petak Laut, Petak C8</t>
  </si>
  <si>
    <t>bongkar Petak Laut, Petak D1</t>
  </si>
  <si>
    <t>bongkar Petak Laut, Petak D2</t>
  </si>
  <si>
    <t>bongkar Petak Laut, Petak D3</t>
  </si>
  <si>
    <t>bongkar Petak Laut, Petak D4</t>
  </si>
  <si>
    <t>bongkar Petak Laut, Petak D5</t>
  </si>
  <si>
    <t>bongkar Petak Laut, Petak D6</t>
  </si>
  <si>
    <t>bongkar Petak Laut, Petak D7</t>
  </si>
  <si>
    <t>bongkar Petak Laut, Petak D8</t>
  </si>
  <si>
    <t>TOTAL  (KELAPA BULAT JAMBUL/GUNDUL)</t>
  </si>
  <si>
    <t xml:space="preserve">Kelapa Bersabut - bongkar Gudang Sabut </t>
  </si>
  <si>
    <t>Bersabut/B.L</t>
  </si>
  <si>
    <t>Nama Relasi</t>
  </si>
  <si>
    <t>Wilayah</t>
  </si>
  <si>
    <t>B.MP.A</t>
  </si>
  <si>
    <t>B.MP.B</t>
  </si>
  <si>
    <t>B.PTL.C1</t>
  </si>
  <si>
    <t>B.PTL.C2</t>
  </si>
  <si>
    <t>B.PTL.C3</t>
  </si>
  <si>
    <t>B.PTL.C4</t>
  </si>
  <si>
    <t>B.PTL.C5</t>
  </si>
  <si>
    <t>B.PTL.C6</t>
  </si>
  <si>
    <t>B.PTL.C7</t>
  </si>
  <si>
    <t>B.PTL.C8</t>
  </si>
  <si>
    <t>B.PTL.D1</t>
  </si>
  <si>
    <t>B.PTL.D2</t>
  </si>
  <si>
    <t>B.PTL.D3</t>
  </si>
  <si>
    <t>B.PTL.D4</t>
  </si>
  <si>
    <t>B.PTL.D5</t>
  </si>
  <si>
    <t>B.PTL.D6</t>
  </si>
  <si>
    <t>B.PTL.D7</t>
  </si>
  <si>
    <t>B.PTL.D8</t>
  </si>
  <si>
    <t>TOTAL  (KELAPA BULAT)</t>
  </si>
  <si>
    <t>-</t>
  </si>
  <si>
    <t>TOTAL  (KELAPA BULAT BERSABUT)</t>
  </si>
  <si>
    <t>Dibuat Oleh</t>
  </si>
  <si>
    <t>Diketahui Oleh,</t>
  </si>
  <si>
    <t>Darwin</t>
  </si>
  <si>
    <t>A s a i</t>
  </si>
  <si>
    <t>Adm RMP</t>
  </si>
  <si>
    <t>KR Petak</t>
  </si>
  <si>
    <t>KB RMP</t>
  </si>
  <si>
    <t>Mulai Berlaku : 06.03.2012</t>
  </si>
  <si>
    <t>FRM-PBL-029-00</t>
  </si>
  <si>
    <t>Asdawita</t>
  </si>
  <si>
    <t>HENDRI/KM.RESKI</t>
  </si>
  <si>
    <t>ARIF</t>
  </si>
  <si>
    <t>TEMBILAHAN</t>
  </si>
  <si>
    <t>HENDRI/KM.INDRA JAYA</t>
  </si>
  <si>
    <t>MARWAN</t>
  </si>
  <si>
    <t>BM 8026 GA</t>
  </si>
  <si>
    <t>036</t>
  </si>
  <si>
    <t>BM 8892 GB</t>
  </si>
  <si>
    <t>037</t>
  </si>
  <si>
    <t>89186</t>
  </si>
  <si>
    <t>HENDRI/KM.WASI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</si>
</sst>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[$-21]dd\ mmm\ yy;@"/>
    <numFmt numFmtId="165" formatCode="_(* #,##0.00_);_(* \(#,##0.00\);_(* &quot;-&quot;_);_(@_)"/>
    <numFmt numFmtId="166" formatCode="_(* #,##0_);_(* \(#,##0\);_(* &quot;-&quot;??_);_(@_)"/>
    <numFmt numFmtId="167" formatCode="[$-21]dd\ mmmm\ yy;@"/>
    <numFmt numFmtId="168" formatCode="#.00"/>
    <numFmt numFmtId="169" formatCode="[$-421]dd\ mmmm\ yyyy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u/>
      <sz val="9.35"/>
      <color theme="10"/>
      <name val="Calibri"/>
      <family val="2"/>
    </font>
    <font>
      <b/>
      <u/>
      <sz val="18"/>
      <color theme="10"/>
      <name val="Bernard MT Condensed"/>
      <family val="1"/>
    </font>
    <font>
      <sz val="8"/>
      <color indexed="8"/>
      <name val="Comic Sans MS"/>
      <family val="4"/>
    </font>
    <font>
      <b/>
      <sz val="8"/>
      <name val="Verdana"/>
      <family val="2"/>
    </font>
    <font>
      <sz val="8"/>
      <name val="Trebuchet MS"/>
      <family val="2"/>
    </font>
    <font>
      <sz val="8"/>
      <name val="Verdana"/>
      <family val="2"/>
    </font>
    <font>
      <sz val="9"/>
      <name val="Verdana"/>
      <family val="2"/>
    </font>
    <font>
      <sz val="10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0" tint="-0.14999847407452621"/>
      <name val="Arial"/>
      <family val="2"/>
    </font>
    <font>
      <u/>
      <sz val="10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17"/>
      <name val="????"/>
      <family val="1"/>
      <charset val="136"/>
    </font>
    <font>
      <sz val="12"/>
      <name val="????"/>
      <family val="1"/>
      <charset val="136"/>
    </font>
    <font>
      <b/>
      <sz val="15"/>
      <color indexed="62"/>
      <name val="????"/>
      <family val="1"/>
      <charset val="136"/>
    </font>
    <font>
      <b/>
      <sz val="13"/>
      <color indexed="62"/>
      <name val="????"/>
      <family val="1"/>
      <charset val="136"/>
    </font>
    <font>
      <b/>
      <sz val="11"/>
      <color indexed="62"/>
      <name val="????"/>
      <family val="1"/>
      <charset val="136"/>
    </font>
    <font>
      <i/>
      <sz val="12"/>
      <color indexed="23"/>
      <name val="????"/>
      <family val="1"/>
      <charset val="136"/>
    </font>
    <font>
      <b/>
      <sz val="12"/>
      <color indexed="9"/>
      <name val="????"/>
      <family val="1"/>
      <charset val="136"/>
    </font>
    <font>
      <sz val="12"/>
      <color indexed="52"/>
      <name val="????"/>
      <family val="1"/>
      <charset val="136"/>
    </font>
    <font>
      <sz val="12"/>
      <color indexed="10"/>
      <name val="????"/>
      <family val="1"/>
      <charset val="136"/>
    </font>
    <font>
      <b/>
      <sz val="12"/>
      <color indexed="63"/>
      <name val="????"/>
      <family val="1"/>
      <charset val="136"/>
    </font>
    <font>
      <sz val="12"/>
      <color indexed="9"/>
      <name val="????"/>
      <family val="1"/>
      <charset val="136"/>
    </font>
    <font>
      <sz val="12"/>
      <color indexed="20"/>
      <name val="????"/>
      <family val="1"/>
      <charset val="136"/>
    </font>
    <font>
      <sz val="12"/>
      <color indexed="63"/>
      <name val="????"/>
      <family val="1"/>
      <charset val="136"/>
    </font>
    <font>
      <sz val="12"/>
      <color indexed="63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8"/>
      <name val="Courier"/>
      <family val="3"/>
    </font>
    <font>
      <sz val="18"/>
      <color indexed="8"/>
      <name val="Courier"/>
      <family val="3"/>
    </font>
    <font>
      <sz val="8"/>
      <color indexed="8"/>
      <name val="Courier"/>
      <family val="3"/>
    </font>
    <font>
      <i/>
      <sz val="12"/>
      <color indexed="8"/>
      <name val="Courier"/>
      <family val="3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color indexed="60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7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6" borderId="0" applyNumberFormat="0" applyBorder="0" applyAlignment="0" applyProtection="0">
      <alignment vertical="center"/>
    </xf>
    <xf numFmtId="0" fontId="23" fillId="7" borderId="44" applyNumberFormat="0" applyFont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8" fillId="8" borderId="48" applyNumberFormat="0" applyAlignment="0" applyProtection="0">
      <alignment vertical="center"/>
    </xf>
    <xf numFmtId="0" fontId="29" fillId="0" borderId="4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7" fillId="0" borderId="0">
      <protection locked="0"/>
    </xf>
    <xf numFmtId="0" fontId="2" fillId="0" borderId="0" applyFont="0" applyFill="0" applyBorder="0" applyAlignment="0" applyProtection="0"/>
    <xf numFmtId="0" fontId="38" fillId="0" borderId="0">
      <protection locked="0"/>
    </xf>
    <xf numFmtId="0" fontId="39" fillId="0" borderId="0">
      <protection locked="0"/>
    </xf>
    <xf numFmtId="0" fontId="40" fillId="0" borderId="0">
      <protection locked="0"/>
    </xf>
    <xf numFmtId="0" fontId="37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0" fontId="40" fillId="0" borderId="0">
      <protection locked="0"/>
    </xf>
    <xf numFmtId="168" fontId="37" fillId="0" borderId="0">
      <protection locked="0"/>
    </xf>
    <xf numFmtId="0" fontId="41" fillId="0" borderId="0">
      <protection locked="0"/>
    </xf>
    <xf numFmtId="0" fontId="4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4" fillId="0" borderId="0"/>
    <xf numFmtId="0" fontId="2" fillId="0" borderId="0"/>
    <xf numFmtId="0" fontId="44" fillId="0" borderId="0" applyAlignment="0"/>
    <xf numFmtId="0" fontId="45" fillId="20" borderId="0" applyNumberFormat="0" applyBorder="0" applyAlignment="0" applyProtection="0">
      <alignment vertical="center"/>
    </xf>
    <xf numFmtId="0" fontId="46" fillId="7" borderId="44" applyNumberFormat="0" applyFont="0" applyAlignment="0" applyProtection="0">
      <alignment vertical="center"/>
    </xf>
    <xf numFmtId="0" fontId="47" fillId="0" borderId="50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45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4" fillId="8" borderId="48" applyNumberFormat="0" applyAlignment="0" applyProtection="0">
      <alignment vertical="center"/>
    </xf>
    <xf numFmtId="0" fontId="55" fillId="15" borderId="51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58" fillId="16" borderId="51" applyNumberFormat="0" applyAlignment="0" applyProtection="0">
      <alignment vertical="center"/>
    </xf>
    <xf numFmtId="0" fontId="47" fillId="15" borderId="52" applyNumberFormat="0" applyAlignment="0" applyProtection="0">
      <alignment vertical="center"/>
    </xf>
    <xf numFmtId="0" fontId="59" fillId="0" borderId="49" applyNumberFormat="0" applyFill="0" applyAlignment="0" applyProtection="0">
      <alignment vertical="center"/>
    </xf>
  </cellStyleXfs>
  <cellXfs count="279">
    <xf numFmtId="0" fontId="0" fillId="0" borderId="0" xfId="0"/>
    <xf numFmtId="0" fontId="2" fillId="0" borderId="0" xfId="2" applyFill="1" applyBorder="1"/>
    <xf numFmtId="0" fontId="6" fillId="0" borderId="5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center" vertical="center" wrapText="1"/>
    </xf>
    <xf numFmtId="164" fontId="7" fillId="0" borderId="13" xfId="2" applyNumberFormat="1" applyFont="1" applyFill="1" applyBorder="1" applyAlignment="1">
      <alignment horizontal="center" vertical="center"/>
    </xf>
    <xf numFmtId="49" fontId="8" fillId="0" borderId="13" xfId="4" quotePrefix="1" applyNumberFormat="1" applyFont="1" applyFill="1" applyBorder="1" applyAlignment="1">
      <alignment horizontal="center" vertical="center" wrapText="1"/>
    </xf>
    <xf numFmtId="3" fontId="9" fillId="0" borderId="14" xfId="5" quotePrefix="1" applyNumberFormat="1" applyFont="1" applyFill="1" applyBorder="1" applyAlignment="1">
      <alignment horizontal="center" vertical="center"/>
    </xf>
    <xf numFmtId="0" fontId="9" fillId="0" borderId="13" xfId="6" applyFont="1" applyFill="1" applyBorder="1" applyAlignment="1">
      <alignment horizontal="center" vertical="center"/>
    </xf>
    <xf numFmtId="20" fontId="9" fillId="0" borderId="13" xfId="6" applyNumberFormat="1" applyFont="1" applyFill="1" applyBorder="1" applyAlignment="1">
      <alignment horizontal="center" vertical="center"/>
    </xf>
    <xf numFmtId="4" fontId="9" fillId="0" borderId="14" xfId="6" applyNumberFormat="1" applyFont="1" applyFill="1" applyBorder="1" applyAlignment="1">
      <alignment horizontal="center" vertical="center"/>
    </xf>
    <xf numFmtId="4" fontId="10" fillId="0" borderId="13" xfId="7" applyNumberFormat="1" applyFont="1" applyFill="1" applyBorder="1" applyAlignment="1">
      <alignment vertical="center"/>
    </xf>
    <xf numFmtId="165" fontId="10" fillId="0" borderId="13" xfId="8" applyNumberFormat="1" applyFont="1" applyFill="1" applyBorder="1" applyAlignment="1">
      <alignment vertical="center"/>
    </xf>
    <xf numFmtId="165" fontId="10" fillId="0" borderId="13" xfId="9" applyNumberFormat="1" applyFont="1" applyFill="1" applyBorder="1" applyAlignment="1">
      <alignment vertical="center"/>
    </xf>
    <xf numFmtId="165" fontId="10" fillId="0" borderId="13" xfId="10" applyNumberFormat="1" applyFont="1" applyFill="1" applyBorder="1" applyAlignment="1">
      <alignment vertical="center"/>
    </xf>
    <xf numFmtId="41" fontId="9" fillId="0" borderId="13" xfId="1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/>
    <xf numFmtId="167" fontId="7" fillId="0" borderId="13" xfId="2" applyNumberFormat="1" applyFont="1" applyFill="1" applyBorder="1" applyAlignment="1">
      <alignment horizontal="center" vertical="center"/>
    </xf>
    <xf numFmtId="0" fontId="11" fillId="0" borderId="0" xfId="2" applyFont="1" applyFill="1" applyAlignment="1">
      <alignment horizontal="center"/>
    </xf>
    <xf numFmtId="15" fontId="12" fillId="2" borderId="15" xfId="2" applyNumberFormat="1" applyFont="1" applyFill="1" applyBorder="1" applyAlignment="1">
      <alignment horizontal="centerContinuous" vertical="center"/>
    </xf>
    <xf numFmtId="4" fontId="12" fillId="2" borderId="16" xfId="2" quotePrefix="1" applyNumberFormat="1" applyFont="1" applyFill="1" applyBorder="1" applyAlignment="1">
      <alignment horizontal="center"/>
    </xf>
    <xf numFmtId="4" fontId="12" fillId="2" borderId="17" xfId="2" applyNumberFormat="1" applyFont="1" applyFill="1" applyBorder="1" applyAlignment="1">
      <alignment horizontal="center"/>
    </xf>
    <xf numFmtId="4" fontId="12" fillId="2" borderId="15" xfId="2" applyNumberFormat="1" applyFont="1" applyFill="1" applyBorder="1"/>
    <xf numFmtId="4" fontId="12" fillId="2" borderId="18" xfId="2" applyNumberFormat="1" applyFont="1" applyFill="1" applyBorder="1"/>
    <xf numFmtId="4" fontId="12" fillId="2" borderId="12" xfId="2" applyNumberFormat="1" applyFont="1" applyFill="1" applyBorder="1"/>
    <xf numFmtId="41" fontId="9" fillId="0" borderId="12" xfId="4" applyNumberFormat="1" applyFont="1" applyFill="1" applyBorder="1" applyAlignment="1">
      <alignment horizontal="center" vertical="center"/>
    </xf>
    <xf numFmtId="15" fontId="13" fillId="0" borderId="19" xfId="2" applyNumberFormat="1" applyFont="1" applyFill="1" applyBorder="1" applyAlignment="1">
      <alignment vertical="center"/>
    </xf>
    <xf numFmtId="4" fontId="13" fillId="0" borderId="19" xfId="2" applyNumberFormat="1" applyFont="1" applyFill="1" applyBorder="1"/>
    <xf numFmtId="4" fontId="13" fillId="0" borderId="4" xfId="2" applyNumberFormat="1" applyFont="1" applyFill="1" applyBorder="1" applyAlignment="1">
      <alignment horizontal="centerContinuous"/>
    </xf>
    <xf numFmtId="4" fontId="13" fillId="0" borderId="4" xfId="2" applyNumberFormat="1" applyFont="1" applyFill="1" applyBorder="1"/>
    <xf numFmtId="43" fontId="9" fillId="0" borderId="20" xfId="12" applyFont="1" applyFill="1" applyBorder="1" applyAlignment="1"/>
    <xf numFmtId="15" fontId="13" fillId="0" borderId="0" xfId="2" applyNumberFormat="1" applyFont="1" applyFill="1" applyBorder="1" applyAlignment="1">
      <alignment vertical="center"/>
    </xf>
    <xf numFmtId="4" fontId="13" fillId="0" borderId="0" xfId="2" applyNumberFormat="1" applyFont="1" applyFill="1" applyBorder="1"/>
    <xf numFmtId="4" fontId="13" fillId="0" borderId="13" xfId="2" applyNumberFormat="1" applyFont="1" applyFill="1" applyBorder="1" applyAlignment="1">
      <alignment horizontal="centerContinuous"/>
    </xf>
    <xf numFmtId="4" fontId="13" fillId="0" borderId="13" xfId="2" applyNumberFormat="1" applyFont="1" applyFill="1" applyBorder="1"/>
    <xf numFmtId="43" fontId="9" fillId="0" borderId="21" xfId="12" applyFont="1" applyFill="1" applyBorder="1" applyAlignment="1"/>
    <xf numFmtId="4" fontId="13" fillId="0" borderId="22" xfId="2" applyNumberFormat="1" applyFont="1" applyFill="1" applyBorder="1" applyAlignment="1">
      <alignment horizontal="centerContinuous"/>
    </xf>
    <xf numFmtId="4" fontId="13" fillId="0" borderId="22" xfId="2" applyNumberFormat="1" applyFont="1" applyFill="1" applyBorder="1"/>
    <xf numFmtId="15" fontId="13" fillId="0" borderId="0" xfId="2" applyNumberFormat="1" applyFont="1" applyFill="1" applyBorder="1" applyAlignment="1">
      <alignment horizontal="center" vertical="center"/>
    </xf>
    <xf numFmtId="4" fontId="13" fillId="0" borderId="0" xfId="2" applyNumberFormat="1" applyFont="1" applyFill="1" applyBorder="1" applyAlignment="1">
      <alignment horizontal="right"/>
    </xf>
    <xf numFmtId="43" fontId="9" fillId="0" borderId="0" xfId="12" applyFont="1" applyFill="1" applyBorder="1" applyAlignment="1"/>
    <xf numFmtId="43" fontId="9" fillId="0" borderId="0" xfId="13" applyFont="1" applyFill="1" applyBorder="1" applyAlignment="1"/>
    <xf numFmtId="43" fontId="7" fillId="0" borderId="0" xfId="12" applyFont="1" applyFill="1" applyBorder="1" applyAlignment="1"/>
    <xf numFmtId="0" fontId="2" fillId="0" borderId="0" xfId="2" applyNumberFormat="1" applyFill="1" applyBorder="1"/>
    <xf numFmtId="0" fontId="6" fillId="0" borderId="12" xfId="2" applyFont="1" applyFill="1" applyBorder="1" applyAlignment="1">
      <alignment horizontal="center" vertical="center"/>
    </xf>
    <xf numFmtId="165" fontId="10" fillId="0" borderId="13" xfId="7" applyNumberFormat="1" applyFont="1" applyFill="1" applyBorder="1" applyAlignment="1">
      <alignment vertical="center"/>
    </xf>
    <xf numFmtId="0" fontId="11" fillId="0" borderId="24" xfId="2" applyFont="1" applyFill="1" applyBorder="1" applyAlignment="1">
      <alignment horizontal="center"/>
    </xf>
    <xf numFmtId="15" fontId="12" fillId="2" borderId="12" xfId="2" applyNumberFormat="1" applyFont="1" applyFill="1" applyBorder="1" applyAlignment="1">
      <alignment horizontal="center" vertical="center"/>
    </xf>
    <xf numFmtId="4" fontId="12" fillId="2" borderId="12" xfId="2" quotePrefix="1" applyNumberFormat="1" applyFont="1" applyFill="1" applyBorder="1"/>
    <xf numFmtId="43" fontId="7" fillId="0" borderId="12" xfId="13" applyFont="1" applyFill="1" applyBorder="1" applyAlignment="1"/>
    <xf numFmtId="0" fontId="11" fillId="3" borderId="0" xfId="2" applyFont="1" applyFill="1" applyAlignment="1">
      <alignment horizontal="center"/>
    </xf>
    <xf numFmtId="15" fontId="12" fillId="3" borderId="25" xfId="2" applyNumberFormat="1" applyFont="1" applyFill="1" applyBorder="1" applyAlignment="1">
      <alignment horizontal="center" vertical="center"/>
    </xf>
    <xf numFmtId="4" fontId="12" fillId="3" borderId="25" xfId="2" quotePrefix="1" applyNumberFormat="1" applyFont="1" applyFill="1" applyBorder="1"/>
    <xf numFmtId="4" fontId="12" fillId="3" borderId="25" xfId="2" applyNumberFormat="1" applyFont="1" applyFill="1" applyBorder="1"/>
    <xf numFmtId="43" fontId="7" fillId="0" borderId="26" xfId="13" applyFont="1" applyFill="1" applyBorder="1" applyAlignment="1"/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/>
    </xf>
    <xf numFmtId="0" fontId="16" fillId="0" borderId="27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 wrapText="1"/>
    </xf>
    <xf numFmtId="0" fontId="16" fillId="0" borderId="28" xfId="2" applyFont="1" applyFill="1" applyBorder="1" applyAlignment="1">
      <alignment horizontal="center" vertical="center"/>
    </xf>
    <xf numFmtId="0" fontId="16" fillId="0" borderId="25" xfId="2" applyFont="1" applyFill="1" applyBorder="1" applyAlignment="1">
      <alignment horizontal="center" vertical="center"/>
    </xf>
    <xf numFmtId="0" fontId="16" fillId="0" borderId="26" xfId="2" applyFont="1" applyFill="1" applyBorder="1" applyAlignment="1">
      <alignment horizontal="center" vertical="center"/>
    </xf>
    <xf numFmtId="0" fontId="6" fillId="0" borderId="23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 wrapText="1"/>
    </xf>
    <xf numFmtId="0" fontId="6" fillId="0" borderId="29" xfId="2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2" fillId="0" borderId="31" xfId="2" applyFont="1" applyFill="1" applyBorder="1"/>
    <xf numFmtId="0" fontId="2" fillId="0" borderId="32" xfId="2" applyFont="1" applyFill="1" applyBorder="1"/>
    <xf numFmtId="0" fontId="2" fillId="0" borderId="32" xfId="2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 vertical="center"/>
    </xf>
    <xf numFmtId="1" fontId="2" fillId="0" borderId="31" xfId="2" applyNumberFormat="1" applyFont="1" applyFill="1" applyBorder="1" applyAlignment="1">
      <alignment horizontal="center"/>
    </xf>
    <xf numFmtId="0" fontId="2" fillId="0" borderId="32" xfId="2" applyFill="1" applyBorder="1" applyAlignment="1"/>
    <xf numFmtId="41" fontId="9" fillId="0" borderId="14" xfId="4" applyNumberFormat="1" applyFont="1" applyFill="1" applyBorder="1" applyAlignment="1">
      <alignment horizontal="center" vertical="center"/>
    </xf>
    <xf numFmtId="4" fontId="9" fillId="0" borderId="13" xfId="2" applyNumberFormat="1" applyFont="1" applyFill="1" applyBorder="1" applyAlignment="1">
      <alignment horizontal="right"/>
    </xf>
    <xf numFmtId="41" fontId="9" fillId="0" borderId="13" xfId="4" applyNumberFormat="1" applyFont="1" applyFill="1" applyBorder="1" applyAlignment="1">
      <alignment horizontal="center" vertical="center"/>
    </xf>
    <xf numFmtId="0" fontId="2" fillId="0" borderId="0" xfId="2" applyFill="1"/>
    <xf numFmtId="4" fontId="9" fillId="0" borderId="13" xfId="2" applyNumberFormat="1" applyFont="1" applyFill="1" applyBorder="1"/>
    <xf numFmtId="1" fontId="16" fillId="0" borderId="2" xfId="2" applyNumberFormat="1" applyFont="1" applyFill="1" applyBorder="1" applyAlignment="1">
      <alignment horizontal="center" vertical="center" wrapText="1"/>
    </xf>
    <xf numFmtId="0" fontId="16" fillId="0" borderId="2" xfId="2" applyFont="1" applyFill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 wrapText="1"/>
    </xf>
    <xf numFmtId="165" fontId="16" fillId="0" borderId="1" xfId="2" applyNumberFormat="1" applyFont="1" applyFill="1" applyBorder="1"/>
    <xf numFmtId="43" fontId="16" fillId="0" borderId="1" xfId="2" applyNumberFormat="1" applyFont="1" applyFill="1" applyBorder="1"/>
    <xf numFmtId="1" fontId="2" fillId="0" borderId="2" xfId="2" applyNumberFormat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21" xfId="2" applyFill="1" applyBorder="1"/>
    <xf numFmtId="0" fontId="2" fillId="0" borderId="25" xfId="2" applyFont="1" applyFill="1" applyBorder="1"/>
    <xf numFmtId="0" fontId="2" fillId="0" borderId="0" xfId="2" applyFont="1" applyFill="1" applyBorder="1" applyAlignment="1">
      <alignment horizontal="center" vertical="center"/>
    </xf>
    <xf numFmtId="0" fontId="2" fillId="0" borderId="0" xfId="2" applyFont="1" applyFill="1" applyBorder="1"/>
    <xf numFmtId="41" fontId="9" fillId="0" borderId="0" xfId="4" applyNumberFormat="1" applyFont="1" applyFill="1" applyBorder="1" applyAlignment="1">
      <alignment horizontal="center" vertical="center"/>
    </xf>
    <xf numFmtId="43" fontId="2" fillId="0" borderId="0" xfId="2" applyNumberFormat="1" applyFill="1" applyBorder="1"/>
    <xf numFmtId="41" fontId="9" fillId="0" borderId="33" xfId="4" applyNumberFormat="1" applyFont="1" applyFill="1" applyBorder="1" applyAlignment="1">
      <alignment horizontal="center" vertical="center"/>
    </xf>
    <xf numFmtId="0" fontId="2" fillId="0" borderId="20" xfId="2" applyFont="1" applyFill="1" applyBorder="1" applyAlignment="1">
      <alignment vertical="center"/>
    </xf>
    <xf numFmtId="0" fontId="2" fillId="0" borderId="19" xfId="2" applyFont="1" applyFill="1" applyBorder="1" applyAlignment="1">
      <alignment vertical="center"/>
    </xf>
    <xf numFmtId="0" fontId="2" fillId="0" borderId="27" xfId="2" applyFont="1" applyFill="1" applyBorder="1" applyAlignment="1">
      <alignment vertical="center"/>
    </xf>
    <xf numFmtId="4" fontId="2" fillId="0" borderId="36" xfId="2" applyNumberFormat="1" applyFill="1" applyBorder="1" applyAlignment="1">
      <alignment vertical="center"/>
    </xf>
    <xf numFmtId="1" fontId="2" fillId="0" borderId="37" xfId="2" applyNumberFormat="1" applyFill="1" applyBorder="1" applyAlignment="1">
      <alignment horizontal="center" vertical="center"/>
    </xf>
    <xf numFmtId="4" fontId="17" fillId="0" borderId="36" xfId="2" applyNumberFormat="1" applyFont="1" applyFill="1" applyBorder="1" applyAlignment="1">
      <alignment horizontal="center" vertical="center"/>
    </xf>
    <xf numFmtId="43" fontId="2" fillId="0" borderId="36" xfId="1" applyFont="1" applyFill="1" applyBorder="1" applyAlignment="1">
      <alignment vertical="center"/>
    </xf>
    <xf numFmtId="4" fontId="2" fillId="0" borderId="36" xfId="2" applyNumberFormat="1" applyFill="1" applyBorder="1" applyAlignment="1">
      <alignment horizontal="center"/>
    </xf>
    <xf numFmtId="0" fontId="2" fillId="0" borderId="21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2" fillId="0" borderId="33" xfId="2" applyFont="1" applyFill="1" applyBorder="1" applyAlignment="1">
      <alignment vertical="center"/>
    </xf>
    <xf numFmtId="4" fontId="2" fillId="0" borderId="13" xfId="2" applyNumberFormat="1" applyFill="1" applyBorder="1" applyAlignment="1">
      <alignment vertical="center"/>
    </xf>
    <xf numFmtId="1" fontId="2" fillId="0" borderId="31" xfId="2" applyNumberFormat="1" applyFill="1" applyBorder="1" applyAlignment="1">
      <alignment horizontal="center" vertical="center"/>
    </xf>
    <xf numFmtId="43" fontId="2" fillId="0" borderId="13" xfId="1" applyFont="1" applyFill="1" applyBorder="1" applyAlignment="1">
      <alignment vertical="center"/>
    </xf>
    <xf numFmtId="4" fontId="2" fillId="0" borderId="13" xfId="2" applyNumberFormat="1" applyFill="1" applyBorder="1" applyAlignment="1">
      <alignment horizontal="center"/>
    </xf>
    <xf numFmtId="4" fontId="2" fillId="0" borderId="8" xfId="2" applyNumberFormat="1" applyFill="1" applyBorder="1" applyAlignment="1">
      <alignment vertical="center"/>
    </xf>
    <xf numFmtId="1" fontId="2" fillId="0" borderId="38" xfId="2" applyNumberFormat="1" applyFill="1" applyBorder="1" applyAlignment="1">
      <alignment horizontal="center" vertical="center"/>
    </xf>
    <xf numFmtId="43" fontId="2" fillId="0" borderId="8" xfId="1" applyFont="1" applyFill="1" applyBorder="1" applyAlignment="1">
      <alignment vertical="center"/>
    </xf>
    <xf numFmtId="4" fontId="2" fillId="0" borderId="8" xfId="2" applyNumberFormat="1" applyFill="1" applyBorder="1" applyAlignment="1">
      <alignment horizontal="center"/>
    </xf>
    <xf numFmtId="0" fontId="2" fillId="0" borderId="1" xfId="2" applyFont="1" applyFill="1" applyBorder="1" applyAlignment="1"/>
    <xf numFmtId="0" fontId="2" fillId="0" borderId="2" xfId="2" applyFill="1" applyBorder="1" applyAlignment="1"/>
    <xf numFmtId="0" fontId="2" fillId="0" borderId="3" xfId="2" applyFill="1" applyBorder="1" applyAlignment="1"/>
    <xf numFmtId="0" fontId="2" fillId="0" borderId="12" xfId="2" applyNumberFormat="1" applyFill="1" applyBorder="1" applyAlignment="1">
      <alignment vertical="center"/>
    </xf>
    <xf numFmtId="4" fontId="2" fillId="0" borderId="12" xfId="2" applyNumberFormat="1" applyFill="1" applyBorder="1" applyAlignment="1">
      <alignment vertical="center"/>
    </xf>
    <xf numFmtId="3" fontId="16" fillId="5" borderId="12" xfId="2" applyNumberFormat="1" applyFont="1" applyFill="1" applyBorder="1" applyAlignment="1">
      <alignment horizontal="center" vertical="center"/>
    </xf>
    <xf numFmtId="43" fontId="16" fillId="5" borderId="12" xfId="1" applyFont="1" applyFill="1" applyBorder="1" applyAlignment="1">
      <alignment horizontal="center" vertical="center"/>
    </xf>
    <xf numFmtId="43" fontId="2" fillId="0" borderId="12" xfId="9" applyFont="1" applyFill="1" applyBorder="1" applyAlignment="1">
      <alignment horizontal="center"/>
    </xf>
    <xf numFmtId="0" fontId="2" fillId="0" borderId="37" xfId="2" applyFont="1" applyFill="1" applyBorder="1" applyAlignment="1">
      <alignment vertical="center"/>
    </xf>
    <xf numFmtId="0" fontId="2" fillId="0" borderId="39" xfId="2" applyFont="1" applyFill="1" applyBorder="1" applyAlignment="1">
      <alignment vertical="center"/>
    </xf>
    <xf numFmtId="0" fontId="2" fillId="0" borderId="40" xfId="2" applyFont="1" applyFill="1" applyBorder="1" applyAlignment="1">
      <alignment vertical="center"/>
    </xf>
    <xf numFmtId="0" fontId="2" fillId="0" borderId="31" xfId="2" applyFont="1" applyFill="1" applyBorder="1" applyAlignment="1">
      <alignment horizontal="left" vertical="center"/>
    </xf>
    <xf numFmtId="0" fontId="2" fillId="0" borderId="32" xfId="2" applyFont="1" applyFill="1" applyBorder="1" applyAlignment="1">
      <alignment horizontal="left" vertical="center"/>
    </xf>
    <xf numFmtId="0" fontId="2" fillId="0" borderId="14" xfId="2" applyFont="1" applyFill="1" applyBorder="1" applyAlignment="1">
      <alignment horizontal="left" vertical="center"/>
    </xf>
    <xf numFmtId="3" fontId="2" fillId="0" borderId="12" xfId="2" applyNumberFormat="1" applyFill="1" applyBorder="1" applyAlignment="1">
      <alignment vertical="center"/>
    </xf>
    <xf numFmtId="43" fontId="16" fillId="5" borderId="12" xfId="1" applyFont="1" applyFill="1" applyBorder="1" applyAlignment="1">
      <alignment vertical="center"/>
    </xf>
    <xf numFmtId="4" fontId="2" fillId="0" borderId="12" xfId="2" applyNumberFormat="1" applyFill="1" applyBorder="1" applyAlignment="1">
      <alignment horizontal="center"/>
    </xf>
    <xf numFmtId="0" fontId="2" fillId="0" borderId="38" xfId="2" applyFont="1" applyFill="1" applyBorder="1" applyAlignment="1">
      <alignment horizontal="left" vertical="center"/>
    </xf>
    <xf numFmtId="0" fontId="2" fillId="0" borderId="41" xfId="2" applyFont="1" applyFill="1" applyBorder="1" applyAlignment="1">
      <alignment horizontal="left" vertical="center"/>
    </xf>
    <xf numFmtId="0" fontId="2" fillId="0" borderId="42" xfId="2" applyFont="1" applyFill="1" applyBorder="1" applyAlignment="1">
      <alignment horizontal="left" vertical="center"/>
    </xf>
    <xf numFmtId="4" fontId="2" fillId="0" borderId="36" xfId="2" applyNumberFormat="1" applyFont="1" applyFill="1" applyBorder="1" applyAlignment="1">
      <alignment horizontal="center"/>
    </xf>
    <xf numFmtId="2" fontId="2" fillId="0" borderId="13" xfId="2" applyNumberFormat="1" applyFill="1" applyBorder="1" applyAlignment="1">
      <alignment vertical="center"/>
    </xf>
    <xf numFmtId="2" fontId="2" fillId="0" borderId="8" xfId="2" applyNumberFormat="1" applyFill="1" applyBorder="1" applyAlignment="1">
      <alignment vertical="center"/>
    </xf>
    <xf numFmtId="0" fontId="2" fillId="0" borderId="6" xfId="2" applyFont="1" applyFill="1" applyBorder="1" applyAlignment="1">
      <alignment vertical="center"/>
    </xf>
    <xf numFmtId="0" fontId="2" fillId="0" borderId="43" xfId="2" applyFont="1" applyFill="1" applyBorder="1" applyAlignment="1">
      <alignment vertical="center"/>
    </xf>
    <xf numFmtId="0" fontId="2" fillId="0" borderId="7" xfId="2" applyFont="1" applyFill="1" applyBorder="1" applyAlignment="1">
      <alignment vertical="center"/>
    </xf>
    <xf numFmtId="0" fontId="2" fillId="0" borderId="31" xfId="2" applyFont="1" applyFill="1" applyBorder="1" applyAlignment="1"/>
    <xf numFmtId="0" fontId="2" fillId="0" borderId="14" xfId="2" applyFill="1" applyBorder="1" applyAlignment="1"/>
    <xf numFmtId="4" fontId="2" fillId="0" borderId="13" xfId="2" applyNumberFormat="1" applyFont="1" applyFill="1" applyBorder="1" applyAlignment="1">
      <alignment horizontal="center"/>
    </xf>
    <xf numFmtId="0" fontId="2" fillId="0" borderId="38" xfId="2" applyFont="1" applyFill="1" applyBorder="1" applyAlignment="1"/>
    <xf numFmtId="0" fontId="2" fillId="0" borderId="41" xfId="2" applyFill="1" applyBorder="1" applyAlignment="1"/>
    <xf numFmtId="0" fontId="2" fillId="0" borderId="42" xfId="2" applyFill="1" applyBorder="1" applyAlignment="1"/>
    <xf numFmtId="4" fontId="2" fillId="0" borderId="8" xfId="2" applyNumberFormat="1" applyFont="1" applyFill="1" applyBorder="1" applyAlignment="1">
      <alignment horizontal="center"/>
    </xf>
    <xf numFmtId="0" fontId="2" fillId="0" borderId="37" xfId="2" applyFont="1" applyFill="1" applyBorder="1" applyAlignment="1"/>
    <xf numFmtId="0" fontId="2" fillId="0" borderId="39" xfId="2" applyFill="1" applyBorder="1" applyAlignment="1"/>
    <xf numFmtId="0" fontId="2" fillId="0" borderId="40" xfId="2" applyFill="1" applyBorder="1" applyAlignment="1"/>
    <xf numFmtId="0" fontId="2" fillId="0" borderId="37" xfId="2" applyFill="1" applyBorder="1" applyAlignment="1">
      <alignment horizontal="center" vertical="center"/>
    </xf>
    <xf numFmtId="0" fontId="2" fillId="0" borderId="31" xfId="2" applyFill="1" applyBorder="1" applyAlignment="1">
      <alignment horizontal="center" vertical="center"/>
    </xf>
    <xf numFmtId="0" fontId="2" fillId="0" borderId="38" xfId="2" applyFill="1" applyBorder="1" applyAlignment="1">
      <alignment horizontal="center" vertical="center"/>
    </xf>
    <xf numFmtId="3" fontId="2" fillId="0" borderId="12" xfId="2" applyNumberFormat="1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center"/>
    </xf>
    <xf numFmtId="0" fontId="2" fillId="0" borderId="21" xfId="2" applyFont="1" applyFill="1" applyBorder="1" applyAlignment="1"/>
    <xf numFmtId="0" fontId="2" fillId="0" borderId="0" xfId="2" applyFill="1" applyBorder="1" applyAlignment="1"/>
    <xf numFmtId="0" fontId="2" fillId="0" borderId="33" xfId="2" applyFill="1" applyBorder="1" applyAlignment="1"/>
    <xf numFmtId="4" fontId="2" fillId="0" borderId="9" xfId="2" applyNumberFormat="1" applyFill="1" applyBorder="1" applyAlignment="1">
      <alignment vertical="center"/>
    </xf>
    <xf numFmtId="43" fontId="2" fillId="0" borderId="9" xfId="1" applyFont="1" applyFill="1" applyBorder="1" applyAlignment="1">
      <alignment vertical="center"/>
    </xf>
    <xf numFmtId="0" fontId="2" fillId="0" borderId="21" xfId="2" applyFill="1" applyBorder="1" applyAlignment="1">
      <alignment horizontal="center" vertical="center"/>
    </xf>
    <xf numFmtId="49" fontId="2" fillId="0" borderId="12" xfId="2" applyNumberForma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0" fontId="2" fillId="5" borderId="2" xfId="2" applyFont="1" applyFill="1" applyBorder="1" applyAlignment="1">
      <alignment vertical="center"/>
    </xf>
    <xf numFmtId="0" fontId="2" fillId="5" borderId="3" xfId="2" applyFont="1" applyFill="1" applyBorder="1" applyAlignment="1">
      <alignment vertical="center"/>
    </xf>
    <xf numFmtId="0" fontId="2" fillId="5" borderId="12" xfId="2" applyFont="1" applyFill="1" applyBorder="1" applyAlignment="1">
      <alignment vertical="center"/>
    </xf>
    <xf numFmtId="0" fontId="2" fillId="0" borderId="12" xfId="2" applyFill="1" applyBorder="1"/>
    <xf numFmtId="0" fontId="2" fillId="0" borderId="20" xfId="2" applyFont="1" applyFill="1" applyBorder="1" applyAlignment="1">
      <alignment vertical="top"/>
    </xf>
    <xf numFmtId="0" fontId="2" fillId="0" borderId="19" xfId="2" applyFont="1" applyFill="1" applyBorder="1" applyAlignment="1">
      <alignment vertical="top"/>
    </xf>
    <xf numFmtId="0" fontId="2" fillId="0" borderId="27" xfId="2" applyFont="1" applyFill="1" applyBorder="1" applyAlignment="1">
      <alignment vertical="top"/>
    </xf>
    <xf numFmtId="4" fontId="2" fillId="0" borderId="36" xfId="2" applyNumberFormat="1" applyFill="1" applyBorder="1"/>
    <xf numFmtId="4" fontId="2" fillId="0" borderId="9" xfId="2" applyNumberFormat="1" applyFill="1" applyBorder="1"/>
    <xf numFmtId="43" fontId="2" fillId="0" borderId="36" xfId="1" applyFont="1" applyFill="1" applyBorder="1"/>
    <xf numFmtId="0" fontId="2" fillId="0" borderId="21" xfId="2" applyFont="1" applyFill="1" applyBorder="1" applyAlignment="1">
      <alignment vertical="top"/>
    </xf>
    <xf numFmtId="0" fontId="2" fillId="0" borderId="0" xfId="2" applyFont="1" applyFill="1" applyBorder="1" applyAlignment="1">
      <alignment vertical="top"/>
    </xf>
    <xf numFmtId="0" fontId="2" fillId="0" borderId="33" xfId="2" applyFont="1" applyFill="1" applyBorder="1" applyAlignment="1">
      <alignment vertical="top"/>
    </xf>
    <xf numFmtId="4" fontId="2" fillId="0" borderId="13" xfId="2" applyNumberFormat="1" applyFill="1" applyBorder="1"/>
    <xf numFmtId="43" fontId="2" fillId="0" borderId="13" xfId="1" applyFont="1" applyFill="1" applyBorder="1"/>
    <xf numFmtId="0" fontId="2" fillId="0" borderId="28" xfId="2" applyFont="1" applyFill="1" applyBorder="1" applyAlignment="1">
      <alignment vertical="top" wrapText="1"/>
    </xf>
    <xf numFmtId="0" fontId="2" fillId="0" borderId="25" xfId="2" applyFont="1" applyFill="1" applyBorder="1" applyAlignment="1">
      <alignment vertical="top" wrapText="1"/>
    </xf>
    <xf numFmtId="0" fontId="2" fillId="0" borderId="26" xfId="2" applyFont="1" applyFill="1" applyBorder="1" applyAlignment="1">
      <alignment vertical="top" wrapText="1"/>
    </xf>
    <xf numFmtId="0" fontId="2" fillId="0" borderId="21" xfId="2" applyFont="1" applyFill="1" applyBorder="1" applyAlignment="1">
      <alignment vertical="top" wrapText="1"/>
    </xf>
    <xf numFmtId="0" fontId="2" fillId="0" borderId="0" xfId="2" applyFont="1" applyFill="1" applyBorder="1" applyAlignment="1">
      <alignment vertical="top" wrapText="1"/>
    </xf>
    <xf numFmtId="0" fontId="2" fillId="0" borderId="33" xfId="2" applyFont="1" applyFill="1" applyBorder="1" applyAlignment="1">
      <alignment vertical="top" wrapText="1"/>
    </xf>
    <xf numFmtId="4" fontId="2" fillId="0" borderId="8" xfId="2" applyNumberFormat="1" applyFill="1" applyBorder="1"/>
    <xf numFmtId="43" fontId="2" fillId="0" borderId="8" xfId="1" applyFont="1" applyFill="1" applyBorder="1"/>
    <xf numFmtId="0" fontId="2" fillId="5" borderId="1" xfId="2" applyFont="1" applyFill="1" applyBorder="1" applyAlignment="1">
      <alignment horizontal="centerContinuous" vertical="center"/>
    </xf>
    <xf numFmtId="0" fontId="2" fillId="5" borderId="2" xfId="2" applyFont="1" applyFill="1" applyBorder="1" applyAlignment="1">
      <alignment horizontal="centerContinuous" vertical="center"/>
    </xf>
    <xf numFmtId="0" fontId="2" fillId="5" borderId="3" xfId="2" applyFont="1" applyFill="1" applyBorder="1" applyAlignment="1">
      <alignment horizontal="centerContinuous" vertical="center"/>
    </xf>
    <xf numFmtId="3" fontId="2" fillId="5" borderId="3" xfId="2" applyNumberFormat="1" applyFill="1" applyBorder="1"/>
    <xf numFmtId="4" fontId="16" fillId="5" borderId="12" xfId="2" applyNumberFormat="1" applyFont="1" applyFill="1" applyBorder="1"/>
    <xf numFmtId="0" fontId="2" fillId="0" borderId="22" xfId="2" applyFill="1" applyBorder="1"/>
    <xf numFmtId="0" fontId="2" fillId="0" borderId="21" xfId="2" applyFont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4" fontId="16" fillId="0" borderId="0" xfId="2" applyNumberFormat="1" applyFont="1" applyFill="1" applyBorder="1"/>
    <xf numFmtId="0" fontId="2" fillId="0" borderId="33" xfId="2" applyFill="1" applyBorder="1"/>
    <xf numFmtId="0" fontId="2" fillId="0" borderId="0" xfId="2" applyFont="1" applyFill="1" applyBorder="1" applyAlignment="1">
      <alignment horizontal="center"/>
    </xf>
    <xf numFmtId="0" fontId="18" fillId="0" borderId="0" xfId="2" applyFont="1" applyFill="1" applyBorder="1"/>
    <xf numFmtId="0" fontId="18" fillId="0" borderId="0" xfId="2" applyFont="1" applyFill="1" applyBorder="1" applyAlignment="1">
      <alignment horizontal="center"/>
    </xf>
    <xf numFmtId="165" fontId="19" fillId="0" borderId="0" xfId="2" applyNumberFormat="1" applyFont="1" applyFill="1" applyBorder="1"/>
    <xf numFmtId="0" fontId="2" fillId="0" borderId="1" xfId="2" applyFont="1" applyFill="1" applyBorder="1"/>
    <xf numFmtId="0" fontId="2" fillId="0" borderId="2" xfId="2" applyFont="1" applyFill="1" applyBorder="1"/>
    <xf numFmtId="4" fontId="19" fillId="0" borderId="2" xfId="2" applyNumberFormat="1" applyFont="1" applyFill="1" applyBorder="1"/>
    <xf numFmtId="4" fontId="19" fillId="0" borderId="0" xfId="2" applyNumberFormat="1" applyFont="1" applyFill="1"/>
    <xf numFmtId="43" fontId="2" fillId="0" borderId="0" xfId="2" applyNumberFormat="1" applyFill="1"/>
    <xf numFmtId="3" fontId="2" fillId="0" borderId="0" xfId="2" applyNumberFormat="1" applyFill="1"/>
    <xf numFmtId="165" fontId="19" fillId="0" borderId="0" xfId="2" applyNumberFormat="1" applyFont="1" applyFill="1"/>
    <xf numFmtId="169" fontId="7" fillId="0" borderId="13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"/>
    </xf>
    <xf numFmtId="0" fontId="16" fillId="0" borderId="2" xfId="2" applyFont="1" applyFill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23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9" fillId="0" borderId="14" xfId="1" quotePrefix="1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 wrapText="1"/>
    </xf>
    <xf numFmtId="0" fontId="6" fillId="0" borderId="23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"/>
    </xf>
    <xf numFmtId="0" fontId="16" fillId="0" borderId="2" xfId="2" applyFont="1" applyFill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/>
    </xf>
    <xf numFmtId="0" fontId="2" fillId="0" borderId="3" xfId="2" applyFont="1" applyFill="1" applyBorder="1" applyAlignment="1">
      <alignment horizontal="right"/>
    </xf>
    <xf numFmtId="0" fontId="16" fillId="0" borderId="1" xfId="2" applyFont="1" applyFill="1" applyBorder="1" applyAlignment="1">
      <alignment horizontal="center" vertical="center" wrapText="1"/>
    </xf>
    <xf numFmtId="0" fontId="16" fillId="0" borderId="2" xfId="2" applyFont="1" applyFill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15" fillId="4" borderId="1" xfId="2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5" fillId="4" borderId="3" xfId="2" applyFont="1" applyFill="1" applyBorder="1" applyAlignment="1">
      <alignment horizontal="center" vertical="center"/>
    </xf>
    <xf numFmtId="0" fontId="2" fillId="0" borderId="20" xfId="2" applyFont="1" applyFill="1" applyBorder="1" applyAlignment="1">
      <alignment horizontal="center" vertical="center"/>
    </xf>
    <xf numFmtId="0" fontId="2" fillId="0" borderId="19" xfId="2" applyFont="1" applyFill="1" applyBorder="1" applyAlignment="1">
      <alignment horizontal="center" vertical="center"/>
    </xf>
    <xf numFmtId="0" fontId="2" fillId="0" borderId="27" xfId="2" applyFont="1" applyFill="1" applyBorder="1" applyAlignment="1">
      <alignment horizontal="center" vertical="center"/>
    </xf>
    <xf numFmtId="0" fontId="2" fillId="0" borderId="28" xfId="2" applyFont="1" applyFill="1" applyBorder="1" applyAlignment="1">
      <alignment horizontal="center" vertical="center"/>
    </xf>
    <xf numFmtId="0" fontId="2" fillId="0" borderId="25" xfId="2" applyFont="1" applyFill="1" applyBorder="1" applyAlignment="1">
      <alignment horizontal="center" vertical="center"/>
    </xf>
    <xf numFmtId="0" fontId="2" fillId="0" borderId="26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2" fillId="0" borderId="34" xfId="2" applyFont="1" applyFill="1" applyBorder="1" applyAlignment="1">
      <alignment horizontal="center" vertical="center" wrapText="1"/>
    </xf>
    <xf numFmtId="0" fontId="2" fillId="0" borderId="3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 wrapText="1"/>
    </xf>
    <xf numFmtId="15" fontId="16" fillId="0" borderId="20" xfId="2" applyNumberFormat="1" applyFont="1" applyFill="1" applyBorder="1" applyAlignment="1">
      <alignment horizontal="center" vertical="center"/>
    </xf>
    <xf numFmtId="15" fontId="16" fillId="0" borderId="19" xfId="2" applyNumberFormat="1" applyFont="1" applyFill="1" applyBorder="1" applyAlignment="1">
      <alignment horizontal="center" vertical="center"/>
    </xf>
    <xf numFmtId="15" fontId="16" fillId="0" borderId="27" xfId="2" applyNumberFormat="1" applyFont="1" applyFill="1" applyBorder="1" applyAlignment="1">
      <alignment horizontal="center" vertical="center"/>
    </xf>
    <xf numFmtId="15" fontId="16" fillId="0" borderId="28" xfId="2" applyNumberFormat="1" applyFont="1" applyFill="1" applyBorder="1" applyAlignment="1">
      <alignment horizontal="center" vertical="center"/>
    </xf>
    <xf numFmtId="15" fontId="16" fillId="0" borderId="25" xfId="2" applyNumberFormat="1" applyFont="1" applyFill="1" applyBorder="1" applyAlignment="1">
      <alignment horizontal="center" vertical="center"/>
    </xf>
    <xf numFmtId="15" fontId="16" fillId="0" borderId="26" xfId="2" applyNumberFormat="1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 wrapText="1"/>
    </xf>
    <xf numFmtId="0" fontId="6" fillId="0" borderId="23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5" fillId="0" borderId="0" xfId="3" applyFont="1" applyFill="1" applyBorder="1" applyAlignment="1" applyProtection="1">
      <alignment horizontal="center" vertical="center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</cellXfs>
  <cellStyles count="478">
    <cellStyle name="," xfId="14"/>
    <cellStyle name=", 2" xfId="15"/>
    <cellStyle name=", 3" xfId="16"/>
    <cellStyle name=", 4" xfId="17"/>
    <cellStyle name=", 5" xfId="18"/>
    <cellStyle name=", 6" xfId="19"/>
    <cellStyle name=", 7" xfId="20"/>
    <cellStyle name=", 8" xfId="21"/>
    <cellStyle name=", 9" xfId="22"/>
    <cellStyle name=",_ BYR " xfId="23"/>
    <cellStyle name=",_05 AGUSTUS  2011" xfId="24"/>
    <cellStyle name=",_1" xfId="25"/>
    <cellStyle name=",_ABRI TAUPAN" xfId="26"/>
    <cellStyle name=",_BAHAN BAKU (09 JULI 2012)" xfId="27"/>
    <cellStyle name=",_Copy of TIMBANGAN2" xfId="28"/>
    <cellStyle name=",_ISK (13 JUNI 2012)" xfId="29"/>
    <cellStyle name=",_ISK (14 JULI 2012)" xfId="30"/>
    <cellStyle name=",_KOPRA  JULI  2012" xfId="31"/>
    <cellStyle name=",_KOPRA  JULI  2012_1" xfId="32"/>
    <cellStyle name=",_KOPRA  JULI  2012_1_KOPRA  OKTOBER  2012" xfId="33"/>
    <cellStyle name=",_KOPRA  JULI  2012_1_KOPRA FEBRUARI  2013" xfId="34"/>
    <cellStyle name=",_KOPRA  JUNI  2012" xfId="35"/>
    <cellStyle name=",_KOPRA  JUNI  2012_1" xfId="36"/>
    <cellStyle name=",_KOPRA  JUNI  2012_1 2" xfId="37"/>
    <cellStyle name=",_KOPRA  JUNI  2012_1 3" xfId="38"/>
    <cellStyle name=",_KOPRA  JUNI  2012_1 4" xfId="39"/>
    <cellStyle name=",_KOPRA  JUNI  2012_1 5" xfId="40"/>
    <cellStyle name=",_KOPRA  JUNI  2012_1 6" xfId="41"/>
    <cellStyle name=",_KOPRA  JUNI  2012_1 7" xfId="42"/>
    <cellStyle name=",_KOPRA  JUNI  2012_1 8" xfId="43"/>
    <cellStyle name=",_KOPRA  JUNI  2012_1 9" xfId="44"/>
    <cellStyle name=",_KOPRA  JUNI  2012_1_ BYR " xfId="45"/>
    <cellStyle name=",_KOPRA  JUNI  2012_1_1" xfId="46"/>
    <cellStyle name=",_KOPRA  JUNI  2012_1_14 JULI  KB PETAK" xfId="47"/>
    <cellStyle name=",_KOPRA  JUNI  2012_1_ABRI TAUPAN" xfId="48"/>
    <cellStyle name=",_KOPRA  JUNI  2012_1_Copy of TIMBANGAN2" xfId="49"/>
    <cellStyle name=",_KOPRA  JUNI  2012_1_KOPRA  JULI  2012" xfId="50"/>
    <cellStyle name=",_KOPRA  JUNI  2012_1_KOPRA  JULI  2012_1" xfId="51"/>
    <cellStyle name=",_KOPRA  JUNI  2012_1_KOPRA  JULI  2012_1_KOPRA  OKTOBER  2012" xfId="52"/>
    <cellStyle name=",_KOPRA  JUNI  2012_1_KOPRA  JULI  2012_1_KOPRA FEBRUARI  2013" xfId="53"/>
    <cellStyle name=",_KOPRA  JUNI  2012_1_KOPRA  OKTOBER  2012" xfId="54"/>
    <cellStyle name=",_KOPRA  JUNI  2012_1_KOPRA  OKTOBER  2012_KOPRA FEBRUARI  2013" xfId="55"/>
    <cellStyle name=",_KOPRA  JUNI  2012_1_KOPRA FEBRUARI  2013" xfId="56"/>
    <cellStyle name=",_KOPRA  JUNI  2012_1_PT ISK TGL 28  JUNI 2012" xfId="57"/>
    <cellStyle name=",_KOPRA  JUNI  2012_1_TIMBANGAN2" xfId="58"/>
    <cellStyle name=",_KOPRA  JUNI  2012_BAHAN BAKU (09 JULI 2012)" xfId="59"/>
    <cellStyle name=",_KOPRA  JUNI  2012_KOPRA  JUNI  2012" xfId="60"/>
    <cellStyle name=",_KOPRA  OKTOBER  2012" xfId="61"/>
    <cellStyle name=",_KOPRA  OKTOBER  2012_KOPRA FEBRUARI  2013" xfId="62"/>
    <cellStyle name=",_KOPRA FEBRUARI  2013" xfId="63"/>
    <cellStyle name=",_PT ISK TGL 28  JUNI 2012" xfId="64"/>
    <cellStyle name=",_PT.ISK TGL 27  JUNI 2012" xfId="65"/>
    <cellStyle name=",_PT.ISK TGL 28  JUNI 2012" xfId="66"/>
    <cellStyle name=",_TIMBANGAN2" xfId="67"/>
    <cellStyle name=",_Upah Bongkar  TBS ~ MARET 2011" xfId="68"/>
    <cellStyle name=",_Upah Bongkar  TBS ~ MARET 2011 2" xfId="69"/>
    <cellStyle name=",_Upah Bongkar  TBS ~ MARET 2011 3" xfId="70"/>
    <cellStyle name=",_Upah Bongkar  TBS ~ MARET 2011 4" xfId="71"/>
    <cellStyle name=",_Upah Bongkar  TBS ~ MARET 2011 5" xfId="72"/>
    <cellStyle name=",_Upah Bongkar  TBS ~ MARET 2011 6" xfId="73"/>
    <cellStyle name=",_Upah Bongkar  TBS ~ MARET 2011 7" xfId="74"/>
    <cellStyle name=",_Upah Bongkar  TBS ~ MARET 2011 8" xfId="75"/>
    <cellStyle name=",_Upah Bongkar  TBS ~ MARET 2011 9" xfId="76"/>
    <cellStyle name=",_Upah Bongkar  TBS ~ MARET 2011_ BYR " xfId="77"/>
    <cellStyle name=",_Upah Bongkar  TBS ~ MARET 2011_1" xfId="78"/>
    <cellStyle name=",_Upah Bongkar  TBS ~ MARET 2011_ABRI TAUPAN" xfId="79"/>
    <cellStyle name=",_Upah Bongkar  TBS ~ MARET 2011_Copy of TIMBANGAN2" xfId="80"/>
    <cellStyle name=",_Upah Bongkar  TBS ~ MARET 2011_KOPRA  JULI  2012" xfId="81"/>
    <cellStyle name=",_Upah Bongkar  TBS ~ MARET 2011_KOPRA  JULI  2012_1" xfId="82"/>
    <cellStyle name=",_Upah Bongkar  TBS ~ MARET 2011_KOPRA  JULI  2012_1_KOPRA  OKTOBER  2012" xfId="83"/>
    <cellStyle name=",_Upah Bongkar  TBS ~ MARET 2011_KOPRA  JULI  2012_1_KOPRA FEBRUARI  2013" xfId="84"/>
    <cellStyle name=",_Upah Bongkar  TBS ~ MARET 2011_KOPRA  JUNI  2012" xfId="85"/>
    <cellStyle name=",_Upah Bongkar  TBS ~ MARET 2011_KOPRA  JUNI  2012_1" xfId="86"/>
    <cellStyle name=",_Upah Bongkar  TBS ~ MARET 2011_KOPRA  JUNI  2012_1 2" xfId="87"/>
    <cellStyle name=",_Upah Bongkar  TBS ~ MARET 2011_KOPRA  JUNI  2012_1 3" xfId="88"/>
    <cellStyle name=",_Upah Bongkar  TBS ~ MARET 2011_KOPRA  JUNI  2012_1 4" xfId="89"/>
    <cellStyle name=",_Upah Bongkar  TBS ~ MARET 2011_KOPRA  JUNI  2012_1 5" xfId="90"/>
    <cellStyle name=",_Upah Bongkar  TBS ~ MARET 2011_KOPRA  JUNI  2012_1 6" xfId="91"/>
    <cellStyle name=",_Upah Bongkar  TBS ~ MARET 2011_KOPRA  JUNI  2012_1 7" xfId="92"/>
    <cellStyle name=",_Upah Bongkar  TBS ~ MARET 2011_KOPRA  JUNI  2012_1 8" xfId="93"/>
    <cellStyle name=",_Upah Bongkar  TBS ~ MARET 2011_KOPRA  JUNI  2012_1 9" xfId="94"/>
    <cellStyle name=",_Upah Bongkar  TBS ~ MARET 2011_KOPRA  JUNI  2012_1_ BYR " xfId="95"/>
    <cellStyle name=",_Upah Bongkar  TBS ~ MARET 2011_KOPRA  JUNI  2012_1_1" xfId="96"/>
    <cellStyle name=",_Upah Bongkar  TBS ~ MARET 2011_KOPRA  JUNI  2012_1_14 JULI  KB PETAK" xfId="97"/>
    <cellStyle name=",_Upah Bongkar  TBS ~ MARET 2011_KOPRA  JUNI  2012_1_ABRI TAUPAN" xfId="98"/>
    <cellStyle name=",_Upah Bongkar  TBS ~ MARET 2011_KOPRA  JUNI  2012_1_Copy of TIMBANGAN2" xfId="99"/>
    <cellStyle name=",_Upah Bongkar  TBS ~ MARET 2011_KOPRA  JUNI  2012_1_KOPRA  JULI  2012" xfId="100"/>
    <cellStyle name=",_Upah Bongkar  TBS ~ MARET 2011_KOPRA  JUNI  2012_1_KOPRA  JULI  2012_1" xfId="101"/>
    <cellStyle name=",_Upah Bongkar  TBS ~ MARET 2011_KOPRA  JUNI  2012_1_KOPRA  JULI  2012_1_KOPRA  OKTOBER  2012" xfId="102"/>
    <cellStyle name=",_Upah Bongkar  TBS ~ MARET 2011_KOPRA  JUNI  2012_1_KOPRA  JULI  2012_1_KOPRA FEBRUARI  2013" xfId="103"/>
    <cellStyle name=",_Upah Bongkar  TBS ~ MARET 2011_KOPRA  JUNI  2012_1_KOPRA  OKTOBER  2012" xfId="104"/>
    <cellStyle name=",_Upah Bongkar  TBS ~ MARET 2011_KOPRA  JUNI  2012_1_KOPRA  OKTOBER  2012_KOPRA FEBRUARI  2013" xfId="105"/>
    <cellStyle name=",_Upah Bongkar  TBS ~ MARET 2011_KOPRA  JUNI  2012_1_KOPRA FEBRUARI  2013" xfId="106"/>
    <cellStyle name=",_Upah Bongkar  TBS ~ MARET 2011_KOPRA  JUNI  2012_1_PT ISK TGL 28  JUNI 2012" xfId="107"/>
    <cellStyle name=",_Upah Bongkar  TBS ~ MARET 2011_KOPRA  JUNI  2012_1_TIMBANGAN2" xfId="108"/>
    <cellStyle name=",_Upah Bongkar  TBS ~ MARET 2011_KOPRA  JUNI  2012_BAHAN BAKU (09 JULI 2012)" xfId="109"/>
    <cellStyle name=",_Upah Bongkar  TBS ~ MARET 2011_KOPRA  JUNI  2012_KOPRA  JUNI  2012" xfId="110"/>
    <cellStyle name=",_Upah Bongkar  TBS ~ MARET 2011_KOPRA  OKTOBER  2012" xfId="111"/>
    <cellStyle name=",_Upah Bongkar  TBS ~ MARET 2011_KOPRA  OKTOBER  2012_KOPRA FEBRUARI  2013" xfId="112"/>
    <cellStyle name=",_Upah Bongkar  TBS ~ MARET 2011_KOPRA FEBRUARI  2013" xfId="113"/>
    <cellStyle name=",_Upah Bongkar  TBS ~ MARET 2011_PT ISK TGL 28  JUNI 2012" xfId="114"/>
    <cellStyle name=",_Upah Bongkar  TBS ~ MARET 2011_PT.ISK TGL 27  JUNI 2012" xfId="115"/>
    <cellStyle name=",_Upah Bongkar  TBS ~ MARET 2011_PT.ISK TGL 28  JUNI 2012" xfId="116"/>
    <cellStyle name=",_Upah Bongkar  TBS ~ MARET 2011_TIMBANGAN2" xfId="117"/>
    <cellStyle name=",_Upah Bongkar  TBS ~ MARET 2011_Upah Bongkar ~  Agustus 2012" xfId="118"/>
    <cellStyle name=",_Upah Bongkar ~  AGUSTUS 2011" xfId="119"/>
    <cellStyle name=",_Upah Bongkar ~  Agustus 2012" xfId="120"/>
    <cellStyle name=",_Uph Bongkar  ~DES  2010" xfId="121"/>
    <cellStyle name=",_Uph Bongkar  ~DES  2010_ BYR " xfId="122"/>
    <cellStyle name=",_Uph Bongkar  ~DES  2010_1" xfId="123"/>
    <cellStyle name=",_Uph Bongkar  ~DES  2010_ISK (14 JULI 2012)" xfId="124"/>
    <cellStyle name=",_Uph Bongkar  ~DES  2010_KOPRA  JULI  2012" xfId="125"/>
    <cellStyle name=",_Uph Bongkar  ~DES  2010_KOPRA  JUNI  2012" xfId="126"/>
    <cellStyle name=",_Uph Bongkar  ~DES  2010_KOPRA  OKTOBER  2012" xfId="127"/>
    <cellStyle name=",_Uph Bongkar  ~DES  2010_KOPRA FEBRUARI  2013" xfId="128"/>
    <cellStyle name=",_Uph Bongkar  ~DES  2010_Upah Bongkar ~  AGUSTUS 2011" xfId="129"/>
    <cellStyle name=",_Uph Bongkar  ~DES  2010_Upah Bongkar ~  Agustus 2012" xfId="130"/>
    <cellStyle name=",_Uph Bongkar  ~DES  2010_Usulan Pembayaran TBS ~ Agustus 2012" xfId="131"/>
    <cellStyle name=",_Usulan Pembayaran TBS ~ Agustus 2012" xfId="132"/>
    <cellStyle name="?" xfId="133"/>
    <cellStyle name="??" xfId="134"/>
    <cellStyle name="?? 1" xfId="135"/>
    <cellStyle name="?? 2" xfId="136"/>
    <cellStyle name="?? 3" xfId="137"/>
    <cellStyle name="?? 4" xfId="138"/>
    <cellStyle name="????" xfId="139"/>
    <cellStyle name="?????" xfId="140"/>
    <cellStyle name="????? 10" xfId="141"/>
    <cellStyle name="????? 11" xfId="142"/>
    <cellStyle name="????? 12" xfId="143"/>
    <cellStyle name="????? 13" xfId="144"/>
    <cellStyle name="????? 2" xfId="145"/>
    <cellStyle name="????? 3" xfId="146"/>
    <cellStyle name="????? 4" xfId="147"/>
    <cellStyle name="????? 5" xfId="148"/>
    <cellStyle name="????? 6" xfId="149"/>
    <cellStyle name="????? 7" xfId="150"/>
    <cellStyle name="????? 8" xfId="151"/>
    <cellStyle name="????? 9" xfId="152"/>
    <cellStyle name="??????" xfId="153"/>
    <cellStyle name="????_ BYR" xfId="154"/>
    <cellStyle name="??_ BYR" xfId="155"/>
    <cellStyle name="??1" xfId="156"/>
    <cellStyle name="??2" xfId="157"/>
    <cellStyle name="??3" xfId="158"/>
    <cellStyle name="??4" xfId="159"/>
    <cellStyle name="??5" xfId="160"/>
    <cellStyle name="??6" xfId="161"/>
    <cellStyle name="?_ BYR" xfId="162"/>
    <cellStyle name="20% - ??1" xfId="163"/>
    <cellStyle name="20% - ??2" xfId="164"/>
    <cellStyle name="20% - ??3" xfId="165"/>
    <cellStyle name="20% - ??4" xfId="166"/>
    <cellStyle name="20% - ??5" xfId="167"/>
    <cellStyle name="20% - ??6" xfId="168"/>
    <cellStyle name="20% - 輔色1" xfId="169"/>
    <cellStyle name="20% - 輔色2" xfId="170"/>
    <cellStyle name="20% - 輔色3" xfId="171"/>
    <cellStyle name="20% - 輔色4" xfId="172"/>
    <cellStyle name="20% - 輔色5" xfId="173"/>
    <cellStyle name="20% - 輔色6" xfId="174"/>
    <cellStyle name="40% - ??1" xfId="175"/>
    <cellStyle name="40% - ??2" xfId="176"/>
    <cellStyle name="40% - ??3" xfId="177"/>
    <cellStyle name="40% - ??4" xfId="178"/>
    <cellStyle name="40% - ??5" xfId="179"/>
    <cellStyle name="40% - ??6" xfId="180"/>
    <cellStyle name="40% - 輔色1" xfId="181"/>
    <cellStyle name="40% - 輔色2" xfId="182"/>
    <cellStyle name="40% - 輔色3" xfId="183"/>
    <cellStyle name="40% - 輔色4" xfId="184"/>
    <cellStyle name="40% - 輔色5" xfId="185"/>
    <cellStyle name="40% - 輔色6" xfId="186"/>
    <cellStyle name="60% - ??1" xfId="187"/>
    <cellStyle name="60% - ??2" xfId="188"/>
    <cellStyle name="60% - ??3" xfId="189"/>
    <cellStyle name="60% - ??4" xfId="190"/>
    <cellStyle name="60% - ??5" xfId="191"/>
    <cellStyle name="60% - ??6" xfId="192"/>
    <cellStyle name="60% - 輔色1" xfId="193"/>
    <cellStyle name="60% - 輔色2" xfId="194"/>
    <cellStyle name="60% - 輔色3" xfId="195"/>
    <cellStyle name="60% - 輔色4" xfId="196"/>
    <cellStyle name="60% - 輔色5" xfId="197"/>
    <cellStyle name="60% - 輔色6" xfId="198"/>
    <cellStyle name="Comma" xfId="1" builtinId="3"/>
    <cellStyle name="Comma [0] 10" xfId="199"/>
    <cellStyle name="Comma [0] 10 10" xfId="200"/>
    <cellStyle name="Comma [0] 10 2" xfId="7"/>
    <cellStyle name="Comma [0] 10 2 2" xfId="10"/>
    <cellStyle name="Comma [0] 10 3" xfId="201"/>
    <cellStyle name="Comma [0] 10 4" xfId="202"/>
    <cellStyle name="Comma [0] 10 5" xfId="203"/>
    <cellStyle name="Comma [0] 10 6" xfId="204"/>
    <cellStyle name="Comma [0] 10 7" xfId="205"/>
    <cellStyle name="Comma [0] 10 8" xfId="206"/>
    <cellStyle name="Comma [0] 10 9" xfId="207"/>
    <cellStyle name="Comma [0] 11" xfId="208"/>
    <cellStyle name="Comma [0] 12" xfId="209"/>
    <cellStyle name="Comma [0] 13" xfId="210"/>
    <cellStyle name="Comma [0] 14" xfId="211"/>
    <cellStyle name="Comma [0] 14 2" xfId="212"/>
    <cellStyle name="Comma [0] 15" xfId="213"/>
    <cellStyle name="Comma [0] 16" xfId="214"/>
    <cellStyle name="Comma [0] 16 2" xfId="215"/>
    <cellStyle name="Comma [0] 17" xfId="216"/>
    <cellStyle name="Comma [0] 17 2" xfId="217"/>
    <cellStyle name="Comma [0] 18" xfId="218"/>
    <cellStyle name="Comma [0] 19" xfId="219"/>
    <cellStyle name="Comma [0] 2" xfId="220"/>
    <cellStyle name="Comma [0] 2 10" xfId="221"/>
    <cellStyle name="Comma [0] 2 11" xfId="222"/>
    <cellStyle name="Comma [0] 2 12" xfId="223"/>
    <cellStyle name="Comma [0] 2 2" xfId="224"/>
    <cellStyle name="Comma [0] 2 2 2" xfId="225"/>
    <cellStyle name="Comma [0] 2 2 3" xfId="226"/>
    <cellStyle name="Comma [0] 2 2 3 2" xfId="227"/>
    <cellStyle name="Comma [0] 2 3" xfId="228"/>
    <cellStyle name="Comma [0] 2 4" xfId="229"/>
    <cellStyle name="Comma [0] 2 5" xfId="230"/>
    <cellStyle name="Comma [0] 2 6" xfId="231"/>
    <cellStyle name="Comma [0] 2 7" xfId="232"/>
    <cellStyle name="Comma [0] 2 8" xfId="233"/>
    <cellStyle name="Comma [0] 2 9" xfId="234"/>
    <cellStyle name="Comma [0] 20" xfId="235"/>
    <cellStyle name="Comma [0] 21" xfId="236"/>
    <cellStyle name="Comma [0] 21 10" xfId="237"/>
    <cellStyle name="Comma [0] 21 2" xfId="238"/>
    <cellStyle name="Comma [0] 21 2 2" xfId="8"/>
    <cellStyle name="Comma [0] 21 3" xfId="239"/>
    <cellStyle name="Comma [0] 21 4" xfId="240"/>
    <cellStyle name="Comma [0] 21 5" xfId="241"/>
    <cellStyle name="Comma [0] 21 6" xfId="242"/>
    <cellStyle name="Comma [0] 21 7" xfId="243"/>
    <cellStyle name="Comma [0] 21 8" xfId="244"/>
    <cellStyle name="Comma [0] 21 9" xfId="245"/>
    <cellStyle name="Comma [0] 22" xfId="246"/>
    <cellStyle name="Comma [0] 23" xfId="247"/>
    <cellStyle name="Comma [0] 23 2" xfId="248"/>
    <cellStyle name="Comma [0] 24" xfId="249"/>
    <cellStyle name="Comma [0] 3" xfId="250"/>
    <cellStyle name="Comma [0] 3 2" xfId="251"/>
    <cellStyle name="Comma [0] 3 3" xfId="252"/>
    <cellStyle name="Comma [0] 4" xfId="253"/>
    <cellStyle name="Comma [0] 4 10" xfId="254"/>
    <cellStyle name="Comma [0] 4 11" xfId="255"/>
    <cellStyle name="Comma [0] 4 12" xfId="256"/>
    <cellStyle name="Comma [0] 4 13" xfId="257"/>
    <cellStyle name="Comma [0] 4 14" xfId="258"/>
    <cellStyle name="Comma [0] 4 15" xfId="259"/>
    <cellStyle name="Comma [0] 4 2" xfId="260"/>
    <cellStyle name="Comma [0] 4 3" xfId="261"/>
    <cellStyle name="Comma [0] 4 4" xfId="262"/>
    <cellStyle name="Comma [0] 4 5" xfId="263"/>
    <cellStyle name="Comma [0] 4 6" xfId="264"/>
    <cellStyle name="Comma [0] 4 7" xfId="265"/>
    <cellStyle name="Comma [0] 4 8" xfId="266"/>
    <cellStyle name="Comma [0] 4 9" xfId="267"/>
    <cellStyle name="Comma [0] 5" xfId="268"/>
    <cellStyle name="Comma [0] 6" xfId="269"/>
    <cellStyle name="Comma [0] 7" xfId="270"/>
    <cellStyle name="Comma [0] 7 2" xfId="271"/>
    <cellStyle name="Comma [0] 8" xfId="272"/>
    <cellStyle name="Comma [0] 8 2" xfId="273"/>
    <cellStyle name="Comma [0] 9" xfId="274"/>
    <cellStyle name="Comma [0] 9 10" xfId="275"/>
    <cellStyle name="Comma [0] 9 2" xfId="276"/>
    <cellStyle name="Comma [0] 9 3" xfId="277"/>
    <cellStyle name="Comma [0] 9 4" xfId="278"/>
    <cellStyle name="Comma [0] 9 5" xfId="279"/>
    <cellStyle name="Comma [0] 9 6" xfId="280"/>
    <cellStyle name="Comma [0] 9 7" xfId="281"/>
    <cellStyle name="Comma [0] 9 8" xfId="282"/>
    <cellStyle name="Comma [0] 9 9" xfId="283"/>
    <cellStyle name="Comma 10" xfId="284"/>
    <cellStyle name="Comma 10 10" xfId="285"/>
    <cellStyle name="Comma 10 10 2" xfId="286"/>
    <cellStyle name="Comma 10 2" xfId="287"/>
    <cellStyle name="Comma 10 2 2" xfId="9"/>
    <cellStyle name="Comma 10 3" xfId="288"/>
    <cellStyle name="Comma 10 4" xfId="289"/>
    <cellStyle name="Comma 10 5" xfId="290"/>
    <cellStyle name="Comma 10 6" xfId="291"/>
    <cellStyle name="Comma 10 7" xfId="292"/>
    <cellStyle name="Comma 10 8" xfId="293"/>
    <cellStyle name="Comma 10 9" xfId="294"/>
    <cellStyle name="Comma 11" xfId="295"/>
    <cellStyle name="Comma 12" xfId="296"/>
    <cellStyle name="Comma 13" xfId="297"/>
    <cellStyle name="Comma 13 2" xfId="298"/>
    <cellStyle name="Comma 14" xfId="299"/>
    <cellStyle name="Comma 14 2" xfId="300"/>
    <cellStyle name="Comma 15" xfId="301"/>
    <cellStyle name="Comma 16" xfId="302"/>
    <cellStyle name="Comma 17" xfId="303"/>
    <cellStyle name="Comma 18" xfId="304"/>
    <cellStyle name="Comma 19" xfId="305"/>
    <cellStyle name="Comma 19 2" xfId="306"/>
    <cellStyle name="Comma 2" xfId="12"/>
    <cellStyle name="Comma 2 10" xfId="307"/>
    <cellStyle name="Comma 2 11" xfId="308"/>
    <cellStyle name="Comma 2 12" xfId="309"/>
    <cellStyle name="Comma 2 13" xfId="310"/>
    <cellStyle name="Comma 2 2" xfId="13"/>
    <cellStyle name="Comma 2 3" xfId="311"/>
    <cellStyle name="Comma 2 4" xfId="312"/>
    <cellStyle name="Comma 2 5" xfId="313"/>
    <cellStyle name="Comma 2 6" xfId="314"/>
    <cellStyle name="Comma 2 7" xfId="315"/>
    <cellStyle name="Comma 2 8" xfId="316"/>
    <cellStyle name="Comma 2 9" xfId="317"/>
    <cellStyle name="Comma 20" xfId="318"/>
    <cellStyle name="Comma 20 2" xfId="319"/>
    <cellStyle name="Comma 20 3" xfId="320"/>
    <cellStyle name="Comma 21" xfId="321"/>
    <cellStyle name="Comma 24" xfId="322"/>
    <cellStyle name="Comma 24 2" xfId="323"/>
    <cellStyle name="Comma 3" xfId="324"/>
    <cellStyle name="Comma 3 2" xfId="325"/>
    <cellStyle name="Comma 3 3" xfId="326"/>
    <cellStyle name="Comma 4" xfId="327"/>
    <cellStyle name="Comma 4 2" xfId="328"/>
    <cellStyle name="Comma 4 3" xfId="329"/>
    <cellStyle name="Comma 4 4" xfId="330"/>
    <cellStyle name="Comma 4 5" xfId="331"/>
    <cellStyle name="Comma 4 6" xfId="332"/>
    <cellStyle name="Comma 4 7" xfId="333"/>
    <cellStyle name="Comma 4 8" xfId="334"/>
    <cellStyle name="Comma 4 9" xfId="335"/>
    <cellStyle name="Comma 5" xfId="336"/>
    <cellStyle name="Comma 6" xfId="337"/>
    <cellStyle name="Comma 7" xfId="338"/>
    <cellStyle name="Comma 7 2" xfId="339"/>
    <cellStyle name="Comma 8" xfId="340"/>
    <cellStyle name="Comma 8 2" xfId="341"/>
    <cellStyle name="Comma 8 3" xfId="342"/>
    <cellStyle name="Comma 9" xfId="343"/>
    <cellStyle name="Comma 9 2" xfId="344"/>
    <cellStyle name="Comma 9 3" xfId="345"/>
    <cellStyle name="Comma 9 4" xfId="346"/>
    <cellStyle name="Comma 9 5" xfId="347"/>
    <cellStyle name="Comma 9 6" xfId="348"/>
    <cellStyle name="Comma 9 7" xfId="349"/>
    <cellStyle name="Comma 9 8" xfId="350"/>
    <cellStyle name="Comma 9 9" xfId="351"/>
    <cellStyle name="Date" xfId="352"/>
    <cellStyle name="Euro" xfId="353"/>
    <cellStyle name="F2" xfId="354"/>
    <cellStyle name="F3" xfId="355"/>
    <cellStyle name="F4" xfId="356"/>
    <cellStyle name="F5" xfId="357"/>
    <cellStyle name="F6" xfId="358"/>
    <cellStyle name="F7" xfId="359"/>
    <cellStyle name="F8" xfId="360"/>
    <cellStyle name="Fixed" xfId="361"/>
    <cellStyle name="Heading1" xfId="362"/>
    <cellStyle name="Heading2" xfId="363"/>
    <cellStyle name="Hyperlink" xfId="3" builtinId="8"/>
    <cellStyle name="Hyperlink 2" xfId="364"/>
    <cellStyle name="Normal" xfId="0" builtinId="0"/>
    <cellStyle name="Normal 10" xfId="365"/>
    <cellStyle name="Normal 10 2" xfId="366"/>
    <cellStyle name="Normal 10 3" xfId="367"/>
    <cellStyle name="Normal 10 4" xfId="368"/>
    <cellStyle name="Normal 10 5" xfId="369"/>
    <cellStyle name="Normal 10 6" xfId="370"/>
    <cellStyle name="Normal 10 7" xfId="371"/>
    <cellStyle name="Normal 10 8" xfId="372"/>
    <cellStyle name="Normal 10 9" xfId="373"/>
    <cellStyle name="Normal 10_ABRI TAUPAN" xfId="374"/>
    <cellStyle name="Normal 11" xfId="375"/>
    <cellStyle name="Normal 11 2" xfId="5"/>
    <cellStyle name="Normal 11 2 2" xfId="376"/>
    <cellStyle name="Normal 12" xfId="377"/>
    <cellStyle name="Normal 13" xfId="378"/>
    <cellStyle name="Normal 14" xfId="379"/>
    <cellStyle name="Normal 15" xfId="380"/>
    <cellStyle name="Normal 16" xfId="381"/>
    <cellStyle name="Normal 17" xfId="382"/>
    <cellStyle name="Normal 18" xfId="383"/>
    <cellStyle name="Normal 19" xfId="384"/>
    <cellStyle name="Normal 2" xfId="2"/>
    <cellStyle name="Normal 2 10" xfId="385"/>
    <cellStyle name="Normal 2 11" xfId="386"/>
    <cellStyle name="Normal 2 12" xfId="387"/>
    <cellStyle name="Normal 2 2" xfId="388"/>
    <cellStyle name="Normal 2 3" xfId="389"/>
    <cellStyle name="Normal 2 4" xfId="390"/>
    <cellStyle name="Normal 2 5" xfId="391"/>
    <cellStyle name="Normal 2 6" xfId="392"/>
    <cellStyle name="Normal 2 7" xfId="393"/>
    <cellStyle name="Normal 2 8" xfId="394"/>
    <cellStyle name="Normal 2 9" xfId="395"/>
    <cellStyle name="Normal 2_ BYR " xfId="396"/>
    <cellStyle name="Normal 20" xfId="397"/>
    <cellStyle name="Normal 21" xfId="398"/>
    <cellStyle name="Normal 22" xfId="399"/>
    <cellStyle name="Normal 23" xfId="400"/>
    <cellStyle name="Normal 23 2" xfId="401"/>
    <cellStyle name="Normal 24" xfId="402"/>
    <cellStyle name="Normal 25" xfId="403"/>
    <cellStyle name="Normal 26" xfId="404"/>
    <cellStyle name="Normal 27" xfId="405"/>
    <cellStyle name="Normal 28" xfId="406"/>
    <cellStyle name="Normal 3" xfId="407"/>
    <cellStyle name="Normal 3 17" xfId="408"/>
    <cellStyle name="Normal 3 2" xfId="409"/>
    <cellStyle name="Normal 3_ BYR " xfId="410"/>
    <cellStyle name="Normal 4" xfId="411"/>
    <cellStyle name="Normal 5" xfId="412"/>
    <cellStyle name="Normal 5 2" xfId="413"/>
    <cellStyle name="Normal 5 3" xfId="414"/>
    <cellStyle name="Normal 5 4" xfId="415"/>
    <cellStyle name="Normal 5 5" xfId="416"/>
    <cellStyle name="Normal 5 6" xfId="417"/>
    <cellStyle name="Normal 5 7" xfId="418"/>
    <cellStyle name="Normal 5 8" xfId="419"/>
    <cellStyle name="Normal 5 9" xfId="420"/>
    <cellStyle name="Normal 5_ABRI TAUPAN" xfId="421"/>
    <cellStyle name="Normal 6" xfId="422"/>
    <cellStyle name="Normal 7" xfId="423"/>
    <cellStyle name="Normal 8" xfId="424"/>
    <cellStyle name="Normal 8 2" xfId="425"/>
    <cellStyle name="Normal 8 2 10" xfId="426"/>
    <cellStyle name="Normal 8 2 11" xfId="427"/>
    <cellStyle name="Normal 8 2 12" xfId="428"/>
    <cellStyle name="Normal 8 2 13" xfId="429"/>
    <cellStyle name="Normal 8 2 14" xfId="430"/>
    <cellStyle name="Normal 8 2 2" xfId="431"/>
    <cellStyle name="Normal 8 2 3" xfId="432"/>
    <cellStyle name="Normal 8 2 4" xfId="433"/>
    <cellStyle name="Normal 8 2 5" xfId="434"/>
    <cellStyle name="Normal 8 2 6" xfId="435"/>
    <cellStyle name="Normal 8 2 7" xfId="436"/>
    <cellStyle name="Normal 8 2 8" xfId="437"/>
    <cellStyle name="Normal 8 2 9" xfId="438"/>
    <cellStyle name="Normal 9" xfId="439"/>
    <cellStyle name="Normal 9 2" xfId="440"/>
    <cellStyle name="Normal 9_ BYR " xfId="441"/>
    <cellStyle name="Normal_KB-FEB 2 2" xfId="4"/>
    <cellStyle name="Normal_KB-FEB 2 2 2" xfId="11"/>
    <cellStyle name="Normal_KPR-FEB 2 2 2 2" xfId="6"/>
    <cellStyle name="times new roman" xfId="442"/>
    <cellStyle name="中等" xfId="443"/>
    <cellStyle name="備註" xfId="444"/>
    <cellStyle name="合計" xfId="445"/>
    <cellStyle name="壞" xfId="446"/>
    <cellStyle name="好" xfId="447"/>
    <cellStyle name="標題" xfId="448"/>
    <cellStyle name="標題 1" xfId="449"/>
    <cellStyle name="標題 2" xfId="450"/>
    <cellStyle name="標題 3" xfId="451"/>
    <cellStyle name="標題 4" xfId="452"/>
    <cellStyle name="檢查儲存格" xfId="453"/>
    <cellStyle name="檢查儲存格 10" xfId="454"/>
    <cellStyle name="檢查儲存格 11" xfId="455"/>
    <cellStyle name="檢查儲存格 12" xfId="456"/>
    <cellStyle name="檢查儲存格 13" xfId="457"/>
    <cellStyle name="檢查儲存格 2" xfId="458"/>
    <cellStyle name="檢查儲存格 3" xfId="459"/>
    <cellStyle name="檢查儲存格 4" xfId="460"/>
    <cellStyle name="檢查儲存格 5" xfId="461"/>
    <cellStyle name="檢查儲存格 6" xfId="462"/>
    <cellStyle name="檢查儲存格 7" xfId="463"/>
    <cellStyle name="檢查儲存格 8" xfId="464"/>
    <cellStyle name="檢查儲存格 9" xfId="465"/>
    <cellStyle name="計算方式" xfId="466"/>
    <cellStyle name="說明文字" xfId="467"/>
    <cellStyle name="警告文字" xfId="468"/>
    <cellStyle name="輔色1" xfId="469"/>
    <cellStyle name="輔色2" xfId="470"/>
    <cellStyle name="輔色3" xfId="471"/>
    <cellStyle name="輔色4" xfId="472"/>
    <cellStyle name="輔色5" xfId="473"/>
    <cellStyle name="輔色6" xfId="474"/>
    <cellStyle name="輸入" xfId="475"/>
    <cellStyle name="輸出" xfId="476"/>
    <cellStyle name="連結的儲存格" xfId="477"/>
  </cellStyles>
  <dxfs count="8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66FF"/>
        </patternFill>
      </fill>
    </dxf>
    <dxf>
      <fill>
        <patternFill>
          <bgColor rgb="FF66CCFF"/>
        </patternFill>
      </fill>
    </dxf>
    <dxf>
      <fill>
        <patternFill>
          <bgColor theme="6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66FF99"/>
        </patternFill>
      </fill>
    </dxf>
    <dxf>
      <fill>
        <patternFill>
          <bgColor rgb="FF669900"/>
        </patternFill>
      </fill>
    </dxf>
    <dxf>
      <fill>
        <patternFill>
          <bgColor rgb="FF6666FF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66FF"/>
        </patternFill>
      </fill>
    </dxf>
    <dxf>
      <fill>
        <patternFill>
          <bgColor rgb="FF66CCFF"/>
        </patternFill>
      </fill>
    </dxf>
    <dxf>
      <fill>
        <patternFill>
          <bgColor theme="6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66FF99"/>
        </patternFill>
      </fill>
    </dxf>
    <dxf>
      <fill>
        <patternFill>
          <bgColor rgb="FF669900"/>
        </patternFill>
      </fill>
    </dxf>
    <dxf>
      <fill>
        <patternFill>
          <bgColor rgb="FF6666FF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66FF"/>
        </patternFill>
      </fill>
    </dxf>
    <dxf>
      <fill>
        <patternFill>
          <bgColor rgb="FF66CCFF"/>
        </patternFill>
      </fill>
    </dxf>
    <dxf>
      <fill>
        <patternFill>
          <bgColor theme="6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66FF99"/>
        </patternFill>
      </fill>
    </dxf>
    <dxf>
      <fill>
        <patternFill>
          <bgColor rgb="FF669900"/>
        </patternFill>
      </fill>
    </dxf>
    <dxf>
      <fill>
        <patternFill>
          <bgColor rgb="FF6666FF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'aas';%20'mp_dept';%20'inda@sarimas.local'?subject=KB%20PETAK%20??%20JULI%202019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'aas';%20'mp_dept';%20'inda@sarimas.local'?subject=KB%20PETAK%20??%20JULI%202019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'aas';%20'mp_dept';%20'inda@sarimas.local'?subject=KB%20PETAK%20??%20JULI%202019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393"/>
  <sheetViews>
    <sheetView tabSelected="1" zoomScale="85" zoomScaleNormal="85" workbookViewId="0"/>
  </sheetViews>
  <sheetFormatPr defaultRowHeight="12.75"/>
  <cols>
    <col min="1" max="1" width="5.140625" style="78" customWidth="1"/>
    <col min="2" max="2" width="15.7109375" style="78" customWidth="1"/>
    <col min="3" max="3" width="5.42578125" style="78" customWidth="1"/>
    <col min="4" max="4" width="7.5703125" style="78" customWidth="1"/>
    <col min="5" max="5" width="38" style="78" customWidth="1"/>
    <col min="6" max="6" width="14" style="78" customWidth="1"/>
    <col min="7" max="7" width="11" style="78" customWidth="1"/>
    <col min="8" max="8" width="12.5703125" style="78" customWidth="1"/>
    <col min="9" max="9" width="13.5703125" style="78" customWidth="1"/>
    <col min="10" max="10" width="12.28515625" style="78" customWidth="1"/>
    <col min="11" max="11" width="11.85546875" style="78" customWidth="1"/>
    <col min="12" max="12" width="8" style="78" customWidth="1"/>
    <col min="13" max="13" width="11.7109375" style="78" customWidth="1"/>
    <col min="14" max="14" width="11.85546875" style="78" customWidth="1"/>
    <col min="15" max="15" width="10" style="78" customWidth="1"/>
    <col min="16" max="16" width="9.140625" style="1"/>
    <col min="17" max="17" width="10.28515625" style="1" bestFit="1" customWidth="1"/>
    <col min="18" max="16384" width="9.140625" style="1"/>
  </cols>
  <sheetData>
    <row r="2" spans="1:20" ht="25.5" customHeight="1">
      <c r="A2" s="273" t="s">
        <v>0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5"/>
      <c r="Q2" s="276" t="s">
        <v>1</v>
      </c>
      <c r="R2" s="276"/>
      <c r="S2" s="1" t="s">
        <v>2</v>
      </c>
      <c r="T2" s="1" t="s">
        <v>3</v>
      </c>
    </row>
    <row r="3" spans="1:20" ht="15" customHeight="1">
      <c r="A3" s="260" t="s">
        <v>4</v>
      </c>
      <c r="B3" s="260" t="s">
        <v>5</v>
      </c>
      <c r="C3" s="260" t="s">
        <v>6</v>
      </c>
      <c r="D3" s="222" t="s">
        <v>7</v>
      </c>
      <c r="E3" s="271" t="s">
        <v>8</v>
      </c>
      <c r="F3" s="271" t="s">
        <v>9</v>
      </c>
      <c r="G3" s="222" t="s">
        <v>10</v>
      </c>
      <c r="H3" s="271" t="s">
        <v>11</v>
      </c>
      <c r="I3" s="222" t="s">
        <v>12</v>
      </c>
      <c r="J3" s="222" t="s">
        <v>12</v>
      </c>
      <c r="K3" s="222" t="s">
        <v>12</v>
      </c>
      <c r="L3" s="258" t="s">
        <v>13</v>
      </c>
      <c r="M3" s="259"/>
      <c r="N3" s="222" t="s">
        <v>12</v>
      </c>
      <c r="O3" s="271" t="s">
        <v>14</v>
      </c>
      <c r="S3" s="1">
        <f>COUNTIFS(R:R,S2)</f>
        <v>0</v>
      </c>
      <c r="T3" s="1">
        <f>COUNTIFS(R:R,T2)</f>
        <v>1</v>
      </c>
    </row>
    <row r="4" spans="1:20" ht="15" customHeight="1">
      <c r="A4" s="277"/>
      <c r="B4" s="277"/>
      <c r="C4" s="277"/>
      <c r="D4" s="223" t="s">
        <v>15</v>
      </c>
      <c r="E4" s="278"/>
      <c r="F4" s="278"/>
      <c r="G4" s="223" t="s">
        <v>16</v>
      </c>
      <c r="H4" s="278"/>
      <c r="I4" s="223" t="s">
        <v>17</v>
      </c>
      <c r="J4" s="223" t="s">
        <v>18</v>
      </c>
      <c r="K4" s="223" t="s">
        <v>19</v>
      </c>
      <c r="L4" s="4" t="s">
        <v>20</v>
      </c>
      <c r="M4" s="5" t="s">
        <v>21</v>
      </c>
      <c r="N4" s="223" t="s">
        <v>22</v>
      </c>
      <c r="O4" s="278"/>
    </row>
    <row r="5" spans="1:20" ht="15" customHeight="1">
      <c r="A5" s="224">
        <v>1</v>
      </c>
      <c r="B5" s="224">
        <v>2</v>
      </c>
      <c r="C5" s="224">
        <v>3</v>
      </c>
      <c r="D5" s="224">
        <v>4</v>
      </c>
      <c r="E5" s="224">
        <v>5</v>
      </c>
      <c r="F5" s="224">
        <v>6</v>
      </c>
      <c r="G5" s="224">
        <v>7</v>
      </c>
      <c r="H5" s="224">
        <v>8</v>
      </c>
      <c r="I5" s="224">
        <v>9</v>
      </c>
      <c r="J5" s="224">
        <v>10</v>
      </c>
      <c r="K5" s="224">
        <v>11</v>
      </c>
      <c r="L5" s="224">
        <v>12</v>
      </c>
      <c r="M5" s="224">
        <v>13</v>
      </c>
      <c r="N5" s="224">
        <v>14</v>
      </c>
      <c r="O5" s="224">
        <v>15</v>
      </c>
    </row>
    <row r="6" spans="1:20" ht="15" customHeight="1">
      <c r="A6" s="7">
        <f>ROW()-5</f>
        <v>1</v>
      </c>
      <c r="B6" s="207">
        <v>43923</v>
      </c>
      <c r="C6" s="9" t="s">
        <v>97</v>
      </c>
      <c r="D6" s="10" t="s">
        <v>98</v>
      </c>
      <c r="E6" s="10" t="s">
        <v>99</v>
      </c>
      <c r="F6" s="11" t="s">
        <v>93</v>
      </c>
      <c r="G6" s="12" t="s">
        <v>94</v>
      </c>
      <c r="H6" s="13" t="s">
        <v>91</v>
      </c>
      <c r="I6" s="14">
        <v>7180</v>
      </c>
      <c r="J6" s="14">
        <v>3940</v>
      </c>
      <c r="K6" s="15">
        <f t="shared" ref="K6" si="0">+I6-J6</f>
        <v>3240</v>
      </c>
      <c r="L6" s="16">
        <v>6</v>
      </c>
      <c r="M6" s="17">
        <f t="shared" ref="M6" si="1">K6*L6%</f>
        <v>194.4</v>
      </c>
      <c r="N6" s="17">
        <f t="shared" ref="N6" si="2">K6-M6</f>
        <v>3045.6</v>
      </c>
      <c r="O6" s="18" t="s">
        <v>69</v>
      </c>
      <c r="Q6" s="19">
        <f>COUNTIFS($O$6:$O$6,O6)</f>
        <v>1</v>
      </c>
      <c r="R6" s="1" t="str">
        <f>IFERROR(IF(FIND("/KM",E6)&gt;0,"LAUT"),"DARAT")</f>
        <v>LAUT</v>
      </c>
    </row>
    <row r="7" spans="1:20" ht="15" customHeight="1">
      <c r="A7" s="21"/>
      <c r="B7" s="22"/>
      <c r="C7" s="23"/>
      <c r="D7" s="23"/>
      <c r="E7" s="23"/>
      <c r="F7" s="24"/>
      <c r="G7" s="25"/>
      <c r="H7" s="26"/>
      <c r="I7" s="27">
        <f>SUM(I6:I6)</f>
        <v>7180</v>
      </c>
      <c r="J7" s="27">
        <f>SUM(J6:J6)</f>
        <v>3940</v>
      </c>
      <c r="K7" s="27">
        <f>SUM(K6:K6)</f>
        <v>3240</v>
      </c>
      <c r="L7" s="27">
        <f t="shared" ref="L7" si="3">IFERROR(M7/K7%,0)</f>
        <v>6</v>
      </c>
      <c r="M7" s="27">
        <f>SUM(M6:M6)</f>
        <v>194.4</v>
      </c>
      <c r="N7" s="27">
        <f>SUM(N6:N6)</f>
        <v>3045.6</v>
      </c>
      <c r="O7" s="28"/>
    </row>
    <row r="8" spans="1:20" ht="15" customHeight="1">
      <c r="A8" s="21"/>
      <c r="B8" s="29"/>
      <c r="C8" s="29"/>
      <c r="D8" s="29"/>
      <c r="E8" s="29"/>
      <c r="F8" s="30"/>
      <c r="G8" s="31" t="s">
        <v>24</v>
      </c>
      <c r="H8" s="31"/>
      <c r="I8" s="32">
        <f>IFERROR(SUMIFS(I6:I6,$R$6:$R$6,"DARAT")-I10,0)</f>
        <v>0</v>
      </c>
      <c r="J8" s="32">
        <f>IFERROR(SUMIFS(J6:J6,$R$6:$R$6,"DARAT")-J10,0)</f>
        <v>0</v>
      </c>
      <c r="K8" s="32">
        <f>IFERROR(SUMIFS(K6:K6,$R$6:$R$6,"DARAT")-K10,0)</f>
        <v>0</v>
      </c>
      <c r="L8" s="32">
        <f>IFERROR(M8/K8%,0)</f>
        <v>0</v>
      </c>
      <c r="M8" s="32">
        <f>IFERROR(SUMIFS(M6:M6,$R$6:$R$6,"DARAT")-M10,0)</f>
        <v>0</v>
      </c>
      <c r="N8" s="32">
        <f>IFERROR(SUMIFS(N6:N6,$R$6:$R$6,"DARAT")-N10,0)</f>
        <v>0</v>
      </c>
      <c r="O8" s="33"/>
    </row>
    <row r="9" spans="1:20" ht="15" customHeight="1">
      <c r="A9" s="21"/>
      <c r="B9" s="34"/>
      <c r="C9" s="34"/>
      <c r="D9" s="34"/>
      <c r="E9" s="34"/>
      <c r="F9" s="35"/>
      <c r="G9" s="36" t="s">
        <v>25</v>
      </c>
      <c r="H9" s="36"/>
      <c r="I9" s="37">
        <f>IFERROR(SUMIFS(I6:I6,$R$6:$R$6,"LAUT")-I11,0)</f>
        <v>7180</v>
      </c>
      <c r="J9" s="37">
        <f>IFERROR(SUMIFS(J6:J6,$R$6:$R$6,"LAUT")-J11,0)</f>
        <v>3940</v>
      </c>
      <c r="K9" s="37">
        <f>IFERROR(SUMIFS(K6:K6,$R$6:$R$6,"LAUT")-K11,0)</f>
        <v>3240</v>
      </c>
      <c r="L9" s="37">
        <f t="shared" ref="L9:L11" si="4">IFERROR(M9/K9%,0)</f>
        <v>6</v>
      </c>
      <c r="M9" s="37">
        <f>IFERROR(SUMIFS(M6:M6,$R$6:$R$6,"LAUT")-M11,0)</f>
        <v>194.4</v>
      </c>
      <c r="N9" s="37">
        <f>IFERROR(SUMIFS(N6:N6,$R$6:$R$6,"LAUT")-N11,0)</f>
        <v>3045.6</v>
      </c>
      <c r="O9" s="38"/>
    </row>
    <row r="10" spans="1:20" ht="15" customHeight="1">
      <c r="A10" s="21"/>
      <c r="B10" s="34"/>
      <c r="C10" s="34"/>
      <c r="D10" s="34"/>
      <c r="E10" s="34"/>
      <c r="F10" s="35"/>
      <c r="G10" s="36" t="s">
        <v>26</v>
      </c>
      <c r="H10" s="36"/>
      <c r="I10" s="37">
        <f>SUMIFS(I6:I6,$L$6:$L$6,0,$R$6:$R$6,"DARAT")</f>
        <v>0</v>
      </c>
      <c r="J10" s="37">
        <f>SUMIFS(J6:J6,$L$6:$L$6,0,$R$6:$R$6,"DARAT")</f>
        <v>0</v>
      </c>
      <c r="K10" s="37">
        <f>SUMIFS(K6:K6,$L$6:$L$6,0,$R$6:$R$6,"DARAT")</f>
        <v>0</v>
      </c>
      <c r="L10" s="37">
        <f t="shared" si="4"/>
        <v>0</v>
      </c>
      <c r="M10" s="37">
        <f>SUMIFS(M6:M6,$L$6:$L$6,0,$R$6:$R$6,"DARAT")</f>
        <v>0</v>
      </c>
      <c r="N10" s="37">
        <f>SUMIFS(N6:N6,$L$6:$L$6,0,$R$6:$R$6,"DARAT")</f>
        <v>0</v>
      </c>
      <c r="O10" s="38"/>
    </row>
    <row r="11" spans="1:20" ht="15" customHeight="1">
      <c r="A11" s="21"/>
      <c r="B11" s="34"/>
      <c r="C11" s="34"/>
      <c r="D11" s="34"/>
      <c r="E11" s="34"/>
      <c r="F11" s="35"/>
      <c r="G11" s="39" t="s">
        <v>27</v>
      </c>
      <c r="H11" s="39"/>
      <c r="I11" s="40">
        <f>SUMIFS(I6:I6,$L$6:$L$6,0,$R$6:$R$6,"LAUT")</f>
        <v>0</v>
      </c>
      <c r="J11" s="40">
        <f>SUMIFS(J6:J6,$L$6:$L$6,0,$R$6:$R$6,"LAUT")</f>
        <v>0</v>
      </c>
      <c r="K11" s="40">
        <f>SUMIFS(K6:K6,$L$6:$L$6,0,$R$6:$R$6,"LAUT")</f>
        <v>0</v>
      </c>
      <c r="L11" s="40">
        <f t="shared" si="4"/>
        <v>0</v>
      </c>
      <c r="M11" s="40">
        <f>SUMIFS(M6:M6,$L$6:$L$6,0,$R$6:$R$6,"LAUT")</f>
        <v>0</v>
      </c>
      <c r="N11" s="40">
        <f>SUMIFS(N6:N6,$L$6:$L$6,0,$R$6:$R$6,"LAUT")</f>
        <v>0</v>
      </c>
      <c r="O11" s="38"/>
    </row>
    <row r="12" spans="1:20" s="46" customFormat="1" ht="12.75" hidden="1" customHeight="1">
      <c r="A12" s="21"/>
      <c r="B12" s="41"/>
      <c r="C12" s="41"/>
      <c r="D12" s="41"/>
      <c r="E12" s="41"/>
      <c r="F12" s="35"/>
      <c r="G12" s="35"/>
      <c r="H12" s="42"/>
      <c r="I12" s="43"/>
      <c r="J12" s="43"/>
      <c r="K12" s="43"/>
      <c r="L12" s="44"/>
      <c r="M12" s="43"/>
      <c r="N12" s="43"/>
      <c r="O12" s="45"/>
    </row>
    <row r="13" spans="1:20" s="46" customFormat="1" ht="15" hidden="1" customHeight="1">
      <c r="A13" s="264" t="s">
        <v>4</v>
      </c>
      <c r="B13" s="264" t="s">
        <v>5</v>
      </c>
      <c r="C13" s="271" t="s">
        <v>6</v>
      </c>
      <c r="D13" s="224" t="s">
        <v>7</v>
      </c>
      <c r="E13" s="271" t="s">
        <v>8</v>
      </c>
      <c r="F13" s="271" t="s">
        <v>9</v>
      </c>
      <c r="G13" s="224" t="s">
        <v>10</v>
      </c>
      <c r="H13" s="271" t="s">
        <v>11</v>
      </c>
      <c r="I13" s="224" t="s">
        <v>12</v>
      </c>
      <c r="J13" s="224" t="s">
        <v>12</v>
      </c>
      <c r="K13" s="224" t="s">
        <v>12</v>
      </c>
      <c r="L13" s="262" t="s">
        <v>13</v>
      </c>
      <c r="M13" s="263"/>
      <c r="N13" s="224" t="s">
        <v>12</v>
      </c>
      <c r="O13" s="264" t="s">
        <v>14</v>
      </c>
    </row>
    <row r="14" spans="1:20" s="46" customFormat="1" ht="15" hidden="1" customHeight="1">
      <c r="A14" s="264"/>
      <c r="B14" s="264"/>
      <c r="C14" s="272"/>
      <c r="D14" s="224" t="s">
        <v>15</v>
      </c>
      <c r="E14" s="272"/>
      <c r="F14" s="272"/>
      <c r="G14" s="224" t="s">
        <v>16</v>
      </c>
      <c r="H14" s="272"/>
      <c r="I14" s="224" t="s">
        <v>17</v>
      </c>
      <c r="J14" s="224" t="s">
        <v>18</v>
      </c>
      <c r="K14" s="224" t="s">
        <v>19</v>
      </c>
      <c r="L14" s="224" t="s">
        <v>20</v>
      </c>
      <c r="M14" s="224" t="s">
        <v>21</v>
      </c>
      <c r="N14" s="224" t="s">
        <v>22</v>
      </c>
      <c r="O14" s="264"/>
    </row>
    <row r="15" spans="1:20" s="46" customFormat="1" ht="15" hidden="1" customHeight="1">
      <c r="A15" s="224">
        <v>1</v>
      </c>
      <c r="B15" s="224">
        <v>2</v>
      </c>
      <c r="C15" s="224">
        <v>3</v>
      </c>
      <c r="D15" s="224">
        <v>4</v>
      </c>
      <c r="E15" s="224">
        <v>5</v>
      </c>
      <c r="F15" s="224">
        <v>6</v>
      </c>
      <c r="G15" s="224">
        <v>7</v>
      </c>
      <c r="H15" s="224">
        <v>8</v>
      </c>
      <c r="I15" s="224">
        <v>9</v>
      </c>
      <c r="J15" s="224">
        <v>10</v>
      </c>
      <c r="K15" s="224">
        <v>11</v>
      </c>
      <c r="L15" s="47">
        <v>12</v>
      </c>
      <c r="M15" s="47">
        <v>13</v>
      </c>
      <c r="N15" s="224">
        <v>14</v>
      </c>
      <c r="O15" s="224">
        <v>15</v>
      </c>
    </row>
    <row r="16" spans="1:20" ht="15" hidden="1" customHeight="1">
      <c r="A16" s="7">
        <v>1</v>
      </c>
      <c r="B16" s="8">
        <f>B6</f>
        <v>43923</v>
      </c>
      <c r="C16" s="9"/>
      <c r="D16" s="10"/>
      <c r="E16" s="10"/>
      <c r="F16" s="11"/>
      <c r="G16" s="12"/>
      <c r="H16" s="13"/>
      <c r="I16" s="14"/>
      <c r="J16" s="14"/>
      <c r="K16" s="15"/>
      <c r="L16" s="16">
        <v>0</v>
      </c>
      <c r="M16" s="48">
        <f t="shared" ref="M16:M22" si="5">K16*L16%</f>
        <v>0</v>
      </c>
      <c r="N16" s="48">
        <f t="shared" ref="N16:N22" si="6">K16-M16</f>
        <v>0</v>
      </c>
      <c r="O16" s="18" t="str">
        <f>IF(E16="","","Bersabut/B.L")</f>
        <v/>
      </c>
    </row>
    <row r="17" spans="1:15" ht="15" hidden="1" customHeight="1">
      <c r="A17" s="7">
        <f>+A16+1</f>
        <v>2</v>
      </c>
      <c r="B17" s="20"/>
      <c r="C17" s="9"/>
      <c r="D17" s="10"/>
      <c r="E17" s="10"/>
      <c r="F17" s="11"/>
      <c r="G17" s="12"/>
      <c r="H17" s="13"/>
      <c r="I17" s="14"/>
      <c r="J17" s="14"/>
      <c r="K17" s="15"/>
      <c r="L17" s="16">
        <v>0</v>
      </c>
      <c r="M17" s="48">
        <f t="shared" si="5"/>
        <v>0</v>
      </c>
      <c r="N17" s="48">
        <f t="shared" si="6"/>
        <v>0</v>
      </c>
      <c r="O17" s="18" t="str">
        <f t="shared" ref="O17:O25" si="7">IF(E17="","","Bersabut/B.L")</f>
        <v/>
      </c>
    </row>
    <row r="18" spans="1:15" ht="15" hidden="1" customHeight="1">
      <c r="A18" s="7">
        <f t="shared" ref="A18:A25" si="8">+A17+1</f>
        <v>3</v>
      </c>
      <c r="B18" s="20"/>
      <c r="C18" s="9"/>
      <c r="D18" s="10"/>
      <c r="E18" s="10"/>
      <c r="F18" s="11"/>
      <c r="G18" s="12"/>
      <c r="H18" s="13"/>
      <c r="I18" s="14"/>
      <c r="J18" s="14"/>
      <c r="K18" s="15"/>
      <c r="L18" s="16">
        <v>0</v>
      </c>
      <c r="M18" s="48">
        <f t="shared" si="5"/>
        <v>0</v>
      </c>
      <c r="N18" s="48">
        <f t="shared" si="6"/>
        <v>0</v>
      </c>
      <c r="O18" s="18" t="str">
        <f t="shared" si="7"/>
        <v/>
      </c>
    </row>
    <row r="19" spans="1:15" ht="15" hidden="1" customHeight="1">
      <c r="A19" s="7">
        <f t="shared" si="8"/>
        <v>4</v>
      </c>
      <c r="B19" s="20"/>
      <c r="C19" s="9"/>
      <c r="D19" s="10"/>
      <c r="E19" s="10"/>
      <c r="F19" s="11"/>
      <c r="G19" s="12"/>
      <c r="H19" s="13"/>
      <c r="I19" s="14"/>
      <c r="J19" s="14"/>
      <c r="K19" s="15"/>
      <c r="L19" s="16">
        <v>0</v>
      </c>
      <c r="M19" s="48">
        <f t="shared" si="5"/>
        <v>0</v>
      </c>
      <c r="N19" s="48">
        <f t="shared" si="6"/>
        <v>0</v>
      </c>
      <c r="O19" s="18" t="str">
        <f t="shared" si="7"/>
        <v/>
      </c>
    </row>
    <row r="20" spans="1:15" ht="15" hidden="1" customHeight="1">
      <c r="A20" s="7">
        <f t="shared" si="8"/>
        <v>5</v>
      </c>
      <c r="B20" s="20"/>
      <c r="C20" s="9"/>
      <c r="D20" s="10"/>
      <c r="E20" s="10"/>
      <c r="F20" s="11"/>
      <c r="G20" s="12"/>
      <c r="H20" s="13"/>
      <c r="I20" s="14"/>
      <c r="J20" s="14"/>
      <c r="K20" s="15"/>
      <c r="L20" s="16">
        <v>0</v>
      </c>
      <c r="M20" s="48">
        <f t="shared" si="5"/>
        <v>0</v>
      </c>
      <c r="N20" s="48">
        <f t="shared" si="6"/>
        <v>0</v>
      </c>
      <c r="O20" s="18" t="str">
        <f t="shared" si="7"/>
        <v/>
      </c>
    </row>
    <row r="21" spans="1:15" ht="15" hidden="1" customHeight="1">
      <c r="A21" s="7">
        <f t="shared" si="8"/>
        <v>6</v>
      </c>
      <c r="B21" s="20"/>
      <c r="C21" s="9"/>
      <c r="D21" s="10"/>
      <c r="E21" s="10"/>
      <c r="F21" s="11"/>
      <c r="G21" s="12"/>
      <c r="H21" s="13"/>
      <c r="I21" s="14"/>
      <c r="J21" s="14"/>
      <c r="K21" s="15"/>
      <c r="L21" s="16">
        <v>0</v>
      </c>
      <c r="M21" s="48">
        <f t="shared" si="5"/>
        <v>0</v>
      </c>
      <c r="N21" s="48">
        <f t="shared" si="6"/>
        <v>0</v>
      </c>
      <c r="O21" s="18" t="str">
        <f t="shared" si="7"/>
        <v/>
      </c>
    </row>
    <row r="22" spans="1:15" ht="15" hidden="1" customHeight="1">
      <c r="A22" s="7">
        <f t="shared" si="8"/>
        <v>7</v>
      </c>
      <c r="B22" s="20"/>
      <c r="C22" s="9"/>
      <c r="D22" s="10"/>
      <c r="E22" s="10"/>
      <c r="F22" s="11"/>
      <c r="G22" s="12"/>
      <c r="H22" s="13"/>
      <c r="I22" s="14"/>
      <c r="J22" s="14"/>
      <c r="K22" s="15"/>
      <c r="L22" s="16">
        <v>0</v>
      </c>
      <c r="M22" s="48">
        <f t="shared" si="5"/>
        <v>0</v>
      </c>
      <c r="N22" s="48">
        <f t="shared" si="6"/>
        <v>0</v>
      </c>
      <c r="O22" s="18" t="str">
        <f t="shared" si="7"/>
        <v/>
      </c>
    </row>
    <row r="23" spans="1:15" ht="15" hidden="1" customHeight="1">
      <c r="A23" s="7">
        <f t="shared" si="8"/>
        <v>8</v>
      </c>
      <c r="B23" s="20"/>
      <c r="C23" s="9"/>
      <c r="D23" s="10"/>
      <c r="E23" s="10"/>
      <c r="F23" s="11"/>
      <c r="G23" s="12"/>
      <c r="H23" s="13"/>
      <c r="I23" s="14"/>
      <c r="J23" s="14"/>
      <c r="K23" s="15"/>
      <c r="L23" s="16">
        <v>0</v>
      </c>
      <c r="M23" s="48">
        <f>K23*L23%</f>
        <v>0</v>
      </c>
      <c r="N23" s="48">
        <f>K23-M23</f>
        <v>0</v>
      </c>
      <c r="O23" s="18" t="str">
        <f t="shared" si="7"/>
        <v/>
      </c>
    </row>
    <row r="24" spans="1:15" ht="15" hidden="1" customHeight="1">
      <c r="A24" s="7">
        <f t="shared" si="8"/>
        <v>9</v>
      </c>
      <c r="B24" s="20"/>
      <c r="C24" s="9"/>
      <c r="D24" s="10"/>
      <c r="E24" s="10"/>
      <c r="F24" s="11"/>
      <c r="G24" s="12"/>
      <c r="H24" s="13"/>
      <c r="I24" s="14"/>
      <c r="J24" s="14"/>
      <c r="K24" s="15"/>
      <c r="L24" s="16">
        <v>0</v>
      </c>
      <c r="M24" s="48">
        <f>K24*L24%</f>
        <v>0</v>
      </c>
      <c r="N24" s="48">
        <f>K24-M24</f>
        <v>0</v>
      </c>
      <c r="O24" s="18" t="str">
        <f t="shared" si="7"/>
        <v/>
      </c>
    </row>
    <row r="25" spans="1:15" ht="15" hidden="1" customHeight="1">
      <c r="A25" s="7">
        <f t="shared" si="8"/>
        <v>10</v>
      </c>
      <c r="B25" s="20"/>
      <c r="C25" s="9"/>
      <c r="D25" s="10"/>
      <c r="E25" s="10"/>
      <c r="F25" s="11"/>
      <c r="G25" s="12"/>
      <c r="H25" s="13"/>
      <c r="I25" s="14"/>
      <c r="J25" s="14"/>
      <c r="K25" s="15"/>
      <c r="L25" s="16"/>
      <c r="M25" s="48"/>
      <c r="N25" s="48"/>
      <c r="O25" s="18" t="str">
        <f t="shared" si="7"/>
        <v/>
      </c>
    </row>
    <row r="26" spans="1:15" s="46" customFormat="1" ht="15" hidden="1" customHeight="1">
      <c r="A26" s="49"/>
      <c r="B26" s="50" t="s">
        <v>28</v>
      </c>
      <c r="C26" s="51"/>
      <c r="D26" s="51"/>
      <c r="E26" s="51"/>
      <c r="F26" s="27"/>
      <c r="G26" s="27"/>
      <c r="H26" s="27"/>
      <c r="I26" s="27">
        <f t="shared" ref="I26:N26" si="9">SUM(I16:I25)</f>
        <v>0</v>
      </c>
      <c r="J26" s="27">
        <f t="shared" si="9"/>
        <v>0</v>
      </c>
      <c r="K26" s="27">
        <f t="shared" si="9"/>
        <v>0</v>
      </c>
      <c r="L26" s="27">
        <f t="shared" si="9"/>
        <v>0</v>
      </c>
      <c r="M26" s="27">
        <f t="shared" si="9"/>
        <v>0</v>
      </c>
      <c r="N26" s="27">
        <f t="shared" si="9"/>
        <v>0</v>
      </c>
      <c r="O26" s="52"/>
    </row>
    <row r="27" spans="1:15" s="46" customFormat="1" ht="15" hidden="1" customHeight="1">
      <c r="A27" s="53"/>
      <c r="B27" s="54"/>
      <c r="C27" s="55"/>
      <c r="D27" s="55"/>
      <c r="E27" s="55"/>
      <c r="F27" s="56"/>
      <c r="G27" s="56"/>
      <c r="H27" s="56"/>
      <c r="I27" s="56"/>
      <c r="J27" s="56"/>
      <c r="K27" s="56"/>
      <c r="L27" s="56"/>
      <c r="M27" s="56"/>
      <c r="N27" s="56"/>
      <c r="O27" s="57"/>
    </row>
    <row r="28" spans="1:15" ht="15" customHeight="1">
      <c r="A28" s="53"/>
      <c r="B28" s="54"/>
      <c r="C28" s="55"/>
      <c r="D28" s="55"/>
      <c r="E28" s="55"/>
      <c r="F28" s="56"/>
      <c r="G28" s="56"/>
      <c r="H28" s="56"/>
      <c r="I28" s="56"/>
      <c r="J28" s="56"/>
      <c r="K28" s="56"/>
      <c r="L28" s="56"/>
      <c r="M28" s="56"/>
      <c r="N28" s="56"/>
      <c r="O28" s="57"/>
    </row>
    <row r="29" spans="1:15" ht="21" customHeight="1">
      <c r="A29" s="243" t="str">
        <f>"LAPORAN  KELAPA  MASUK PETAK tanggal : "&amp;UPPER(TEXT(B6,"[$-21]DD MMMM YYYY;@"))</f>
        <v>LAPORAN  KELAPA  MASUK PETAK tanggal : 02 APRIL 2020</v>
      </c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5"/>
    </row>
    <row r="30" spans="1:15">
      <c r="A30" s="265" t="s">
        <v>29</v>
      </c>
      <c r="B30" s="266"/>
      <c r="C30" s="266"/>
      <c r="D30" s="266"/>
      <c r="E30" s="267"/>
      <c r="F30" s="58" t="s">
        <v>30</v>
      </c>
      <c r="G30" s="59"/>
      <c r="H30" s="60"/>
      <c r="I30" s="222" t="s">
        <v>12</v>
      </c>
      <c r="J30" s="221" t="s">
        <v>12</v>
      </c>
      <c r="K30" s="221" t="s">
        <v>12</v>
      </c>
      <c r="L30" s="258" t="s">
        <v>13</v>
      </c>
      <c r="M30" s="259"/>
      <c r="N30" s="221" t="s">
        <v>12</v>
      </c>
      <c r="O30" s="271" t="s">
        <v>31</v>
      </c>
    </row>
    <row r="31" spans="1:15" ht="12.95" customHeight="1">
      <c r="A31" s="268"/>
      <c r="B31" s="269"/>
      <c r="C31" s="269"/>
      <c r="D31" s="269"/>
      <c r="E31" s="270"/>
      <c r="F31" s="62"/>
      <c r="G31" s="63"/>
      <c r="H31" s="64"/>
      <c r="I31" s="225" t="s">
        <v>17</v>
      </c>
      <c r="J31" s="232" t="s">
        <v>18</v>
      </c>
      <c r="K31" s="232" t="s">
        <v>19</v>
      </c>
      <c r="L31" s="67" t="s">
        <v>20</v>
      </c>
      <c r="M31" s="68" t="s">
        <v>21</v>
      </c>
      <c r="N31" s="232" t="s">
        <v>22</v>
      </c>
      <c r="O31" s="272"/>
    </row>
    <row r="32" spans="1:15" ht="15" hidden="1" customHeight="1">
      <c r="A32" s="69" t="s">
        <v>32</v>
      </c>
      <c r="B32" s="70"/>
      <c r="C32" s="71"/>
      <c r="D32" s="71"/>
      <c r="E32" s="72"/>
      <c r="F32" s="73">
        <f>COUNTIFS($O$6:$O$6,O32)</f>
        <v>0</v>
      </c>
      <c r="G32" s="74"/>
      <c r="H32" s="75"/>
      <c r="I32" s="76">
        <f>SUMIFS(I6:I6,$O$6:$O$6,$O$32)</f>
        <v>0</v>
      </c>
      <c r="J32" s="76">
        <f>SUMIFS(J6:J6,$O$6:$O$6,$O$32)</f>
        <v>0</v>
      </c>
      <c r="K32" s="76">
        <f>SUMIFS(K6:K6,$O$6:$O$6,$O$32)</f>
        <v>0</v>
      </c>
      <c r="L32" s="76">
        <f t="shared" ref="L32:L52" si="10">IFERROR(M32/K32%,0)</f>
        <v>0</v>
      </c>
      <c r="M32" s="76">
        <f>SUMIFS(M6:M6,$O$6:$O$6,$O$32)</f>
        <v>0</v>
      </c>
      <c r="N32" s="76">
        <f>SUMIFS(N6:N6,$O$6:$O$6,$O$32)</f>
        <v>0</v>
      </c>
      <c r="O32" s="77" t="s">
        <v>23</v>
      </c>
    </row>
    <row r="33" spans="1:17" ht="15" hidden="1" customHeight="1">
      <c r="A33" s="69" t="s">
        <v>33</v>
      </c>
      <c r="B33" s="70"/>
      <c r="C33" s="71"/>
      <c r="D33" s="71"/>
      <c r="E33" s="72"/>
      <c r="F33" s="73">
        <f>COUNTIFS($O$6:$O$6,O33)</f>
        <v>0</v>
      </c>
      <c r="G33" s="74"/>
      <c r="H33" s="75"/>
      <c r="I33" s="76">
        <f>SUMIFS(I6:I6,$O$6:$O$6,$O$33)</f>
        <v>0</v>
      </c>
      <c r="J33" s="76">
        <f>SUMIFS(J6:J6,$O$6:$O$6,$O$33)</f>
        <v>0</v>
      </c>
      <c r="K33" s="76">
        <f>SUMIFS(K6:K6,$O$6:$O$6,$O$33)</f>
        <v>0</v>
      </c>
      <c r="L33" s="76">
        <f t="shared" si="10"/>
        <v>0</v>
      </c>
      <c r="M33" s="76">
        <f>SUMIFS(M6:M6,$O$6:$O$6,$O$33)</f>
        <v>0</v>
      </c>
      <c r="N33" s="76">
        <f>SUMIFS(N6:N6,$O$6:$O$6,$O$33)</f>
        <v>0</v>
      </c>
      <c r="O33" s="77" t="s">
        <v>34</v>
      </c>
      <c r="Q33" s="19"/>
    </row>
    <row r="34" spans="1:17" ht="15" hidden="1" customHeight="1">
      <c r="A34" s="69" t="s">
        <v>35</v>
      </c>
      <c r="B34" s="70"/>
      <c r="C34" s="71"/>
      <c r="D34" s="71"/>
      <c r="E34" s="72"/>
      <c r="F34" s="73">
        <f>COUNTIFS($O$6:$O$6,O34)</f>
        <v>0</v>
      </c>
      <c r="G34" s="74"/>
      <c r="H34" s="75"/>
      <c r="I34" s="76">
        <f>SUMIFS(I6:I6,$O$6:$O$6,$O$34)</f>
        <v>0</v>
      </c>
      <c r="J34" s="76">
        <f>SUMIFS(J6:J6,$O$6:$O$6,$O$34)</f>
        <v>0</v>
      </c>
      <c r="K34" s="76">
        <f>SUMIFS(K6:K6,$O$6:$O$6,$O$34)</f>
        <v>0</v>
      </c>
      <c r="L34" s="76">
        <f>IFERROR(M34/K34%,0)</f>
        <v>0</v>
      </c>
      <c r="M34" s="76">
        <f>SUMIFS(M6:M6,$O$6:$O$6,$O$34)</f>
        <v>0</v>
      </c>
      <c r="N34" s="76">
        <f>SUMIFS(N6:N6,$O$6:$O$6,$O$34)</f>
        <v>0</v>
      </c>
      <c r="O34" s="77" t="str">
        <f>"B.MP."&amp;RIGHT(A34,1)</f>
        <v>B.MP.A</v>
      </c>
      <c r="Q34" s="19"/>
    </row>
    <row r="35" spans="1:17" ht="15" hidden="1" customHeight="1">
      <c r="A35" s="69" t="s">
        <v>36</v>
      </c>
      <c r="B35" s="70"/>
      <c r="C35" s="71"/>
      <c r="D35" s="71"/>
      <c r="E35" s="72"/>
      <c r="F35" s="73">
        <f>COUNTIFS($O$6:$O$6,O35)</f>
        <v>0</v>
      </c>
      <c r="G35" s="74"/>
      <c r="H35" s="75"/>
      <c r="I35" s="76">
        <f>SUMIFS(I6:I6,$O$6:$O$6,$O$35)</f>
        <v>0</v>
      </c>
      <c r="J35" s="76">
        <f>SUMIFS(J6:J6,$O$6:$O$6,$O$35)</f>
        <v>0</v>
      </c>
      <c r="K35" s="76">
        <f>SUMIFS(K6:K6,$O$6:$O$6,$O$35)</f>
        <v>0</v>
      </c>
      <c r="L35" s="76">
        <f>IFERROR(M35/K35%,0)</f>
        <v>0</v>
      </c>
      <c r="M35" s="76">
        <f>SUMIFS(M6:M6,$O$6:$O$6,$O$35)</f>
        <v>0</v>
      </c>
      <c r="N35" s="76">
        <f>SUMIFS(N6:N6,$O$6:$O$6,$O$35)</f>
        <v>0</v>
      </c>
      <c r="O35" s="77" t="str">
        <f>"B.MP."&amp;RIGHT(A35,1)</f>
        <v>B.MP.B</v>
      </c>
      <c r="Q35" s="19"/>
    </row>
    <row r="36" spans="1:17" ht="15" hidden="1" customHeight="1">
      <c r="A36" s="69" t="s">
        <v>37</v>
      </c>
      <c r="B36" s="70"/>
      <c r="C36" s="71"/>
      <c r="D36" s="71"/>
      <c r="E36" s="72"/>
      <c r="F36" s="73">
        <f>COUNTIFS($O$6:$O$6,O36)</f>
        <v>0</v>
      </c>
      <c r="G36" s="74"/>
      <c r="H36" s="75"/>
      <c r="I36" s="76">
        <f>SUMIFS(I6:I6,$O$6:$O$6,$O$36)</f>
        <v>0</v>
      </c>
      <c r="J36" s="76">
        <f>SUMIFS(J6:J6,$O$6:$O$6,$O$36)</f>
        <v>0</v>
      </c>
      <c r="K36" s="76">
        <f>SUMIFS(K6:K6,$O$6:$O$6,$O$36)</f>
        <v>0</v>
      </c>
      <c r="L36" s="76">
        <f t="shared" si="10"/>
        <v>0</v>
      </c>
      <c r="M36" s="76">
        <f>SUMIFS(M6:M6,$O$6:$O$6,$O$36)</f>
        <v>0</v>
      </c>
      <c r="N36" s="76">
        <f>SUMIFS(N6:N6,$O$6:$O$6,$O$36)</f>
        <v>0</v>
      </c>
      <c r="O36" s="77" t="str">
        <f t="shared" ref="O36:O43" si="11">"B.PTL."&amp;RIGHT(A36,2)</f>
        <v>B.PTL.C1</v>
      </c>
      <c r="Q36" s="19"/>
    </row>
    <row r="37" spans="1:17" ht="15" hidden="1" customHeight="1">
      <c r="A37" s="69" t="s">
        <v>38</v>
      </c>
      <c r="B37" s="70"/>
      <c r="C37" s="71"/>
      <c r="D37" s="71"/>
      <c r="E37" s="72"/>
      <c r="F37" s="73">
        <f>COUNTIFS($O$6:$O$6,O37)</f>
        <v>0</v>
      </c>
      <c r="G37" s="74"/>
      <c r="H37" s="75"/>
      <c r="I37" s="76">
        <f>SUMIFS(I6:I6,$O$6:$O$6,$O$37)</f>
        <v>0</v>
      </c>
      <c r="J37" s="76">
        <f>SUMIFS(J6:J6,$O$6:$O$6,$O$37)</f>
        <v>0</v>
      </c>
      <c r="K37" s="76">
        <f>SUMIFS(K6:K6,$O$6:$O$6,$O$37)</f>
        <v>0</v>
      </c>
      <c r="L37" s="76">
        <f t="shared" si="10"/>
        <v>0</v>
      </c>
      <c r="M37" s="76">
        <f>SUMIFS(M6:M6,$O$6:$O$6,$O$37)</f>
        <v>0</v>
      </c>
      <c r="N37" s="76">
        <f>SUMIFS(N6:N6,$O$6:$O$6,$O$37)</f>
        <v>0</v>
      </c>
      <c r="O37" s="77" t="str">
        <f t="shared" si="11"/>
        <v>B.PTL.C2</v>
      </c>
      <c r="Q37" s="19"/>
    </row>
    <row r="38" spans="1:17" ht="15" hidden="1" customHeight="1">
      <c r="A38" s="69" t="s">
        <v>39</v>
      </c>
      <c r="B38" s="70"/>
      <c r="C38" s="71"/>
      <c r="D38" s="71"/>
      <c r="E38" s="72"/>
      <c r="F38" s="73">
        <f>COUNTIFS($O$6:$O$6,O38)</f>
        <v>0</v>
      </c>
      <c r="G38" s="74"/>
      <c r="H38" s="75"/>
      <c r="I38" s="76">
        <f>SUMIFS(I6:I6,$O$6:$O$6,$O$38)</f>
        <v>0</v>
      </c>
      <c r="J38" s="76">
        <f>SUMIFS(J6:J6,$O$6:$O$6,$O$38)</f>
        <v>0</v>
      </c>
      <c r="K38" s="76">
        <f>SUMIFS(K6:K6,$O$6:$O$6,$O$38)</f>
        <v>0</v>
      </c>
      <c r="L38" s="76">
        <f t="shared" si="10"/>
        <v>0</v>
      </c>
      <c r="M38" s="76">
        <f>SUMIFS(M6:M6,$O$6:$O$6,$O$38)</f>
        <v>0</v>
      </c>
      <c r="N38" s="76">
        <f>SUMIFS(N6:N6,$O$6:$O$6,$O$38)</f>
        <v>0</v>
      </c>
      <c r="O38" s="77" t="str">
        <f t="shared" si="11"/>
        <v>B.PTL.C3</v>
      </c>
      <c r="Q38" s="19"/>
    </row>
    <row r="39" spans="1:17" ht="15" hidden="1" customHeight="1">
      <c r="A39" s="69" t="s">
        <v>40</v>
      </c>
      <c r="B39" s="70"/>
      <c r="C39" s="71"/>
      <c r="D39" s="71"/>
      <c r="E39" s="72"/>
      <c r="F39" s="73">
        <f>COUNTIFS($O$6:$O$6,O39)</f>
        <v>0</v>
      </c>
      <c r="G39" s="74"/>
      <c r="H39" s="75"/>
      <c r="I39" s="76">
        <f>SUMIFS(I6:I6,$O$6:$O$6,$O$39)</f>
        <v>0</v>
      </c>
      <c r="J39" s="76">
        <f>SUMIFS(J6:J6,$O$6:$O$6,$O$39)</f>
        <v>0</v>
      </c>
      <c r="K39" s="76">
        <f>SUMIFS(K6:K6,$O$6:$O$6,$O$39)</f>
        <v>0</v>
      </c>
      <c r="L39" s="76">
        <f t="shared" si="10"/>
        <v>0</v>
      </c>
      <c r="M39" s="76">
        <f>SUMIFS(M6:M6,$O$6:$O$6,$O$39)</f>
        <v>0</v>
      </c>
      <c r="N39" s="76">
        <f>SUMIFS(N6:N6,$O$6:$O$6,$O$39)</f>
        <v>0</v>
      </c>
      <c r="O39" s="77" t="str">
        <f>"B.PTL."&amp;RIGHT(A39,2)</f>
        <v>B.PTL.C4</v>
      </c>
      <c r="Q39" s="19"/>
    </row>
    <row r="40" spans="1:17" ht="15" hidden="1" customHeight="1">
      <c r="A40" s="69" t="s">
        <v>41</v>
      </c>
      <c r="B40" s="70"/>
      <c r="C40" s="71"/>
      <c r="D40" s="71"/>
      <c r="E40" s="72"/>
      <c r="F40" s="73">
        <f>COUNTIFS($O$6:$O$6,O40)</f>
        <v>0</v>
      </c>
      <c r="G40" s="74"/>
      <c r="H40" s="75"/>
      <c r="I40" s="76">
        <f>SUMIFS(I6:I6,$O$6:$O$6,$O$40)</f>
        <v>0</v>
      </c>
      <c r="J40" s="76">
        <f>SUMIFS(J6:J6,$O$6:$O$6,$O$40)</f>
        <v>0</v>
      </c>
      <c r="K40" s="76">
        <f>SUMIFS(K6:K6,$O$6:$O$6,$O$40)</f>
        <v>0</v>
      </c>
      <c r="L40" s="76">
        <f t="shared" si="10"/>
        <v>0</v>
      </c>
      <c r="M40" s="76">
        <f>SUMIFS(M6:M6,$O$6:$O$6,$O$40)</f>
        <v>0</v>
      </c>
      <c r="N40" s="76">
        <f>SUMIFS(N6:N6,$O$6:$O$6,$O$40)</f>
        <v>0</v>
      </c>
      <c r="O40" s="77" t="str">
        <f t="shared" si="11"/>
        <v>B.PTL.C5</v>
      </c>
      <c r="Q40" s="19"/>
    </row>
    <row r="41" spans="1:17" s="78" customFormat="1" ht="15" hidden="1" customHeight="1">
      <c r="A41" s="69" t="s">
        <v>42</v>
      </c>
      <c r="B41" s="70"/>
      <c r="C41" s="71"/>
      <c r="D41" s="71"/>
      <c r="E41" s="72"/>
      <c r="F41" s="73">
        <f>COUNTIFS($O$6:$O$6,O41)</f>
        <v>0</v>
      </c>
      <c r="G41" s="74"/>
      <c r="H41" s="75"/>
      <c r="I41" s="76">
        <f>SUMIFS(I6:I6,$O$6:$O$6,$O$41)</f>
        <v>0</v>
      </c>
      <c r="J41" s="76">
        <f>SUMIFS(J6:J6,$O$6:$O$6,$O$41)</f>
        <v>0</v>
      </c>
      <c r="K41" s="76">
        <f>SUMIFS(K6:K6,$O$6:$O$6,$O$41)</f>
        <v>0</v>
      </c>
      <c r="L41" s="76">
        <f t="shared" si="10"/>
        <v>0</v>
      </c>
      <c r="M41" s="76">
        <f>SUMIFS(M6:M6,$O$6:$O$6,$O$41)</f>
        <v>0</v>
      </c>
      <c r="N41" s="76">
        <f>SUMIFS(N6:N6,$O$6:$O$6,$O$41)</f>
        <v>0</v>
      </c>
      <c r="O41" s="77" t="str">
        <f t="shared" si="11"/>
        <v>B.PTL.C6</v>
      </c>
      <c r="P41" s="1"/>
      <c r="Q41" s="19"/>
    </row>
    <row r="42" spans="1:17" s="78" customFormat="1" ht="14.25" hidden="1" customHeight="1">
      <c r="A42" s="69" t="s">
        <v>43</v>
      </c>
      <c r="B42" s="70"/>
      <c r="C42" s="71"/>
      <c r="D42" s="71"/>
      <c r="E42" s="72"/>
      <c r="F42" s="73">
        <f>COUNTIFS($O$6:$O$6,O42)</f>
        <v>0</v>
      </c>
      <c r="G42" s="74"/>
      <c r="H42" s="75"/>
      <c r="I42" s="76">
        <f>SUMIFS(I6:I6,$O$6:$O$6,$O$42)</f>
        <v>0</v>
      </c>
      <c r="J42" s="76">
        <f>SUMIFS(J6:J6,$O$6:$O$6,$O$42)</f>
        <v>0</v>
      </c>
      <c r="K42" s="76">
        <f>SUMIFS(K6:K6,$O$6:$O$6,$O$42)</f>
        <v>0</v>
      </c>
      <c r="L42" s="76">
        <f t="shared" si="10"/>
        <v>0</v>
      </c>
      <c r="M42" s="76">
        <f>SUMIFS(M6:M6,$O$6:$O$6,$O$42)</f>
        <v>0</v>
      </c>
      <c r="N42" s="76">
        <f>SUMIFS(N6:N6,$O$6:$O$6,$O$42)</f>
        <v>0</v>
      </c>
      <c r="O42" s="77" t="str">
        <f t="shared" si="11"/>
        <v>B.PTL.C7</v>
      </c>
      <c r="P42" s="1"/>
      <c r="Q42" s="19"/>
    </row>
    <row r="43" spans="1:17" s="78" customFormat="1" ht="15" hidden="1" customHeight="1">
      <c r="A43" s="69" t="s">
        <v>44</v>
      </c>
      <c r="B43" s="70"/>
      <c r="C43" s="71"/>
      <c r="D43" s="71"/>
      <c r="E43" s="72"/>
      <c r="F43" s="73">
        <f>COUNTIFS($O$6:$O$6,O43)</f>
        <v>0</v>
      </c>
      <c r="G43" s="74"/>
      <c r="H43" s="75"/>
      <c r="I43" s="76">
        <f>SUMIFS(I6:I6,$O$6:$O$6,$O$43)</f>
        <v>0</v>
      </c>
      <c r="J43" s="76">
        <f>SUMIFS(J6:J6,$O$6:$O$6,$O$43)</f>
        <v>0</v>
      </c>
      <c r="K43" s="76">
        <f>SUMIFS(K6:K6,$O$6:$O$6,$O$43)</f>
        <v>0</v>
      </c>
      <c r="L43" s="76">
        <f t="shared" si="10"/>
        <v>0</v>
      </c>
      <c r="M43" s="76">
        <f>SUMIFS(M6:M6,$O$6:$O$6,$O$43)</f>
        <v>0</v>
      </c>
      <c r="N43" s="76">
        <f>SUMIFS(N6:N6,$O$6:$O$6,$O$43)</f>
        <v>0</v>
      </c>
      <c r="O43" s="77" t="str">
        <f t="shared" si="11"/>
        <v>B.PTL.C8</v>
      </c>
      <c r="P43" s="1"/>
      <c r="Q43" s="19"/>
    </row>
    <row r="44" spans="1:17" s="78" customFormat="1" ht="15" hidden="1" customHeight="1">
      <c r="A44" s="69" t="s">
        <v>45</v>
      </c>
      <c r="B44" s="70"/>
      <c r="C44" s="71"/>
      <c r="D44" s="71"/>
      <c r="E44" s="72"/>
      <c r="F44" s="73">
        <f>COUNTIFS($O$6:$O$6,O44)</f>
        <v>0</v>
      </c>
      <c r="G44" s="74"/>
      <c r="H44" s="75"/>
      <c r="I44" s="76">
        <f>SUMIFS(I6:I6,$O$6:$O$6,$O$44)</f>
        <v>0</v>
      </c>
      <c r="J44" s="76">
        <f>SUMIFS(J6:J6,$O$6:$O$6,$O$44)</f>
        <v>0</v>
      </c>
      <c r="K44" s="76">
        <f>SUMIFS(K6:K6,$O$6:$O$6,$O$44)</f>
        <v>0</v>
      </c>
      <c r="L44" s="76">
        <f t="shared" si="10"/>
        <v>0</v>
      </c>
      <c r="M44" s="76">
        <f>SUMIFS(M6:M6,$O$6:$O$6,$O$44)</f>
        <v>0</v>
      </c>
      <c r="N44" s="76">
        <f>SUMIFS(N6:N6,$O$6:$O$6,$O$44)</f>
        <v>0</v>
      </c>
      <c r="O44" s="77" t="str">
        <f>"B.PTL."&amp;RIGHT(A44,2)</f>
        <v>B.PTL.D1</v>
      </c>
      <c r="P44" s="1"/>
      <c r="Q44" s="19"/>
    </row>
    <row r="45" spans="1:17" s="78" customFormat="1" ht="15" customHeight="1">
      <c r="A45" s="69" t="s">
        <v>46</v>
      </c>
      <c r="B45" s="70"/>
      <c r="C45" s="71"/>
      <c r="D45" s="71"/>
      <c r="E45" s="72"/>
      <c r="F45" s="73">
        <f>COUNTIFS($O$6:$O$6,O45)</f>
        <v>1</v>
      </c>
      <c r="G45" s="74"/>
      <c r="H45" s="75"/>
      <c r="I45" s="76">
        <f>SUMIFS(I6:I6,$O$6:$O$6,$O$45)</f>
        <v>7180</v>
      </c>
      <c r="J45" s="76">
        <f>SUMIFS(J6:J6,$O$6:$O$6,$O$45)</f>
        <v>3940</v>
      </c>
      <c r="K45" s="76">
        <f>SUMIFS(K6:K6,$O$6:$O$6,$O$45)</f>
        <v>3240</v>
      </c>
      <c r="L45" s="76">
        <f t="shared" si="10"/>
        <v>6</v>
      </c>
      <c r="M45" s="76">
        <f>SUMIFS(M6:M6,$O$6:$O$6,$O$45)</f>
        <v>194.4</v>
      </c>
      <c r="N45" s="76">
        <f>SUMIFS(N6:N6,$O$6:$O$6,$O$45)</f>
        <v>3045.6</v>
      </c>
      <c r="O45" s="77" t="str">
        <f t="shared" ref="O45:O51" si="12">"B.PTL."&amp;RIGHT(A45,2)</f>
        <v>B.PTL.D2</v>
      </c>
      <c r="P45" s="1"/>
      <c r="Q45" s="19"/>
    </row>
    <row r="46" spans="1:17" s="78" customFormat="1" ht="15" hidden="1" customHeight="1">
      <c r="A46" s="69" t="s">
        <v>47</v>
      </c>
      <c r="B46" s="70"/>
      <c r="C46" s="71"/>
      <c r="D46" s="71"/>
      <c r="E46" s="72"/>
      <c r="F46" s="73">
        <f>COUNTIFS($O$6:$O$6,O46)</f>
        <v>0</v>
      </c>
      <c r="G46" s="74"/>
      <c r="H46" s="75"/>
      <c r="I46" s="76">
        <f>SUMIFS(I6:I6,$O$6:$O$6,$O$46)</f>
        <v>0</v>
      </c>
      <c r="J46" s="76">
        <f>SUMIFS(J6:J6,$O$6:$O$6,$O$46)</f>
        <v>0</v>
      </c>
      <c r="K46" s="76">
        <f>SUMIFS(K6:K6,$O$6:$O$6,$O$46)</f>
        <v>0</v>
      </c>
      <c r="L46" s="76">
        <f t="shared" si="10"/>
        <v>0</v>
      </c>
      <c r="M46" s="76">
        <f>SUMIFS(M6:M6,$O$6:$O$6,$O$46)</f>
        <v>0</v>
      </c>
      <c r="N46" s="76">
        <f>SUMIFS(N6:N6,$O$6:$O$6,$O$46)</f>
        <v>0</v>
      </c>
      <c r="O46" s="77" t="str">
        <f t="shared" si="12"/>
        <v>B.PTL.D3</v>
      </c>
      <c r="P46" s="1"/>
      <c r="Q46" s="19"/>
    </row>
    <row r="47" spans="1:17" s="78" customFormat="1" ht="15" hidden="1" customHeight="1">
      <c r="A47" s="69" t="s">
        <v>48</v>
      </c>
      <c r="B47" s="70"/>
      <c r="C47" s="71"/>
      <c r="D47" s="71"/>
      <c r="E47" s="72"/>
      <c r="F47" s="73">
        <f>COUNTIFS($O$6:$O$6,O47)</f>
        <v>0</v>
      </c>
      <c r="G47" s="74"/>
      <c r="H47" s="75"/>
      <c r="I47" s="76">
        <f>SUMIFS(I6:I6,$O$6:$O$6,$O$47)</f>
        <v>0</v>
      </c>
      <c r="J47" s="76">
        <f>SUMIFS(J6:J6,$O$6:$O$6,$O$47)</f>
        <v>0</v>
      </c>
      <c r="K47" s="76">
        <f>SUMIFS(K6:K6,$O$6:$O$6,$O$47)</f>
        <v>0</v>
      </c>
      <c r="L47" s="76">
        <f t="shared" si="10"/>
        <v>0</v>
      </c>
      <c r="M47" s="76">
        <f>SUMIFS(M6:M6,$O$6:$O$6,$O$47)</f>
        <v>0</v>
      </c>
      <c r="N47" s="76">
        <f>SUMIFS(N6:N6,$O$6:$O$6,$O$47)</f>
        <v>0</v>
      </c>
      <c r="O47" s="77" t="str">
        <f t="shared" si="12"/>
        <v>B.PTL.D4</v>
      </c>
      <c r="P47" s="1"/>
      <c r="Q47" s="19"/>
    </row>
    <row r="48" spans="1:17" s="78" customFormat="1" ht="15" hidden="1" customHeight="1">
      <c r="A48" s="69" t="s">
        <v>49</v>
      </c>
      <c r="B48" s="70"/>
      <c r="C48" s="71"/>
      <c r="D48" s="71"/>
      <c r="E48" s="72"/>
      <c r="F48" s="73">
        <f>COUNTIFS($O$6:$O$6,O48)</f>
        <v>0</v>
      </c>
      <c r="G48" s="74"/>
      <c r="H48" s="75"/>
      <c r="I48" s="76">
        <f>SUMIFS(I6:I6,$O$6:$O$6,$O$48)</f>
        <v>0</v>
      </c>
      <c r="J48" s="76">
        <f>SUMIFS(J6:J6,$O$6:$O$6,$O$48)</f>
        <v>0</v>
      </c>
      <c r="K48" s="76">
        <f>SUMIFS(K6:K6,$O$6:$O$6,$O$48)</f>
        <v>0</v>
      </c>
      <c r="L48" s="76">
        <f t="shared" si="10"/>
        <v>0</v>
      </c>
      <c r="M48" s="76">
        <f>SUMIFS(M6:M6,$O$6:$O$6,$O$48)</f>
        <v>0</v>
      </c>
      <c r="N48" s="76">
        <f>SUMIFS(N6:N6,$O$6:$O$6,$O$48)</f>
        <v>0</v>
      </c>
      <c r="O48" s="77" t="str">
        <f t="shared" si="12"/>
        <v>B.PTL.D5</v>
      </c>
      <c r="P48" s="1"/>
      <c r="Q48" s="19"/>
    </row>
    <row r="49" spans="1:17" s="78" customFormat="1" ht="15" hidden="1" customHeight="1">
      <c r="A49" s="69" t="s">
        <v>50</v>
      </c>
      <c r="B49" s="70"/>
      <c r="C49" s="71"/>
      <c r="D49" s="71"/>
      <c r="E49" s="72"/>
      <c r="F49" s="73">
        <f>COUNTIFS($O$6:$O$6,O49)</f>
        <v>0</v>
      </c>
      <c r="G49" s="74"/>
      <c r="H49" s="75"/>
      <c r="I49" s="76">
        <f>SUMIFS(I6:I6,$O$6:$O$6,$O$49)</f>
        <v>0</v>
      </c>
      <c r="J49" s="76">
        <f>SUMIFS(J6:J6,$O$6:$O$6,$O$49)</f>
        <v>0</v>
      </c>
      <c r="K49" s="76">
        <f>SUMIFS(K6:K6,$O$6:$O$6,$O$49)</f>
        <v>0</v>
      </c>
      <c r="L49" s="76">
        <f t="shared" si="10"/>
        <v>0</v>
      </c>
      <c r="M49" s="76">
        <f>SUMIFS(M6:M6,$O$6:$O$6,$O$49)</f>
        <v>0</v>
      </c>
      <c r="N49" s="76">
        <f>SUMIFS(N6:N6,$O$6:$O$6,$O$49)</f>
        <v>0</v>
      </c>
      <c r="O49" s="77" t="str">
        <f t="shared" si="12"/>
        <v>B.PTL.D6</v>
      </c>
      <c r="P49" s="1"/>
      <c r="Q49" s="19"/>
    </row>
    <row r="50" spans="1:17" s="78" customFormat="1" ht="14.25" hidden="1" customHeight="1">
      <c r="A50" s="69" t="s">
        <v>51</v>
      </c>
      <c r="B50" s="70"/>
      <c r="C50" s="71"/>
      <c r="D50" s="71"/>
      <c r="E50" s="72"/>
      <c r="F50" s="73">
        <f>COUNTIFS($O$6:$O$6,O50)</f>
        <v>0</v>
      </c>
      <c r="G50" s="74"/>
      <c r="H50" s="75"/>
      <c r="I50" s="76">
        <f>SUMIFS(I6:I6,$O$6:$O$6,$O$50)</f>
        <v>0</v>
      </c>
      <c r="J50" s="76">
        <f>SUMIFS(J6:J6,$O$6:$O$6,$O$50)</f>
        <v>0</v>
      </c>
      <c r="K50" s="76">
        <f>SUMIFS(K6:K6,$O$6:$O$6,$O$50)</f>
        <v>0</v>
      </c>
      <c r="L50" s="76">
        <f t="shared" si="10"/>
        <v>0</v>
      </c>
      <c r="M50" s="76">
        <f>SUMIFS(M6:M6,$O$6:$O$6,$O$50)</f>
        <v>0</v>
      </c>
      <c r="N50" s="76">
        <f>SUMIFS(N6:N6,$O$6:$O$6,$O$50)</f>
        <v>0</v>
      </c>
      <c r="O50" s="77" t="str">
        <f t="shared" si="12"/>
        <v>B.PTL.D7</v>
      </c>
      <c r="P50" s="1"/>
      <c r="Q50" s="19"/>
    </row>
    <row r="51" spans="1:17" s="78" customFormat="1" ht="15" hidden="1" customHeight="1">
      <c r="A51" s="69" t="s">
        <v>52</v>
      </c>
      <c r="B51" s="70"/>
      <c r="C51" s="71"/>
      <c r="D51" s="71"/>
      <c r="E51" s="72"/>
      <c r="F51" s="73">
        <f>COUNTIFS($O$6:$O$6,O51)</f>
        <v>0</v>
      </c>
      <c r="G51" s="74"/>
      <c r="H51" s="75"/>
      <c r="I51" s="79">
        <f>SUMIFS(I6:I6,$O$6:$O$6,$O$51)</f>
        <v>0</v>
      </c>
      <c r="J51" s="79">
        <f>SUMIFS(J6:J6,$O$6:$O$6,$O$51)</f>
        <v>0</v>
      </c>
      <c r="K51" s="79">
        <f>SUMIFS(K6:K6,$O$6:$O$6,$O$51)</f>
        <v>0</v>
      </c>
      <c r="L51" s="79">
        <f t="shared" si="10"/>
        <v>0</v>
      </c>
      <c r="M51" s="79">
        <f>SUMIFS(M6:M6,$O$6:$O$6,$O$51)</f>
        <v>0</v>
      </c>
      <c r="N51" s="79">
        <f>SUMIFS(N6:N6,$O$6:$O$6,$O$51)</f>
        <v>0</v>
      </c>
      <c r="O51" s="77" t="str">
        <f t="shared" si="12"/>
        <v>B.PTL.D8</v>
      </c>
      <c r="P51" s="1"/>
      <c r="Q51" s="19"/>
    </row>
    <row r="52" spans="1:17" s="78" customFormat="1" ht="15" customHeight="1">
      <c r="A52" s="237" t="s">
        <v>53</v>
      </c>
      <c r="B52" s="238"/>
      <c r="C52" s="238"/>
      <c r="D52" s="238"/>
      <c r="E52" s="239"/>
      <c r="F52" s="80">
        <f>SUM(F32:F51)</f>
        <v>1</v>
      </c>
      <c r="G52" s="228"/>
      <c r="H52" s="229"/>
      <c r="I52" s="83">
        <f>SUM(I32:I51)</f>
        <v>7180</v>
      </c>
      <c r="J52" s="83">
        <f>SUM(J32:J51)</f>
        <v>3940</v>
      </c>
      <c r="K52" s="83">
        <f>SUM(K32:K51)</f>
        <v>3240</v>
      </c>
      <c r="L52" s="84">
        <f t="shared" si="10"/>
        <v>6</v>
      </c>
      <c r="M52" s="83">
        <f>SUM(M32:M51)</f>
        <v>194.4</v>
      </c>
      <c r="N52" s="83">
        <f>SUM(N32:N51)</f>
        <v>3045.6</v>
      </c>
      <c r="O52" s="28"/>
      <c r="Q52" s="19"/>
    </row>
    <row r="53" spans="1:17" s="78" customFormat="1" ht="15" customHeight="1">
      <c r="A53" s="240" t="s">
        <v>54</v>
      </c>
      <c r="B53" s="241"/>
      <c r="C53" s="241"/>
      <c r="D53" s="241"/>
      <c r="E53" s="242"/>
      <c r="F53" s="85">
        <f>COUNTIFS(O16:O25,O53)</f>
        <v>0</v>
      </c>
      <c r="G53" s="230"/>
      <c r="H53" s="231"/>
      <c r="I53" s="83">
        <f>I26</f>
        <v>0</v>
      </c>
      <c r="J53" s="83">
        <f t="shared" ref="J53:N53" si="13">J26</f>
        <v>0</v>
      </c>
      <c r="K53" s="83">
        <f t="shared" si="13"/>
        <v>0</v>
      </c>
      <c r="L53" s="84">
        <f t="shared" si="13"/>
        <v>0</v>
      </c>
      <c r="M53" s="83">
        <f t="shared" si="13"/>
        <v>0</v>
      </c>
      <c r="N53" s="83">
        <f t="shared" si="13"/>
        <v>0</v>
      </c>
      <c r="O53" s="28" t="s">
        <v>55</v>
      </c>
    </row>
    <row r="54" spans="1:17" s="78" customFormat="1" ht="10.5" customHeight="1">
      <c r="A54" s="88"/>
      <c r="B54" s="89"/>
      <c r="C54" s="90"/>
      <c r="D54" s="90"/>
      <c r="E54" s="90"/>
      <c r="F54" s="91"/>
      <c r="G54" s="1"/>
      <c r="H54" s="92"/>
      <c r="I54" s="93"/>
      <c r="J54" s="93"/>
      <c r="K54" s="93"/>
      <c r="L54" s="93"/>
      <c r="M54" s="93"/>
      <c r="N54" s="93"/>
      <c r="O54" s="94"/>
    </row>
    <row r="55" spans="1:17" s="78" customFormat="1" ht="27.75" customHeight="1">
      <c r="A55" s="243" t="str">
        <f>"LAPORAN  KELAPA  MASUK PETAK tanggal : "&amp;UPPER(TEXT(B6,"[$-21]DD MMMM;@"))&amp;" per-RELASI"</f>
        <v>LAPORAN  KELAPA  MASUK PETAK tanggal : 02 APRIL per-RELASI</v>
      </c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5"/>
    </row>
    <row r="56" spans="1:17" s="78" customFormat="1" ht="11.25" customHeight="1">
      <c r="A56" s="246" t="s">
        <v>29</v>
      </c>
      <c r="B56" s="247"/>
      <c r="C56" s="247"/>
      <c r="D56" s="248"/>
      <c r="E56" s="252" t="s">
        <v>56</v>
      </c>
      <c r="F56" s="252" t="s">
        <v>57</v>
      </c>
      <c r="G56" s="254" t="s">
        <v>30</v>
      </c>
      <c r="H56" s="255"/>
      <c r="I56" s="221" t="s">
        <v>12</v>
      </c>
      <c r="J56" s="221" t="s">
        <v>12</v>
      </c>
      <c r="K56" s="221" t="s">
        <v>12</v>
      </c>
      <c r="L56" s="258" t="s">
        <v>13</v>
      </c>
      <c r="M56" s="259"/>
      <c r="N56" s="221" t="s">
        <v>12</v>
      </c>
      <c r="O56" s="260" t="s">
        <v>31</v>
      </c>
    </row>
    <row r="57" spans="1:17" s="78" customFormat="1" ht="15" customHeight="1">
      <c r="A57" s="249"/>
      <c r="B57" s="250"/>
      <c r="C57" s="250"/>
      <c r="D57" s="251"/>
      <c r="E57" s="253"/>
      <c r="F57" s="253"/>
      <c r="G57" s="256"/>
      <c r="H57" s="257"/>
      <c r="I57" s="232" t="s">
        <v>17</v>
      </c>
      <c r="J57" s="232" t="s">
        <v>18</v>
      </c>
      <c r="K57" s="232" t="s">
        <v>19</v>
      </c>
      <c r="L57" s="67" t="s">
        <v>20</v>
      </c>
      <c r="M57" s="68" t="s">
        <v>21</v>
      </c>
      <c r="N57" s="232" t="s">
        <v>22</v>
      </c>
      <c r="O57" s="261"/>
    </row>
    <row r="58" spans="1:17" s="78" customFormat="1" ht="15" hidden="1" customHeight="1">
      <c r="A58" s="95" t="s">
        <v>32</v>
      </c>
      <c r="B58" s="96"/>
      <c r="C58" s="96"/>
      <c r="D58" s="97"/>
      <c r="E58" s="98"/>
      <c r="F58" s="98" t="str">
        <f>IFERROR(VLOOKUP(E58,$E$6:$H$6,4,0),"")</f>
        <v/>
      </c>
      <c r="G58" s="99">
        <f>COUNTIFS($E$6:$E$6,E58,$O$6:$O$6,O58)</f>
        <v>0</v>
      </c>
      <c r="H58" s="100"/>
      <c r="I58" s="101">
        <f>SUMIFS($I$6:$I$6,$E$6:$E$6,E58,$O$6:$O$6,O58)</f>
        <v>0</v>
      </c>
      <c r="J58" s="101">
        <f>SUMIFS($J$6:$J$6,$E$6:$E$6,E58,$O$6:$O$6,O58)</f>
        <v>0</v>
      </c>
      <c r="K58" s="101">
        <f>SUMIFS($K$6:$K$6,$E$6:$E$6,E58,$O$6:$O$6,O58)</f>
        <v>0</v>
      </c>
      <c r="L58" s="101">
        <f t="shared" ref="L58:L121" si="14">IFERROR(M58/K58%,0)</f>
        <v>0</v>
      </c>
      <c r="M58" s="101">
        <f>SUMIFS($M$6:$M$6,$E$6:$E$6,E58,$O$6:$O$6,O58)</f>
        <v>0</v>
      </c>
      <c r="N58" s="101">
        <f>SUMIFS($N$6:$N$6,$E$6:$E$6,E58,$O$6:$O$6,O58)</f>
        <v>0</v>
      </c>
      <c r="O58" s="102" t="s">
        <v>23</v>
      </c>
    </row>
    <row r="59" spans="1:17" s="78" customFormat="1" ht="15" hidden="1" customHeight="1">
      <c r="A59" s="103"/>
      <c r="B59" s="104"/>
      <c r="C59" s="104"/>
      <c r="D59" s="105"/>
      <c r="E59" s="106"/>
      <c r="F59" s="106" t="str">
        <f>IFERROR(VLOOKUP(E59,$E$6:$H$6,4,0),"")</f>
        <v/>
      </c>
      <c r="G59" s="107">
        <f>COUNTIFS($E$6:$E$6,E59,$O$6:$O$6,O59)</f>
        <v>0</v>
      </c>
      <c r="H59" s="106"/>
      <c r="I59" s="108">
        <f>SUMIFS($I$6:$I$6,$E$6:$E$6,E59,$O$6:$O$6,O59)</f>
        <v>0</v>
      </c>
      <c r="J59" s="108">
        <f>SUMIFS($J$6:$J$6,$E$6:$E$6,E59,$O$6:$O$6,O59)</f>
        <v>0</v>
      </c>
      <c r="K59" s="108">
        <f>SUMIFS($K$6:$K$6,$E$6:$E$6,E59,$O$6:$O$6,O59)</f>
        <v>0</v>
      </c>
      <c r="L59" s="108">
        <f t="shared" si="14"/>
        <v>0</v>
      </c>
      <c r="M59" s="108">
        <f>SUMIFS($M$6:$M$6,$E$6:$E$6,E59,$O$6:$O$6,O59)</f>
        <v>0</v>
      </c>
      <c r="N59" s="108">
        <f>SUMIFS($N$6:$N$6,$E$6:$E$6,E59,$O$6:$O$6,O59)</f>
        <v>0</v>
      </c>
      <c r="O59" s="109" t="s">
        <v>23</v>
      </c>
    </row>
    <row r="60" spans="1:17" s="78" customFormat="1" ht="15" hidden="1" customHeight="1">
      <c r="A60" s="103"/>
      <c r="B60" s="104"/>
      <c r="C60" s="104"/>
      <c r="D60" s="105"/>
      <c r="E60" s="106"/>
      <c r="F60" s="106" t="str">
        <f>IFERROR(VLOOKUP(E60,$E$6:$H$6,4,0),"")</f>
        <v/>
      </c>
      <c r="G60" s="107">
        <f>COUNTIFS($E$6:$E$6,E60,$O$6:$O$6,O60)</f>
        <v>0</v>
      </c>
      <c r="H60" s="106"/>
      <c r="I60" s="108">
        <f>SUMIFS($I$6:$I$6,$E$6:$E$6,E60,$O$6:$O$6,O60)</f>
        <v>0</v>
      </c>
      <c r="J60" s="108">
        <f>SUMIFS($J$6:$J$6,$E$6:$E$6,E60,$O$6:$O$6,O60)</f>
        <v>0</v>
      </c>
      <c r="K60" s="108">
        <f>SUMIFS($K$6:$K$6,$E$6:$E$6,E60,$O$6:$O$6,O60)</f>
        <v>0</v>
      </c>
      <c r="L60" s="108">
        <f t="shared" si="14"/>
        <v>0</v>
      </c>
      <c r="M60" s="108">
        <f>SUMIFS($M$6:$M$6,$E$6:$E$6,E60,$O$6:$O$6,O60)</f>
        <v>0</v>
      </c>
      <c r="N60" s="108">
        <f>SUMIFS($N$6:$N$6,$E$6:$E$6,E60,$O$6:$O$6,O60)</f>
        <v>0</v>
      </c>
      <c r="O60" s="109" t="s">
        <v>23</v>
      </c>
    </row>
    <row r="61" spans="1:17" s="78" customFormat="1" ht="15" hidden="1" customHeight="1">
      <c r="A61" s="103"/>
      <c r="B61" s="104"/>
      <c r="C61" s="104"/>
      <c r="D61" s="105"/>
      <c r="E61" s="106"/>
      <c r="F61" s="106" t="str">
        <f>IFERROR(VLOOKUP(E61,$E$6:$H$6,4,0),"")</f>
        <v/>
      </c>
      <c r="G61" s="107">
        <f>COUNTIFS($E$6:$E$6,E61,$O$6:$O$6,O61)</f>
        <v>0</v>
      </c>
      <c r="H61" s="106"/>
      <c r="I61" s="108">
        <f>SUMIFS($I$6:$I$6,$E$6:$E$6,E61,$O$6:$O$6,O61)</f>
        <v>0</v>
      </c>
      <c r="J61" s="108">
        <f>SUMIFS($J$6:$J$6,$E$6:$E$6,E61,$O$6:$O$6,O61)</f>
        <v>0</v>
      </c>
      <c r="K61" s="108">
        <f>SUMIFS($K$6:$K$6,$E$6:$E$6,E61,$O$6:$O$6,O61)</f>
        <v>0</v>
      </c>
      <c r="L61" s="108">
        <f t="shared" si="14"/>
        <v>0</v>
      </c>
      <c r="M61" s="108">
        <f>SUMIFS($M$6:$M$6,$E$6:$E$6,E61,$O$6:$O$6,O61)</f>
        <v>0</v>
      </c>
      <c r="N61" s="108">
        <f>SUMIFS($N$6:$N$6,$E$6:$E$6,E61,$O$6:$O$6,O61)</f>
        <v>0</v>
      </c>
      <c r="O61" s="109" t="s">
        <v>23</v>
      </c>
    </row>
    <row r="62" spans="1:17" s="78" customFormat="1" ht="15" hidden="1" customHeight="1">
      <c r="A62" s="103"/>
      <c r="B62" s="104"/>
      <c r="C62" s="104"/>
      <c r="D62" s="105"/>
      <c r="E62" s="106"/>
      <c r="F62" s="106" t="str">
        <f>IFERROR(VLOOKUP(E62,$E$6:$H$6,4,0),"")</f>
        <v/>
      </c>
      <c r="G62" s="107">
        <f>COUNTIFS($E$6:$E$6,E62,$O$6:$O$6,O62)</f>
        <v>0</v>
      </c>
      <c r="H62" s="106"/>
      <c r="I62" s="108">
        <f>SUMIFS($I$6:$I$6,$E$6:$E$6,E62,$O$6:$O$6,O62)</f>
        <v>0</v>
      </c>
      <c r="J62" s="108">
        <f>SUMIFS($J$6:$J$6,$E$6:$E$6,E62,$O$6:$O$6,O62)</f>
        <v>0</v>
      </c>
      <c r="K62" s="108">
        <f>SUMIFS($K$6:$K$6,$E$6:$E$6,E62,$O$6:$O$6,O62)</f>
        <v>0</v>
      </c>
      <c r="L62" s="108">
        <f t="shared" si="14"/>
        <v>0</v>
      </c>
      <c r="M62" s="108">
        <f>SUMIFS($M$6:$M$6,$E$6:$E$6,E62,$O$6:$O$6,O62)</f>
        <v>0</v>
      </c>
      <c r="N62" s="108">
        <f>SUMIFS($N$6:$N$6,$E$6:$E$6,E62,$O$6:$O$6,O62)</f>
        <v>0</v>
      </c>
      <c r="O62" s="109" t="s">
        <v>23</v>
      </c>
    </row>
    <row r="63" spans="1:17" s="78" customFormat="1" ht="15" hidden="1" customHeight="1">
      <c r="A63" s="103"/>
      <c r="B63" s="104"/>
      <c r="C63" s="104"/>
      <c r="D63" s="105"/>
      <c r="E63" s="106"/>
      <c r="F63" s="106" t="str">
        <f>IFERROR(VLOOKUP(E63,$E$6:$H$6,4,0),"")</f>
        <v/>
      </c>
      <c r="G63" s="107">
        <f>COUNTIFS($E$6:$E$6,E63,$O$6:$O$6,O63)</f>
        <v>0</v>
      </c>
      <c r="H63" s="106"/>
      <c r="I63" s="108">
        <f>SUMIFS($I$6:$I$6,$E$6:$E$6,E63,$O$6:$O$6,O63)</f>
        <v>0</v>
      </c>
      <c r="J63" s="108">
        <f>SUMIFS($J$6:$J$6,$E$6:$E$6,E63,$O$6:$O$6,O63)</f>
        <v>0</v>
      </c>
      <c r="K63" s="108">
        <f>SUMIFS($K$6:$K$6,$E$6:$E$6,E63,$O$6:$O$6,O63)</f>
        <v>0</v>
      </c>
      <c r="L63" s="108">
        <f t="shared" si="14"/>
        <v>0</v>
      </c>
      <c r="M63" s="108">
        <f>SUMIFS($M$6:$M$6,$E$6:$E$6,E63,$O$6:$O$6,O63)</f>
        <v>0</v>
      </c>
      <c r="N63" s="108">
        <f>SUMIFS($N$6:$N$6,$E$6:$E$6,E63,$O$6:$O$6,O63)</f>
        <v>0</v>
      </c>
      <c r="O63" s="109" t="s">
        <v>23</v>
      </c>
    </row>
    <row r="64" spans="1:17" s="78" customFormat="1" ht="15" hidden="1" customHeight="1">
      <c r="A64" s="103"/>
      <c r="B64" s="104"/>
      <c r="C64" s="104"/>
      <c r="D64" s="105"/>
      <c r="E64" s="106"/>
      <c r="F64" s="106" t="str">
        <f>IFERROR(VLOOKUP(E64,$E$6:$H$6,4,0),"")</f>
        <v/>
      </c>
      <c r="G64" s="107">
        <f>COUNTIFS($E$6:$E$6,E64,$O$6:$O$6,O64)</f>
        <v>0</v>
      </c>
      <c r="H64" s="106"/>
      <c r="I64" s="108">
        <f>SUMIFS($I$6:$I$6,$E$6:$E$6,E64,$O$6:$O$6,O64)</f>
        <v>0</v>
      </c>
      <c r="J64" s="108">
        <f>SUMIFS($J$6:$J$6,$E$6:$E$6,E64,$O$6:$O$6,O64)</f>
        <v>0</v>
      </c>
      <c r="K64" s="108">
        <f>SUMIFS($K$6:$K$6,$E$6:$E$6,E64,$O$6:$O$6,O64)</f>
        <v>0</v>
      </c>
      <c r="L64" s="108">
        <f t="shared" si="14"/>
        <v>0</v>
      </c>
      <c r="M64" s="108">
        <f>SUMIFS($M$6:$M$6,$E$6:$E$6,E64,$O$6:$O$6,O64)</f>
        <v>0</v>
      </c>
      <c r="N64" s="108">
        <f>SUMIFS($N$6:$N$6,$E$6:$E$6,E64,$O$6:$O$6,O64)</f>
        <v>0</v>
      </c>
      <c r="O64" s="109" t="s">
        <v>23</v>
      </c>
    </row>
    <row r="65" spans="1:15" s="78" customFormat="1" ht="15" hidden="1" customHeight="1">
      <c r="A65" s="103"/>
      <c r="B65" s="104"/>
      <c r="C65" s="104"/>
      <c r="D65" s="105"/>
      <c r="E65" s="106"/>
      <c r="F65" s="106" t="str">
        <f>IFERROR(VLOOKUP(E65,$E$6:$H$6,4,0),"")</f>
        <v/>
      </c>
      <c r="G65" s="107">
        <f>COUNTIFS($E$6:$E$6,E65,$O$6:$O$6,O65)</f>
        <v>0</v>
      </c>
      <c r="H65" s="106"/>
      <c r="I65" s="108">
        <f>SUMIFS($I$6:$I$6,$E$6:$E$6,E65,$O$6:$O$6,O65)</f>
        <v>0</v>
      </c>
      <c r="J65" s="108">
        <f>SUMIFS($J$6:$J$6,$E$6:$E$6,E65,$O$6:$O$6,O65)</f>
        <v>0</v>
      </c>
      <c r="K65" s="108">
        <f>SUMIFS($K$6:$K$6,$E$6:$E$6,E65,$O$6:$O$6,O65)</f>
        <v>0</v>
      </c>
      <c r="L65" s="108">
        <f t="shared" si="14"/>
        <v>0</v>
      </c>
      <c r="M65" s="108">
        <f>SUMIFS($M$6:$M$6,$E$6:$E$6,E65,$O$6:$O$6,O65)</f>
        <v>0</v>
      </c>
      <c r="N65" s="108">
        <f>SUMIFS($N$6:$N$6,$E$6:$E$6,E65,$O$6:$O$6,O65)</f>
        <v>0</v>
      </c>
      <c r="O65" s="109" t="s">
        <v>23</v>
      </c>
    </row>
    <row r="66" spans="1:15" s="78" customFormat="1" ht="15" hidden="1" customHeight="1">
      <c r="A66" s="103"/>
      <c r="B66" s="104"/>
      <c r="C66" s="104"/>
      <c r="D66" s="105"/>
      <c r="E66" s="106"/>
      <c r="F66" s="106" t="str">
        <f>IFERROR(VLOOKUP(E66,$E$6:$H$6,4,0),"")</f>
        <v/>
      </c>
      <c r="G66" s="107">
        <f>COUNTIFS($E$6:$E$6,E66,$O$6:$O$6,O66)</f>
        <v>0</v>
      </c>
      <c r="H66" s="106"/>
      <c r="I66" s="108">
        <f>SUMIFS($I$6:$I$6,$E$6:$E$6,E66,$O$6:$O$6,O66)</f>
        <v>0</v>
      </c>
      <c r="J66" s="108">
        <f>SUMIFS($J$6:$J$6,$E$6:$E$6,E66,$O$6:$O$6,O66)</f>
        <v>0</v>
      </c>
      <c r="K66" s="108">
        <f>SUMIFS($K$6:$K$6,$E$6:$E$6,E66,$O$6:$O$6,O66)</f>
        <v>0</v>
      </c>
      <c r="L66" s="108">
        <f t="shared" si="14"/>
        <v>0</v>
      </c>
      <c r="M66" s="108">
        <f>SUMIFS($M$6:$M$6,$E$6:$E$6,E66,$O$6:$O$6,O66)</f>
        <v>0</v>
      </c>
      <c r="N66" s="108">
        <f>SUMIFS($N$6:$N$6,$E$6:$E$6,E66,$O$6:$O$6,O66)</f>
        <v>0</v>
      </c>
      <c r="O66" s="109" t="s">
        <v>23</v>
      </c>
    </row>
    <row r="67" spans="1:15" s="78" customFormat="1" ht="15" hidden="1" customHeight="1">
      <c r="A67" s="103"/>
      <c r="B67" s="104"/>
      <c r="C67" s="104"/>
      <c r="D67" s="105"/>
      <c r="E67" s="106"/>
      <c r="F67" s="106" t="str">
        <f>IFERROR(VLOOKUP(E67,$E$6:$H$6,4,0),"")</f>
        <v/>
      </c>
      <c r="G67" s="107">
        <f>COUNTIFS($E$6:$E$6,E67,$O$6:$O$6,O67)</f>
        <v>0</v>
      </c>
      <c r="H67" s="106"/>
      <c r="I67" s="108">
        <f>SUMIFS($I$6:$I$6,$E$6:$E$6,E67,$O$6:$O$6,O67)</f>
        <v>0</v>
      </c>
      <c r="J67" s="108">
        <f>SUMIFS($J$6:$J$6,$E$6:$E$6,E67,$O$6:$O$6,O67)</f>
        <v>0</v>
      </c>
      <c r="K67" s="108">
        <f>SUMIFS($K$6:$K$6,$E$6:$E$6,E67,$O$6:$O$6,O67)</f>
        <v>0</v>
      </c>
      <c r="L67" s="108">
        <f t="shared" si="14"/>
        <v>0</v>
      </c>
      <c r="M67" s="108">
        <f>SUMIFS($M$6:$M$6,$E$6:$E$6,E67,$O$6:$O$6,O67)</f>
        <v>0</v>
      </c>
      <c r="N67" s="108">
        <f>SUMIFS($N$6:$N$6,$E$6:$E$6,E67,$O$6:$O$6,O67)</f>
        <v>0</v>
      </c>
      <c r="O67" s="109" t="s">
        <v>23</v>
      </c>
    </row>
    <row r="68" spans="1:15" s="78" customFormat="1" ht="15" hidden="1" customHeight="1">
      <c r="A68" s="103"/>
      <c r="B68" s="104"/>
      <c r="C68" s="104"/>
      <c r="D68" s="105"/>
      <c r="E68" s="106"/>
      <c r="F68" s="106" t="str">
        <f>IFERROR(VLOOKUP(E68,$E$6:$H$6,4,0),"")</f>
        <v/>
      </c>
      <c r="G68" s="107">
        <f>COUNTIFS($E$6:$E$6,E68,$O$6:$O$6,O68)</f>
        <v>0</v>
      </c>
      <c r="H68" s="106"/>
      <c r="I68" s="108">
        <f>SUMIFS($I$6:$I$6,$E$6:$E$6,E68,$O$6:$O$6,O68)</f>
        <v>0</v>
      </c>
      <c r="J68" s="108">
        <f>SUMIFS($J$6:$J$6,$E$6:$E$6,E68,$O$6:$O$6,O68)</f>
        <v>0</v>
      </c>
      <c r="K68" s="108">
        <f>SUMIFS($K$6:$K$6,$E$6:$E$6,E68,$O$6:$O$6,O68)</f>
        <v>0</v>
      </c>
      <c r="L68" s="108">
        <f t="shared" si="14"/>
        <v>0</v>
      </c>
      <c r="M68" s="108">
        <f>SUMIFS($M$6:$M$6,$E$6:$E$6,E68,$O$6:$O$6,O68)</f>
        <v>0</v>
      </c>
      <c r="N68" s="108">
        <f>SUMIFS($N$6:$N$6,$E$6:$E$6,E68,$O$6:$O$6,O68)</f>
        <v>0</v>
      </c>
      <c r="O68" s="109" t="s">
        <v>23</v>
      </c>
    </row>
    <row r="69" spans="1:15" s="78" customFormat="1" ht="15" hidden="1" customHeight="1">
      <c r="A69" s="103"/>
      <c r="B69" s="104"/>
      <c r="C69" s="104"/>
      <c r="D69" s="105"/>
      <c r="E69" s="106"/>
      <c r="F69" s="106" t="str">
        <f>IFERROR(VLOOKUP(E69,$E$6:$H$6,4,0),"")</f>
        <v/>
      </c>
      <c r="G69" s="107">
        <f>COUNTIFS($E$6:$E$6,E69,$O$6:$O$6,O69)</f>
        <v>0</v>
      </c>
      <c r="H69" s="106"/>
      <c r="I69" s="108">
        <f>SUMIFS($I$6:$I$6,$E$6:$E$6,E69,$O$6:$O$6,O69)</f>
        <v>0</v>
      </c>
      <c r="J69" s="108">
        <f>SUMIFS($J$6:$J$6,$E$6:$E$6,E69,$O$6:$O$6,O69)</f>
        <v>0</v>
      </c>
      <c r="K69" s="108">
        <f>SUMIFS($K$6:$K$6,$E$6:$E$6,E69,$O$6:$O$6,O69)</f>
        <v>0</v>
      </c>
      <c r="L69" s="108">
        <f t="shared" si="14"/>
        <v>0</v>
      </c>
      <c r="M69" s="108">
        <f>SUMIFS($M$6:$M$6,$E$6:$E$6,E69,$O$6:$O$6,O69)</f>
        <v>0</v>
      </c>
      <c r="N69" s="108">
        <f>SUMIFS($N$6:$N$6,$E$6:$E$6,E69,$O$6:$O$6,O69)</f>
        <v>0</v>
      </c>
      <c r="O69" s="109" t="s">
        <v>23</v>
      </c>
    </row>
    <row r="70" spans="1:15" s="78" customFormat="1" ht="15" hidden="1" customHeight="1">
      <c r="A70" s="103"/>
      <c r="B70" s="104"/>
      <c r="C70" s="104"/>
      <c r="D70" s="105"/>
      <c r="E70" s="110"/>
      <c r="F70" s="110"/>
      <c r="G70" s="111">
        <f>COUNTIFS($E$6:$E$6,E70,$O$6:$O$6,O70)</f>
        <v>0</v>
      </c>
      <c r="H70" s="110"/>
      <c r="I70" s="112">
        <f>SUMIFS($I$6:$I$6,$E$6:$E$6,E70,$O$6:$O$6,O70)</f>
        <v>0</v>
      </c>
      <c r="J70" s="112">
        <f>SUMIFS($J$6:$J$6,$E$6:$E$6,E70,$O$6:$O$6,O70)</f>
        <v>0</v>
      </c>
      <c r="K70" s="112">
        <f>SUMIFS($K$6:$K$6,$E$6:$E$6,E70,$O$6:$O$6,O70)</f>
        <v>0</v>
      </c>
      <c r="L70" s="112">
        <f t="shared" si="14"/>
        <v>0</v>
      </c>
      <c r="M70" s="112">
        <f>SUMIFS($M$6:$M$6,$E$6:$E$6,E70,$O$6:$O$6,O70)</f>
        <v>0</v>
      </c>
      <c r="N70" s="112">
        <f>SUMIFS($N$6:$N$6,$E$6:$E$6,E70,$O$6:$O$6,O70)</f>
        <v>0</v>
      </c>
      <c r="O70" s="113" t="s">
        <v>23</v>
      </c>
    </row>
    <row r="71" spans="1:15" s="78" customFormat="1" ht="20.100000000000001" hidden="1" customHeight="1">
      <c r="A71" s="114"/>
      <c r="B71" s="115"/>
      <c r="C71" s="115"/>
      <c r="D71" s="116"/>
      <c r="E71" s="117"/>
      <c r="F71" s="118" t="str">
        <f>IFERROR(VLOOKUP(E71,$E$6:$H$6,4,0),"")</f>
        <v/>
      </c>
      <c r="G71" s="119">
        <f>SUM(G58:G70)</f>
        <v>0</v>
      </c>
      <c r="H71" s="118"/>
      <c r="I71" s="120">
        <f t="shared" ref="I71:N71" si="15">SUM(I58:I70)</f>
        <v>0</v>
      </c>
      <c r="J71" s="120">
        <f t="shared" si="15"/>
        <v>0</v>
      </c>
      <c r="K71" s="120">
        <f t="shared" si="15"/>
        <v>0</v>
      </c>
      <c r="L71" s="120">
        <f t="shared" si="14"/>
        <v>0</v>
      </c>
      <c r="M71" s="120">
        <f t="shared" si="15"/>
        <v>0</v>
      </c>
      <c r="N71" s="120">
        <f t="shared" si="15"/>
        <v>0</v>
      </c>
      <c r="O71" s="121"/>
    </row>
    <row r="72" spans="1:15" s="78" customFormat="1" ht="15" hidden="1" customHeight="1">
      <c r="A72" s="95" t="s">
        <v>33</v>
      </c>
      <c r="B72" s="96"/>
      <c r="C72" s="96"/>
      <c r="D72" s="97"/>
      <c r="E72" s="98"/>
      <c r="F72" s="98" t="str">
        <f>IFERROR(VLOOKUP(E72,$E$6:$H$6,4,0),"")</f>
        <v/>
      </c>
      <c r="G72" s="99">
        <f>COUNTIFS($E$6:$E$6,E72,$O$6:$O$6,O72)</f>
        <v>0</v>
      </c>
      <c r="H72" s="100"/>
      <c r="I72" s="101">
        <f>SUMIFS($I$6:$I$6,$E$6:$E$6,E72,$O$6:$O$6,O72)</f>
        <v>0</v>
      </c>
      <c r="J72" s="101">
        <f>SUMIFS($J$6:$J$6,$E$6:$E$6,E72,$O$6:$O$6,O72)</f>
        <v>0</v>
      </c>
      <c r="K72" s="101">
        <f>SUMIFS($K$6:$K$6,$E$6:$E$6,E72,$O$6:$O$6,O72)</f>
        <v>0</v>
      </c>
      <c r="L72" s="101">
        <f t="shared" si="14"/>
        <v>0</v>
      </c>
      <c r="M72" s="101">
        <f>SUMIFS($M$6:$M$6,$E$6:$E$6,E72,$O$6:$O$6,O72)</f>
        <v>0</v>
      </c>
      <c r="N72" s="101">
        <f>SUMIFS($N$6:$N$6,$E$6:$E$6,E72,$O$6:$O$6,O72)</f>
        <v>0</v>
      </c>
      <c r="O72" s="102" t="s">
        <v>34</v>
      </c>
    </row>
    <row r="73" spans="1:15" s="78" customFormat="1" ht="15" hidden="1" customHeight="1">
      <c r="A73" s="122"/>
      <c r="B73" s="123"/>
      <c r="C73" s="123"/>
      <c r="D73" s="124"/>
      <c r="E73" s="106"/>
      <c r="F73" s="106" t="str">
        <f>IFERROR(VLOOKUP(E73,$E$6:$H$6,4,0),"")</f>
        <v/>
      </c>
      <c r="G73" s="107">
        <f>COUNTIFS($E$6:$E$6,E73,$O$6:$O$6,O73)</f>
        <v>0</v>
      </c>
      <c r="H73" s="106"/>
      <c r="I73" s="108">
        <f>SUMIFS($I$6:$I$6,$E$6:$E$6,E73,$O$6:$O$6,O73)</f>
        <v>0</v>
      </c>
      <c r="J73" s="108">
        <f>SUMIFS($J$6:$J$6,$E$6:$E$6,E73,$O$6:$O$6,O73)</f>
        <v>0</v>
      </c>
      <c r="K73" s="108">
        <f>SUMIFS($K$6:$K$6,$E$6:$E$6,E73,$O$6:$O$6,O73)</f>
        <v>0</v>
      </c>
      <c r="L73" s="108">
        <f t="shared" si="14"/>
        <v>0</v>
      </c>
      <c r="M73" s="108">
        <f>SUMIFS($M$6:$M$6,$E$6:$E$6,E73,$O$6:$O$6,O73)</f>
        <v>0</v>
      </c>
      <c r="N73" s="108">
        <f>SUMIFS($N$6:$N$6,$E$6:$E$6,E73,$O$6:$O$6,O73)</f>
        <v>0</v>
      </c>
      <c r="O73" s="109" t="s">
        <v>34</v>
      </c>
    </row>
    <row r="74" spans="1:15" s="78" customFormat="1" ht="15" hidden="1" customHeight="1">
      <c r="A74" s="125"/>
      <c r="B74" s="126"/>
      <c r="C74" s="126"/>
      <c r="D74" s="127"/>
      <c r="E74" s="106"/>
      <c r="F74" s="106" t="str">
        <f>IFERROR(VLOOKUP(E74,$E$6:$H$6,4,0),"")</f>
        <v/>
      </c>
      <c r="G74" s="107">
        <f>COUNTIFS($E$6:$E$6,E74,$O$6:$O$6,O74)</f>
        <v>0</v>
      </c>
      <c r="H74" s="106"/>
      <c r="I74" s="108">
        <f>SUMIFS($I$6:$I$6,$E$6:$E$6,E74,$O$6:$O$6,O74)</f>
        <v>0</v>
      </c>
      <c r="J74" s="108">
        <f>SUMIFS($J$6:$J$6,$E$6:$E$6,E74,$O$6:$O$6,O74)</f>
        <v>0</v>
      </c>
      <c r="K74" s="108">
        <f>SUMIFS($K$6:$K$6,$E$6:$E$6,E74,$O$6:$O$6,O74)</f>
        <v>0</v>
      </c>
      <c r="L74" s="108">
        <f t="shared" si="14"/>
        <v>0</v>
      </c>
      <c r="M74" s="108">
        <f>SUMIFS($M$6:$M$6,$E$6:$E$6,E74,$O$6:$O$6,O74)</f>
        <v>0</v>
      </c>
      <c r="N74" s="108">
        <f>SUMIFS($N$6:$N$6,$E$6:$E$6,E74,$O$6:$O$6,O74)</f>
        <v>0</v>
      </c>
      <c r="O74" s="109" t="s">
        <v>34</v>
      </c>
    </row>
    <row r="75" spans="1:15" s="78" customFormat="1" ht="15" hidden="1" customHeight="1">
      <c r="A75" s="125"/>
      <c r="B75" s="126"/>
      <c r="C75" s="126"/>
      <c r="D75" s="127"/>
      <c r="E75" s="106"/>
      <c r="F75" s="106" t="str">
        <f>IFERROR(VLOOKUP(E75,$E$6:$H$6,4,0),"")</f>
        <v/>
      </c>
      <c r="G75" s="107">
        <f>COUNTIFS($E$6:$E$6,E75,$O$6:$O$6,O75)</f>
        <v>0</v>
      </c>
      <c r="H75" s="106"/>
      <c r="I75" s="108">
        <f>SUMIFS($I$6:$I$6,$E$6:$E$6,E75,$O$6:$O$6,O75)</f>
        <v>0</v>
      </c>
      <c r="J75" s="108">
        <f>SUMIFS($J$6:$J$6,$E$6:$E$6,E75,$O$6:$O$6,O75)</f>
        <v>0</v>
      </c>
      <c r="K75" s="108">
        <f>SUMIFS($K$6:$K$6,$E$6:$E$6,E75,$O$6:$O$6,O75)</f>
        <v>0</v>
      </c>
      <c r="L75" s="108">
        <f t="shared" si="14"/>
        <v>0</v>
      </c>
      <c r="M75" s="108">
        <f>SUMIFS($M$6:$M$6,$E$6:$E$6,E75,$O$6:$O$6,O75)</f>
        <v>0</v>
      </c>
      <c r="N75" s="108">
        <f>SUMIFS($N$6:$N$6,$E$6:$E$6,E75,$O$6:$O$6,O75)</f>
        <v>0</v>
      </c>
      <c r="O75" s="109" t="s">
        <v>34</v>
      </c>
    </row>
    <row r="76" spans="1:15" s="78" customFormat="1" ht="15" hidden="1" customHeight="1">
      <c r="A76" s="125"/>
      <c r="B76" s="126"/>
      <c r="C76" s="126"/>
      <c r="D76" s="127"/>
      <c r="E76" s="106"/>
      <c r="F76" s="106" t="str">
        <f>IFERROR(VLOOKUP(E76,$E$6:$H$6,4,0),"")</f>
        <v/>
      </c>
      <c r="G76" s="107">
        <f>COUNTIFS($E$6:$E$6,E76,$O$6:$O$6,O76)</f>
        <v>0</v>
      </c>
      <c r="H76" s="106"/>
      <c r="I76" s="108">
        <f>SUMIFS($I$6:$I$6,$E$6:$E$6,E76,$O$6:$O$6,O76)</f>
        <v>0</v>
      </c>
      <c r="J76" s="108">
        <f>SUMIFS($J$6:$J$6,$E$6:$E$6,E76,$O$6:$O$6,O76)</f>
        <v>0</v>
      </c>
      <c r="K76" s="108">
        <f>SUMIFS($K$6:$K$6,$E$6:$E$6,E76,$O$6:$O$6,O76)</f>
        <v>0</v>
      </c>
      <c r="L76" s="108">
        <f t="shared" si="14"/>
        <v>0</v>
      </c>
      <c r="M76" s="108">
        <f>SUMIFS($M$6:$M$6,$E$6:$E$6,E76,$O$6:$O$6,O76)</f>
        <v>0</v>
      </c>
      <c r="N76" s="108">
        <f>SUMIFS($N$6:$N$6,$E$6:$E$6,E76,$O$6:$O$6,O76)</f>
        <v>0</v>
      </c>
      <c r="O76" s="109" t="s">
        <v>34</v>
      </c>
    </row>
    <row r="77" spans="1:15" s="78" customFormat="1" ht="15" hidden="1" customHeight="1">
      <c r="A77" s="125"/>
      <c r="B77" s="126"/>
      <c r="C77" s="126"/>
      <c r="D77" s="127"/>
      <c r="E77" s="106"/>
      <c r="F77" s="106" t="str">
        <f>IFERROR(VLOOKUP(E77,$E$6:$H$6,4,0),"")</f>
        <v/>
      </c>
      <c r="G77" s="107">
        <f>COUNTIFS($E$6:$E$6,E77,$O$6:$O$6,O77)</f>
        <v>0</v>
      </c>
      <c r="H77" s="106"/>
      <c r="I77" s="108">
        <f>SUMIFS($I$6:$I$6,$E$6:$E$6,E77,$O$6:$O$6,O77)</f>
        <v>0</v>
      </c>
      <c r="J77" s="108">
        <f>SUMIFS($J$6:$J$6,$E$6:$E$6,E77,$O$6:$O$6,O77)</f>
        <v>0</v>
      </c>
      <c r="K77" s="108">
        <f>SUMIFS($K$6:$K$6,$E$6:$E$6,E77,$O$6:$O$6,O77)</f>
        <v>0</v>
      </c>
      <c r="L77" s="108">
        <f t="shared" si="14"/>
        <v>0</v>
      </c>
      <c r="M77" s="108">
        <f>SUMIFS($M$6:$M$6,$E$6:$E$6,E77,$O$6:$O$6,O77)</f>
        <v>0</v>
      </c>
      <c r="N77" s="108">
        <f>SUMIFS($N$6:$N$6,$E$6:$E$6,E77,$O$6:$O$6,O77)</f>
        <v>0</v>
      </c>
      <c r="O77" s="109" t="s">
        <v>34</v>
      </c>
    </row>
    <row r="78" spans="1:15" s="78" customFormat="1" ht="15" hidden="1" customHeight="1">
      <c r="A78" s="125"/>
      <c r="B78" s="126"/>
      <c r="C78" s="126"/>
      <c r="D78" s="127"/>
      <c r="E78" s="106"/>
      <c r="F78" s="106" t="str">
        <f>IFERROR(VLOOKUP(E78,$E$6:$H$6,4,0),"")</f>
        <v/>
      </c>
      <c r="G78" s="107">
        <f>COUNTIFS($E$6:$E$6,E78,$O$6:$O$6,O78)</f>
        <v>0</v>
      </c>
      <c r="H78" s="106"/>
      <c r="I78" s="108">
        <f>SUMIFS($I$6:$I$6,$E$6:$E$6,E78,$O$6:$O$6,O78)</f>
        <v>0</v>
      </c>
      <c r="J78" s="108">
        <f>SUMIFS($J$6:$J$6,$E$6:$E$6,E78,$O$6:$O$6,O78)</f>
        <v>0</v>
      </c>
      <c r="K78" s="108">
        <f>SUMIFS($K$6:$K$6,$E$6:$E$6,E78,$O$6:$O$6,O78)</f>
        <v>0</v>
      </c>
      <c r="L78" s="108">
        <f t="shared" si="14"/>
        <v>0</v>
      </c>
      <c r="M78" s="108">
        <f>SUMIFS($M$6:$M$6,$E$6:$E$6,E78,$O$6:$O$6,O78)</f>
        <v>0</v>
      </c>
      <c r="N78" s="108">
        <f>SUMIFS($N$6:$N$6,$E$6:$E$6,E78,$O$6:$O$6,O78)</f>
        <v>0</v>
      </c>
      <c r="O78" s="109" t="s">
        <v>34</v>
      </c>
    </row>
    <row r="79" spans="1:15" s="78" customFormat="1" ht="15" hidden="1" customHeight="1">
      <c r="A79" s="125"/>
      <c r="B79" s="126"/>
      <c r="C79" s="126"/>
      <c r="D79" s="127"/>
      <c r="E79" s="106"/>
      <c r="F79" s="106" t="str">
        <f>IFERROR(VLOOKUP(E79,$E$6:$H$6,4,0),"")</f>
        <v/>
      </c>
      <c r="G79" s="107">
        <f>COUNTIFS($E$6:$E$6,E79,$O$6:$O$6,O79)</f>
        <v>0</v>
      </c>
      <c r="H79" s="106"/>
      <c r="I79" s="108">
        <f>SUMIFS($I$6:$I$6,$E$6:$E$6,E79,$O$6:$O$6,O79)</f>
        <v>0</v>
      </c>
      <c r="J79" s="108">
        <f>SUMIFS($J$6:$J$6,$E$6:$E$6,E79,$O$6:$O$6,O79)</f>
        <v>0</v>
      </c>
      <c r="K79" s="108">
        <f>SUMIFS($K$6:$K$6,$E$6:$E$6,E79,$O$6:$O$6,O79)</f>
        <v>0</v>
      </c>
      <c r="L79" s="108">
        <f t="shared" si="14"/>
        <v>0</v>
      </c>
      <c r="M79" s="108">
        <f>SUMIFS($M$6:$M$6,$E$6:$E$6,E79,$O$6:$O$6,O79)</f>
        <v>0</v>
      </c>
      <c r="N79" s="108">
        <f>SUMIFS($N$6:$N$6,$E$6:$E$6,E79,$O$6:$O$6,O79)</f>
        <v>0</v>
      </c>
      <c r="O79" s="109" t="s">
        <v>34</v>
      </c>
    </row>
    <row r="80" spans="1:15" s="78" customFormat="1" ht="15" hidden="1" customHeight="1">
      <c r="A80" s="125"/>
      <c r="B80" s="126"/>
      <c r="C80" s="126"/>
      <c r="D80" s="127"/>
      <c r="E80" s="106"/>
      <c r="F80" s="106" t="str">
        <f>IFERROR(VLOOKUP(E80,$E$6:$H$6,4,0),"")</f>
        <v/>
      </c>
      <c r="G80" s="107">
        <f>COUNTIFS($E$6:$E$6,E80,$O$6:$O$6,O80)</f>
        <v>0</v>
      </c>
      <c r="H80" s="106"/>
      <c r="I80" s="108">
        <f>SUMIFS($I$6:$I$6,$E$6:$E$6,E80,$O$6:$O$6,O80)</f>
        <v>0</v>
      </c>
      <c r="J80" s="108">
        <f>SUMIFS($J$6:$J$6,$E$6:$E$6,E80,$O$6:$O$6,O80)</f>
        <v>0</v>
      </c>
      <c r="K80" s="108">
        <f>SUMIFS($K$6:$K$6,$E$6:$E$6,E80,$O$6:$O$6,O80)</f>
        <v>0</v>
      </c>
      <c r="L80" s="108">
        <f t="shared" si="14"/>
        <v>0</v>
      </c>
      <c r="M80" s="108">
        <f>SUMIFS($M$6:$M$6,$E$6:$E$6,E80,$O$6:$O$6,O80)</f>
        <v>0</v>
      </c>
      <c r="N80" s="108">
        <f>SUMIFS($N$6:$N$6,$E$6:$E$6,E80,$O$6:$O$6,O80)</f>
        <v>0</v>
      </c>
      <c r="O80" s="109" t="s">
        <v>34</v>
      </c>
    </row>
    <row r="81" spans="1:15" s="78" customFormat="1" ht="15" hidden="1" customHeight="1">
      <c r="A81" s="125"/>
      <c r="B81" s="126"/>
      <c r="C81" s="126"/>
      <c r="D81" s="127"/>
      <c r="E81" s="106"/>
      <c r="F81" s="106" t="str">
        <f>IFERROR(VLOOKUP(E81,$E$6:$H$6,4,0),"")</f>
        <v/>
      </c>
      <c r="G81" s="107">
        <f>COUNTIFS($E$6:$E$6,E81,$O$6:$O$6,O81)</f>
        <v>0</v>
      </c>
      <c r="H81" s="106"/>
      <c r="I81" s="108">
        <f>SUMIFS($I$6:$I$6,$E$6:$E$6,E81,$O$6:$O$6,O81)</f>
        <v>0</v>
      </c>
      <c r="J81" s="108">
        <f>SUMIFS($J$6:$J$6,$E$6:$E$6,E81,$O$6:$O$6,O81)</f>
        <v>0</v>
      </c>
      <c r="K81" s="108">
        <f>SUMIFS($K$6:$K$6,$E$6:$E$6,E81,$O$6:$O$6,O81)</f>
        <v>0</v>
      </c>
      <c r="L81" s="108">
        <f t="shared" si="14"/>
        <v>0</v>
      </c>
      <c r="M81" s="108">
        <f>SUMIFS($M$6:$M$6,$E$6:$E$6,E81,$O$6:$O$6,O81)</f>
        <v>0</v>
      </c>
      <c r="N81" s="108">
        <f>SUMIFS($N$6:$N$6,$E$6:$E$6,E81,$O$6:$O$6,O81)</f>
        <v>0</v>
      </c>
      <c r="O81" s="109" t="s">
        <v>34</v>
      </c>
    </row>
    <row r="82" spans="1:15" s="78" customFormat="1" ht="15" hidden="1" customHeight="1">
      <c r="A82" s="125"/>
      <c r="B82" s="126"/>
      <c r="C82" s="126"/>
      <c r="D82" s="127"/>
      <c r="E82" s="106"/>
      <c r="F82" s="106" t="str">
        <f>IFERROR(VLOOKUP(E82,$E$6:$H$6,4,0),"")</f>
        <v/>
      </c>
      <c r="G82" s="107">
        <f>COUNTIFS($E$6:$E$6,E82,$O$6:$O$6,O82)</f>
        <v>0</v>
      </c>
      <c r="H82" s="106"/>
      <c r="I82" s="108">
        <f>SUMIFS($I$6:$I$6,$E$6:$E$6,E82,$O$6:$O$6,O82)</f>
        <v>0</v>
      </c>
      <c r="J82" s="108">
        <f>SUMIFS($J$6:$J$6,$E$6:$E$6,E82,$O$6:$O$6,O82)</f>
        <v>0</v>
      </c>
      <c r="K82" s="108">
        <f>SUMIFS($K$6:$K$6,$E$6:$E$6,E82,$O$6:$O$6,O82)</f>
        <v>0</v>
      </c>
      <c r="L82" s="108">
        <f t="shared" si="14"/>
        <v>0</v>
      </c>
      <c r="M82" s="108">
        <f>SUMIFS($M$6:$M$6,$E$6:$E$6,E82,$O$6:$O$6,O82)</f>
        <v>0</v>
      </c>
      <c r="N82" s="108">
        <f>SUMIFS($N$6:$N$6,$E$6:$E$6,E82,$O$6:$O$6,O82)</f>
        <v>0</v>
      </c>
      <c r="O82" s="109" t="s">
        <v>34</v>
      </c>
    </row>
    <row r="83" spans="1:15" s="78" customFormat="1" ht="15" hidden="1" customHeight="1">
      <c r="A83" s="125"/>
      <c r="B83" s="126"/>
      <c r="C83" s="126"/>
      <c r="D83" s="127"/>
      <c r="E83" s="106"/>
      <c r="F83" s="106" t="str">
        <f>IFERROR(VLOOKUP(E83,$E$6:$H$6,4,0),"")</f>
        <v/>
      </c>
      <c r="G83" s="107">
        <f>COUNTIFS($E$6:$E$6,E83,$O$6:$O$6,O83)</f>
        <v>0</v>
      </c>
      <c r="H83" s="106"/>
      <c r="I83" s="108">
        <f>SUMIFS($I$6:$I$6,$E$6:$E$6,E83,$O$6:$O$6,O83)</f>
        <v>0</v>
      </c>
      <c r="J83" s="108">
        <f>SUMIFS($J$6:$J$6,$E$6:$E$6,E83,$O$6:$O$6,O83)</f>
        <v>0</v>
      </c>
      <c r="K83" s="108">
        <f>SUMIFS($K$6:$K$6,$E$6:$E$6,E83,$O$6:$O$6,O83)</f>
        <v>0</v>
      </c>
      <c r="L83" s="108">
        <f t="shared" si="14"/>
        <v>0</v>
      </c>
      <c r="M83" s="108">
        <f>SUMIFS($M$6:$M$6,$E$6:$E$6,E83,$O$6:$O$6,O83)</f>
        <v>0</v>
      </c>
      <c r="N83" s="108">
        <f>SUMIFS($N$6:$N$6,$E$6:$E$6,E83,$O$6:$O$6,O83)</f>
        <v>0</v>
      </c>
      <c r="O83" s="109" t="s">
        <v>34</v>
      </c>
    </row>
    <row r="84" spans="1:15" s="78" customFormat="1" ht="15" hidden="1" customHeight="1">
      <c r="A84" s="125"/>
      <c r="B84" s="126"/>
      <c r="C84" s="126"/>
      <c r="D84" s="127"/>
      <c r="E84" s="106"/>
      <c r="F84" s="106" t="str">
        <f>IFERROR(VLOOKUP(E84,$E$6:$H$6,4,0),"")</f>
        <v/>
      </c>
      <c r="G84" s="107">
        <f>COUNTIFS($E$6:$E$6,E84,$O$6:$O$6,O84)</f>
        <v>0</v>
      </c>
      <c r="H84" s="106"/>
      <c r="I84" s="108">
        <f>SUMIFS($I$6:$I$6,$E$6:$E$6,E84,$O$6:$O$6,O84)</f>
        <v>0</v>
      </c>
      <c r="J84" s="108">
        <f>SUMIFS($J$6:$J$6,$E$6:$E$6,E84,$O$6:$O$6,O84)</f>
        <v>0</v>
      </c>
      <c r="K84" s="108">
        <f>SUMIFS($K$6:$K$6,$E$6:$E$6,E84,$O$6:$O$6,O84)</f>
        <v>0</v>
      </c>
      <c r="L84" s="108">
        <f t="shared" si="14"/>
        <v>0</v>
      </c>
      <c r="M84" s="108">
        <f>SUMIFS($M$6:$M$6,$E$6:$E$6,E84,$O$6:$O$6,O84)</f>
        <v>0</v>
      </c>
      <c r="N84" s="108">
        <f>SUMIFS($N$6:$N$6,$E$6:$E$6,E84,$O$6:$O$6,O84)</f>
        <v>0</v>
      </c>
      <c r="O84" s="109" t="s">
        <v>34</v>
      </c>
    </row>
    <row r="85" spans="1:15" s="78" customFormat="1" ht="15" hidden="1" customHeight="1">
      <c r="A85" s="125"/>
      <c r="B85" s="126"/>
      <c r="C85" s="126"/>
      <c r="D85" s="127"/>
      <c r="E85" s="106"/>
      <c r="F85" s="106" t="str">
        <f>IFERROR(VLOOKUP(E85,$E$6:$H$6,4,0),"")</f>
        <v/>
      </c>
      <c r="G85" s="107">
        <f>COUNTIFS($E$6:$E$6,E85,$O$6:$O$6,O85)</f>
        <v>0</v>
      </c>
      <c r="H85" s="106"/>
      <c r="I85" s="108">
        <f>SUMIFS($I$6:$I$6,$E$6:$E$6,E85,$O$6:$O$6,O85)</f>
        <v>0</v>
      </c>
      <c r="J85" s="108">
        <f>SUMIFS($J$6:$J$6,$E$6:$E$6,E85,$O$6:$O$6,O85)</f>
        <v>0</v>
      </c>
      <c r="K85" s="108">
        <f>SUMIFS($K$6:$K$6,$E$6:$E$6,E85,$O$6:$O$6,O85)</f>
        <v>0</v>
      </c>
      <c r="L85" s="108">
        <f t="shared" si="14"/>
        <v>0</v>
      </c>
      <c r="M85" s="108">
        <f>SUMIFS($M$6:$M$6,$E$6:$E$6,E85,$O$6:$O$6,O85)</f>
        <v>0</v>
      </c>
      <c r="N85" s="108">
        <f>SUMIFS($N$6:$N$6,$E$6:$E$6,E85,$O$6:$O$6,O85)</f>
        <v>0</v>
      </c>
      <c r="O85" s="109" t="s">
        <v>34</v>
      </c>
    </row>
    <row r="86" spans="1:15" s="78" customFormat="1" ht="20.100000000000001" hidden="1" customHeight="1">
      <c r="A86" s="114"/>
      <c r="B86" s="115"/>
      <c r="C86" s="115"/>
      <c r="D86" s="116"/>
      <c r="E86" s="128"/>
      <c r="F86" s="118" t="str">
        <f>IFERROR(VLOOKUP(E86,$E$6:$H$6,4,0),"")</f>
        <v/>
      </c>
      <c r="G86" s="119">
        <f>SUM(G72:G85)</f>
        <v>0</v>
      </c>
      <c r="H86" s="118"/>
      <c r="I86" s="129">
        <f>SUM(I72:I85)</f>
        <v>0</v>
      </c>
      <c r="J86" s="129">
        <f>SUM(J72:J85)</f>
        <v>0</v>
      </c>
      <c r="K86" s="129">
        <f>SUM(K72:K85)</f>
        <v>0</v>
      </c>
      <c r="L86" s="129">
        <f t="shared" si="14"/>
        <v>0</v>
      </c>
      <c r="M86" s="129">
        <f>SUM(M72:M85)</f>
        <v>0</v>
      </c>
      <c r="N86" s="129">
        <f>SUM(N72:N85)</f>
        <v>0</v>
      </c>
      <c r="O86" s="130"/>
    </row>
    <row r="87" spans="1:15" s="78" customFormat="1" ht="15" hidden="1" customHeight="1">
      <c r="A87" s="95" t="s">
        <v>35</v>
      </c>
      <c r="B87" s="96"/>
      <c r="C87" s="96"/>
      <c r="D87" s="97"/>
      <c r="E87" s="98"/>
      <c r="F87" s="98" t="str">
        <f>IFERROR(VLOOKUP(E87,$E$6:$H$6,4,0),"")</f>
        <v/>
      </c>
      <c r="G87" s="99">
        <f>COUNTIFS($E$6:$E$6,E87,$O$6:$O$6,O87)</f>
        <v>0</v>
      </c>
      <c r="H87" s="100"/>
      <c r="I87" s="101">
        <f>SUMIFS($I$6:$I$6,$E$6:$E$6,E87,$O$6:$O$6,O87)</f>
        <v>0</v>
      </c>
      <c r="J87" s="101">
        <f>SUMIFS($J$6:$J$6,$E$6:$E$6,E87,$O$6:$O$6,O87)</f>
        <v>0</v>
      </c>
      <c r="K87" s="101">
        <f>SUMIFS($K$6:$K$6,$E$6:$E$6,E87,$O$6:$O$6,O87)</f>
        <v>0</v>
      </c>
      <c r="L87" s="101">
        <f t="shared" si="14"/>
        <v>0</v>
      </c>
      <c r="M87" s="101">
        <f>SUMIFS($M$6:$M$6,$E$6:$E$6,E87,$O$6:$O$6,O87)</f>
        <v>0</v>
      </c>
      <c r="N87" s="101">
        <f>SUMIFS($N$6:$N$6,$E$6:$E$6,E87,$O$6:$O$6,O87)</f>
        <v>0</v>
      </c>
      <c r="O87" s="102" t="s">
        <v>58</v>
      </c>
    </row>
    <row r="88" spans="1:15" s="78" customFormat="1" ht="15" hidden="1" customHeight="1">
      <c r="A88" s="122"/>
      <c r="B88" s="123"/>
      <c r="C88" s="123"/>
      <c r="D88" s="124"/>
      <c r="E88" s="106"/>
      <c r="F88" s="106" t="str">
        <f>IFERROR(VLOOKUP(E88,$E$6:$H$6,4,0),"")</f>
        <v/>
      </c>
      <c r="G88" s="107">
        <f>COUNTIFS($E$6:$E$6,E88,$O$6:$O$6,O88)</f>
        <v>0</v>
      </c>
      <c r="H88" s="106"/>
      <c r="I88" s="108">
        <f>SUMIFS($I$6:$I$6,$E$6:$E$6,E88,$O$6:$O$6,O88)</f>
        <v>0</v>
      </c>
      <c r="J88" s="108">
        <f>SUMIFS($J$6:$J$6,$E$6:$E$6,E88,$O$6:$O$6,O88)</f>
        <v>0</v>
      </c>
      <c r="K88" s="108">
        <f>SUMIFS($K$6:$K$6,$E$6:$E$6,E88,$O$6:$O$6,O88)</f>
        <v>0</v>
      </c>
      <c r="L88" s="108">
        <f t="shared" si="14"/>
        <v>0</v>
      </c>
      <c r="M88" s="108">
        <f>SUMIFS($M$6:$M$6,$E$6:$E$6,E88,$O$6:$O$6,O88)</f>
        <v>0</v>
      </c>
      <c r="N88" s="108">
        <f>SUMIFS($N$6:$N$6,$E$6:$E$6,E88,$O$6:$O$6,O88)</f>
        <v>0</v>
      </c>
      <c r="O88" s="109" t="s">
        <v>58</v>
      </c>
    </row>
    <row r="89" spans="1:15" s="78" customFormat="1" ht="15" hidden="1" customHeight="1">
      <c r="A89" s="125"/>
      <c r="B89" s="126"/>
      <c r="C89" s="126"/>
      <c r="D89" s="127"/>
      <c r="E89" s="106"/>
      <c r="F89" s="106" t="str">
        <f>IFERROR(VLOOKUP(E89,$E$6:$H$6,4,0),"")</f>
        <v/>
      </c>
      <c r="G89" s="107">
        <f>COUNTIFS($E$6:$E$6,E89,$O$6:$O$6,O89)</f>
        <v>0</v>
      </c>
      <c r="H89" s="106"/>
      <c r="I89" s="108">
        <f>SUMIFS($I$6:$I$6,$E$6:$E$6,E89,$O$6:$O$6,O89)</f>
        <v>0</v>
      </c>
      <c r="J89" s="108">
        <f>SUMIFS($J$6:$J$6,$E$6:$E$6,E89,$O$6:$O$6,O89)</f>
        <v>0</v>
      </c>
      <c r="K89" s="108">
        <f>SUMIFS($K$6:$K$6,$E$6:$E$6,E89,$O$6:$O$6,O89)</f>
        <v>0</v>
      </c>
      <c r="L89" s="108">
        <f t="shared" si="14"/>
        <v>0</v>
      </c>
      <c r="M89" s="108">
        <f>SUMIFS($M$6:$M$6,$E$6:$E$6,E89,$O$6:$O$6,O89)</f>
        <v>0</v>
      </c>
      <c r="N89" s="108">
        <f>SUMIFS($N$6:$N$6,$E$6:$E$6,E89,$O$6:$O$6,O89)</f>
        <v>0</v>
      </c>
      <c r="O89" s="109" t="s">
        <v>58</v>
      </c>
    </row>
    <row r="90" spans="1:15" s="78" customFormat="1" ht="15" hidden="1" customHeight="1">
      <c r="A90" s="125"/>
      <c r="B90" s="126"/>
      <c r="C90" s="126"/>
      <c r="D90" s="127"/>
      <c r="E90" s="106"/>
      <c r="F90" s="106" t="str">
        <f>IFERROR(VLOOKUP(E90,$E$6:$H$6,4,0),"")</f>
        <v/>
      </c>
      <c r="G90" s="107">
        <f>COUNTIFS($E$6:$E$6,E90,$O$6:$O$6,O90)</f>
        <v>0</v>
      </c>
      <c r="H90" s="106"/>
      <c r="I90" s="108">
        <f>SUMIFS($I$6:$I$6,$E$6:$E$6,E90,$O$6:$O$6,O90)</f>
        <v>0</v>
      </c>
      <c r="J90" s="108">
        <f>SUMIFS($J$6:$J$6,$E$6:$E$6,E90,$O$6:$O$6,O90)</f>
        <v>0</v>
      </c>
      <c r="K90" s="108">
        <f>SUMIFS($K$6:$K$6,$E$6:$E$6,E90,$O$6:$O$6,O90)</f>
        <v>0</v>
      </c>
      <c r="L90" s="108">
        <f t="shared" si="14"/>
        <v>0</v>
      </c>
      <c r="M90" s="108">
        <f>SUMIFS($M$6:$M$6,$E$6:$E$6,E90,$O$6:$O$6,O90)</f>
        <v>0</v>
      </c>
      <c r="N90" s="108">
        <f>SUMIFS($N$6:$N$6,$E$6:$E$6,E90,$O$6:$O$6,O90)</f>
        <v>0</v>
      </c>
      <c r="O90" s="109" t="s">
        <v>58</v>
      </c>
    </row>
    <row r="91" spans="1:15" s="78" customFormat="1" ht="15" hidden="1" customHeight="1">
      <c r="A91" s="125"/>
      <c r="B91" s="126"/>
      <c r="C91" s="126"/>
      <c r="D91" s="127"/>
      <c r="E91" s="106"/>
      <c r="F91" s="106" t="str">
        <f>IFERROR(VLOOKUP(E91,$E$6:$H$6,4,0),"")</f>
        <v/>
      </c>
      <c r="G91" s="107">
        <f>COUNTIFS($E$6:$E$6,E91,$O$6:$O$6,O91)</f>
        <v>0</v>
      </c>
      <c r="H91" s="106"/>
      <c r="I91" s="108">
        <f>SUMIFS($I$6:$I$6,$E$6:$E$6,E91,$O$6:$O$6,O91)</f>
        <v>0</v>
      </c>
      <c r="J91" s="108">
        <f>SUMIFS($J$6:$J$6,$E$6:$E$6,E91,$O$6:$O$6,O91)</f>
        <v>0</v>
      </c>
      <c r="K91" s="108">
        <f>SUMIFS($K$6:$K$6,$E$6:$E$6,E91,$O$6:$O$6,O91)</f>
        <v>0</v>
      </c>
      <c r="L91" s="108">
        <f t="shared" si="14"/>
        <v>0</v>
      </c>
      <c r="M91" s="108">
        <f>SUMIFS($M$6:$M$6,$E$6:$E$6,E91,$O$6:$O$6,O91)</f>
        <v>0</v>
      </c>
      <c r="N91" s="108">
        <f>SUMIFS($N$6:$N$6,$E$6:$E$6,E91,$O$6:$O$6,O91)</f>
        <v>0</v>
      </c>
      <c r="O91" s="109" t="s">
        <v>58</v>
      </c>
    </row>
    <row r="92" spans="1:15" s="78" customFormat="1" ht="15" hidden="1" customHeight="1">
      <c r="A92" s="125"/>
      <c r="B92" s="126"/>
      <c r="C92" s="126"/>
      <c r="D92" s="127"/>
      <c r="E92" s="106"/>
      <c r="F92" s="106" t="str">
        <f>IFERROR(VLOOKUP(E92,$E$6:$H$6,4,0),"")</f>
        <v/>
      </c>
      <c r="G92" s="107">
        <f>COUNTIFS($E$6:$E$6,E92,$O$6:$O$6,O92)</f>
        <v>0</v>
      </c>
      <c r="H92" s="106"/>
      <c r="I92" s="108">
        <f>SUMIFS($I$6:$I$6,$E$6:$E$6,E92,$O$6:$O$6,O92)</f>
        <v>0</v>
      </c>
      <c r="J92" s="108">
        <f>SUMIFS($J$6:$J$6,$E$6:$E$6,E92,$O$6:$O$6,O92)</f>
        <v>0</v>
      </c>
      <c r="K92" s="108">
        <f>SUMIFS($K$6:$K$6,$E$6:$E$6,E92,$O$6:$O$6,O92)</f>
        <v>0</v>
      </c>
      <c r="L92" s="108">
        <f t="shared" si="14"/>
        <v>0</v>
      </c>
      <c r="M92" s="108">
        <f>SUMIFS($M$6:$M$6,$E$6:$E$6,E92,$O$6:$O$6,O92)</f>
        <v>0</v>
      </c>
      <c r="N92" s="108">
        <f>SUMIFS($N$6:$N$6,$E$6:$E$6,E92,$O$6:$O$6,O92)</f>
        <v>0</v>
      </c>
      <c r="O92" s="109" t="s">
        <v>58</v>
      </c>
    </row>
    <row r="93" spans="1:15" s="78" customFormat="1" ht="15" hidden="1" customHeight="1">
      <c r="A93" s="125"/>
      <c r="B93" s="126"/>
      <c r="C93" s="126"/>
      <c r="D93" s="127"/>
      <c r="E93" s="106"/>
      <c r="F93" s="106" t="str">
        <f>IFERROR(VLOOKUP(E93,$E$6:$H$6,4,0),"")</f>
        <v/>
      </c>
      <c r="G93" s="107">
        <f>COUNTIFS($E$6:$E$6,E93,$O$6:$O$6,O93)</f>
        <v>0</v>
      </c>
      <c r="H93" s="106"/>
      <c r="I93" s="108">
        <f>SUMIFS($I$6:$I$6,$E$6:$E$6,E93,$O$6:$O$6,O93)</f>
        <v>0</v>
      </c>
      <c r="J93" s="108">
        <f>SUMIFS($J$6:$J$6,$E$6:$E$6,E93,$O$6:$O$6,O93)</f>
        <v>0</v>
      </c>
      <c r="K93" s="108">
        <f>SUMIFS($K$6:$K$6,$E$6:$E$6,E93,$O$6:$O$6,O93)</f>
        <v>0</v>
      </c>
      <c r="L93" s="108">
        <f t="shared" si="14"/>
        <v>0</v>
      </c>
      <c r="M93" s="108">
        <f>SUMIFS($M$6:$M$6,$E$6:$E$6,E93,$O$6:$O$6,O93)</f>
        <v>0</v>
      </c>
      <c r="N93" s="108">
        <f>SUMIFS($N$6:$N$6,$E$6:$E$6,E93,$O$6:$O$6,O93)</f>
        <v>0</v>
      </c>
      <c r="O93" s="109" t="s">
        <v>58</v>
      </c>
    </row>
    <row r="94" spans="1:15" s="78" customFormat="1" ht="15" hidden="1" customHeight="1">
      <c r="A94" s="125"/>
      <c r="B94" s="126"/>
      <c r="C94" s="126"/>
      <c r="D94" s="127"/>
      <c r="E94" s="106"/>
      <c r="F94" s="106" t="str">
        <f>IFERROR(VLOOKUP(E94,$E$6:$H$6,4,0),"")</f>
        <v/>
      </c>
      <c r="G94" s="107">
        <f>COUNTIFS($E$6:$E$6,E94,$O$6:$O$6,O94)</f>
        <v>0</v>
      </c>
      <c r="H94" s="106"/>
      <c r="I94" s="108">
        <f>SUMIFS($I$6:$I$6,$E$6:$E$6,E94,$O$6:$O$6,O94)</f>
        <v>0</v>
      </c>
      <c r="J94" s="108">
        <f>SUMIFS($J$6:$J$6,$E$6:$E$6,E94,$O$6:$O$6,O94)</f>
        <v>0</v>
      </c>
      <c r="K94" s="108">
        <f>SUMIFS($K$6:$K$6,$E$6:$E$6,E94,$O$6:$O$6,O94)</f>
        <v>0</v>
      </c>
      <c r="L94" s="108">
        <f t="shared" si="14"/>
        <v>0</v>
      </c>
      <c r="M94" s="108">
        <f>SUMIFS($M$6:$M$6,$E$6:$E$6,E94,$O$6:$O$6,O94)</f>
        <v>0</v>
      </c>
      <c r="N94" s="108">
        <f>SUMIFS($N$6:$N$6,$E$6:$E$6,E94,$O$6:$O$6,O94)</f>
        <v>0</v>
      </c>
      <c r="O94" s="109" t="s">
        <v>58</v>
      </c>
    </row>
    <row r="95" spans="1:15" s="78" customFormat="1" ht="15" hidden="1" customHeight="1">
      <c r="A95" s="125"/>
      <c r="B95" s="126"/>
      <c r="C95" s="126"/>
      <c r="D95" s="127"/>
      <c r="E95" s="106"/>
      <c r="F95" s="106" t="str">
        <f>IFERROR(VLOOKUP(E95,$E$6:$H$6,4,0),"")</f>
        <v/>
      </c>
      <c r="G95" s="107">
        <f>COUNTIFS($E$6:$E$6,E95,$O$6:$O$6,O95)</f>
        <v>0</v>
      </c>
      <c r="H95" s="106"/>
      <c r="I95" s="108">
        <f>SUMIFS($I$6:$I$6,$E$6:$E$6,E95,$O$6:$O$6,O95)</f>
        <v>0</v>
      </c>
      <c r="J95" s="108">
        <f>SUMIFS($J$6:$J$6,$E$6:$E$6,E95,$O$6:$O$6,O95)</f>
        <v>0</v>
      </c>
      <c r="K95" s="108">
        <f>SUMIFS($K$6:$K$6,$E$6:$E$6,E95,$O$6:$O$6,O95)</f>
        <v>0</v>
      </c>
      <c r="L95" s="108">
        <f t="shared" si="14"/>
        <v>0</v>
      </c>
      <c r="M95" s="108">
        <f>SUMIFS($M$6:$M$6,$E$6:$E$6,E95,$O$6:$O$6,O95)</f>
        <v>0</v>
      </c>
      <c r="N95" s="108">
        <f>SUMIFS($N$6:$N$6,$E$6:$E$6,E95,$O$6:$O$6,O95)</f>
        <v>0</v>
      </c>
      <c r="O95" s="109" t="s">
        <v>58</v>
      </c>
    </row>
    <row r="96" spans="1:15" s="78" customFormat="1" ht="15" hidden="1" customHeight="1">
      <c r="A96" s="131"/>
      <c r="B96" s="132"/>
      <c r="C96" s="132"/>
      <c r="D96" s="133"/>
      <c r="E96" s="110"/>
      <c r="F96" s="110" t="str">
        <f>IFERROR(VLOOKUP(E96,$E$6:$H$6,4,0),"")</f>
        <v/>
      </c>
      <c r="G96" s="111">
        <f>COUNTIFS($E$6:$E$6,E96,$O$6:$O$6,O96)</f>
        <v>0</v>
      </c>
      <c r="H96" s="110"/>
      <c r="I96" s="112">
        <f>SUMIFS($I$6:$I$6,$E$6:$E$6,E96,$O$6:$O$6,O96)</f>
        <v>0</v>
      </c>
      <c r="J96" s="112">
        <f>SUMIFS($J$6:$J$6,$E$6:$E$6,E96,$O$6:$O$6,O96)</f>
        <v>0</v>
      </c>
      <c r="K96" s="112">
        <f>SUMIFS($K$6:$K$6,$E$6:$E$6,E96,$O$6:$O$6,O96)</f>
        <v>0</v>
      </c>
      <c r="L96" s="112">
        <f t="shared" si="14"/>
        <v>0</v>
      </c>
      <c r="M96" s="112">
        <f>SUMIFS($M$6:$M$6,$E$6:$E$6,E96,$O$6:$O$6,O96)</f>
        <v>0</v>
      </c>
      <c r="N96" s="112">
        <f>SUMIFS($N$6:$N$6,$E$6:$E$6,E96,$O$6:$O$6,O96)</f>
        <v>0</v>
      </c>
      <c r="O96" s="113" t="s">
        <v>58</v>
      </c>
    </row>
    <row r="97" spans="1:15" s="78" customFormat="1" ht="20.100000000000001" hidden="1" customHeight="1">
      <c r="A97" s="114"/>
      <c r="B97" s="115"/>
      <c r="C97" s="115"/>
      <c r="D97" s="116"/>
      <c r="E97" s="128"/>
      <c r="F97" s="118" t="str">
        <f>IFERROR(VLOOKUP(E97,$E$6:$H$6,4,0),"")</f>
        <v/>
      </c>
      <c r="G97" s="119">
        <f>SUM(G87:G96)</f>
        <v>0</v>
      </c>
      <c r="H97" s="118"/>
      <c r="I97" s="129">
        <f t="shared" ref="I97:N97" si="16">SUM(I87:I96)</f>
        <v>0</v>
      </c>
      <c r="J97" s="129">
        <f t="shared" si="16"/>
        <v>0</v>
      </c>
      <c r="K97" s="129">
        <f t="shared" si="16"/>
        <v>0</v>
      </c>
      <c r="L97" s="129">
        <f t="shared" si="14"/>
        <v>0</v>
      </c>
      <c r="M97" s="129">
        <f t="shared" si="16"/>
        <v>0</v>
      </c>
      <c r="N97" s="129">
        <f t="shared" si="16"/>
        <v>0</v>
      </c>
      <c r="O97" s="130"/>
    </row>
    <row r="98" spans="1:15" s="78" customFormat="1" ht="15" hidden="1" customHeight="1">
      <c r="A98" s="95" t="s">
        <v>36</v>
      </c>
      <c r="B98" s="96"/>
      <c r="C98" s="96"/>
      <c r="D98" s="97"/>
      <c r="E98" s="98"/>
      <c r="F98" s="98" t="str">
        <f>IFERROR(VLOOKUP(E98,$E$6:$H$6,4,0),"")</f>
        <v/>
      </c>
      <c r="G98" s="99">
        <f>COUNTIFS($E$6:$E$6,E98,$O$6:$O$6,O98)</f>
        <v>0</v>
      </c>
      <c r="H98" s="100"/>
      <c r="I98" s="101">
        <f>SUMIFS($I$6:$I$6,$E$6:$E$6,E98,$O$6:$O$6,O98)</f>
        <v>0</v>
      </c>
      <c r="J98" s="101">
        <f>SUMIFS($J$6:$J$6,$E$6:$E$6,E98,$O$6:$O$6,O98)</f>
        <v>0</v>
      </c>
      <c r="K98" s="101">
        <f>SUMIFS($K$6:$K$6,$E$6:$E$6,E98,$O$6:$O$6,O98)</f>
        <v>0</v>
      </c>
      <c r="L98" s="101">
        <f t="shared" si="14"/>
        <v>0</v>
      </c>
      <c r="M98" s="101">
        <f>SUMIFS($M$6:$M$6,$E$6:$E$6,E98,$O$6:$O$6,O98)</f>
        <v>0</v>
      </c>
      <c r="N98" s="101">
        <f>SUMIFS($N$6:$N$6,$E$6:$E$6,E98,$O$6:$O$6,O98)</f>
        <v>0</v>
      </c>
      <c r="O98" s="102" t="s">
        <v>59</v>
      </c>
    </row>
    <row r="99" spans="1:15" s="78" customFormat="1" ht="15" hidden="1" customHeight="1">
      <c r="A99" s="122"/>
      <c r="B99" s="123"/>
      <c r="C99" s="123"/>
      <c r="D99" s="124"/>
      <c r="E99" s="106"/>
      <c r="F99" s="106" t="str">
        <f>IFERROR(VLOOKUP(E99,$E$6:$H$6,4,0),"")</f>
        <v/>
      </c>
      <c r="G99" s="107">
        <f>COUNTIFS($E$6:$E$6,E99,$O$6:$O$6,O99)</f>
        <v>0</v>
      </c>
      <c r="H99" s="106"/>
      <c r="I99" s="108">
        <f>SUMIFS($I$6:$I$6,$E$6:$E$6,E99,$O$6:$O$6,O99)</f>
        <v>0</v>
      </c>
      <c r="J99" s="108">
        <f>SUMIFS($J$6:$J$6,$E$6:$E$6,E99,$O$6:$O$6,O99)</f>
        <v>0</v>
      </c>
      <c r="K99" s="108">
        <f>SUMIFS($K$6:$K$6,$E$6:$E$6,E99,$O$6:$O$6,O99)</f>
        <v>0</v>
      </c>
      <c r="L99" s="108">
        <f t="shared" si="14"/>
        <v>0</v>
      </c>
      <c r="M99" s="108">
        <f>SUMIFS($M$6:$M$6,$E$6:$E$6,E99,$O$6:$O$6,O99)</f>
        <v>0</v>
      </c>
      <c r="N99" s="108">
        <f>SUMIFS($N$6:$N$6,$E$6:$E$6,E99,$O$6:$O$6,O99)</f>
        <v>0</v>
      </c>
      <c r="O99" s="109" t="s">
        <v>59</v>
      </c>
    </row>
    <row r="100" spans="1:15" s="78" customFormat="1" ht="15" hidden="1" customHeight="1">
      <c r="A100" s="125"/>
      <c r="B100" s="126"/>
      <c r="C100" s="126"/>
      <c r="D100" s="127"/>
      <c r="E100" s="106"/>
      <c r="F100" s="106" t="str">
        <f>IFERROR(VLOOKUP(E100,$E$6:$H$6,4,0),"")</f>
        <v/>
      </c>
      <c r="G100" s="107">
        <f>COUNTIFS($E$6:$E$6,E100,$O$6:$O$6,O100)</f>
        <v>0</v>
      </c>
      <c r="H100" s="106"/>
      <c r="I100" s="108">
        <f>SUMIFS($I$6:$I$6,$E$6:$E$6,E100,$O$6:$O$6,O100)</f>
        <v>0</v>
      </c>
      <c r="J100" s="108">
        <f>SUMIFS($J$6:$J$6,$E$6:$E$6,E100,$O$6:$O$6,O100)</f>
        <v>0</v>
      </c>
      <c r="K100" s="108">
        <f>SUMIFS($K$6:$K$6,$E$6:$E$6,E100,$O$6:$O$6,O100)</f>
        <v>0</v>
      </c>
      <c r="L100" s="108">
        <f t="shared" si="14"/>
        <v>0</v>
      </c>
      <c r="M100" s="108">
        <f>SUMIFS($M$6:$M$6,$E$6:$E$6,E100,$O$6:$O$6,O100)</f>
        <v>0</v>
      </c>
      <c r="N100" s="108">
        <f>SUMIFS($N$6:$N$6,$E$6:$E$6,E100,$O$6:$O$6,O100)</f>
        <v>0</v>
      </c>
      <c r="O100" s="109" t="s">
        <v>59</v>
      </c>
    </row>
    <row r="101" spans="1:15" s="78" customFormat="1" ht="15" hidden="1" customHeight="1">
      <c r="A101" s="125"/>
      <c r="B101" s="126"/>
      <c r="C101" s="126"/>
      <c r="D101" s="127"/>
      <c r="E101" s="106"/>
      <c r="F101" s="106" t="str">
        <f>IFERROR(VLOOKUP(E101,$E$6:$H$6,4,0),"")</f>
        <v/>
      </c>
      <c r="G101" s="107">
        <f>COUNTIFS($E$6:$E$6,E101,$O$6:$O$6,O101)</f>
        <v>0</v>
      </c>
      <c r="H101" s="106"/>
      <c r="I101" s="108">
        <f>SUMIFS($I$6:$I$6,$E$6:$E$6,E101,$O$6:$O$6,O101)</f>
        <v>0</v>
      </c>
      <c r="J101" s="108">
        <f>SUMIFS($J$6:$J$6,$E$6:$E$6,E101,$O$6:$O$6,O101)</f>
        <v>0</v>
      </c>
      <c r="K101" s="108">
        <f>SUMIFS($K$6:$K$6,$E$6:$E$6,E101,$O$6:$O$6,O101)</f>
        <v>0</v>
      </c>
      <c r="L101" s="108">
        <f t="shared" si="14"/>
        <v>0</v>
      </c>
      <c r="M101" s="108">
        <f>SUMIFS($M$6:$M$6,$E$6:$E$6,E101,$O$6:$O$6,O101)</f>
        <v>0</v>
      </c>
      <c r="N101" s="108">
        <f>SUMIFS($N$6:$N$6,$E$6:$E$6,E101,$O$6:$O$6,O101)</f>
        <v>0</v>
      </c>
      <c r="O101" s="109" t="s">
        <v>59</v>
      </c>
    </row>
    <row r="102" spans="1:15" s="78" customFormat="1" ht="15" hidden="1" customHeight="1">
      <c r="A102" s="125"/>
      <c r="B102" s="126"/>
      <c r="C102" s="126"/>
      <c r="D102" s="127"/>
      <c r="E102" s="106"/>
      <c r="F102" s="106" t="str">
        <f>IFERROR(VLOOKUP(E102,$E$6:$H$6,4,0),"")</f>
        <v/>
      </c>
      <c r="G102" s="107">
        <f>COUNTIFS($E$6:$E$6,E102,$O$6:$O$6,O102)</f>
        <v>0</v>
      </c>
      <c r="H102" s="106"/>
      <c r="I102" s="108">
        <f>SUMIFS($I$6:$I$6,$E$6:$E$6,E102,$O$6:$O$6,O102)</f>
        <v>0</v>
      </c>
      <c r="J102" s="108">
        <f>SUMIFS($J$6:$J$6,$E$6:$E$6,E102,$O$6:$O$6,O102)</f>
        <v>0</v>
      </c>
      <c r="K102" s="108">
        <f>SUMIFS($K$6:$K$6,$E$6:$E$6,E102,$O$6:$O$6,O102)</f>
        <v>0</v>
      </c>
      <c r="L102" s="108">
        <f t="shared" si="14"/>
        <v>0</v>
      </c>
      <c r="M102" s="108">
        <f>SUMIFS($M$6:$M$6,$E$6:$E$6,E102,$O$6:$O$6,O102)</f>
        <v>0</v>
      </c>
      <c r="N102" s="108">
        <f>SUMIFS($N$6:$N$6,$E$6:$E$6,E102,$O$6:$O$6,O102)</f>
        <v>0</v>
      </c>
      <c r="O102" s="109" t="s">
        <v>59</v>
      </c>
    </row>
    <row r="103" spans="1:15" s="78" customFormat="1" ht="15" hidden="1" customHeight="1">
      <c r="A103" s="125"/>
      <c r="B103" s="126"/>
      <c r="C103" s="126"/>
      <c r="D103" s="127"/>
      <c r="E103" s="106"/>
      <c r="F103" s="106" t="str">
        <f>IFERROR(VLOOKUP(E103,$E$6:$H$6,4,0),"")</f>
        <v/>
      </c>
      <c r="G103" s="107">
        <f>COUNTIFS($E$6:$E$6,E103,$O$6:$O$6,O103)</f>
        <v>0</v>
      </c>
      <c r="H103" s="106"/>
      <c r="I103" s="108">
        <f>SUMIFS($I$6:$I$6,$E$6:$E$6,E103,$O$6:$O$6,O103)</f>
        <v>0</v>
      </c>
      <c r="J103" s="108">
        <f>SUMIFS($J$6:$J$6,$E$6:$E$6,E103,$O$6:$O$6,O103)</f>
        <v>0</v>
      </c>
      <c r="K103" s="108">
        <f>SUMIFS($K$6:$K$6,$E$6:$E$6,E103,$O$6:$O$6,O103)</f>
        <v>0</v>
      </c>
      <c r="L103" s="108">
        <f t="shared" si="14"/>
        <v>0</v>
      </c>
      <c r="M103" s="108">
        <f>SUMIFS($M$6:$M$6,$E$6:$E$6,E103,$O$6:$O$6,O103)</f>
        <v>0</v>
      </c>
      <c r="N103" s="108">
        <f>SUMIFS($N$6:$N$6,$E$6:$E$6,E103,$O$6:$O$6,O103)</f>
        <v>0</v>
      </c>
      <c r="O103" s="109" t="s">
        <v>59</v>
      </c>
    </row>
    <row r="104" spans="1:15" s="78" customFormat="1" ht="15" hidden="1" customHeight="1">
      <c r="A104" s="125"/>
      <c r="B104" s="126"/>
      <c r="C104" s="126"/>
      <c r="D104" s="127"/>
      <c r="E104" s="106"/>
      <c r="F104" s="106" t="str">
        <f>IFERROR(VLOOKUP(E104,$E$6:$H$6,4,0),"")</f>
        <v/>
      </c>
      <c r="G104" s="107">
        <f>COUNTIFS($E$6:$E$6,E104,$O$6:$O$6,O104)</f>
        <v>0</v>
      </c>
      <c r="H104" s="106"/>
      <c r="I104" s="108">
        <f>SUMIFS($I$6:$I$6,$E$6:$E$6,E104,$O$6:$O$6,O104)</f>
        <v>0</v>
      </c>
      <c r="J104" s="108">
        <f>SUMIFS($J$6:$J$6,$E$6:$E$6,E104,$O$6:$O$6,O104)</f>
        <v>0</v>
      </c>
      <c r="K104" s="108">
        <f>SUMIFS($K$6:$K$6,$E$6:$E$6,E104,$O$6:$O$6,O104)</f>
        <v>0</v>
      </c>
      <c r="L104" s="108">
        <f t="shared" si="14"/>
        <v>0</v>
      </c>
      <c r="M104" s="108">
        <f>SUMIFS($M$6:$M$6,$E$6:$E$6,E104,$O$6:$O$6,O104)</f>
        <v>0</v>
      </c>
      <c r="N104" s="108">
        <f>SUMIFS($N$6:$N$6,$E$6:$E$6,E104,$O$6:$O$6,O104)</f>
        <v>0</v>
      </c>
      <c r="O104" s="109" t="s">
        <v>59</v>
      </c>
    </row>
    <row r="105" spans="1:15" s="78" customFormat="1" ht="15" hidden="1" customHeight="1">
      <c r="A105" s="125"/>
      <c r="B105" s="126"/>
      <c r="C105" s="126"/>
      <c r="D105" s="127"/>
      <c r="E105" s="106"/>
      <c r="F105" s="106" t="str">
        <f>IFERROR(VLOOKUP(E105,$E$6:$H$6,4,0),"")</f>
        <v/>
      </c>
      <c r="G105" s="107">
        <f>COUNTIFS($E$6:$E$6,E105,$O$6:$O$6,O105)</f>
        <v>0</v>
      </c>
      <c r="H105" s="106"/>
      <c r="I105" s="108">
        <f>SUMIFS($I$6:$I$6,$E$6:$E$6,E105,$O$6:$O$6,O105)</f>
        <v>0</v>
      </c>
      <c r="J105" s="108">
        <f>SUMIFS($J$6:$J$6,$E$6:$E$6,E105,$O$6:$O$6,O105)</f>
        <v>0</v>
      </c>
      <c r="K105" s="108">
        <f>SUMIFS($K$6:$K$6,$E$6:$E$6,E105,$O$6:$O$6,O105)</f>
        <v>0</v>
      </c>
      <c r="L105" s="108">
        <f t="shared" si="14"/>
        <v>0</v>
      </c>
      <c r="M105" s="108">
        <f>SUMIFS($M$6:$M$6,$E$6:$E$6,E105,$O$6:$O$6,O105)</f>
        <v>0</v>
      </c>
      <c r="N105" s="108">
        <f>SUMIFS($N$6:$N$6,$E$6:$E$6,E105,$O$6:$O$6,O105)</f>
        <v>0</v>
      </c>
      <c r="O105" s="109" t="s">
        <v>59</v>
      </c>
    </row>
    <row r="106" spans="1:15" s="78" customFormat="1" ht="15" hidden="1" customHeight="1">
      <c r="A106" s="125"/>
      <c r="B106" s="126"/>
      <c r="C106" s="126"/>
      <c r="D106" s="127"/>
      <c r="E106" s="106"/>
      <c r="F106" s="106" t="str">
        <f>IFERROR(VLOOKUP(E106,$E$6:$H$6,4,0),"")</f>
        <v/>
      </c>
      <c r="G106" s="107">
        <f>COUNTIFS($E$6:$E$6,E106,$O$6:$O$6,O106)</f>
        <v>0</v>
      </c>
      <c r="H106" s="106"/>
      <c r="I106" s="108">
        <f>SUMIFS($I$6:$I$6,$E$6:$E$6,E106,$O$6:$O$6,O106)</f>
        <v>0</v>
      </c>
      <c r="J106" s="108">
        <f>SUMIFS($J$6:$J$6,$E$6:$E$6,E106,$O$6:$O$6,O106)</f>
        <v>0</v>
      </c>
      <c r="K106" s="108">
        <f>SUMIFS($K$6:$K$6,$E$6:$E$6,E106,$O$6:$O$6,O106)</f>
        <v>0</v>
      </c>
      <c r="L106" s="108">
        <f t="shared" si="14"/>
        <v>0</v>
      </c>
      <c r="M106" s="108">
        <f>SUMIFS($M$6:$M$6,$E$6:$E$6,E106,$O$6:$O$6,O106)</f>
        <v>0</v>
      </c>
      <c r="N106" s="108">
        <f>SUMIFS($N$6:$N$6,$E$6:$E$6,E106,$O$6:$O$6,O106)</f>
        <v>0</v>
      </c>
      <c r="O106" s="109" t="s">
        <v>59</v>
      </c>
    </row>
    <row r="107" spans="1:15" s="78" customFormat="1" ht="15" hidden="1" customHeight="1">
      <c r="A107" s="125"/>
      <c r="B107" s="126"/>
      <c r="C107" s="126"/>
      <c r="D107" s="127"/>
      <c r="E107" s="106"/>
      <c r="F107" s="106" t="str">
        <f>IFERROR(VLOOKUP(E107,$E$6:$H$6,4,0),"")</f>
        <v/>
      </c>
      <c r="G107" s="107">
        <f>COUNTIFS($E$6:$E$6,E107,$O$6:$O$6,O107)</f>
        <v>0</v>
      </c>
      <c r="H107" s="106"/>
      <c r="I107" s="108">
        <f>SUMIFS($I$6:$I$6,$E$6:$E$6,E107,$O$6:$O$6,O107)</f>
        <v>0</v>
      </c>
      <c r="J107" s="108">
        <f>SUMIFS($J$6:$J$6,$E$6:$E$6,E107,$O$6:$O$6,O107)</f>
        <v>0</v>
      </c>
      <c r="K107" s="108">
        <f>SUMIFS($K$6:$K$6,$E$6:$E$6,E107,$O$6:$O$6,O107)</f>
        <v>0</v>
      </c>
      <c r="L107" s="108">
        <f t="shared" si="14"/>
        <v>0</v>
      </c>
      <c r="M107" s="108">
        <f>SUMIFS($M$6:$M$6,$E$6:$E$6,E107,$O$6:$O$6,O107)</f>
        <v>0</v>
      </c>
      <c r="N107" s="108">
        <f>SUMIFS($N$6:$N$6,$E$6:$E$6,E107,$O$6:$O$6,O107)</f>
        <v>0</v>
      </c>
      <c r="O107" s="109" t="s">
        <v>59</v>
      </c>
    </row>
    <row r="108" spans="1:15" s="78" customFormat="1" ht="15" hidden="1" customHeight="1">
      <c r="A108" s="125"/>
      <c r="B108" s="126"/>
      <c r="C108" s="126"/>
      <c r="D108" s="127"/>
      <c r="E108" s="106"/>
      <c r="F108" s="106" t="str">
        <f>IFERROR(VLOOKUP(E108,$E$6:$H$6,4,0),"")</f>
        <v/>
      </c>
      <c r="G108" s="107">
        <f>COUNTIFS($E$6:$E$6,E108,$O$6:$O$6,O108)</f>
        <v>0</v>
      </c>
      <c r="H108" s="106"/>
      <c r="I108" s="108">
        <f>SUMIFS($I$6:$I$6,$E$6:$E$6,E108,$O$6:$O$6,O108)</f>
        <v>0</v>
      </c>
      <c r="J108" s="108">
        <f>SUMIFS($J$6:$J$6,$E$6:$E$6,E108,$O$6:$O$6,O108)</f>
        <v>0</v>
      </c>
      <c r="K108" s="108">
        <f>SUMIFS($K$6:$K$6,$E$6:$E$6,E108,$O$6:$O$6,O108)</f>
        <v>0</v>
      </c>
      <c r="L108" s="108">
        <f t="shared" si="14"/>
        <v>0</v>
      </c>
      <c r="M108" s="108">
        <f>SUMIFS($M$6:$M$6,$E$6:$E$6,E108,$O$6:$O$6,O108)</f>
        <v>0</v>
      </c>
      <c r="N108" s="108">
        <f>SUMIFS($N$6:$N$6,$E$6:$E$6,E108,$O$6:$O$6,O108)</f>
        <v>0</v>
      </c>
      <c r="O108" s="109" t="s">
        <v>59</v>
      </c>
    </row>
    <row r="109" spans="1:15" s="78" customFormat="1" ht="15" hidden="1" customHeight="1">
      <c r="A109" s="131"/>
      <c r="B109" s="132"/>
      <c r="C109" s="132"/>
      <c r="D109" s="133"/>
      <c r="E109" s="110"/>
      <c r="F109" s="110" t="str">
        <f>IFERROR(VLOOKUP(E109,$E$6:$H$6,4,0),"")</f>
        <v/>
      </c>
      <c r="G109" s="111">
        <f>COUNTIFS($E$6:$E$6,E109,$O$6:$O$6,O109)</f>
        <v>0</v>
      </c>
      <c r="H109" s="110"/>
      <c r="I109" s="112">
        <f>SUMIFS($I$6:$I$6,$E$6:$E$6,E109,$O$6:$O$6,O109)</f>
        <v>0</v>
      </c>
      <c r="J109" s="112">
        <f>SUMIFS($J$6:$J$6,$E$6:$E$6,E109,$O$6:$O$6,O109)</f>
        <v>0</v>
      </c>
      <c r="K109" s="112">
        <f>SUMIFS($K$6:$K$6,$E$6:$E$6,E109,$O$6:$O$6,O109)</f>
        <v>0</v>
      </c>
      <c r="L109" s="112">
        <f t="shared" si="14"/>
        <v>0</v>
      </c>
      <c r="M109" s="112">
        <f>SUMIFS($M$6:$M$6,$E$6:$E$6,E109,$O$6:$O$6,O109)</f>
        <v>0</v>
      </c>
      <c r="N109" s="112">
        <f>SUMIFS($N$6:$N$6,$E$6:$E$6,E109,$O$6:$O$6,O109)</f>
        <v>0</v>
      </c>
      <c r="O109" s="113" t="s">
        <v>59</v>
      </c>
    </row>
    <row r="110" spans="1:15" s="78" customFormat="1" ht="20.100000000000001" hidden="1" customHeight="1">
      <c r="A110" s="114"/>
      <c r="B110" s="115"/>
      <c r="C110" s="115"/>
      <c r="D110" s="116"/>
      <c r="E110" s="128"/>
      <c r="F110" s="118" t="str">
        <f>IFERROR(VLOOKUP(E110,$E$6:$H$6,4,0),"")</f>
        <v/>
      </c>
      <c r="G110" s="119">
        <f>SUM(G98:G109)</f>
        <v>0</v>
      </c>
      <c r="H110" s="118"/>
      <c r="I110" s="129">
        <f t="shared" ref="I110:N110" si="17">SUM(I98:I109)</f>
        <v>0</v>
      </c>
      <c r="J110" s="129">
        <f t="shared" si="17"/>
        <v>0</v>
      </c>
      <c r="K110" s="129">
        <f t="shared" si="17"/>
        <v>0</v>
      </c>
      <c r="L110" s="129">
        <f t="shared" si="14"/>
        <v>0</v>
      </c>
      <c r="M110" s="129">
        <f t="shared" si="17"/>
        <v>0</v>
      </c>
      <c r="N110" s="129">
        <f t="shared" si="17"/>
        <v>0</v>
      </c>
      <c r="O110" s="130"/>
    </row>
    <row r="111" spans="1:15" s="78" customFormat="1" ht="15" hidden="1" customHeight="1">
      <c r="A111" s="95" t="s">
        <v>37</v>
      </c>
      <c r="B111" s="96"/>
      <c r="C111" s="96"/>
      <c r="D111" s="97"/>
      <c r="E111" s="98"/>
      <c r="F111" s="98" t="str">
        <f>IFERROR(VLOOKUP(E111,$E$6:$H$6,4,0),"")</f>
        <v/>
      </c>
      <c r="G111" s="99">
        <f>COUNTIFS($E$6:$E$6,E111,$O$6:$O$6,O111)</f>
        <v>0</v>
      </c>
      <c r="H111" s="100"/>
      <c r="I111" s="101">
        <f>SUMIFS($I$6:$I$6,$E$6:$E$6,E111,$O$6:$O$6,O111)</f>
        <v>0</v>
      </c>
      <c r="J111" s="101">
        <f>SUMIFS($J$6:$J$6,$E$6:$E$6,E111,$O$6:$O$6,O111)</f>
        <v>0</v>
      </c>
      <c r="K111" s="101">
        <f>SUMIFS($K$6:$K$6,$E$6:$E$6,E111,$O$6:$O$6,O111)</f>
        <v>0</v>
      </c>
      <c r="L111" s="101">
        <f t="shared" si="14"/>
        <v>0</v>
      </c>
      <c r="M111" s="101">
        <f>SUMIFS($M$6:$M$6,$E$6:$E$6,E111,$O$6:$O$6,O111)</f>
        <v>0</v>
      </c>
      <c r="N111" s="101">
        <f>SUMIFS($N$6:$N$6,$E$6:$E$6,E111,$O$6:$O$6,O111)</f>
        <v>0</v>
      </c>
      <c r="O111" s="134" t="s">
        <v>60</v>
      </c>
    </row>
    <row r="112" spans="1:15" s="78" customFormat="1" ht="15" hidden="1" customHeight="1">
      <c r="A112" s="122"/>
      <c r="B112" s="123"/>
      <c r="C112" s="123"/>
      <c r="D112" s="124"/>
      <c r="E112" s="106"/>
      <c r="F112" s="106" t="str">
        <f>IFERROR(VLOOKUP(E112,$E$6:$H$6,4,0),"")</f>
        <v/>
      </c>
      <c r="G112" s="107">
        <f>COUNTIFS($E$6:$E$6,E112,$O$6:$O$6,O112)</f>
        <v>0</v>
      </c>
      <c r="H112" s="106"/>
      <c r="I112" s="108">
        <f>SUMIFS($I$6:$I$6,$E$6:$E$6,E112,$O$6:$O$6,O112)</f>
        <v>0</v>
      </c>
      <c r="J112" s="108">
        <f>SUMIFS($J$6:$J$6,$E$6:$E$6,E112,$O$6:$O$6,O112)</f>
        <v>0</v>
      </c>
      <c r="K112" s="108">
        <f>SUMIFS($K$6:$K$6,$E$6:$E$6,E112,$O$6:$O$6,O112)</f>
        <v>0</v>
      </c>
      <c r="L112" s="108">
        <f t="shared" si="14"/>
        <v>0</v>
      </c>
      <c r="M112" s="108">
        <f>SUMIFS($M$6:$M$6,$E$6:$E$6,E112,$O$6:$O$6,O112)</f>
        <v>0</v>
      </c>
      <c r="N112" s="108">
        <f>SUMIFS($N$6:$N$6,$E$6:$E$6,E112,$O$6:$O$6,O112)</f>
        <v>0</v>
      </c>
      <c r="O112" s="109" t="s">
        <v>60</v>
      </c>
    </row>
    <row r="113" spans="1:15" s="78" customFormat="1" ht="15" hidden="1" customHeight="1">
      <c r="A113" s="125"/>
      <c r="B113" s="126"/>
      <c r="C113" s="126"/>
      <c r="D113" s="127"/>
      <c r="E113" s="135"/>
      <c r="F113" s="106" t="str">
        <f>IFERROR(VLOOKUP(E113,$E$6:$H$6,4,0),"")</f>
        <v/>
      </c>
      <c r="G113" s="107">
        <f>COUNTIFS($E$6:$E$6,E113,$O$6:$O$6,O113)</f>
        <v>0</v>
      </c>
      <c r="H113" s="106"/>
      <c r="I113" s="108">
        <f>SUMIFS($I$6:$I$6,$E$6:$E$6,E113,$O$6:$O$6,O113)</f>
        <v>0</v>
      </c>
      <c r="J113" s="108">
        <f>SUMIFS($J$6:$J$6,$E$6:$E$6,E113,$O$6:$O$6,O113)</f>
        <v>0</v>
      </c>
      <c r="K113" s="108">
        <f>SUMIFS($K$6:$K$6,$E$6:$E$6,E113,$O$6:$O$6,O113)</f>
        <v>0</v>
      </c>
      <c r="L113" s="108">
        <f t="shared" si="14"/>
        <v>0</v>
      </c>
      <c r="M113" s="108">
        <f>SUMIFS($M$6:$M$6,$E$6:$E$6,E113,$O$6:$O$6,O113)</f>
        <v>0</v>
      </c>
      <c r="N113" s="108">
        <f>SUMIFS($N$6:$N$6,$E$6:$E$6,E113,$O$6:$O$6,O113)</f>
        <v>0</v>
      </c>
      <c r="O113" s="109" t="s">
        <v>60</v>
      </c>
    </row>
    <row r="114" spans="1:15" s="78" customFormat="1" ht="15" hidden="1" customHeight="1">
      <c r="A114" s="125"/>
      <c r="B114" s="126"/>
      <c r="C114" s="126"/>
      <c r="D114" s="127"/>
      <c r="E114" s="135"/>
      <c r="F114" s="106" t="str">
        <f>IFERROR(VLOOKUP(E114,$E$6:$H$6,4,0),"")</f>
        <v/>
      </c>
      <c r="G114" s="107">
        <f>COUNTIFS($E$6:$E$6,E114,$O$6:$O$6,O114)</f>
        <v>0</v>
      </c>
      <c r="H114" s="106"/>
      <c r="I114" s="108">
        <f>SUMIFS($I$6:$I$6,$E$6:$E$6,E114,$O$6:$O$6,O114)</f>
        <v>0</v>
      </c>
      <c r="J114" s="108">
        <f>SUMIFS($J$6:$J$6,$E$6:$E$6,E114,$O$6:$O$6,O114)</f>
        <v>0</v>
      </c>
      <c r="K114" s="108">
        <f>SUMIFS($K$6:$K$6,$E$6:$E$6,E114,$O$6:$O$6,O114)</f>
        <v>0</v>
      </c>
      <c r="L114" s="108">
        <f t="shared" si="14"/>
        <v>0</v>
      </c>
      <c r="M114" s="108">
        <f>SUMIFS($M$6:$M$6,$E$6:$E$6,E114,$O$6:$O$6,O114)</f>
        <v>0</v>
      </c>
      <c r="N114" s="108">
        <f>SUMIFS($N$6:$N$6,$E$6:$E$6,E114,$O$6:$O$6,O114)</f>
        <v>0</v>
      </c>
      <c r="O114" s="109" t="s">
        <v>60</v>
      </c>
    </row>
    <row r="115" spans="1:15" s="78" customFormat="1" ht="15" hidden="1" customHeight="1">
      <c r="A115" s="125"/>
      <c r="B115" s="126"/>
      <c r="C115" s="126"/>
      <c r="D115" s="127"/>
      <c r="E115" s="135"/>
      <c r="F115" s="106" t="str">
        <f>IFERROR(VLOOKUP(E115,$E$6:$H$6,4,0),"")</f>
        <v/>
      </c>
      <c r="G115" s="107">
        <f>COUNTIFS($E$6:$E$6,E115,$O$6:$O$6,O115)</f>
        <v>0</v>
      </c>
      <c r="H115" s="106"/>
      <c r="I115" s="108">
        <f>SUMIFS($I$6:$I$6,$E$6:$E$6,E115,$O$6:$O$6,O115)</f>
        <v>0</v>
      </c>
      <c r="J115" s="108">
        <f>SUMIFS($J$6:$J$6,$E$6:$E$6,E115,$O$6:$O$6,O115)</f>
        <v>0</v>
      </c>
      <c r="K115" s="108">
        <f>SUMIFS($K$6:$K$6,$E$6:$E$6,E115,$O$6:$O$6,O115)</f>
        <v>0</v>
      </c>
      <c r="L115" s="108">
        <f t="shared" si="14"/>
        <v>0</v>
      </c>
      <c r="M115" s="108">
        <f>SUMIFS($M$6:$M$6,$E$6:$E$6,E115,$O$6:$O$6,O115)</f>
        <v>0</v>
      </c>
      <c r="N115" s="108">
        <f>SUMIFS($N$6:$N$6,$E$6:$E$6,E115,$O$6:$O$6,O115)</f>
        <v>0</v>
      </c>
      <c r="O115" s="109" t="s">
        <v>60</v>
      </c>
    </row>
    <row r="116" spans="1:15" s="78" customFormat="1" ht="15" hidden="1" customHeight="1">
      <c r="A116" s="125"/>
      <c r="B116" s="126"/>
      <c r="C116" s="126"/>
      <c r="D116" s="127"/>
      <c r="E116" s="135"/>
      <c r="F116" s="106" t="str">
        <f>IFERROR(VLOOKUP(E116,$E$6:$H$6,4,0),"")</f>
        <v/>
      </c>
      <c r="G116" s="107">
        <f>COUNTIFS($E$6:$E$6,E116,$O$6:$O$6,O116)</f>
        <v>0</v>
      </c>
      <c r="H116" s="106"/>
      <c r="I116" s="108">
        <f>SUMIFS($I$6:$I$6,$E$6:$E$6,E116,$O$6:$O$6,O116)</f>
        <v>0</v>
      </c>
      <c r="J116" s="108">
        <f>SUMIFS($J$6:$J$6,$E$6:$E$6,E116,$O$6:$O$6,O116)</f>
        <v>0</v>
      </c>
      <c r="K116" s="108">
        <f>SUMIFS($K$6:$K$6,$E$6:$E$6,E116,$O$6:$O$6,O116)</f>
        <v>0</v>
      </c>
      <c r="L116" s="108">
        <f t="shared" si="14"/>
        <v>0</v>
      </c>
      <c r="M116" s="108">
        <f>SUMIFS($M$6:$M$6,$E$6:$E$6,E116,$O$6:$O$6,O116)</f>
        <v>0</v>
      </c>
      <c r="N116" s="108">
        <f>SUMIFS($N$6:$N$6,$E$6:$E$6,E116,$O$6:$O$6,O116)</f>
        <v>0</v>
      </c>
      <c r="O116" s="109" t="s">
        <v>60</v>
      </c>
    </row>
    <row r="117" spans="1:15" s="78" customFormat="1" ht="15" hidden="1" customHeight="1">
      <c r="A117" s="125"/>
      <c r="B117" s="126"/>
      <c r="C117" s="126"/>
      <c r="D117" s="127"/>
      <c r="E117" s="135"/>
      <c r="F117" s="106" t="str">
        <f>IFERROR(VLOOKUP(E117,$E$6:$H$6,4,0),"")</f>
        <v/>
      </c>
      <c r="G117" s="107">
        <f>COUNTIFS($E$6:$E$6,E117,$O$6:$O$6,O117)</f>
        <v>0</v>
      </c>
      <c r="H117" s="106"/>
      <c r="I117" s="108">
        <f>SUMIFS($I$6:$I$6,$E$6:$E$6,E117,$O$6:$O$6,O117)</f>
        <v>0</v>
      </c>
      <c r="J117" s="108">
        <f>SUMIFS($J$6:$J$6,$E$6:$E$6,E117,$O$6:$O$6,O117)</f>
        <v>0</v>
      </c>
      <c r="K117" s="108">
        <f>SUMIFS($K$6:$K$6,$E$6:$E$6,E117,$O$6:$O$6,O117)</f>
        <v>0</v>
      </c>
      <c r="L117" s="108">
        <f t="shared" si="14"/>
        <v>0</v>
      </c>
      <c r="M117" s="108">
        <f>SUMIFS($M$6:$M$6,$E$6:$E$6,E117,$O$6:$O$6,O117)</f>
        <v>0</v>
      </c>
      <c r="N117" s="108">
        <f>SUMIFS($N$6:$N$6,$E$6:$E$6,E117,$O$6:$O$6,O117)</f>
        <v>0</v>
      </c>
      <c r="O117" s="109" t="s">
        <v>60</v>
      </c>
    </row>
    <row r="118" spans="1:15" s="78" customFormat="1" ht="15" hidden="1" customHeight="1">
      <c r="A118" s="125"/>
      <c r="B118" s="126"/>
      <c r="C118" s="126"/>
      <c r="D118" s="127"/>
      <c r="E118" s="135"/>
      <c r="F118" s="106" t="str">
        <f>IFERROR(VLOOKUP(E118,$E$6:$H$6,4,0),"")</f>
        <v/>
      </c>
      <c r="G118" s="107">
        <f>COUNTIFS($E$6:$E$6,E118,$O$6:$O$6,O118)</f>
        <v>0</v>
      </c>
      <c r="H118" s="106"/>
      <c r="I118" s="108">
        <f>SUMIFS($I$6:$I$6,$E$6:$E$6,E118,$O$6:$O$6,O118)</f>
        <v>0</v>
      </c>
      <c r="J118" s="108">
        <f>SUMIFS($J$6:$J$6,$E$6:$E$6,E118,$O$6:$O$6,O118)</f>
        <v>0</v>
      </c>
      <c r="K118" s="108">
        <f>SUMIFS($K$6:$K$6,$E$6:$E$6,E118,$O$6:$O$6,O118)</f>
        <v>0</v>
      </c>
      <c r="L118" s="108">
        <f t="shared" si="14"/>
        <v>0</v>
      </c>
      <c r="M118" s="108">
        <f>SUMIFS($M$6:$M$6,$E$6:$E$6,E118,$O$6:$O$6,O118)</f>
        <v>0</v>
      </c>
      <c r="N118" s="108">
        <f>SUMIFS($N$6:$N$6,$E$6:$E$6,E118,$O$6:$O$6,O118)</f>
        <v>0</v>
      </c>
      <c r="O118" s="109" t="s">
        <v>60</v>
      </c>
    </row>
    <row r="119" spans="1:15" s="78" customFormat="1" ht="15" hidden="1" customHeight="1">
      <c r="A119" s="125"/>
      <c r="B119" s="126"/>
      <c r="C119" s="126"/>
      <c r="D119" s="127"/>
      <c r="E119" s="135"/>
      <c r="F119" s="106" t="str">
        <f>IFERROR(VLOOKUP(E119,$E$6:$H$6,4,0),"")</f>
        <v/>
      </c>
      <c r="G119" s="107">
        <f>COUNTIFS($E$6:$E$6,E119,$O$6:$O$6,O119)</f>
        <v>0</v>
      </c>
      <c r="H119" s="106"/>
      <c r="I119" s="108">
        <f>SUMIFS($I$6:$I$6,$E$6:$E$6,E119,$O$6:$O$6,O119)</f>
        <v>0</v>
      </c>
      <c r="J119" s="108">
        <f>SUMIFS($J$6:$J$6,$E$6:$E$6,E119,$O$6:$O$6,O119)</f>
        <v>0</v>
      </c>
      <c r="K119" s="108">
        <f>SUMIFS($K$6:$K$6,$E$6:$E$6,E119,$O$6:$O$6,O119)</f>
        <v>0</v>
      </c>
      <c r="L119" s="108">
        <f t="shared" si="14"/>
        <v>0</v>
      </c>
      <c r="M119" s="108">
        <f>SUMIFS($M$6:$M$6,$E$6:$E$6,E119,$O$6:$O$6,O119)</f>
        <v>0</v>
      </c>
      <c r="N119" s="108">
        <f>SUMIFS($N$6:$N$6,$E$6:$E$6,E119,$O$6:$O$6,O119)</f>
        <v>0</v>
      </c>
      <c r="O119" s="109" t="s">
        <v>60</v>
      </c>
    </row>
    <row r="120" spans="1:15" s="78" customFormat="1" ht="15" hidden="1" customHeight="1">
      <c r="A120" s="125"/>
      <c r="B120" s="126"/>
      <c r="C120" s="126"/>
      <c r="D120" s="127"/>
      <c r="E120" s="135"/>
      <c r="F120" s="106" t="str">
        <f>IFERROR(VLOOKUP(E120,$E$6:$H$6,4,0),"")</f>
        <v/>
      </c>
      <c r="G120" s="107">
        <f>COUNTIFS($E$6:$E$6,E120,$O$6:$O$6,O120)</f>
        <v>0</v>
      </c>
      <c r="H120" s="106"/>
      <c r="I120" s="108">
        <f>SUMIFS($I$6:$I$6,$E$6:$E$6,E120,$O$6:$O$6,O120)</f>
        <v>0</v>
      </c>
      <c r="J120" s="108">
        <f>SUMIFS($J$6:$J$6,$E$6:$E$6,E120,$O$6:$O$6,O120)</f>
        <v>0</v>
      </c>
      <c r="K120" s="108">
        <f>SUMIFS($K$6:$K$6,$E$6:$E$6,E120,$O$6:$O$6,O120)</f>
        <v>0</v>
      </c>
      <c r="L120" s="108">
        <f t="shared" si="14"/>
        <v>0</v>
      </c>
      <c r="M120" s="108">
        <f>SUMIFS($M$6:$M$6,$E$6:$E$6,E120,$O$6:$O$6,O120)</f>
        <v>0</v>
      </c>
      <c r="N120" s="108">
        <f>SUMIFS($N$6:$N$6,$E$6:$E$6,E120,$O$6:$O$6,O120)</f>
        <v>0</v>
      </c>
      <c r="O120" s="109" t="s">
        <v>60</v>
      </c>
    </row>
    <row r="121" spans="1:15" s="78" customFormat="1" ht="15" hidden="1" customHeight="1">
      <c r="A121" s="125"/>
      <c r="B121" s="126"/>
      <c r="C121" s="126"/>
      <c r="D121" s="127"/>
      <c r="E121" s="135"/>
      <c r="F121" s="106" t="str">
        <f>IFERROR(VLOOKUP(E121,$E$6:$H$6,4,0),"")</f>
        <v/>
      </c>
      <c r="G121" s="107">
        <f>COUNTIFS($E$6:$E$6,E121,$O$6:$O$6,O121)</f>
        <v>0</v>
      </c>
      <c r="H121" s="106"/>
      <c r="I121" s="108">
        <f>SUMIFS($I$6:$I$6,$E$6:$E$6,E121,$O$6:$O$6,O121)</f>
        <v>0</v>
      </c>
      <c r="J121" s="108">
        <f>SUMIFS($J$6:$J$6,$E$6:$E$6,E121,$O$6:$O$6,O121)</f>
        <v>0</v>
      </c>
      <c r="K121" s="108">
        <f>SUMIFS($K$6:$K$6,$E$6:$E$6,E121,$O$6:$O$6,O121)</f>
        <v>0</v>
      </c>
      <c r="L121" s="108">
        <f t="shared" si="14"/>
        <v>0</v>
      </c>
      <c r="M121" s="108">
        <f>SUMIFS($M$6:$M$6,$E$6:$E$6,E121,$O$6:$O$6,O121)</f>
        <v>0</v>
      </c>
      <c r="N121" s="108">
        <f>SUMIFS($N$6:$N$6,$E$6:$E$6,E121,$O$6:$O$6,O121)</f>
        <v>0</v>
      </c>
      <c r="O121" s="109" t="s">
        <v>60</v>
      </c>
    </row>
    <row r="122" spans="1:15" s="78" customFormat="1" ht="15" hidden="1" customHeight="1">
      <c r="A122" s="131"/>
      <c r="B122" s="132"/>
      <c r="C122" s="132"/>
      <c r="D122" s="133"/>
      <c r="E122" s="136"/>
      <c r="F122" s="110" t="str">
        <f>IFERROR(VLOOKUP(E122,$E$6:$H$6,4,0),"")</f>
        <v/>
      </c>
      <c r="G122" s="111">
        <f>COUNTIFS($E$6:$E$6,E122,$O$6:$O$6,O122)</f>
        <v>0</v>
      </c>
      <c r="H122" s="110"/>
      <c r="I122" s="112">
        <f>SUMIFS($I$6:$I$6,$E$6:$E$6,E122,$O$6:$O$6,O122)</f>
        <v>0</v>
      </c>
      <c r="J122" s="112">
        <f>SUMIFS($J$6:$J$6,$E$6:$E$6,E122,$O$6:$O$6,O122)</f>
        <v>0</v>
      </c>
      <c r="K122" s="112">
        <f>SUMIFS($K$6:$K$6,$E$6:$E$6,E122,$O$6:$O$6,O122)</f>
        <v>0</v>
      </c>
      <c r="L122" s="112">
        <f t="shared" ref="L122:L185" si="18">IFERROR(M122/K122%,0)</f>
        <v>0</v>
      </c>
      <c r="M122" s="112">
        <f>SUMIFS($M$6:$M$6,$E$6:$E$6,E122,$O$6:$O$6,O122)</f>
        <v>0</v>
      </c>
      <c r="N122" s="112">
        <f>SUMIFS($N$6:$N$6,$E$6:$E$6,E122,$O$6:$O$6,O122)</f>
        <v>0</v>
      </c>
      <c r="O122" s="113" t="s">
        <v>60</v>
      </c>
    </row>
    <row r="123" spans="1:15" s="78" customFormat="1" ht="20.100000000000001" hidden="1" customHeight="1">
      <c r="A123" s="114"/>
      <c r="B123" s="115"/>
      <c r="C123" s="115"/>
      <c r="D123" s="116"/>
      <c r="E123" s="118"/>
      <c r="F123" s="118" t="str">
        <f>IFERROR(VLOOKUP(E123,$E$6:$H$6,4,0),"")</f>
        <v/>
      </c>
      <c r="G123" s="119">
        <f>SUM(G111:G122)</f>
        <v>0</v>
      </c>
      <c r="H123" s="118"/>
      <c r="I123" s="129">
        <f t="shared" ref="I123:N123" si="19">SUM(I111:I122)</f>
        <v>0</v>
      </c>
      <c r="J123" s="129">
        <f t="shared" si="19"/>
        <v>0</v>
      </c>
      <c r="K123" s="129">
        <f t="shared" si="19"/>
        <v>0</v>
      </c>
      <c r="L123" s="129">
        <f t="shared" si="18"/>
        <v>0</v>
      </c>
      <c r="M123" s="129">
        <f t="shared" si="19"/>
        <v>0</v>
      </c>
      <c r="N123" s="129">
        <f t="shared" si="19"/>
        <v>0</v>
      </c>
      <c r="O123" s="130"/>
    </row>
    <row r="124" spans="1:15" s="78" customFormat="1" ht="15" hidden="1" customHeight="1">
      <c r="A124" s="137" t="s">
        <v>38</v>
      </c>
      <c r="B124" s="138"/>
      <c r="C124" s="138"/>
      <c r="D124" s="139"/>
      <c r="E124" s="98"/>
      <c r="F124" s="98" t="str">
        <f>IFERROR(VLOOKUP(E124,$E$6:$H$6,4,0),"")</f>
        <v/>
      </c>
      <c r="G124" s="99">
        <f>COUNTIFS($E$6:$E$6,E124,$O$6:$O$6,O124)</f>
        <v>0</v>
      </c>
      <c r="H124" s="100"/>
      <c r="I124" s="101">
        <f>SUMIFS($I$6:$I$6,$E$6:$E$6,E124,$O$6:$O$6,O124)</f>
        <v>0</v>
      </c>
      <c r="J124" s="101">
        <f>SUMIFS($J$6:$J$6,$E$6:$E$6,E124,$O$6:$O$6,O124)</f>
        <v>0</v>
      </c>
      <c r="K124" s="101">
        <f>SUMIFS($K$6:$K$6,$E$6:$E$6,E124,$O$6:$O$6,O124)</f>
        <v>0</v>
      </c>
      <c r="L124" s="101">
        <f t="shared" si="18"/>
        <v>0</v>
      </c>
      <c r="M124" s="101">
        <f>SUMIFS($M$6:$M$6,$E$6:$E$6,E124,$O$6:$O$6,O124)</f>
        <v>0</v>
      </c>
      <c r="N124" s="101">
        <f>SUMIFS($N$6:$N$6,$E$6:$E$6,E124,$O$6:$O$6,O124)</f>
        <v>0</v>
      </c>
      <c r="O124" s="134" t="s">
        <v>61</v>
      </c>
    </row>
    <row r="125" spans="1:15" s="78" customFormat="1" ht="15" hidden="1" customHeight="1">
      <c r="A125" s="140"/>
      <c r="B125" s="74"/>
      <c r="C125" s="74"/>
      <c r="D125" s="141"/>
      <c r="E125" s="106"/>
      <c r="F125" s="106" t="str">
        <f>IFERROR(VLOOKUP(E125,$E$6:$H$6,4,0),"")</f>
        <v/>
      </c>
      <c r="G125" s="107">
        <f>COUNTIFS($E$6:$E$6,E125,$O$6:$O$6,O125)</f>
        <v>0</v>
      </c>
      <c r="H125" s="106"/>
      <c r="I125" s="108">
        <f>SUMIFS($I$6:$I$6,$E$6:$E$6,E125,$O$6:$O$6,O125)</f>
        <v>0</v>
      </c>
      <c r="J125" s="108">
        <f>SUMIFS($J$6:$J$6,$E$6:$E$6,E125,$O$6:$O$6,O125)</f>
        <v>0</v>
      </c>
      <c r="K125" s="108">
        <f>SUMIFS($K$6:$K$6,$E$6:$E$6,E125,$O$6:$O$6,O125)</f>
        <v>0</v>
      </c>
      <c r="L125" s="108">
        <f t="shared" si="18"/>
        <v>0</v>
      </c>
      <c r="M125" s="108">
        <f>SUMIFS($M$6:$M$6,$E$6:$E$6,E125,$O$6:$O$6,O125)</f>
        <v>0</v>
      </c>
      <c r="N125" s="108">
        <f>SUMIFS($N$6:$N$6,$E$6:$E$6,E125,$O$6:$O$6,O125)</f>
        <v>0</v>
      </c>
      <c r="O125" s="142" t="s">
        <v>61</v>
      </c>
    </row>
    <row r="126" spans="1:15" s="78" customFormat="1" ht="15" hidden="1" customHeight="1">
      <c r="A126" s="140"/>
      <c r="B126" s="74"/>
      <c r="C126" s="74"/>
      <c r="D126" s="141"/>
      <c r="E126" s="106"/>
      <c r="F126" s="106" t="str">
        <f>IFERROR(VLOOKUP(E126,$E$6:$H$6,4,0),"")</f>
        <v/>
      </c>
      <c r="G126" s="107">
        <f>COUNTIFS($E$6:$E$6,E126,$O$6:$O$6,O126)</f>
        <v>0</v>
      </c>
      <c r="H126" s="106"/>
      <c r="I126" s="108">
        <f>SUMIFS($I$6:$I$6,$E$6:$E$6,E126,$O$6:$O$6,O126)</f>
        <v>0</v>
      </c>
      <c r="J126" s="108">
        <f>SUMIFS($J$6:$J$6,$E$6:$E$6,E126,$O$6:$O$6,O126)</f>
        <v>0</v>
      </c>
      <c r="K126" s="108">
        <f>SUMIFS($K$6:$K$6,$E$6:$E$6,E126,$O$6:$O$6,O126)</f>
        <v>0</v>
      </c>
      <c r="L126" s="108">
        <f t="shared" si="18"/>
        <v>0</v>
      </c>
      <c r="M126" s="108">
        <f>SUMIFS($M$6:$M$6,$E$6:$E$6,E126,$O$6:$O$6,O126)</f>
        <v>0</v>
      </c>
      <c r="N126" s="108">
        <f>SUMIFS($N$6:$N$6,$E$6:$E$6,E126,$O$6:$O$6,O126)</f>
        <v>0</v>
      </c>
      <c r="O126" s="142" t="s">
        <v>61</v>
      </c>
    </row>
    <row r="127" spans="1:15" s="78" customFormat="1" ht="15" hidden="1" customHeight="1">
      <c r="A127" s="140"/>
      <c r="B127" s="74"/>
      <c r="C127" s="74"/>
      <c r="D127" s="141"/>
      <c r="E127" s="106"/>
      <c r="F127" s="106" t="str">
        <f>IFERROR(VLOOKUP(E127,$E$6:$H$6,4,0),"")</f>
        <v/>
      </c>
      <c r="G127" s="107">
        <f>COUNTIFS($E$6:$E$6,E127,$O$6:$O$6,O127)</f>
        <v>0</v>
      </c>
      <c r="H127" s="106"/>
      <c r="I127" s="108">
        <f>SUMIFS($I$6:$I$6,$E$6:$E$6,E127,$O$6:$O$6,O127)</f>
        <v>0</v>
      </c>
      <c r="J127" s="108">
        <f>SUMIFS($J$6:$J$6,$E$6:$E$6,E127,$O$6:$O$6,O127)</f>
        <v>0</v>
      </c>
      <c r="K127" s="108">
        <f>SUMIFS($K$6:$K$6,$E$6:$E$6,E127,$O$6:$O$6,O127)</f>
        <v>0</v>
      </c>
      <c r="L127" s="108">
        <f t="shared" si="18"/>
        <v>0</v>
      </c>
      <c r="M127" s="108">
        <f>SUMIFS($M$6:$M$6,$E$6:$E$6,E127,$O$6:$O$6,O127)</f>
        <v>0</v>
      </c>
      <c r="N127" s="108">
        <f>SUMIFS($N$6:$N$6,$E$6:$E$6,E127,$O$6:$O$6,O127)</f>
        <v>0</v>
      </c>
      <c r="O127" s="142" t="s">
        <v>61</v>
      </c>
    </row>
    <row r="128" spans="1:15" s="78" customFormat="1" ht="15" hidden="1" customHeight="1">
      <c r="A128" s="140"/>
      <c r="B128" s="74"/>
      <c r="C128" s="74"/>
      <c r="D128" s="141"/>
      <c r="E128" s="106"/>
      <c r="F128" s="106" t="str">
        <f>IFERROR(VLOOKUP(E128,$E$6:$H$6,4,0),"")</f>
        <v/>
      </c>
      <c r="G128" s="107">
        <f>COUNTIFS($E$6:$E$6,E128,$O$6:$O$6,O128)</f>
        <v>0</v>
      </c>
      <c r="H128" s="106"/>
      <c r="I128" s="108">
        <f>SUMIFS($I$6:$I$6,$E$6:$E$6,E128,$O$6:$O$6,O128)</f>
        <v>0</v>
      </c>
      <c r="J128" s="108">
        <f>SUMIFS($J$6:$J$6,$E$6:$E$6,E128,$O$6:$O$6,O128)</f>
        <v>0</v>
      </c>
      <c r="K128" s="108">
        <f>SUMIFS($K$6:$K$6,$E$6:$E$6,E128,$O$6:$O$6,O128)</f>
        <v>0</v>
      </c>
      <c r="L128" s="108">
        <f t="shared" si="18"/>
        <v>0</v>
      </c>
      <c r="M128" s="108">
        <f>SUMIFS($M$6:$M$6,$E$6:$E$6,E128,$O$6:$O$6,O128)</f>
        <v>0</v>
      </c>
      <c r="N128" s="108">
        <f>SUMIFS($N$6:$N$6,$E$6:$E$6,E128,$O$6:$O$6,O128)</f>
        <v>0</v>
      </c>
      <c r="O128" s="142" t="s">
        <v>61</v>
      </c>
    </row>
    <row r="129" spans="1:15" s="78" customFormat="1" ht="15" hidden="1" customHeight="1">
      <c r="A129" s="140"/>
      <c r="B129" s="74"/>
      <c r="C129" s="74"/>
      <c r="D129" s="141"/>
      <c r="E129" s="106"/>
      <c r="F129" s="106" t="str">
        <f>IFERROR(VLOOKUP(E129,$E$6:$H$6,4,0),"")</f>
        <v/>
      </c>
      <c r="G129" s="107">
        <f>COUNTIFS($E$6:$E$6,E129,$O$6:$O$6,O129)</f>
        <v>0</v>
      </c>
      <c r="H129" s="106"/>
      <c r="I129" s="108">
        <f>SUMIFS($I$6:$I$6,$E$6:$E$6,E129,$O$6:$O$6,O129)</f>
        <v>0</v>
      </c>
      <c r="J129" s="108">
        <f>SUMIFS($J$6:$J$6,$E$6:$E$6,E129,$O$6:$O$6,O129)</f>
        <v>0</v>
      </c>
      <c r="K129" s="108">
        <f>SUMIFS($K$6:$K$6,$E$6:$E$6,E129,$O$6:$O$6,O129)</f>
        <v>0</v>
      </c>
      <c r="L129" s="108">
        <f t="shared" si="18"/>
        <v>0</v>
      </c>
      <c r="M129" s="108">
        <f>SUMIFS($M$6:$M$6,$E$6:$E$6,E129,$O$6:$O$6,O129)</f>
        <v>0</v>
      </c>
      <c r="N129" s="108">
        <f>SUMIFS($N$6:$N$6,$E$6:$E$6,E129,$O$6:$O$6,O129)</f>
        <v>0</v>
      </c>
      <c r="O129" s="142" t="s">
        <v>61</v>
      </c>
    </row>
    <row r="130" spans="1:15" s="78" customFormat="1" ht="15" hidden="1" customHeight="1">
      <c r="A130" s="140"/>
      <c r="B130" s="74"/>
      <c r="C130" s="74"/>
      <c r="D130" s="141"/>
      <c r="E130" s="106"/>
      <c r="F130" s="106" t="str">
        <f>IFERROR(VLOOKUP(E130,$E$6:$H$6,4,0),"")</f>
        <v/>
      </c>
      <c r="G130" s="107">
        <f>COUNTIFS($E$6:$E$6,E130,$O$6:$O$6,O130)</f>
        <v>0</v>
      </c>
      <c r="H130" s="106"/>
      <c r="I130" s="108">
        <f>SUMIFS($I$6:$I$6,$E$6:$E$6,E130,$O$6:$O$6,O130)</f>
        <v>0</v>
      </c>
      <c r="J130" s="108">
        <f>SUMIFS($J$6:$J$6,$E$6:$E$6,E130,$O$6:$O$6,O130)</f>
        <v>0</v>
      </c>
      <c r="K130" s="108">
        <f>SUMIFS($K$6:$K$6,$E$6:$E$6,E130,$O$6:$O$6,O130)</f>
        <v>0</v>
      </c>
      <c r="L130" s="108">
        <f t="shared" si="18"/>
        <v>0</v>
      </c>
      <c r="M130" s="108">
        <f>SUMIFS($M$6:$M$6,$E$6:$E$6,E130,$O$6:$O$6,O130)</f>
        <v>0</v>
      </c>
      <c r="N130" s="108">
        <f>SUMIFS($N$6:$N$6,$E$6:$E$6,E130,$O$6:$O$6,O130)</f>
        <v>0</v>
      </c>
      <c r="O130" s="142" t="s">
        <v>61</v>
      </c>
    </row>
    <row r="131" spans="1:15" s="78" customFormat="1" ht="15" hidden="1" customHeight="1">
      <c r="A131" s="140"/>
      <c r="B131" s="74"/>
      <c r="C131" s="74"/>
      <c r="D131" s="141"/>
      <c r="E131" s="106"/>
      <c r="F131" s="106" t="str">
        <f>IFERROR(VLOOKUP(E131,$E$6:$H$6,4,0),"")</f>
        <v/>
      </c>
      <c r="G131" s="107">
        <f>COUNTIFS($E$6:$E$6,E131,$O$6:$O$6,O131)</f>
        <v>0</v>
      </c>
      <c r="H131" s="106"/>
      <c r="I131" s="108">
        <f>SUMIFS($I$6:$I$6,$E$6:$E$6,E131,$O$6:$O$6,O131)</f>
        <v>0</v>
      </c>
      <c r="J131" s="108">
        <f>SUMIFS($J$6:$J$6,$E$6:$E$6,E131,$O$6:$O$6,O131)</f>
        <v>0</v>
      </c>
      <c r="K131" s="108">
        <f>SUMIFS($K$6:$K$6,$E$6:$E$6,E131,$O$6:$O$6,O131)</f>
        <v>0</v>
      </c>
      <c r="L131" s="108">
        <f t="shared" si="18"/>
        <v>0</v>
      </c>
      <c r="M131" s="108">
        <f>SUMIFS($M$6:$M$6,$E$6:$E$6,E131,$O$6:$O$6,O131)</f>
        <v>0</v>
      </c>
      <c r="N131" s="108">
        <f>SUMIFS($N$6:$N$6,$E$6:$E$6,E131,$O$6:$O$6,O131)</f>
        <v>0</v>
      </c>
      <c r="O131" s="142" t="s">
        <v>61</v>
      </c>
    </row>
    <row r="132" spans="1:15" s="78" customFormat="1" ht="15" hidden="1" customHeight="1">
      <c r="A132" s="140"/>
      <c r="B132" s="74"/>
      <c r="C132" s="74"/>
      <c r="D132" s="141"/>
      <c r="E132" s="106"/>
      <c r="F132" s="106" t="str">
        <f>IFERROR(VLOOKUP(E132,$E$6:$H$6,4,0),"")</f>
        <v/>
      </c>
      <c r="G132" s="107">
        <f>COUNTIFS($E$6:$E$6,E132,$O$6:$O$6,O132)</f>
        <v>0</v>
      </c>
      <c r="H132" s="106"/>
      <c r="I132" s="108">
        <f>SUMIFS($I$6:$I$6,$E$6:$E$6,E132,$O$6:$O$6,O132)</f>
        <v>0</v>
      </c>
      <c r="J132" s="108">
        <f>SUMIFS($J$6:$J$6,$E$6:$E$6,E132,$O$6:$O$6,O132)</f>
        <v>0</v>
      </c>
      <c r="K132" s="108">
        <f>SUMIFS($K$6:$K$6,$E$6:$E$6,E132,$O$6:$O$6,O132)</f>
        <v>0</v>
      </c>
      <c r="L132" s="108">
        <f t="shared" si="18"/>
        <v>0</v>
      </c>
      <c r="M132" s="108">
        <f>SUMIFS($M$6:$M$6,$E$6:$E$6,E132,$O$6:$O$6,O132)</f>
        <v>0</v>
      </c>
      <c r="N132" s="108">
        <f>SUMIFS($N$6:$N$6,$E$6:$E$6,E132,$O$6:$O$6,O132)</f>
        <v>0</v>
      </c>
      <c r="O132" s="142" t="s">
        <v>61</v>
      </c>
    </row>
    <row r="133" spans="1:15" s="78" customFormat="1" ht="15" hidden="1" customHeight="1">
      <c r="A133" s="140"/>
      <c r="B133" s="74"/>
      <c r="C133" s="74"/>
      <c r="D133" s="141"/>
      <c r="E133" s="106"/>
      <c r="F133" s="106" t="str">
        <f>IFERROR(VLOOKUP(E133,$E$6:$H$6,4,0),"")</f>
        <v/>
      </c>
      <c r="G133" s="107">
        <f>COUNTIFS($E$6:$E$6,E133,$O$6:$O$6,O133)</f>
        <v>0</v>
      </c>
      <c r="H133" s="106"/>
      <c r="I133" s="108">
        <f>SUMIFS($I$6:$I$6,$E$6:$E$6,E133,$O$6:$O$6,O133)</f>
        <v>0</v>
      </c>
      <c r="J133" s="108">
        <f>SUMIFS($J$6:$J$6,$E$6:$E$6,E133,$O$6:$O$6,O133)</f>
        <v>0</v>
      </c>
      <c r="K133" s="108">
        <f>SUMIFS($K$6:$K$6,$E$6:$E$6,E133,$O$6:$O$6,O133)</f>
        <v>0</v>
      </c>
      <c r="L133" s="108">
        <f t="shared" si="18"/>
        <v>0</v>
      </c>
      <c r="M133" s="108">
        <f>SUMIFS($M$6:$M$6,$E$6:$E$6,E133,$O$6:$O$6,O133)</f>
        <v>0</v>
      </c>
      <c r="N133" s="108">
        <f>SUMIFS($N$6:$N$6,$E$6:$E$6,E133,$O$6:$O$6,O133)</f>
        <v>0</v>
      </c>
      <c r="O133" s="142" t="s">
        <v>61</v>
      </c>
    </row>
    <row r="134" spans="1:15" s="78" customFormat="1" ht="15" hidden="1" customHeight="1">
      <c r="A134" s="140"/>
      <c r="B134" s="74"/>
      <c r="C134" s="74"/>
      <c r="D134" s="141"/>
      <c r="E134" s="106"/>
      <c r="F134" s="106" t="str">
        <f>IFERROR(VLOOKUP(E134,$E$6:$H$6,4,0),"")</f>
        <v/>
      </c>
      <c r="G134" s="107">
        <f>COUNTIFS($E$6:$E$6,E134,$O$6:$O$6,O134)</f>
        <v>0</v>
      </c>
      <c r="H134" s="106"/>
      <c r="I134" s="108">
        <f>SUMIFS($I$6:$I$6,$E$6:$E$6,E134,$O$6:$O$6,O134)</f>
        <v>0</v>
      </c>
      <c r="J134" s="108">
        <f>SUMIFS($J$6:$J$6,$E$6:$E$6,E134,$O$6:$O$6,O134)</f>
        <v>0</v>
      </c>
      <c r="K134" s="108">
        <f>SUMIFS($K$6:$K$6,$E$6:$E$6,E134,$O$6:$O$6,O134)</f>
        <v>0</v>
      </c>
      <c r="L134" s="108">
        <f t="shared" si="18"/>
        <v>0</v>
      </c>
      <c r="M134" s="108">
        <f>SUMIFS($M$6:$M$6,$E$6:$E$6,E134,$O$6:$O$6,O134)</f>
        <v>0</v>
      </c>
      <c r="N134" s="108">
        <f>SUMIFS($N$6:$N$6,$E$6:$E$6,E134,$O$6:$O$6,O134)</f>
        <v>0</v>
      </c>
      <c r="O134" s="142" t="s">
        <v>61</v>
      </c>
    </row>
    <row r="135" spans="1:15" s="78" customFormat="1" ht="15" hidden="1" customHeight="1">
      <c r="A135" s="140"/>
      <c r="B135" s="74"/>
      <c r="C135" s="74"/>
      <c r="D135" s="141"/>
      <c r="E135" s="106"/>
      <c r="F135" s="106" t="str">
        <f>IFERROR(VLOOKUP(E135,$E$6:$H$6,4,0),"")</f>
        <v/>
      </c>
      <c r="G135" s="107">
        <f>COUNTIFS($E$6:$E$6,E135,$O$6:$O$6,O135)</f>
        <v>0</v>
      </c>
      <c r="H135" s="106"/>
      <c r="I135" s="108">
        <f>SUMIFS($I$6:$I$6,$E$6:$E$6,E135,$O$6:$O$6,O135)</f>
        <v>0</v>
      </c>
      <c r="J135" s="108">
        <f>SUMIFS($J$6:$J$6,$E$6:$E$6,E135,$O$6:$O$6,O135)</f>
        <v>0</v>
      </c>
      <c r="K135" s="108">
        <f>SUMIFS($K$6:$K$6,$E$6:$E$6,E135,$O$6:$O$6,O135)</f>
        <v>0</v>
      </c>
      <c r="L135" s="108">
        <f t="shared" si="18"/>
        <v>0</v>
      </c>
      <c r="M135" s="108">
        <f>SUMIFS($M$6:$M$6,$E$6:$E$6,E135,$O$6:$O$6,O135)</f>
        <v>0</v>
      </c>
      <c r="N135" s="108">
        <f>SUMIFS($N$6:$N$6,$E$6:$E$6,E135,$O$6:$O$6,O135)</f>
        <v>0</v>
      </c>
      <c r="O135" s="142" t="s">
        <v>61</v>
      </c>
    </row>
    <row r="136" spans="1:15" s="78" customFormat="1" ht="15" hidden="1" customHeight="1">
      <c r="A136" s="140"/>
      <c r="B136" s="74"/>
      <c r="C136" s="74"/>
      <c r="D136" s="141"/>
      <c r="E136" s="106"/>
      <c r="F136" s="106" t="str">
        <f>IFERROR(VLOOKUP(E136,$E$6:$H$6,4,0),"")</f>
        <v/>
      </c>
      <c r="G136" s="107">
        <f>COUNTIFS($E$6:$E$6,E136,$O$6:$O$6,O136)</f>
        <v>0</v>
      </c>
      <c r="H136" s="106"/>
      <c r="I136" s="108">
        <f>SUMIFS($I$6:$I$6,$E$6:$E$6,E136,$O$6:$O$6,O136)</f>
        <v>0</v>
      </c>
      <c r="J136" s="108">
        <f>SUMIFS($J$6:$J$6,$E$6:$E$6,E136,$O$6:$O$6,O136)</f>
        <v>0</v>
      </c>
      <c r="K136" s="108">
        <f>SUMIFS($K$6:$K$6,$E$6:$E$6,E136,$O$6:$O$6,O136)</f>
        <v>0</v>
      </c>
      <c r="L136" s="108">
        <f t="shared" si="18"/>
        <v>0</v>
      </c>
      <c r="M136" s="108">
        <f>SUMIFS($M$6:$M$6,$E$6:$E$6,E136,$O$6:$O$6,O136)</f>
        <v>0</v>
      </c>
      <c r="N136" s="108">
        <f>SUMIFS($N$6:$N$6,$E$6:$E$6,E136,$O$6:$O$6,O136)</f>
        <v>0</v>
      </c>
      <c r="O136" s="142" t="s">
        <v>61</v>
      </c>
    </row>
    <row r="137" spans="1:15" s="78" customFormat="1" ht="15" hidden="1" customHeight="1">
      <c r="A137" s="140"/>
      <c r="B137" s="74"/>
      <c r="C137" s="74"/>
      <c r="D137" s="141"/>
      <c r="E137" s="106"/>
      <c r="F137" s="106" t="str">
        <f>IFERROR(VLOOKUP(E137,$E$6:$H$6,4,0),"")</f>
        <v/>
      </c>
      <c r="G137" s="107">
        <f>COUNTIFS($E$6:$E$6,E137,$O$6:$O$6,O137)</f>
        <v>0</v>
      </c>
      <c r="H137" s="106"/>
      <c r="I137" s="108">
        <f>SUMIFS($I$6:$I$6,$E$6:$E$6,E137,$O$6:$O$6,O137)</f>
        <v>0</v>
      </c>
      <c r="J137" s="108">
        <f>SUMIFS($J$6:$J$6,$E$6:$E$6,E137,$O$6:$O$6,O137)</f>
        <v>0</v>
      </c>
      <c r="K137" s="108">
        <f>SUMIFS($K$6:$K$6,$E$6:$E$6,E137,$O$6:$O$6,O137)</f>
        <v>0</v>
      </c>
      <c r="L137" s="108">
        <f t="shared" si="18"/>
        <v>0</v>
      </c>
      <c r="M137" s="108">
        <f>SUMIFS($M$6:$M$6,$E$6:$E$6,E137,$O$6:$O$6,O137)</f>
        <v>0</v>
      </c>
      <c r="N137" s="108">
        <f>SUMIFS($N$6:$N$6,$E$6:$E$6,E137,$O$6:$O$6,O137)</f>
        <v>0</v>
      </c>
      <c r="O137" s="142" t="s">
        <v>61</v>
      </c>
    </row>
    <row r="138" spans="1:15" s="78" customFormat="1" ht="15" hidden="1" customHeight="1">
      <c r="A138" s="140"/>
      <c r="B138" s="74"/>
      <c r="C138" s="74"/>
      <c r="D138" s="141"/>
      <c r="E138" s="106"/>
      <c r="F138" s="106" t="str">
        <f>IFERROR(VLOOKUP(E138,$E$6:$H$6,4,0),"")</f>
        <v/>
      </c>
      <c r="G138" s="107">
        <f>COUNTIFS($E$6:$E$6,E138,$O$6:$O$6,O138)</f>
        <v>0</v>
      </c>
      <c r="H138" s="106"/>
      <c r="I138" s="108">
        <f>SUMIFS($I$6:$I$6,$E$6:$E$6,E138,$O$6:$O$6,O138)</f>
        <v>0</v>
      </c>
      <c r="J138" s="108">
        <f>SUMIFS($J$6:$J$6,$E$6:$E$6,E138,$O$6:$O$6,O138)</f>
        <v>0</v>
      </c>
      <c r="K138" s="108">
        <f>SUMIFS($K$6:$K$6,$E$6:$E$6,E138,$O$6:$O$6,O138)</f>
        <v>0</v>
      </c>
      <c r="L138" s="108">
        <f t="shared" si="18"/>
        <v>0</v>
      </c>
      <c r="M138" s="108">
        <f>SUMIFS($M$6:$M$6,$E$6:$E$6,E138,$O$6:$O$6,O138)</f>
        <v>0</v>
      </c>
      <c r="N138" s="108">
        <f>SUMIFS($N$6:$N$6,$E$6:$E$6,E138,$O$6:$O$6,O138)</f>
        <v>0</v>
      </c>
      <c r="O138" s="142" t="s">
        <v>61</v>
      </c>
    </row>
    <row r="139" spans="1:15" s="78" customFormat="1" ht="15" hidden="1" customHeight="1">
      <c r="A139" s="140"/>
      <c r="B139" s="74"/>
      <c r="C139" s="74"/>
      <c r="D139" s="141"/>
      <c r="E139" s="106"/>
      <c r="F139" s="106" t="str">
        <f>IFERROR(VLOOKUP(E139,$E$6:$H$6,4,0),"")</f>
        <v/>
      </c>
      <c r="G139" s="107">
        <f>COUNTIFS($E$6:$E$6,E139,$O$6:$O$6,O139)</f>
        <v>0</v>
      </c>
      <c r="H139" s="106"/>
      <c r="I139" s="108">
        <f>SUMIFS($I$6:$I$6,$E$6:$E$6,E139,$O$6:$O$6,O139)</f>
        <v>0</v>
      </c>
      <c r="J139" s="108">
        <f>SUMIFS($J$6:$J$6,$E$6:$E$6,E139,$O$6:$O$6,O139)</f>
        <v>0</v>
      </c>
      <c r="K139" s="108">
        <f>SUMIFS($K$6:$K$6,$E$6:$E$6,E139,$O$6:$O$6,O139)</f>
        <v>0</v>
      </c>
      <c r="L139" s="108">
        <f t="shared" si="18"/>
        <v>0</v>
      </c>
      <c r="M139" s="108">
        <f>SUMIFS($M$6:$M$6,$E$6:$E$6,E139,$O$6:$O$6,O139)</f>
        <v>0</v>
      </c>
      <c r="N139" s="108">
        <f>SUMIFS($N$6:$N$6,$E$6:$E$6,E139,$O$6:$O$6,O139)</f>
        <v>0</v>
      </c>
      <c r="O139" s="142" t="s">
        <v>61</v>
      </c>
    </row>
    <row r="140" spans="1:15" s="78" customFormat="1" ht="15" hidden="1" customHeight="1">
      <c r="A140" s="143"/>
      <c r="B140" s="144"/>
      <c r="C140" s="144"/>
      <c r="D140" s="145"/>
      <c r="E140" s="110"/>
      <c r="F140" s="110" t="str">
        <f>IFERROR(VLOOKUP(E140,$E$6:$H$6,4,0),"")</f>
        <v/>
      </c>
      <c r="G140" s="111">
        <f>COUNTIFS($E$6:$E$6,E140,$O$6:$O$6,O140)</f>
        <v>0</v>
      </c>
      <c r="H140" s="110"/>
      <c r="I140" s="112">
        <f>SUMIFS($I$6:$I$6,$E$6:$E$6,E140,$O$6:$O$6,O140)</f>
        <v>0</v>
      </c>
      <c r="J140" s="112">
        <f>SUMIFS($J$6:$J$6,$E$6:$E$6,E140,$O$6:$O$6,O140)</f>
        <v>0</v>
      </c>
      <c r="K140" s="112">
        <f>SUMIFS($K$6:$K$6,$E$6:$E$6,E140,$O$6:$O$6,O140)</f>
        <v>0</v>
      </c>
      <c r="L140" s="112">
        <f t="shared" si="18"/>
        <v>0</v>
      </c>
      <c r="M140" s="112">
        <f>SUMIFS($M$6:$M$6,$E$6:$E$6,E140,$O$6:$O$6,O140)</f>
        <v>0</v>
      </c>
      <c r="N140" s="112">
        <f>SUMIFS($N$6:$N$6,$E$6:$E$6,E140,$O$6:$O$6,O140)</f>
        <v>0</v>
      </c>
      <c r="O140" s="146" t="s">
        <v>61</v>
      </c>
    </row>
    <row r="141" spans="1:15" s="78" customFormat="1" ht="20.100000000000001" hidden="1" customHeight="1">
      <c r="A141" s="114"/>
      <c r="B141" s="115"/>
      <c r="C141" s="115"/>
      <c r="D141" s="116"/>
      <c r="E141" s="118"/>
      <c r="F141" s="118" t="str">
        <f>IFERROR(VLOOKUP(E141,$E$6:$H$6,4,0),"")</f>
        <v/>
      </c>
      <c r="G141" s="119">
        <f>SUM(G124:G140)</f>
        <v>0</v>
      </c>
      <c r="H141" s="118"/>
      <c r="I141" s="129">
        <f t="shared" ref="I141:N141" si="20">SUM(I124:I140)</f>
        <v>0</v>
      </c>
      <c r="J141" s="129">
        <f t="shared" si="20"/>
        <v>0</v>
      </c>
      <c r="K141" s="129">
        <f t="shared" si="20"/>
        <v>0</v>
      </c>
      <c r="L141" s="129">
        <f t="shared" si="18"/>
        <v>0</v>
      </c>
      <c r="M141" s="129">
        <f t="shared" si="20"/>
        <v>0</v>
      </c>
      <c r="N141" s="129">
        <f t="shared" si="20"/>
        <v>0</v>
      </c>
      <c r="O141" s="121"/>
    </row>
    <row r="142" spans="1:15" s="78" customFormat="1" ht="15" hidden="1" customHeight="1">
      <c r="A142" s="147" t="s">
        <v>39</v>
      </c>
      <c r="B142" s="148"/>
      <c r="C142" s="148"/>
      <c r="D142" s="149"/>
      <c r="E142" s="98"/>
      <c r="F142" s="98" t="str">
        <f>IFERROR(VLOOKUP(E142,$E$6:$H$6,4,0),"")</f>
        <v/>
      </c>
      <c r="G142" s="99">
        <f>COUNTIFS($E$6:$E$6,E142,$O$6:$O$6,O142)</f>
        <v>0</v>
      </c>
      <c r="H142" s="100"/>
      <c r="I142" s="101">
        <f>SUMIFS($I$6:$I$6,$E$6:$E$6,E142,$O$6:$O$6,O142)</f>
        <v>0</v>
      </c>
      <c r="J142" s="101">
        <f>SUMIFS($J$6:$J$6,$E$6:$E$6,E142,$O$6:$O$6,O142)</f>
        <v>0</v>
      </c>
      <c r="K142" s="101">
        <f>SUMIFS($K$6:$K$6,$E$6:$E$6,E142,$O$6:$O$6,O142)</f>
        <v>0</v>
      </c>
      <c r="L142" s="101">
        <f t="shared" si="18"/>
        <v>0</v>
      </c>
      <c r="M142" s="101">
        <f>SUMIFS($M$6:$M$6,$E$6:$E$6,E142,$O$6:$O$6,O142)</f>
        <v>0</v>
      </c>
      <c r="N142" s="101">
        <f>SUMIFS($N$6:$N$6,$E$6:$E$6,E142,$O$6:$O$6,O142)</f>
        <v>0</v>
      </c>
      <c r="O142" s="134" t="s">
        <v>62</v>
      </c>
    </row>
    <row r="143" spans="1:15" s="78" customFormat="1" ht="14.25" hidden="1" customHeight="1">
      <c r="A143" s="125"/>
      <c r="B143" s="126"/>
      <c r="C143" s="126"/>
      <c r="D143" s="127"/>
      <c r="E143" s="106"/>
      <c r="F143" s="106" t="str">
        <f>IFERROR(VLOOKUP(E143,$E$6:$H$6,4,0),"")</f>
        <v/>
      </c>
      <c r="G143" s="107">
        <f>COUNTIFS($E$6:$E$6,E143,$O$6:$O$6,O143)</f>
        <v>0</v>
      </c>
      <c r="H143" s="106"/>
      <c r="I143" s="108">
        <f>SUMIFS($I$6:$I$6,$E$6:$E$6,E143,$O$6:$O$6,O143)</f>
        <v>0</v>
      </c>
      <c r="J143" s="108">
        <f>SUMIFS($J$6:$J$6,$E$6:$E$6,E143,$O$6:$O$6,O143)</f>
        <v>0</v>
      </c>
      <c r="K143" s="108">
        <f>SUMIFS($K$6:$K$6,$E$6:$E$6,E143,$O$6:$O$6,O143)</f>
        <v>0</v>
      </c>
      <c r="L143" s="108">
        <f t="shared" si="18"/>
        <v>0</v>
      </c>
      <c r="M143" s="108">
        <f>SUMIFS($M$6:$M$6,$E$6:$E$6,E143,$O$6:$O$6,O143)</f>
        <v>0</v>
      </c>
      <c r="N143" s="108">
        <f>SUMIFS($N$6:$N$6,$E$6:$E$6,E143,$O$6:$O$6,O143)</f>
        <v>0</v>
      </c>
      <c r="O143" s="109" t="s">
        <v>62</v>
      </c>
    </row>
    <row r="144" spans="1:15" s="78" customFormat="1" ht="14.25" hidden="1" customHeight="1">
      <c r="A144" s="125"/>
      <c r="B144" s="126"/>
      <c r="C144" s="126"/>
      <c r="D144" s="127"/>
      <c r="E144" s="106"/>
      <c r="F144" s="106" t="str">
        <f>IFERROR(VLOOKUP(E144,$E$6:$H$6,4,0),"")</f>
        <v/>
      </c>
      <c r="G144" s="107">
        <f>COUNTIFS($E$6:$E$6,E144,$O$6:$O$6,O144)</f>
        <v>0</v>
      </c>
      <c r="H144" s="106"/>
      <c r="I144" s="108">
        <f>SUMIFS($I$6:$I$6,$E$6:$E$6,E144,$O$6:$O$6,O144)</f>
        <v>0</v>
      </c>
      <c r="J144" s="108">
        <f>SUMIFS($J$6:$J$6,$E$6:$E$6,E144,$O$6:$O$6,O144)</f>
        <v>0</v>
      </c>
      <c r="K144" s="108">
        <f>SUMIFS($K$6:$K$6,$E$6:$E$6,E144,$O$6:$O$6,O144)</f>
        <v>0</v>
      </c>
      <c r="L144" s="108">
        <f t="shared" si="18"/>
        <v>0</v>
      </c>
      <c r="M144" s="108">
        <f>SUMIFS($M$6:$M$6,$E$6:$E$6,E144,$O$6:$O$6,O144)</f>
        <v>0</v>
      </c>
      <c r="N144" s="108">
        <f>SUMIFS($N$6:$N$6,$E$6:$E$6,E144,$O$6:$O$6,O144)</f>
        <v>0</v>
      </c>
      <c r="O144" s="109" t="s">
        <v>62</v>
      </c>
    </row>
    <row r="145" spans="1:15" s="78" customFormat="1" ht="14.25" hidden="1" customHeight="1">
      <c r="A145" s="125"/>
      <c r="B145" s="126"/>
      <c r="C145" s="126"/>
      <c r="D145" s="127"/>
      <c r="E145" s="106"/>
      <c r="F145" s="106" t="str">
        <f>IFERROR(VLOOKUP(E145,$E$6:$H$6,4,0),"")</f>
        <v/>
      </c>
      <c r="G145" s="107">
        <f>COUNTIFS($E$6:$E$6,E145,$O$6:$O$6,O145)</f>
        <v>0</v>
      </c>
      <c r="H145" s="106"/>
      <c r="I145" s="108">
        <f>SUMIFS($I$6:$I$6,$E$6:$E$6,E145,$O$6:$O$6,O145)</f>
        <v>0</v>
      </c>
      <c r="J145" s="108">
        <f>SUMIFS($J$6:$J$6,$E$6:$E$6,E145,$O$6:$O$6,O145)</f>
        <v>0</v>
      </c>
      <c r="K145" s="108">
        <f>SUMIFS($K$6:$K$6,$E$6:$E$6,E145,$O$6:$O$6,O145)</f>
        <v>0</v>
      </c>
      <c r="L145" s="108">
        <f t="shared" si="18"/>
        <v>0</v>
      </c>
      <c r="M145" s="108">
        <f>SUMIFS($M$6:$M$6,$E$6:$E$6,E145,$O$6:$O$6,O145)</f>
        <v>0</v>
      </c>
      <c r="N145" s="108">
        <f>SUMIFS($N$6:$N$6,$E$6:$E$6,E145,$O$6:$O$6,O145)</f>
        <v>0</v>
      </c>
      <c r="O145" s="109" t="s">
        <v>62</v>
      </c>
    </row>
    <row r="146" spans="1:15" s="78" customFormat="1" ht="14.25" hidden="1" customHeight="1">
      <c r="A146" s="125"/>
      <c r="B146" s="126"/>
      <c r="C146" s="126"/>
      <c r="D146" s="127"/>
      <c r="E146" s="106"/>
      <c r="F146" s="106" t="str">
        <f>IFERROR(VLOOKUP(E146,$E$6:$H$6,4,0),"")</f>
        <v/>
      </c>
      <c r="G146" s="107">
        <f>COUNTIFS($E$6:$E$6,E146,$O$6:$O$6,O146)</f>
        <v>0</v>
      </c>
      <c r="H146" s="106"/>
      <c r="I146" s="108">
        <f>SUMIFS($I$6:$I$6,$E$6:$E$6,E146,$O$6:$O$6,O146)</f>
        <v>0</v>
      </c>
      <c r="J146" s="108">
        <f>SUMIFS($J$6:$J$6,$E$6:$E$6,E146,$O$6:$O$6,O146)</f>
        <v>0</v>
      </c>
      <c r="K146" s="108">
        <f>SUMIFS($K$6:$K$6,$E$6:$E$6,E146,$O$6:$O$6,O146)</f>
        <v>0</v>
      </c>
      <c r="L146" s="108">
        <f t="shared" si="18"/>
        <v>0</v>
      </c>
      <c r="M146" s="108">
        <f>SUMIFS($M$6:$M$6,$E$6:$E$6,E146,$O$6:$O$6,O146)</f>
        <v>0</v>
      </c>
      <c r="N146" s="108">
        <f>SUMIFS($N$6:$N$6,$E$6:$E$6,E146,$O$6:$O$6,O146)</f>
        <v>0</v>
      </c>
      <c r="O146" s="109" t="s">
        <v>62</v>
      </c>
    </row>
    <row r="147" spans="1:15" s="78" customFormat="1" ht="14.25" hidden="1" customHeight="1">
      <c r="A147" s="125"/>
      <c r="B147" s="126"/>
      <c r="C147" s="126"/>
      <c r="D147" s="127"/>
      <c r="E147" s="106"/>
      <c r="F147" s="106" t="str">
        <f>IFERROR(VLOOKUP(E147,$E$6:$H$6,4,0),"")</f>
        <v/>
      </c>
      <c r="G147" s="107">
        <f>COUNTIFS($E$6:$E$6,E147,$O$6:$O$6,O147)</f>
        <v>0</v>
      </c>
      <c r="H147" s="106"/>
      <c r="I147" s="108">
        <f>SUMIFS($I$6:$I$6,$E$6:$E$6,E147,$O$6:$O$6,O147)</f>
        <v>0</v>
      </c>
      <c r="J147" s="108">
        <f>SUMIFS($J$6:$J$6,$E$6:$E$6,E147,$O$6:$O$6,O147)</f>
        <v>0</v>
      </c>
      <c r="K147" s="108">
        <f>SUMIFS($K$6:$K$6,$E$6:$E$6,E147,$O$6:$O$6,O147)</f>
        <v>0</v>
      </c>
      <c r="L147" s="108">
        <f t="shared" si="18"/>
        <v>0</v>
      </c>
      <c r="M147" s="108">
        <f>SUMIFS($M$6:$M$6,$E$6:$E$6,E147,$O$6:$O$6,O147)</f>
        <v>0</v>
      </c>
      <c r="N147" s="108">
        <f>SUMIFS($N$6:$N$6,$E$6:$E$6,E147,$O$6:$O$6,O147)</f>
        <v>0</v>
      </c>
      <c r="O147" s="109" t="s">
        <v>62</v>
      </c>
    </row>
    <row r="148" spans="1:15" s="78" customFormat="1" ht="14.25" hidden="1" customHeight="1">
      <c r="A148" s="125"/>
      <c r="B148" s="126"/>
      <c r="C148" s="126"/>
      <c r="D148" s="127"/>
      <c r="E148" s="106"/>
      <c r="F148" s="106" t="str">
        <f>IFERROR(VLOOKUP(E148,$E$6:$H$6,4,0),"")</f>
        <v/>
      </c>
      <c r="G148" s="107">
        <f>COUNTIFS($E$6:$E$6,E148,$O$6:$O$6,O148)</f>
        <v>0</v>
      </c>
      <c r="H148" s="106"/>
      <c r="I148" s="108">
        <f>SUMIFS($I$6:$I$6,$E$6:$E$6,E148,$O$6:$O$6,O148)</f>
        <v>0</v>
      </c>
      <c r="J148" s="108">
        <f>SUMIFS($J$6:$J$6,$E$6:$E$6,E148,$O$6:$O$6,O148)</f>
        <v>0</v>
      </c>
      <c r="K148" s="108">
        <f>SUMIFS($K$6:$K$6,$E$6:$E$6,E148,$O$6:$O$6,O148)</f>
        <v>0</v>
      </c>
      <c r="L148" s="108">
        <f t="shared" si="18"/>
        <v>0</v>
      </c>
      <c r="M148" s="108">
        <f>SUMIFS($M$6:$M$6,$E$6:$E$6,E148,$O$6:$O$6,O148)</f>
        <v>0</v>
      </c>
      <c r="N148" s="108">
        <f>SUMIFS($N$6:$N$6,$E$6:$E$6,E148,$O$6:$O$6,O148)</f>
        <v>0</v>
      </c>
      <c r="O148" s="109" t="s">
        <v>62</v>
      </c>
    </row>
    <row r="149" spans="1:15" s="78" customFormat="1" ht="14.25" hidden="1" customHeight="1">
      <c r="A149" s="125"/>
      <c r="B149" s="126"/>
      <c r="C149" s="126"/>
      <c r="D149" s="127"/>
      <c r="E149" s="106"/>
      <c r="F149" s="106" t="str">
        <f>IFERROR(VLOOKUP(E149,$E$6:$H$6,4,0),"")</f>
        <v/>
      </c>
      <c r="G149" s="107">
        <f>COUNTIFS($E$6:$E$6,E149,$O$6:$O$6,O149)</f>
        <v>0</v>
      </c>
      <c r="H149" s="106"/>
      <c r="I149" s="108">
        <f>SUMIFS($I$6:$I$6,$E$6:$E$6,E149,$O$6:$O$6,O149)</f>
        <v>0</v>
      </c>
      <c r="J149" s="108">
        <f>SUMIFS($J$6:$J$6,$E$6:$E$6,E149,$O$6:$O$6,O149)</f>
        <v>0</v>
      </c>
      <c r="K149" s="108">
        <f>SUMIFS($K$6:$K$6,$E$6:$E$6,E149,$O$6:$O$6,O149)</f>
        <v>0</v>
      </c>
      <c r="L149" s="108">
        <f t="shared" si="18"/>
        <v>0</v>
      </c>
      <c r="M149" s="108">
        <f>SUMIFS($M$6:$M$6,$E$6:$E$6,E149,$O$6:$O$6,O149)</f>
        <v>0</v>
      </c>
      <c r="N149" s="108">
        <f>SUMIFS($N$6:$N$6,$E$6:$E$6,E149,$O$6:$O$6,O149)</f>
        <v>0</v>
      </c>
      <c r="O149" s="109" t="s">
        <v>62</v>
      </c>
    </row>
    <row r="150" spans="1:15" s="78" customFormat="1" ht="14.25" hidden="1" customHeight="1">
      <c r="A150" s="131"/>
      <c r="B150" s="132"/>
      <c r="C150" s="132"/>
      <c r="D150" s="133"/>
      <c r="E150" s="110"/>
      <c r="F150" s="110" t="str">
        <f>IFERROR(VLOOKUP(E150,$E$6:$H$6,4,0),"")</f>
        <v/>
      </c>
      <c r="G150" s="111">
        <f>COUNTIFS($E$6:$E$6,E150,$O$6:$O$6,O150)</f>
        <v>0</v>
      </c>
      <c r="H150" s="110"/>
      <c r="I150" s="112">
        <f>SUMIFS($I$6:$I$6,$E$6:$E$6,E150,$O$6:$O$6,O150)</f>
        <v>0</v>
      </c>
      <c r="J150" s="112">
        <f>SUMIFS($J$6:$J$6,$E$6:$E$6,E150,$O$6:$O$6,O150)</f>
        <v>0</v>
      </c>
      <c r="K150" s="112">
        <f>SUMIFS($K$6:$K$6,$E$6:$E$6,E150,$O$6:$O$6,O150)</f>
        <v>0</v>
      </c>
      <c r="L150" s="112">
        <f t="shared" si="18"/>
        <v>0</v>
      </c>
      <c r="M150" s="112">
        <f>SUMIFS($M$6:$M$6,$E$6:$E$6,E150,$O$6:$O$6,O150)</f>
        <v>0</v>
      </c>
      <c r="N150" s="112">
        <f>SUMIFS($N$6:$N$6,$E$6:$E$6,E150,$O$6:$O$6,O150)</f>
        <v>0</v>
      </c>
      <c r="O150" s="113" t="s">
        <v>62</v>
      </c>
    </row>
    <row r="151" spans="1:15" s="78" customFormat="1" ht="20.100000000000001" hidden="1" customHeight="1">
      <c r="A151" s="114"/>
      <c r="B151" s="115"/>
      <c r="C151" s="115"/>
      <c r="D151" s="116"/>
      <c r="E151" s="118"/>
      <c r="F151" s="118" t="str">
        <f>IFERROR(VLOOKUP(E151,$E$6:$H$6,4,0),"")</f>
        <v/>
      </c>
      <c r="G151" s="119">
        <f>SUM(G142:G150)</f>
        <v>0</v>
      </c>
      <c r="H151" s="118"/>
      <c r="I151" s="120">
        <f t="shared" ref="I151:N151" si="21">SUM(I142:I150)</f>
        <v>0</v>
      </c>
      <c r="J151" s="120">
        <f t="shared" si="21"/>
        <v>0</v>
      </c>
      <c r="K151" s="120">
        <f t="shared" si="21"/>
        <v>0</v>
      </c>
      <c r="L151" s="120">
        <f t="shared" si="18"/>
        <v>0</v>
      </c>
      <c r="M151" s="120">
        <f t="shared" si="21"/>
        <v>0</v>
      </c>
      <c r="N151" s="120">
        <f t="shared" si="21"/>
        <v>0</v>
      </c>
      <c r="O151" s="121"/>
    </row>
    <row r="152" spans="1:15" s="78" customFormat="1" ht="15" hidden="1" customHeight="1">
      <c r="A152" s="147" t="s">
        <v>40</v>
      </c>
      <c r="B152" s="148"/>
      <c r="C152" s="148"/>
      <c r="D152" s="149"/>
      <c r="E152" s="98"/>
      <c r="F152" s="98" t="str">
        <f>IFERROR(VLOOKUP(E152,$E$6:$H$6,4,0),"")</f>
        <v/>
      </c>
      <c r="G152" s="150">
        <f>COUNTIFS($E$6:$E$6,E152,$O$6:$O$6,O152)</f>
        <v>0</v>
      </c>
      <c r="H152" s="100"/>
      <c r="I152" s="101">
        <f>SUMIFS($I$6:$I$6,$E$6:$E$6,E152,$O$6:$O$6,O152)</f>
        <v>0</v>
      </c>
      <c r="J152" s="101">
        <f>SUMIFS($J$6:$J$6,$E$6:$E$6,E152,$O$6:$O$6,O152)</f>
        <v>0</v>
      </c>
      <c r="K152" s="101">
        <f>SUMIFS($K$6:$K$6,$E$6:$E$6,E152,$O$6:$O$6,O152)</f>
        <v>0</v>
      </c>
      <c r="L152" s="101">
        <f t="shared" si="18"/>
        <v>0</v>
      </c>
      <c r="M152" s="101">
        <f>SUMIFS($M$6:$M$6,$E$6:$E$6,E152,$O$6:$O$6,O152)</f>
        <v>0</v>
      </c>
      <c r="N152" s="101">
        <f>SUMIFS($N$6:$N$6,$E$6:$E$6,E152,$O$6:$O$6,O152)</f>
        <v>0</v>
      </c>
      <c r="O152" s="134" t="s">
        <v>63</v>
      </c>
    </row>
    <row r="153" spans="1:15" s="78" customFormat="1" ht="15" hidden="1" customHeight="1">
      <c r="A153" s="140"/>
      <c r="B153" s="74"/>
      <c r="C153" s="74"/>
      <c r="D153" s="141"/>
      <c r="E153" s="106"/>
      <c r="F153" s="106" t="str">
        <f>IFERROR(VLOOKUP(E153,$E$6:$H$6,4,0),"")</f>
        <v/>
      </c>
      <c r="G153" s="151">
        <f>COUNTIFS($E$6:$E$6,E153,$O$6:$O$6,O153)</f>
        <v>0</v>
      </c>
      <c r="H153" s="106"/>
      <c r="I153" s="108">
        <f>SUMIFS($I$6:$I$6,$E$6:$E$6,E153,$O$6:$O$6,O153)</f>
        <v>0</v>
      </c>
      <c r="J153" s="108">
        <f>SUMIFS($J$6:$J$6,$E$6:$E$6,E153,$O$6:$O$6,O153)</f>
        <v>0</v>
      </c>
      <c r="K153" s="108">
        <f>SUMIFS($K$6:$K$6,$E$6:$E$6,E153,$O$6:$O$6,O153)</f>
        <v>0</v>
      </c>
      <c r="L153" s="108">
        <f t="shared" si="18"/>
        <v>0</v>
      </c>
      <c r="M153" s="108">
        <f>SUMIFS($M$6:$M$6,$E$6:$E$6,E153,$O$6:$O$6,O153)</f>
        <v>0</v>
      </c>
      <c r="N153" s="108">
        <f>SUMIFS($N$6:$N$6,$E$6:$E$6,E153,$O$6:$O$6,O153)</f>
        <v>0</v>
      </c>
      <c r="O153" s="142" t="s">
        <v>63</v>
      </c>
    </row>
    <row r="154" spans="1:15" s="78" customFormat="1" ht="15" hidden="1" customHeight="1">
      <c r="A154" s="140"/>
      <c r="B154" s="74"/>
      <c r="C154" s="74"/>
      <c r="D154" s="141"/>
      <c r="E154" s="106"/>
      <c r="F154" s="106" t="str">
        <f>IFERROR(VLOOKUP(E154,$E$6:$H$6,4,0),"")</f>
        <v/>
      </c>
      <c r="G154" s="151">
        <f>COUNTIFS($E$6:$E$6,E154,$O$6:$O$6,O154)</f>
        <v>0</v>
      </c>
      <c r="H154" s="106"/>
      <c r="I154" s="108">
        <f>SUMIFS($I$6:$I$6,$E$6:$E$6,E154,$O$6:$O$6,O154)</f>
        <v>0</v>
      </c>
      <c r="J154" s="108">
        <f>SUMIFS($J$6:$J$6,$E$6:$E$6,E154,$O$6:$O$6,O154)</f>
        <v>0</v>
      </c>
      <c r="K154" s="108">
        <f>SUMIFS($K$6:$K$6,$E$6:$E$6,E154,$O$6:$O$6,O154)</f>
        <v>0</v>
      </c>
      <c r="L154" s="108">
        <f t="shared" si="18"/>
        <v>0</v>
      </c>
      <c r="M154" s="108">
        <f>SUMIFS($M$6:$M$6,$E$6:$E$6,E154,$O$6:$O$6,O154)</f>
        <v>0</v>
      </c>
      <c r="N154" s="108">
        <f>SUMIFS($N$6:$N$6,$E$6:$E$6,E154,$O$6:$O$6,O154)</f>
        <v>0</v>
      </c>
      <c r="O154" s="142" t="s">
        <v>63</v>
      </c>
    </row>
    <row r="155" spans="1:15" s="78" customFormat="1" ht="15" hidden="1" customHeight="1">
      <c r="A155" s="140"/>
      <c r="B155" s="74"/>
      <c r="C155" s="74"/>
      <c r="D155" s="141"/>
      <c r="E155" s="106"/>
      <c r="F155" s="106" t="str">
        <f>IFERROR(VLOOKUP(E155,$E$6:$H$6,4,0),"")</f>
        <v/>
      </c>
      <c r="G155" s="151">
        <f>COUNTIFS($E$6:$E$6,E155,$O$6:$O$6,O155)</f>
        <v>0</v>
      </c>
      <c r="H155" s="106"/>
      <c r="I155" s="108">
        <f>SUMIFS($I$6:$I$6,$E$6:$E$6,E155,$O$6:$O$6,O155)</f>
        <v>0</v>
      </c>
      <c r="J155" s="108">
        <f>SUMIFS($J$6:$J$6,$E$6:$E$6,E155,$O$6:$O$6,O155)</f>
        <v>0</v>
      </c>
      <c r="K155" s="108">
        <f>SUMIFS($K$6:$K$6,$E$6:$E$6,E155,$O$6:$O$6,O155)</f>
        <v>0</v>
      </c>
      <c r="L155" s="108">
        <f t="shared" si="18"/>
        <v>0</v>
      </c>
      <c r="M155" s="108">
        <f>SUMIFS($M$6:$M$6,$E$6:$E$6,E155,$O$6:$O$6,O155)</f>
        <v>0</v>
      </c>
      <c r="N155" s="108">
        <f>SUMIFS($N$6:$N$6,$E$6:$E$6,E155,$O$6:$O$6,O155)</f>
        <v>0</v>
      </c>
      <c r="O155" s="142" t="s">
        <v>63</v>
      </c>
    </row>
    <row r="156" spans="1:15" s="78" customFormat="1" ht="15" hidden="1" customHeight="1">
      <c r="A156" s="140"/>
      <c r="B156" s="74"/>
      <c r="C156" s="74"/>
      <c r="D156" s="141"/>
      <c r="E156" s="106"/>
      <c r="F156" s="106" t="str">
        <f>IFERROR(VLOOKUP(E156,$E$6:$H$6,4,0),"")</f>
        <v/>
      </c>
      <c r="G156" s="151">
        <f>COUNTIFS($E$6:$E$6,E156,$O$6:$O$6,O156)</f>
        <v>0</v>
      </c>
      <c r="H156" s="106"/>
      <c r="I156" s="108">
        <f>SUMIFS($I$6:$I$6,$E$6:$E$6,E156,$O$6:$O$6,O156)</f>
        <v>0</v>
      </c>
      <c r="J156" s="108">
        <f>SUMIFS($J$6:$J$6,$E$6:$E$6,E156,$O$6:$O$6,O156)</f>
        <v>0</v>
      </c>
      <c r="K156" s="108">
        <f>SUMIFS($K$6:$K$6,$E$6:$E$6,E156,$O$6:$O$6,O156)</f>
        <v>0</v>
      </c>
      <c r="L156" s="108">
        <f t="shared" si="18"/>
        <v>0</v>
      </c>
      <c r="M156" s="108">
        <f>SUMIFS($M$6:$M$6,$E$6:$E$6,E156,$O$6:$O$6,O156)</f>
        <v>0</v>
      </c>
      <c r="N156" s="108">
        <f>SUMIFS($N$6:$N$6,$E$6:$E$6,E156,$O$6:$O$6,O156)</f>
        <v>0</v>
      </c>
      <c r="O156" s="142" t="s">
        <v>63</v>
      </c>
    </row>
    <row r="157" spans="1:15" s="78" customFormat="1" ht="15" hidden="1" customHeight="1">
      <c r="A157" s="140"/>
      <c r="B157" s="74"/>
      <c r="C157" s="74"/>
      <c r="D157" s="141"/>
      <c r="E157" s="106"/>
      <c r="F157" s="106" t="str">
        <f>IFERROR(VLOOKUP(E157,$E$6:$H$6,4,0),"")</f>
        <v/>
      </c>
      <c r="G157" s="151">
        <f>COUNTIFS($E$6:$E$6,E157,$O$6:$O$6,O157)</f>
        <v>0</v>
      </c>
      <c r="H157" s="106"/>
      <c r="I157" s="108">
        <f>SUMIFS($I$6:$I$6,$E$6:$E$6,E157,$O$6:$O$6,O157)</f>
        <v>0</v>
      </c>
      <c r="J157" s="108">
        <f>SUMIFS($J$6:$J$6,$E$6:$E$6,E157,$O$6:$O$6,O157)</f>
        <v>0</v>
      </c>
      <c r="K157" s="108">
        <f>SUMIFS($K$6:$K$6,$E$6:$E$6,E157,$O$6:$O$6,O157)</f>
        <v>0</v>
      </c>
      <c r="L157" s="108">
        <f t="shared" si="18"/>
        <v>0</v>
      </c>
      <c r="M157" s="108">
        <f>SUMIFS($M$6:$M$6,$E$6:$E$6,E157,$O$6:$O$6,O157)</f>
        <v>0</v>
      </c>
      <c r="N157" s="108">
        <f>SUMIFS($N$6:$N$6,$E$6:$E$6,E157,$O$6:$O$6,O157)</f>
        <v>0</v>
      </c>
      <c r="O157" s="142" t="s">
        <v>63</v>
      </c>
    </row>
    <row r="158" spans="1:15" s="78" customFormat="1" ht="15" hidden="1" customHeight="1">
      <c r="A158" s="140"/>
      <c r="B158" s="74"/>
      <c r="C158" s="74"/>
      <c r="D158" s="141"/>
      <c r="E158" s="106"/>
      <c r="F158" s="106" t="str">
        <f>IFERROR(VLOOKUP(E158,$E$6:$H$6,4,0),"")</f>
        <v/>
      </c>
      <c r="G158" s="151">
        <f>COUNTIFS($E$6:$E$6,E158,$O$6:$O$6,O158)</f>
        <v>0</v>
      </c>
      <c r="H158" s="106"/>
      <c r="I158" s="108">
        <f>SUMIFS($I$6:$I$6,$E$6:$E$6,E158,$O$6:$O$6,O158)</f>
        <v>0</v>
      </c>
      <c r="J158" s="108">
        <f>SUMIFS($J$6:$J$6,$E$6:$E$6,E158,$O$6:$O$6,O158)</f>
        <v>0</v>
      </c>
      <c r="K158" s="108">
        <f>SUMIFS($K$6:$K$6,$E$6:$E$6,E158,$O$6:$O$6,O158)</f>
        <v>0</v>
      </c>
      <c r="L158" s="108">
        <f t="shared" si="18"/>
        <v>0</v>
      </c>
      <c r="M158" s="108">
        <f>SUMIFS($M$6:$M$6,$E$6:$E$6,E158,$O$6:$O$6,O158)</f>
        <v>0</v>
      </c>
      <c r="N158" s="108">
        <f>SUMIFS($N$6:$N$6,$E$6:$E$6,E158,$O$6:$O$6,O158)</f>
        <v>0</v>
      </c>
      <c r="O158" s="142" t="s">
        <v>63</v>
      </c>
    </row>
    <row r="159" spans="1:15" s="78" customFormat="1" ht="15" hidden="1" customHeight="1">
      <c r="A159" s="140"/>
      <c r="B159" s="74"/>
      <c r="C159" s="74"/>
      <c r="D159" s="141"/>
      <c r="E159" s="106"/>
      <c r="F159" s="106" t="str">
        <f>IFERROR(VLOOKUP(E159,$E$6:$H$6,4,0),"")</f>
        <v/>
      </c>
      <c r="G159" s="151">
        <f>COUNTIFS($E$6:$E$6,E159,$O$6:$O$6,O159)</f>
        <v>0</v>
      </c>
      <c r="H159" s="106"/>
      <c r="I159" s="108">
        <f>SUMIFS($I$6:$I$6,$E$6:$E$6,E159,$O$6:$O$6,O159)</f>
        <v>0</v>
      </c>
      <c r="J159" s="108">
        <f>SUMIFS($J$6:$J$6,$E$6:$E$6,E159,$O$6:$O$6,O159)</f>
        <v>0</v>
      </c>
      <c r="K159" s="108">
        <f>SUMIFS($K$6:$K$6,$E$6:$E$6,E159,$O$6:$O$6,O159)</f>
        <v>0</v>
      </c>
      <c r="L159" s="108">
        <f t="shared" si="18"/>
        <v>0</v>
      </c>
      <c r="M159" s="108">
        <f>SUMIFS($M$6:$M$6,$E$6:$E$6,E159,$O$6:$O$6,O159)</f>
        <v>0</v>
      </c>
      <c r="N159" s="108">
        <f>SUMIFS($N$6:$N$6,$E$6:$E$6,E159,$O$6:$O$6,O159)</f>
        <v>0</v>
      </c>
      <c r="O159" s="142" t="s">
        <v>63</v>
      </c>
    </row>
    <row r="160" spans="1:15" s="78" customFormat="1" ht="15" hidden="1" customHeight="1">
      <c r="A160" s="140"/>
      <c r="B160" s="74"/>
      <c r="C160" s="74"/>
      <c r="D160" s="141"/>
      <c r="E160" s="106"/>
      <c r="F160" s="106" t="str">
        <f>IFERROR(VLOOKUP(E160,$E$6:$H$6,4,0),"")</f>
        <v/>
      </c>
      <c r="G160" s="151">
        <f>COUNTIFS($E$6:$E$6,E160,$O$6:$O$6,O160)</f>
        <v>0</v>
      </c>
      <c r="H160" s="106"/>
      <c r="I160" s="108">
        <f>SUMIFS($I$6:$I$6,$E$6:$E$6,E160,$O$6:$O$6,O160)</f>
        <v>0</v>
      </c>
      <c r="J160" s="108">
        <f>SUMIFS($J$6:$J$6,$E$6:$E$6,E160,$O$6:$O$6,O160)</f>
        <v>0</v>
      </c>
      <c r="K160" s="108">
        <f>SUMIFS($K$6:$K$6,$E$6:$E$6,E160,$O$6:$O$6,O160)</f>
        <v>0</v>
      </c>
      <c r="L160" s="108">
        <f t="shared" si="18"/>
        <v>0</v>
      </c>
      <c r="M160" s="108">
        <f>SUMIFS($M$6:$M$6,$E$6:$E$6,E160,$O$6:$O$6,O160)</f>
        <v>0</v>
      </c>
      <c r="N160" s="108">
        <f>SUMIFS($N$6:$N$6,$E$6:$E$6,E160,$O$6:$O$6,O160)</f>
        <v>0</v>
      </c>
      <c r="O160" s="142" t="s">
        <v>63</v>
      </c>
    </row>
    <row r="161" spans="1:15" s="78" customFormat="1" ht="15" hidden="1" customHeight="1">
      <c r="A161" s="140"/>
      <c r="B161" s="74"/>
      <c r="C161" s="74"/>
      <c r="D161" s="141"/>
      <c r="E161" s="106"/>
      <c r="F161" s="106" t="str">
        <f>IFERROR(VLOOKUP(E161,$E$6:$H$6,4,0),"")</f>
        <v/>
      </c>
      <c r="G161" s="151">
        <f>COUNTIFS($E$6:$E$6,E161,$O$6:$O$6,O161)</f>
        <v>0</v>
      </c>
      <c r="H161" s="106"/>
      <c r="I161" s="108">
        <f>SUMIFS($I$6:$I$6,$E$6:$E$6,E161,$O$6:$O$6,O161)</f>
        <v>0</v>
      </c>
      <c r="J161" s="108">
        <f>SUMIFS($J$6:$J$6,$E$6:$E$6,E161,$O$6:$O$6,O161)</f>
        <v>0</v>
      </c>
      <c r="K161" s="108">
        <f>SUMIFS($K$6:$K$6,$E$6:$E$6,E161,$O$6:$O$6,O161)</f>
        <v>0</v>
      </c>
      <c r="L161" s="108">
        <f t="shared" si="18"/>
        <v>0</v>
      </c>
      <c r="M161" s="108">
        <f>SUMIFS($M$6:$M$6,$E$6:$E$6,E161,$O$6:$O$6,O161)</f>
        <v>0</v>
      </c>
      <c r="N161" s="108">
        <f>SUMIFS($N$6:$N$6,$E$6:$E$6,E161,$O$6:$O$6,O161)</f>
        <v>0</v>
      </c>
      <c r="O161" s="142" t="s">
        <v>63</v>
      </c>
    </row>
    <row r="162" spans="1:15" s="78" customFormat="1" ht="15" hidden="1" customHeight="1">
      <c r="A162" s="140"/>
      <c r="B162" s="74"/>
      <c r="C162" s="74"/>
      <c r="D162" s="141"/>
      <c r="E162" s="106"/>
      <c r="F162" s="106" t="str">
        <f>IFERROR(VLOOKUP(E162,$E$6:$H$6,4,0),"")</f>
        <v/>
      </c>
      <c r="G162" s="151">
        <f>COUNTIFS($E$6:$E$6,E162,$O$6:$O$6,O162)</f>
        <v>0</v>
      </c>
      <c r="H162" s="106"/>
      <c r="I162" s="108">
        <f>SUMIFS($I$6:$I$6,$E$6:$E$6,E162,$O$6:$O$6,O162)</f>
        <v>0</v>
      </c>
      <c r="J162" s="108">
        <f>SUMIFS($J$6:$J$6,$E$6:$E$6,E162,$O$6:$O$6,O162)</f>
        <v>0</v>
      </c>
      <c r="K162" s="108">
        <f>SUMIFS($K$6:$K$6,$E$6:$E$6,E162,$O$6:$O$6,O162)</f>
        <v>0</v>
      </c>
      <c r="L162" s="108">
        <f t="shared" si="18"/>
        <v>0</v>
      </c>
      <c r="M162" s="108">
        <f>SUMIFS($M$6:$M$6,$E$6:$E$6,E162,$O$6:$O$6,O162)</f>
        <v>0</v>
      </c>
      <c r="N162" s="108">
        <f>SUMIFS($N$6:$N$6,$E$6:$E$6,E162,$O$6:$O$6,O162)</f>
        <v>0</v>
      </c>
      <c r="O162" s="142" t="s">
        <v>63</v>
      </c>
    </row>
    <row r="163" spans="1:15" s="78" customFormat="1" ht="15" hidden="1" customHeight="1">
      <c r="A163" s="140"/>
      <c r="B163" s="74"/>
      <c r="C163" s="74"/>
      <c r="D163" s="141"/>
      <c r="E163" s="106"/>
      <c r="F163" s="106" t="str">
        <f>IFERROR(VLOOKUP(E163,$E$6:$H$6,4,0),"")</f>
        <v/>
      </c>
      <c r="G163" s="151">
        <f>COUNTIFS($E$6:$E$6,E163,$O$6:$O$6,O163)</f>
        <v>0</v>
      </c>
      <c r="H163" s="106"/>
      <c r="I163" s="108">
        <f>SUMIFS($I$6:$I$6,$E$6:$E$6,E163,$O$6:$O$6,O163)</f>
        <v>0</v>
      </c>
      <c r="J163" s="108">
        <f>SUMIFS($J$6:$J$6,$E$6:$E$6,E163,$O$6:$O$6,O163)</f>
        <v>0</v>
      </c>
      <c r="K163" s="108">
        <f>SUMIFS($K$6:$K$6,$E$6:$E$6,E163,$O$6:$O$6,O163)</f>
        <v>0</v>
      </c>
      <c r="L163" s="108">
        <f t="shared" si="18"/>
        <v>0</v>
      </c>
      <c r="M163" s="108">
        <f>SUMIFS($M$6:$M$6,$E$6:$E$6,E163,$O$6:$O$6,O163)</f>
        <v>0</v>
      </c>
      <c r="N163" s="108">
        <f>SUMIFS($N$6:$N$6,$E$6:$E$6,E163,$O$6:$O$6,O163)</f>
        <v>0</v>
      </c>
      <c r="O163" s="142" t="s">
        <v>63</v>
      </c>
    </row>
    <row r="164" spans="1:15" s="78" customFormat="1" ht="15" hidden="1" customHeight="1">
      <c r="A164" s="143"/>
      <c r="B164" s="144"/>
      <c r="C164" s="144"/>
      <c r="D164" s="145"/>
      <c r="E164" s="110"/>
      <c r="F164" s="110" t="str">
        <f>IFERROR(VLOOKUP(E164,$E$6:$H$6,4,0),"")</f>
        <v/>
      </c>
      <c r="G164" s="152">
        <f>COUNTIFS($E$6:$E$6,E164,$O$6:$O$6,O164)</f>
        <v>0</v>
      </c>
      <c r="H164" s="110"/>
      <c r="I164" s="112">
        <f>SUMIFS($I$6:$I$6,$E$6:$E$6,E164,$O$6:$O$6,O164)</f>
        <v>0</v>
      </c>
      <c r="J164" s="112">
        <f>SUMIFS($J$6:$J$6,$E$6:$E$6,E164,$O$6:$O$6,O164)</f>
        <v>0</v>
      </c>
      <c r="K164" s="112">
        <f>SUMIFS($K$6:$K$6,$E$6:$E$6,E164,$O$6:$O$6,O164)</f>
        <v>0</v>
      </c>
      <c r="L164" s="112">
        <f t="shared" si="18"/>
        <v>0</v>
      </c>
      <c r="M164" s="112">
        <f>SUMIFS($M$6:$M$6,$E$6:$E$6,E164,$O$6:$O$6,O164)</f>
        <v>0</v>
      </c>
      <c r="N164" s="112">
        <f>SUMIFS($N$6:$N$6,$E$6:$E$6,E164,$O$6:$O$6,O164)</f>
        <v>0</v>
      </c>
      <c r="O164" s="146" t="s">
        <v>63</v>
      </c>
    </row>
    <row r="165" spans="1:15" s="78" customFormat="1" ht="20.100000000000001" hidden="1" customHeight="1">
      <c r="A165" s="114"/>
      <c r="B165" s="115"/>
      <c r="C165" s="115"/>
      <c r="D165" s="116"/>
      <c r="E165" s="153"/>
      <c r="F165" s="118" t="str">
        <f>IFERROR(VLOOKUP(E165,$E$6:$H$6,4,0),"")</f>
        <v/>
      </c>
      <c r="G165" s="119">
        <f>SUM(G152:G164)</f>
        <v>0</v>
      </c>
      <c r="H165" s="118"/>
      <c r="I165" s="120">
        <f t="shared" ref="I165:N165" si="22">SUM(I152:I164)</f>
        <v>0</v>
      </c>
      <c r="J165" s="120">
        <f t="shared" si="22"/>
        <v>0</v>
      </c>
      <c r="K165" s="120">
        <f t="shared" si="22"/>
        <v>0</v>
      </c>
      <c r="L165" s="120">
        <f t="shared" si="18"/>
        <v>0</v>
      </c>
      <c r="M165" s="120">
        <f t="shared" si="22"/>
        <v>0</v>
      </c>
      <c r="N165" s="120">
        <f t="shared" si="22"/>
        <v>0</v>
      </c>
      <c r="O165" s="154"/>
    </row>
    <row r="166" spans="1:15" s="78" customFormat="1" ht="15" hidden="1" customHeight="1">
      <c r="A166" s="155" t="s">
        <v>41</v>
      </c>
      <c r="B166" s="156"/>
      <c r="C166" s="156"/>
      <c r="D166" s="157"/>
      <c r="E166" s="158"/>
      <c r="F166" s="158" t="str">
        <f>IFERROR(VLOOKUP(E166,$E$6:$H$6,4,0),"")</f>
        <v/>
      </c>
      <c r="G166" s="150">
        <f>COUNTIFS($E$6:$E$6,E166,$O$6:$O$6,O166)</f>
        <v>0</v>
      </c>
      <c r="H166" s="100"/>
      <c r="I166" s="159">
        <f>SUMIFS($I$6:$I$6,$E$6:$E$6,E166,$O$6:$O$6,O166)</f>
        <v>0</v>
      </c>
      <c r="J166" s="159">
        <f>SUMIFS($J$6:$J$6,$E$6:$E$6,E166,$O$6:$O$6,O166)</f>
        <v>0</v>
      </c>
      <c r="K166" s="159">
        <f>SUMIFS($K$6:$K$6,$E$6:$E$6,E166,$O$6:$O$6,O166)</f>
        <v>0</v>
      </c>
      <c r="L166" s="159">
        <f t="shared" si="18"/>
        <v>0</v>
      </c>
      <c r="M166" s="159">
        <f>SUMIFS($M$6:$M$6,$E$6:$E$6,E166,$O$6:$O$6,O166)</f>
        <v>0</v>
      </c>
      <c r="N166" s="159">
        <f>SUMIFS($N$6:$N$6,$E$6:$E$6,E166,$O$6:$O$6,O166)</f>
        <v>0</v>
      </c>
      <c r="O166" s="134" t="s">
        <v>64</v>
      </c>
    </row>
    <row r="167" spans="1:15" s="78" customFormat="1" ht="15" hidden="1" customHeight="1">
      <c r="A167" s="140"/>
      <c r="B167" s="74"/>
      <c r="C167" s="74"/>
      <c r="D167" s="141"/>
      <c r="E167" s="106"/>
      <c r="F167" s="106" t="str">
        <f>IFERROR(VLOOKUP(E167,$E$6:$H$6,4,0),"")</f>
        <v/>
      </c>
      <c r="G167" s="151">
        <f>COUNTIFS($E$6:$E$6,E167,$O$6:$O$6,O167)</f>
        <v>0</v>
      </c>
      <c r="H167" s="106"/>
      <c r="I167" s="108">
        <f>SUMIFS($I$6:$I$6,$E$6:$E$6,E167,$O$6:$O$6,O167)</f>
        <v>0</v>
      </c>
      <c r="J167" s="108">
        <f>SUMIFS($J$6:$J$6,$E$6:$E$6,E167,$O$6:$O$6,O167)</f>
        <v>0</v>
      </c>
      <c r="K167" s="108">
        <f>SUMIFS($K$6:$K$6,$E$6:$E$6,E167,$O$6:$O$6,O167)</f>
        <v>0</v>
      </c>
      <c r="L167" s="108">
        <f t="shared" si="18"/>
        <v>0</v>
      </c>
      <c r="M167" s="108">
        <f>SUMIFS($M$6:$M$6,$E$6:$E$6,E167,$O$6:$O$6,O167)</f>
        <v>0</v>
      </c>
      <c r="N167" s="108">
        <f>SUMIFS($N$6:$N$6,$E$6:$E$6,E167,$O$6:$O$6,O167)</f>
        <v>0</v>
      </c>
      <c r="O167" s="142" t="s">
        <v>64</v>
      </c>
    </row>
    <row r="168" spans="1:15" s="78" customFormat="1" ht="15" hidden="1" customHeight="1">
      <c r="A168" s="140"/>
      <c r="B168" s="74"/>
      <c r="C168" s="74"/>
      <c r="D168" s="141"/>
      <c r="E168" s="106"/>
      <c r="F168" s="106" t="str">
        <f>IFERROR(VLOOKUP(E168,$E$6:$H$6,4,0),"")</f>
        <v/>
      </c>
      <c r="G168" s="151">
        <f>COUNTIFS($E$6:$E$6,E168,$O$6:$O$6,O168)</f>
        <v>0</v>
      </c>
      <c r="H168" s="106"/>
      <c r="I168" s="108">
        <f>SUMIFS($I$6:$I$6,$E$6:$E$6,E168,$O$6:$O$6,O168)</f>
        <v>0</v>
      </c>
      <c r="J168" s="108">
        <f>SUMIFS($J$6:$J$6,$E$6:$E$6,E168,$O$6:$O$6,O168)</f>
        <v>0</v>
      </c>
      <c r="K168" s="108">
        <f>SUMIFS($K$6:$K$6,$E$6:$E$6,E168,$O$6:$O$6,O168)</f>
        <v>0</v>
      </c>
      <c r="L168" s="108">
        <f t="shared" si="18"/>
        <v>0</v>
      </c>
      <c r="M168" s="108">
        <f>SUMIFS($M$6:$M$6,$E$6:$E$6,E168,$O$6:$O$6,O168)</f>
        <v>0</v>
      </c>
      <c r="N168" s="108">
        <f>SUMIFS($N$6:$N$6,$E$6:$E$6,E168,$O$6:$O$6,O168)</f>
        <v>0</v>
      </c>
      <c r="O168" s="142" t="s">
        <v>64</v>
      </c>
    </row>
    <row r="169" spans="1:15" s="78" customFormat="1" ht="15" hidden="1" customHeight="1">
      <c r="A169" s="140"/>
      <c r="B169" s="74"/>
      <c r="C169" s="74"/>
      <c r="D169" s="141"/>
      <c r="E169" s="106"/>
      <c r="F169" s="106" t="str">
        <f>IFERROR(VLOOKUP(E169,$E$6:$H$6,4,0),"")</f>
        <v/>
      </c>
      <c r="G169" s="151">
        <f>COUNTIFS($E$6:$E$6,E169,$O$6:$O$6,O169)</f>
        <v>0</v>
      </c>
      <c r="H169" s="106"/>
      <c r="I169" s="108">
        <f>SUMIFS($I$6:$I$6,$E$6:$E$6,E169,$O$6:$O$6,O169)</f>
        <v>0</v>
      </c>
      <c r="J169" s="108">
        <f>SUMIFS($J$6:$J$6,$E$6:$E$6,E169,$O$6:$O$6,O169)</f>
        <v>0</v>
      </c>
      <c r="K169" s="108">
        <f>SUMIFS($K$6:$K$6,$E$6:$E$6,E169,$O$6:$O$6,O169)</f>
        <v>0</v>
      </c>
      <c r="L169" s="108">
        <f t="shared" si="18"/>
        <v>0</v>
      </c>
      <c r="M169" s="108">
        <f>SUMIFS($M$6:$M$6,$E$6:$E$6,E169,$O$6:$O$6,O169)</f>
        <v>0</v>
      </c>
      <c r="N169" s="108">
        <f>SUMIFS($N$6:$N$6,$E$6:$E$6,E169,$O$6:$O$6,O169)</f>
        <v>0</v>
      </c>
      <c r="O169" s="142" t="s">
        <v>64</v>
      </c>
    </row>
    <row r="170" spans="1:15" s="78" customFormat="1" ht="15" hidden="1" customHeight="1">
      <c r="A170" s="140"/>
      <c r="B170" s="74"/>
      <c r="C170" s="74"/>
      <c r="D170" s="141"/>
      <c r="E170" s="106"/>
      <c r="F170" s="106" t="str">
        <f>IFERROR(VLOOKUP(E170,$E$6:$H$6,4,0),"")</f>
        <v/>
      </c>
      <c r="G170" s="151">
        <f>COUNTIFS($E$6:$E$6,E170,$O$6:$O$6,O170)</f>
        <v>0</v>
      </c>
      <c r="H170" s="106"/>
      <c r="I170" s="108">
        <f>SUMIFS($I$6:$I$6,$E$6:$E$6,E170,$O$6:$O$6,O170)</f>
        <v>0</v>
      </c>
      <c r="J170" s="108">
        <f>SUMIFS($J$6:$J$6,$E$6:$E$6,E170,$O$6:$O$6,O170)</f>
        <v>0</v>
      </c>
      <c r="K170" s="108">
        <f>SUMIFS($K$6:$K$6,$E$6:$E$6,E170,$O$6:$O$6,O170)</f>
        <v>0</v>
      </c>
      <c r="L170" s="108">
        <f t="shared" si="18"/>
        <v>0</v>
      </c>
      <c r="M170" s="108">
        <f>SUMIFS($M$6:$M$6,$E$6:$E$6,E170,$O$6:$O$6,O170)</f>
        <v>0</v>
      </c>
      <c r="N170" s="108">
        <f>SUMIFS($N$6:$N$6,$E$6:$E$6,E170,$O$6:$O$6,O170)</f>
        <v>0</v>
      </c>
      <c r="O170" s="142" t="s">
        <v>64</v>
      </c>
    </row>
    <row r="171" spans="1:15" s="78" customFormat="1" ht="15" hidden="1" customHeight="1">
      <c r="A171" s="140"/>
      <c r="B171" s="74"/>
      <c r="C171" s="74"/>
      <c r="D171" s="141"/>
      <c r="E171" s="106"/>
      <c r="F171" s="106" t="str">
        <f>IFERROR(VLOOKUP(E171,$E$6:$H$6,4,0),"")</f>
        <v/>
      </c>
      <c r="G171" s="151">
        <f>COUNTIFS($E$6:$E$6,E171,$O$6:$O$6,O171)</f>
        <v>0</v>
      </c>
      <c r="H171" s="106"/>
      <c r="I171" s="108">
        <f>SUMIFS($I$6:$I$6,$E$6:$E$6,E171,$O$6:$O$6,O171)</f>
        <v>0</v>
      </c>
      <c r="J171" s="108">
        <f>SUMIFS($J$6:$J$6,$E$6:$E$6,E171,$O$6:$O$6,O171)</f>
        <v>0</v>
      </c>
      <c r="K171" s="108">
        <f>SUMIFS($K$6:$K$6,$E$6:$E$6,E171,$O$6:$O$6,O171)</f>
        <v>0</v>
      </c>
      <c r="L171" s="108">
        <f t="shared" si="18"/>
        <v>0</v>
      </c>
      <c r="M171" s="108">
        <f>SUMIFS($M$6:$M$6,$E$6:$E$6,E171,$O$6:$O$6,O171)</f>
        <v>0</v>
      </c>
      <c r="N171" s="108">
        <f>SUMIFS($N$6:$N$6,$E$6:$E$6,E171,$O$6:$O$6,O171)</f>
        <v>0</v>
      </c>
      <c r="O171" s="142" t="s">
        <v>64</v>
      </c>
    </row>
    <row r="172" spans="1:15" s="78" customFormat="1" ht="15" hidden="1" customHeight="1">
      <c r="A172" s="140"/>
      <c r="B172" s="74"/>
      <c r="C172" s="74"/>
      <c r="D172" s="141"/>
      <c r="E172" s="106"/>
      <c r="F172" s="106" t="str">
        <f>IFERROR(VLOOKUP(E172,$E$6:$H$6,4,0),"")</f>
        <v/>
      </c>
      <c r="G172" s="151">
        <f>COUNTIFS($E$6:$E$6,E172,$O$6:$O$6,O172)</f>
        <v>0</v>
      </c>
      <c r="H172" s="106"/>
      <c r="I172" s="108">
        <f>SUMIFS($I$6:$I$6,$E$6:$E$6,E172,$O$6:$O$6,O172)</f>
        <v>0</v>
      </c>
      <c r="J172" s="108">
        <f>SUMIFS($J$6:$J$6,$E$6:$E$6,E172,$O$6:$O$6,O172)</f>
        <v>0</v>
      </c>
      <c r="K172" s="108">
        <f>SUMIFS($K$6:$K$6,$E$6:$E$6,E172,$O$6:$O$6,O172)</f>
        <v>0</v>
      </c>
      <c r="L172" s="108">
        <f t="shared" si="18"/>
        <v>0</v>
      </c>
      <c r="M172" s="108">
        <f>SUMIFS($M$6:$M$6,$E$6:$E$6,E172,$O$6:$O$6,O172)</f>
        <v>0</v>
      </c>
      <c r="N172" s="108">
        <f>SUMIFS($N$6:$N$6,$E$6:$E$6,E172,$O$6:$O$6,O172)</f>
        <v>0</v>
      </c>
      <c r="O172" s="142" t="s">
        <v>64</v>
      </c>
    </row>
    <row r="173" spans="1:15" s="78" customFormat="1" ht="15" hidden="1" customHeight="1">
      <c r="A173" s="140"/>
      <c r="B173" s="74"/>
      <c r="C173" s="74"/>
      <c r="D173" s="141"/>
      <c r="E173" s="106"/>
      <c r="F173" s="106" t="str">
        <f>IFERROR(VLOOKUP(E173,$E$6:$H$6,4,0),"")</f>
        <v/>
      </c>
      <c r="G173" s="151">
        <f>COUNTIFS($E$6:$E$6,E173,$O$6:$O$6,O173)</f>
        <v>0</v>
      </c>
      <c r="H173" s="106"/>
      <c r="I173" s="108">
        <f>SUMIFS($I$6:$I$6,$E$6:$E$6,E173,$O$6:$O$6,O173)</f>
        <v>0</v>
      </c>
      <c r="J173" s="108">
        <f>SUMIFS($J$6:$J$6,$E$6:$E$6,E173,$O$6:$O$6,O173)</f>
        <v>0</v>
      </c>
      <c r="K173" s="108">
        <f>SUMIFS($K$6:$K$6,$E$6:$E$6,E173,$O$6:$O$6,O173)</f>
        <v>0</v>
      </c>
      <c r="L173" s="108">
        <f t="shared" si="18"/>
        <v>0</v>
      </c>
      <c r="M173" s="108">
        <f>SUMIFS($M$6:$M$6,$E$6:$E$6,E173,$O$6:$O$6,O173)</f>
        <v>0</v>
      </c>
      <c r="N173" s="108">
        <f>SUMIFS($N$6:$N$6,$E$6:$E$6,E173,$O$6:$O$6,O173)</f>
        <v>0</v>
      </c>
      <c r="O173" s="142" t="s">
        <v>64</v>
      </c>
    </row>
    <row r="174" spans="1:15" s="78" customFormat="1" ht="15" hidden="1" customHeight="1">
      <c r="A174" s="140"/>
      <c r="B174" s="74"/>
      <c r="C174" s="74"/>
      <c r="D174" s="141"/>
      <c r="E174" s="106"/>
      <c r="F174" s="106" t="str">
        <f>IFERROR(VLOOKUP(E174,$E$6:$H$6,4,0),"")</f>
        <v/>
      </c>
      <c r="G174" s="151">
        <f>COUNTIFS($E$6:$E$6,E174,$O$6:$O$6,O174)</f>
        <v>0</v>
      </c>
      <c r="H174" s="106"/>
      <c r="I174" s="108">
        <f>SUMIFS($I$6:$I$6,$E$6:$E$6,E174,$O$6:$O$6,O174)</f>
        <v>0</v>
      </c>
      <c r="J174" s="108">
        <f>SUMIFS($J$6:$J$6,$E$6:$E$6,E174,$O$6:$O$6,O174)</f>
        <v>0</v>
      </c>
      <c r="K174" s="108">
        <f>SUMIFS($K$6:$K$6,$E$6:$E$6,E174,$O$6:$O$6,O174)</f>
        <v>0</v>
      </c>
      <c r="L174" s="108">
        <f t="shared" si="18"/>
        <v>0</v>
      </c>
      <c r="M174" s="108">
        <f>SUMIFS($M$6:$M$6,$E$6:$E$6,E174,$O$6:$O$6,O174)</f>
        <v>0</v>
      </c>
      <c r="N174" s="108">
        <f>SUMIFS($N$6:$N$6,$E$6:$E$6,E174,$O$6:$O$6,O174)</f>
        <v>0</v>
      </c>
      <c r="O174" s="142" t="s">
        <v>64</v>
      </c>
    </row>
    <row r="175" spans="1:15" s="78" customFormat="1" ht="15" hidden="1" customHeight="1">
      <c r="A175" s="140"/>
      <c r="B175" s="74"/>
      <c r="C175" s="74"/>
      <c r="D175" s="141"/>
      <c r="E175" s="106"/>
      <c r="F175" s="106" t="str">
        <f>IFERROR(VLOOKUP(E175,$E$6:$H$6,4,0),"")</f>
        <v/>
      </c>
      <c r="G175" s="151">
        <f>COUNTIFS($E$6:$E$6,E175,$O$6:$O$6,O175)</f>
        <v>0</v>
      </c>
      <c r="H175" s="106"/>
      <c r="I175" s="108">
        <f>SUMIFS($I$6:$I$6,$E$6:$E$6,E175,$O$6:$O$6,O175)</f>
        <v>0</v>
      </c>
      <c r="J175" s="108">
        <f>SUMIFS($J$6:$J$6,$E$6:$E$6,E175,$O$6:$O$6,O175)</f>
        <v>0</v>
      </c>
      <c r="K175" s="108">
        <f>SUMIFS($K$6:$K$6,$E$6:$E$6,E175,$O$6:$O$6,O175)</f>
        <v>0</v>
      </c>
      <c r="L175" s="108">
        <f t="shared" si="18"/>
        <v>0</v>
      </c>
      <c r="M175" s="108">
        <f>SUMIFS($M$6:$M$6,$E$6:$E$6,E175,$O$6:$O$6,O175)</f>
        <v>0</v>
      </c>
      <c r="N175" s="108">
        <f>SUMIFS($N$6:$N$6,$E$6:$E$6,E175,$O$6:$O$6,O175)</f>
        <v>0</v>
      </c>
      <c r="O175" s="142" t="s">
        <v>64</v>
      </c>
    </row>
    <row r="176" spans="1:15" s="78" customFormat="1" ht="15" hidden="1" customHeight="1">
      <c r="A176" s="143"/>
      <c r="B176" s="144"/>
      <c r="C176" s="144"/>
      <c r="D176" s="145"/>
      <c r="E176" s="110"/>
      <c r="F176" s="110" t="str">
        <f>IFERROR(VLOOKUP(E176,$E$6:$H$6,4,0),"")</f>
        <v/>
      </c>
      <c r="G176" s="152">
        <f>COUNTIFS($E$6:$E$6,E176,$O$6:$O$6,O176)</f>
        <v>0</v>
      </c>
      <c r="H176" s="110"/>
      <c r="I176" s="112">
        <f>SUMIFS($I$6:$I$6,$E$6:$E$6,E176,$O$6:$O$6,O176)</f>
        <v>0</v>
      </c>
      <c r="J176" s="112">
        <f>SUMIFS($J$6:$J$6,$E$6:$E$6,E176,$O$6:$O$6,O176)</f>
        <v>0</v>
      </c>
      <c r="K176" s="112">
        <f>SUMIFS($K$6:$K$6,$E$6:$E$6,E176,$O$6:$O$6,O176)</f>
        <v>0</v>
      </c>
      <c r="L176" s="112">
        <f t="shared" si="18"/>
        <v>0</v>
      </c>
      <c r="M176" s="112">
        <f>SUMIFS($M$6:$M$6,$E$6:$E$6,E176,$O$6:$O$6,O176)</f>
        <v>0</v>
      </c>
      <c r="N176" s="112">
        <f>SUMIFS($N$6:$N$6,$E$6:$E$6,E176,$O$6:$O$6,O176)</f>
        <v>0</v>
      </c>
      <c r="O176" s="146" t="s">
        <v>64</v>
      </c>
    </row>
    <row r="177" spans="1:15" s="78" customFormat="1" ht="20.100000000000001" hidden="1" customHeight="1">
      <c r="A177" s="114"/>
      <c r="B177" s="115"/>
      <c r="C177" s="115"/>
      <c r="D177" s="116"/>
      <c r="E177" s="118"/>
      <c r="F177" s="118" t="str">
        <f>IFERROR(VLOOKUP(E177,$E$6:$H$6,4,0),"")</f>
        <v/>
      </c>
      <c r="G177" s="119">
        <f>SUM(G166:G176)</f>
        <v>0</v>
      </c>
      <c r="H177" s="118"/>
      <c r="I177" s="120">
        <f t="shared" ref="I177:N177" si="23">SUM(I166:I176)</f>
        <v>0</v>
      </c>
      <c r="J177" s="120">
        <f t="shared" si="23"/>
        <v>0</v>
      </c>
      <c r="K177" s="120">
        <f t="shared" si="23"/>
        <v>0</v>
      </c>
      <c r="L177" s="120">
        <f t="shared" si="18"/>
        <v>0</v>
      </c>
      <c r="M177" s="120">
        <f t="shared" si="23"/>
        <v>0</v>
      </c>
      <c r="N177" s="120">
        <f t="shared" si="23"/>
        <v>0</v>
      </c>
      <c r="O177" s="154"/>
    </row>
    <row r="178" spans="1:15" s="78" customFormat="1" ht="15" hidden="1" customHeight="1">
      <c r="A178" s="147" t="s">
        <v>42</v>
      </c>
      <c r="B178" s="148"/>
      <c r="C178" s="148"/>
      <c r="D178" s="149"/>
      <c r="E178" s="98"/>
      <c r="F178" s="98" t="str">
        <f>IFERROR(VLOOKUP(E178,$E$6:$H$6,4,0),"")</f>
        <v/>
      </c>
      <c r="G178" s="150">
        <f>COUNTIFS($E$6:$E$6,E178,$O$6:$O$6,O178)</f>
        <v>0</v>
      </c>
      <c r="H178" s="100"/>
      <c r="I178" s="101">
        <f>SUMIFS($I$6:$I$6,$E$6:$E$6,E178,$O$6:$O$6,O178)</f>
        <v>0</v>
      </c>
      <c r="J178" s="101">
        <f>SUMIFS($J$6:$J$6,$E$6:$E$6,E178,$O$6:$O$6,O178)</f>
        <v>0</v>
      </c>
      <c r="K178" s="101">
        <f>SUMIFS($K$6:$K$6,$E$6:$E$6,E178,$O$6:$O$6,O178)</f>
        <v>0</v>
      </c>
      <c r="L178" s="101">
        <f t="shared" si="18"/>
        <v>0</v>
      </c>
      <c r="M178" s="101">
        <f>SUMIFS($M$6:$M$6,$E$6:$E$6,E178,$O$6:$O$6,O178)</f>
        <v>0</v>
      </c>
      <c r="N178" s="101">
        <f>SUMIFS($N$6:$N$6,$E$6:$E$6,E178,$O$6:$O$6,O178)</f>
        <v>0</v>
      </c>
      <c r="O178" s="134" t="s">
        <v>65</v>
      </c>
    </row>
    <row r="179" spans="1:15" s="78" customFormat="1" ht="15" hidden="1" customHeight="1">
      <c r="A179" s="140"/>
      <c r="B179" s="74"/>
      <c r="C179" s="74"/>
      <c r="D179" s="141"/>
      <c r="E179" s="106"/>
      <c r="F179" s="106" t="str">
        <f>IFERROR(VLOOKUP(E179,$E$6:$H$6,4,0),"")</f>
        <v/>
      </c>
      <c r="G179" s="151">
        <f>COUNTIFS($E$6:$E$6,E179,$O$6:$O$6,O179)</f>
        <v>0</v>
      </c>
      <c r="H179" s="106"/>
      <c r="I179" s="108">
        <f>SUMIFS($I$6:$I$6,$E$6:$E$6,E179,$O$6:$O$6,O179)</f>
        <v>0</v>
      </c>
      <c r="J179" s="108">
        <f>SUMIFS($J$6:$J$6,$E$6:$E$6,E179,$O$6:$O$6,O179)</f>
        <v>0</v>
      </c>
      <c r="K179" s="108">
        <f>SUMIFS($K$6:$K$6,$E$6:$E$6,E179,$O$6:$O$6,O179)</f>
        <v>0</v>
      </c>
      <c r="L179" s="108">
        <f t="shared" si="18"/>
        <v>0</v>
      </c>
      <c r="M179" s="108">
        <f>SUMIFS($M$6:$M$6,$E$6:$E$6,E179,$O$6:$O$6,O179)</f>
        <v>0</v>
      </c>
      <c r="N179" s="108">
        <f>SUMIFS($N$6:$N$6,$E$6:$E$6,E179,$O$6:$O$6,O179)</f>
        <v>0</v>
      </c>
      <c r="O179" s="142" t="s">
        <v>65</v>
      </c>
    </row>
    <row r="180" spans="1:15" s="78" customFormat="1" ht="15" hidden="1" customHeight="1">
      <c r="A180" s="140"/>
      <c r="B180" s="74"/>
      <c r="C180" s="74"/>
      <c r="D180" s="141"/>
      <c r="E180" s="106"/>
      <c r="F180" s="106" t="str">
        <f>IFERROR(VLOOKUP(E180,$E$6:$H$6,4,0),"")</f>
        <v/>
      </c>
      <c r="G180" s="151">
        <f>COUNTIFS($E$6:$E$6,E180,$O$6:$O$6,O180)</f>
        <v>0</v>
      </c>
      <c r="H180" s="106"/>
      <c r="I180" s="108">
        <f>SUMIFS($I$6:$I$6,$E$6:$E$6,E180,$O$6:$O$6,O180)</f>
        <v>0</v>
      </c>
      <c r="J180" s="108">
        <f>SUMIFS($J$6:$J$6,$E$6:$E$6,E180,$O$6:$O$6,O180)</f>
        <v>0</v>
      </c>
      <c r="K180" s="108">
        <f>SUMIFS($K$6:$K$6,$E$6:$E$6,E180,$O$6:$O$6,O180)</f>
        <v>0</v>
      </c>
      <c r="L180" s="108">
        <f t="shared" si="18"/>
        <v>0</v>
      </c>
      <c r="M180" s="108">
        <f>SUMIFS($M$6:$M$6,$E$6:$E$6,E180,$O$6:$O$6,O180)</f>
        <v>0</v>
      </c>
      <c r="N180" s="108">
        <f>SUMIFS($N$6:$N$6,$E$6:$E$6,E180,$O$6:$O$6,O180)</f>
        <v>0</v>
      </c>
      <c r="O180" s="142" t="s">
        <v>65</v>
      </c>
    </row>
    <row r="181" spans="1:15" s="78" customFormat="1" ht="15" hidden="1" customHeight="1">
      <c r="A181" s="140"/>
      <c r="B181" s="74"/>
      <c r="C181" s="74"/>
      <c r="D181" s="141"/>
      <c r="E181" s="106"/>
      <c r="F181" s="106" t="str">
        <f>IFERROR(VLOOKUP(E181,$E$6:$H$6,4,0),"")</f>
        <v/>
      </c>
      <c r="G181" s="151">
        <f>COUNTIFS($E$6:$E$6,E181,$O$6:$O$6,O181)</f>
        <v>0</v>
      </c>
      <c r="H181" s="106"/>
      <c r="I181" s="108">
        <f>SUMIFS($I$6:$I$6,$E$6:$E$6,E181,$O$6:$O$6,O181)</f>
        <v>0</v>
      </c>
      <c r="J181" s="108">
        <f>SUMIFS($J$6:$J$6,$E$6:$E$6,E181,$O$6:$O$6,O181)</f>
        <v>0</v>
      </c>
      <c r="K181" s="108">
        <f>SUMIFS($K$6:$K$6,$E$6:$E$6,E181,$O$6:$O$6,O181)</f>
        <v>0</v>
      </c>
      <c r="L181" s="108">
        <f t="shared" si="18"/>
        <v>0</v>
      </c>
      <c r="M181" s="108">
        <f>SUMIFS($M$6:$M$6,$E$6:$E$6,E181,$O$6:$O$6,O181)</f>
        <v>0</v>
      </c>
      <c r="N181" s="108">
        <f>SUMIFS($N$6:$N$6,$E$6:$E$6,E181,$O$6:$O$6,O181)</f>
        <v>0</v>
      </c>
      <c r="O181" s="142" t="s">
        <v>65</v>
      </c>
    </row>
    <row r="182" spans="1:15" s="78" customFormat="1" ht="15" hidden="1" customHeight="1">
      <c r="A182" s="140"/>
      <c r="B182" s="74"/>
      <c r="C182" s="74"/>
      <c r="D182" s="141"/>
      <c r="E182" s="106"/>
      <c r="F182" s="106" t="str">
        <f>IFERROR(VLOOKUP(E182,$E$6:$H$6,4,0),"")</f>
        <v/>
      </c>
      <c r="G182" s="151">
        <f>COUNTIFS($E$6:$E$6,E182,$O$6:$O$6,O182)</f>
        <v>0</v>
      </c>
      <c r="H182" s="106"/>
      <c r="I182" s="108">
        <f>SUMIFS($I$6:$I$6,$E$6:$E$6,E182,$O$6:$O$6,O182)</f>
        <v>0</v>
      </c>
      <c r="J182" s="108">
        <f>SUMIFS($J$6:$J$6,$E$6:$E$6,E182,$O$6:$O$6,O182)</f>
        <v>0</v>
      </c>
      <c r="K182" s="108">
        <f>SUMIFS($K$6:$K$6,$E$6:$E$6,E182,$O$6:$O$6,O182)</f>
        <v>0</v>
      </c>
      <c r="L182" s="108">
        <f t="shared" si="18"/>
        <v>0</v>
      </c>
      <c r="M182" s="108">
        <f>SUMIFS($M$6:$M$6,$E$6:$E$6,E182,$O$6:$O$6,O182)</f>
        <v>0</v>
      </c>
      <c r="N182" s="108">
        <f>SUMIFS($N$6:$N$6,$E$6:$E$6,E182,$O$6:$O$6,O182)</f>
        <v>0</v>
      </c>
      <c r="O182" s="142" t="s">
        <v>65</v>
      </c>
    </row>
    <row r="183" spans="1:15" s="78" customFormat="1" ht="15" hidden="1" customHeight="1">
      <c r="A183" s="140"/>
      <c r="B183" s="74"/>
      <c r="C183" s="74"/>
      <c r="D183" s="141"/>
      <c r="E183" s="106"/>
      <c r="F183" s="106" t="str">
        <f>IFERROR(VLOOKUP(E183,$E$6:$H$6,4,0),"")</f>
        <v/>
      </c>
      <c r="G183" s="151">
        <f>COUNTIFS($E$6:$E$6,E183,$O$6:$O$6,O183)</f>
        <v>0</v>
      </c>
      <c r="H183" s="106"/>
      <c r="I183" s="108">
        <f>SUMIFS($I$6:$I$6,$E$6:$E$6,E183,$O$6:$O$6,O183)</f>
        <v>0</v>
      </c>
      <c r="J183" s="108">
        <f>SUMIFS($J$6:$J$6,$E$6:$E$6,E183,$O$6:$O$6,O183)</f>
        <v>0</v>
      </c>
      <c r="K183" s="108">
        <f>SUMIFS($K$6:$K$6,$E$6:$E$6,E183,$O$6:$O$6,O183)</f>
        <v>0</v>
      </c>
      <c r="L183" s="108">
        <f t="shared" si="18"/>
        <v>0</v>
      </c>
      <c r="M183" s="108">
        <f>SUMIFS($M$6:$M$6,$E$6:$E$6,E183,$O$6:$O$6,O183)</f>
        <v>0</v>
      </c>
      <c r="N183" s="108">
        <f>SUMIFS($N$6:$N$6,$E$6:$E$6,E183,$O$6:$O$6,O183)</f>
        <v>0</v>
      </c>
      <c r="O183" s="142" t="s">
        <v>65</v>
      </c>
    </row>
    <row r="184" spans="1:15" s="78" customFormat="1" ht="15" hidden="1" customHeight="1">
      <c r="A184" s="140"/>
      <c r="B184" s="74"/>
      <c r="C184" s="74"/>
      <c r="D184" s="141"/>
      <c r="E184" s="106"/>
      <c r="F184" s="106" t="str">
        <f>IFERROR(VLOOKUP(E184,$E$6:$H$6,4,0),"")</f>
        <v/>
      </c>
      <c r="G184" s="151">
        <f>COUNTIFS($E$6:$E$6,E184,$O$6:$O$6,O184)</f>
        <v>0</v>
      </c>
      <c r="H184" s="106"/>
      <c r="I184" s="108">
        <f>SUMIFS($I$6:$I$6,$E$6:$E$6,E184,$O$6:$O$6,O184)</f>
        <v>0</v>
      </c>
      <c r="J184" s="108">
        <f>SUMIFS($J$6:$J$6,$E$6:$E$6,E184,$O$6:$O$6,O184)</f>
        <v>0</v>
      </c>
      <c r="K184" s="108">
        <f>SUMIFS($K$6:$K$6,$E$6:$E$6,E184,$O$6:$O$6,O184)</f>
        <v>0</v>
      </c>
      <c r="L184" s="108">
        <f t="shared" si="18"/>
        <v>0</v>
      </c>
      <c r="M184" s="108">
        <f>SUMIFS($M$6:$M$6,$E$6:$E$6,E184,$O$6:$O$6,O184)</f>
        <v>0</v>
      </c>
      <c r="N184" s="108">
        <f>SUMIFS($N$6:$N$6,$E$6:$E$6,E184,$O$6:$O$6,O184)</f>
        <v>0</v>
      </c>
      <c r="O184" s="142" t="s">
        <v>65</v>
      </c>
    </row>
    <row r="185" spans="1:15" s="78" customFormat="1" ht="15" hidden="1" customHeight="1">
      <c r="A185" s="140"/>
      <c r="B185" s="74"/>
      <c r="C185" s="74"/>
      <c r="D185" s="141"/>
      <c r="E185" s="106"/>
      <c r="F185" s="106" t="str">
        <f>IFERROR(VLOOKUP(E185,$E$6:$H$6,4,0),"")</f>
        <v/>
      </c>
      <c r="G185" s="151">
        <f>COUNTIFS($E$6:$E$6,E185,$O$6:$O$6,O185)</f>
        <v>0</v>
      </c>
      <c r="H185" s="106"/>
      <c r="I185" s="108">
        <f>SUMIFS($I$6:$I$6,$E$6:$E$6,E185,$O$6:$O$6,O185)</f>
        <v>0</v>
      </c>
      <c r="J185" s="108">
        <f>SUMIFS($J$6:$J$6,$E$6:$E$6,E185,$O$6:$O$6,O185)</f>
        <v>0</v>
      </c>
      <c r="K185" s="108">
        <f>SUMIFS($K$6:$K$6,$E$6:$E$6,E185,$O$6:$O$6,O185)</f>
        <v>0</v>
      </c>
      <c r="L185" s="108">
        <f t="shared" si="18"/>
        <v>0</v>
      </c>
      <c r="M185" s="108">
        <f>SUMIFS($M$6:$M$6,$E$6:$E$6,E185,$O$6:$O$6,O185)</f>
        <v>0</v>
      </c>
      <c r="N185" s="108">
        <f>SUMIFS($N$6:$N$6,$E$6:$E$6,E185,$O$6:$O$6,O185)</f>
        <v>0</v>
      </c>
      <c r="O185" s="142" t="s">
        <v>65</v>
      </c>
    </row>
    <row r="186" spans="1:15" s="78" customFormat="1" ht="15" hidden="1" customHeight="1">
      <c r="A186" s="140"/>
      <c r="B186" s="74"/>
      <c r="C186" s="74"/>
      <c r="D186" s="141"/>
      <c r="E186" s="106"/>
      <c r="F186" s="106" t="str">
        <f>IFERROR(VLOOKUP(E186,$E$6:$H$6,4,0),"")</f>
        <v/>
      </c>
      <c r="G186" s="151">
        <f>COUNTIFS($E$6:$E$6,E186,$O$6:$O$6,O186)</f>
        <v>0</v>
      </c>
      <c r="H186" s="106"/>
      <c r="I186" s="108">
        <f>SUMIFS($I$6:$I$6,$E$6:$E$6,E186,$O$6:$O$6,O186)</f>
        <v>0</v>
      </c>
      <c r="J186" s="108">
        <f>SUMIFS($J$6:$J$6,$E$6:$E$6,E186,$O$6:$O$6,O186)</f>
        <v>0</v>
      </c>
      <c r="K186" s="108">
        <f>SUMIFS($K$6:$K$6,$E$6:$E$6,E186,$O$6:$O$6,O186)</f>
        <v>0</v>
      </c>
      <c r="L186" s="108">
        <f t="shared" ref="L186:L249" si="24">IFERROR(M186/K186%,0)</f>
        <v>0</v>
      </c>
      <c r="M186" s="108">
        <f>SUMIFS($M$6:$M$6,$E$6:$E$6,E186,$O$6:$O$6,O186)</f>
        <v>0</v>
      </c>
      <c r="N186" s="108">
        <f>SUMIFS($N$6:$N$6,$E$6:$E$6,E186,$O$6:$O$6,O186)</f>
        <v>0</v>
      </c>
      <c r="O186" s="142" t="s">
        <v>65</v>
      </c>
    </row>
    <row r="187" spans="1:15" s="78" customFormat="1" ht="15" hidden="1" customHeight="1">
      <c r="A187" s="143"/>
      <c r="B187" s="144"/>
      <c r="C187" s="144"/>
      <c r="D187" s="145"/>
      <c r="E187" s="110"/>
      <c r="F187" s="110" t="str">
        <f>IFERROR(VLOOKUP(E187,$E$6:$H$6,4,0),"")</f>
        <v/>
      </c>
      <c r="G187" s="152">
        <f>COUNTIFS($E$6:$E$6,E187,$O$6:$O$6,O187)</f>
        <v>0</v>
      </c>
      <c r="H187" s="110"/>
      <c r="I187" s="112">
        <f>SUMIFS($I$6:$I$6,$E$6:$E$6,E187,$O$6:$O$6,O187)</f>
        <v>0</v>
      </c>
      <c r="J187" s="112">
        <f>SUMIFS($J$6:$J$6,$E$6:$E$6,E187,$O$6:$O$6,O187)</f>
        <v>0</v>
      </c>
      <c r="K187" s="112">
        <f>SUMIFS($K$6:$K$6,$E$6:$E$6,E187,$O$6:$O$6,O187)</f>
        <v>0</v>
      </c>
      <c r="L187" s="112">
        <f t="shared" si="24"/>
        <v>0</v>
      </c>
      <c r="M187" s="112">
        <f>SUMIFS($M$6:$M$6,$E$6:$E$6,E187,$O$6:$O$6,O187)</f>
        <v>0</v>
      </c>
      <c r="N187" s="112">
        <f>SUMIFS($N$6:$N$6,$E$6:$E$6,E187,$O$6:$O$6,O187)</f>
        <v>0</v>
      </c>
      <c r="O187" s="146" t="s">
        <v>65</v>
      </c>
    </row>
    <row r="188" spans="1:15" s="78" customFormat="1" ht="20.100000000000001" hidden="1" customHeight="1">
      <c r="A188" s="114"/>
      <c r="B188" s="115"/>
      <c r="C188" s="115"/>
      <c r="D188" s="116"/>
      <c r="E188" s="128"/>
      <c r="F188" s="118" t="str">
        <f>IFERROR(VLOOKUP(E188,$E$6:$H$6,4,0),"")</f>
        <v/>
      </c>
      <c r="G188" s="119">
        <f>SUM(G178:G187)</f>
        <v>0</v>
      </c>
      <c r="H188" s="118"/>
      <c r="I188" s="120">
        <f t="shared" ref="I188:N188" si="25">SUM(I178:I187)</f>
        <v>0</v>
      </c>
      <c r="J188" s="120">
        <f t="shared" si="25"/>
        <v>0</v>
      </c>
      <c r="K188" s="120">
        <f t="shared" si="25"/>
        <v>0</v>
      </c>
      <c r="L188" s="120">
        <f t="shared" si="24"/>
        <v>0</v>
      </c>
      <c r="M188" s="120">
        <f t="shared" si="25"/>
        <v>0</v>
      </c>
      <c r="N188" s="120">
        <f t="shared" si="25"/>
        <v>0</v>
      </c>
      <c r="O188" s="130"/>
    </row>
    <row r="189" spans="1:15" s="78" customFormat="1" ht="15" hidden="1" customHeight="1">
      <c r="A189" s="147" t="s">
        <v>43</v>
      </c>
      <c r="B189" s="148"/>
      <c r="C189" s="148"/>
      <c r="D189" s="149"/>
      <c r="E189" s="98"/>
      <c r="F189" s="98" t="str">
        <f>IFERROR(VLOOKUP(E189,$E$6:$H$6,4,0),"")</f>
        <v/>
      </c>
      <c r="G189" s="99">
        <f>COUNTIFS($E$6:$E$6,E189,$O$6:$O$6,O189)</f>
        <v>0</v>
      </c>
      <c r="H189" s="100"/>
      <c r="I189" s="101">
        <f>SUMIFS($I$6:$I$6,$E$6:$E$6,E189,$O$6:$O$6,O189)</f>
        <v>0</v>
      </c>
      <c r="J189" s="101">
        <f>SUMIFS($J$6:$J$6,$E$6:$E$6,E189,$O$6:$O$6,O189)</f>
        <v>0</v>
      </c>
      <c r="K189" s="101">
        <f>SUMIFS($K$6:$K$6,$E$6:$E$6,E189,$O$6:$O$6,O189)</f>
        <v>0</v>
      </c>
      <c r="L189" s="101">
        <f t="shared" si="24"/>
        <v>0</v>
      </c>
      <c r="M189" s="101">
        <f>SUMIFS($M$6:$M$6,$E$6:$E$6,E189,$O$6:$O$6,O189)</f>
        <v>0</v>
      </c>
      <c r="N189" s="101">
        <f>SUMIFS($N$6:$N$6,$E$6:$E$6,E189,$O$6:$O$6,O189)</f>
        <v>0</v>
      </c>
      <c r="O189" s="134" t="s">
        <v>66</v>
      </c>
    </row>
    <row r="190" spans="1:15" s="78" customFormat="1" ht="15" hidden="1" customHeight="1">
      <c r="A190" s="140"/>
      <c r="B190" s="74"/>
      <c r="C190" s="74"/>
      <c r="D190" s="141"/>
      <c r="E190" s="106"/>
      <c r="F190" s="106" t="str">
        <f>IFERROR(VLOOKUP(E190,$E$6:$H$6,4,0),"")</f>
        <v/>
      </c>
      <c r="G190" s="107">
        <f>COUNTIFS($E$6:$E$6,E190,$O$6:$O$6,O190)</f>
        <v>0</v>
      </c>
      <c r="H190" s="106"/>
      <c r="I190" s="108">
        <f>SUMIFS($I$6:$I$6,$E$6:$E$6,E190,$O$6:$O$6,O190)</f>
        <v>0</v>
      </c>
      <c r="J190" s="108">
        <f>SUMIFS($J$6:$J$6,$E$6:$E$6,E190,$O$6:$O$6,O190)</f>
        <v>0</v>
      </c>
      <c r="K190" s="108">
        <f>SUMIFS($K$6:$K$6,$E$6:$E$6,E190,$O$6:$O$6,O190)</f>
        <v>0</v>
      </c>
      <c r="L190" s="108">
        <f t="shared" si="24"/>
        <v>0</v>
      </c>
      <c r="M190" s="108">
        <f>SUMIFS($M$6:$M$6,$E$6:$E$6,E190,$O$6:$O$6,O190)</f>
        <v>0</v>
      </c>
      <c r="N190" s="108">
        <f>SUMIFS($N$6:$N$6,$E$6:$E$6,E190,$O$6:$O$6,O190)</f>
        <v>0</v>
      </c>
      <c r="O190" s="142" t="s">
        <v>66</v>
      </c>
    </row>
    <row r="191" spans="1:15" s="78" customFormat="1" ht="15" hidden="1" customHeight="1">
      <c r="A191" s="140"/>
      <c r="B191" s="74"/>
      <c r="C191" s="74"/>
      <c r="D191" s="141"/>
      <c r="E191" s="106"/>
      <c r="F191" s="106" t="str">
        <f>IFERROR(VLOOKUP(E191,$E$6:$H$6,4,0),"")</f>
        <v/>
      </c>
      <c r="G191" s="107">
        <f>COUNTIFS($E$6:$E$6,E191,$O$6:$O$6,O191)</f>
        <v>0</v>
      </c>
      <c r="H191" s="106"/>
      <c r="I191" s="108">
        <f>SUMIFS($I$6:$I$6,$E$6:$E$6,E191,$O$6:$O$6,O191)</f>
        <v>0</v>
      </c>
      <c r="J191" s="108">
        <f>SUMIFS($J$6:$J$6,$E$6:$E$6,E191,$O$6:$O$6,O191)</f>
        <v>0</v>
      </c>
      <c r="K191" s="108">
        <f>SUMIFS($K$6:$K$6,$E$6:$E$6,E191,$O$6:$O$6,O191)</f>
        <v>0</v>
      </c>
      <c r="L191" s="108">
        <f t="shared" si="24"/>
        <v>0</v>
      </c>
      <c r="M191" s="108">
        <f>SUMIFS($M$6:$M$6,$E$6:$E$6,E191,$O$6:$O$6,O191)</f>
        <v>0</v>
      </c>
      <c r="N191" s="108">
        <f>SUMIFS($N$6:$N$6,$E$6:$E$6,E191,$O$6:$O$6,O191)</f>
        <v>0</v>
      </c>
      <c r="O191" s="142" t="s">
        <v>66</v>
      </c>
    </row>
    <row r="192" spans="1:15" s="78" customFormat="1" ht="15" hidden="1" customHeight="1">
      <c r="A192" s="140"/>
      <c r="B192" s="74"/>
      <c r="C192" s="74"/>
      <c r="D192" s="141"/>
      <c r="E192" s="106"/>
      <c r="F192" s="106" t="str">
        <f>IFERROR(VLOOKUP(E192,$E$6:$H$6,4,0),"")</f>
        <v/>
      </c>
      <c r="G192" s="107">
        <f>COUNTIFS($E$6:$E$6,E192,$O$6:$O$6,O192)</f>
        <v>0</v>
      </c>
      <c r="H192" s="106"/>
      <c r="I192" s="108">
        <f>SUMIFS($I$6:$I$6,$E$6:$E$6,E192,$O$6:$O$6,O192)</f>
        <v>0</v>
      </c>
      <c r="J192" s="108">
        <f>SUMIFS($J$6:$J$6,$E$6:$E$6,E192,$O$6:$O$6,O192)</f>
        <v>0</v>
      </c>
      <c r="K192" s="108">
        <f>SUMIFS($K$6:$K$6,$E$6:$E$6,E192,$O$6:$O$6,O192)</f>
        <v>0</v>
      </c>
      <c r="L192" s="108">
        <f t="shared" si="24"/>
        <v>0</v>
      </c>
      <c r="M192" s="108">
        <f>SUMIFS($M$6:$M$6,$E$6:$E$6,E192,$O$6:$O$6,O192)</f>
        <v>0</v>
      </c>
      <c r="N192" s="108">
        <f>SUMIFS($N$6:$N$6,$E$6:$E$6,E192,$O$6:$O$6,O192)</f>
        <v>0</v>
      </c>
      <c r="O192" s="142" t="s">
        <v>66</v>
      </c>
    </row>
    <row r="193" spans="1:15" s="78" customFormat="1" ht="15" hidden="1" customHeight="1">
      <c r="A193" s="140"/>
      <c r="B193" s="74"/>
      <c r="C193" s="74"/>
      <c r="D193" s="141"/>
      <c r="E193" s="106"/>
      <c r="F193" s="106" t="str">
        <f>IFERROR(VLOOKUP(E193,$E$6:$H$6,4,0),"")</f>
        <v/>
      </c>
      <c r="G193" s="107">
        <f>COUNTIFS($E$6:$E$6,E193,$O$6:$O$6,O193)</f>
        <v>0</v>
      </c>
      <c r="H193" s="106"/>
      <c r="I193" s="108">
        <f>SUMIFS($I$6:$I$6,$E$6:$E$6,E193,$O$6:$O$6,O193)</f>
        <v>0</v>
      </c>
      <c r="J193" s="108">
        <f>SUMIFS($J$6:$J$6,$E$6:$E$6,E193,$O$6:$O$6,O193)</f>
        <v>0</v>
      </c>
      <c r="K193" s="108">
        <f>SUMIFS($K$6:$K$6,$E$6:$E$6,E193,$O$6:$O$6,O193)</f>
        <v>0</v>
      </c>
      <c r="L193" s="108">
        <f t="shared" si="24"/>
        <v>0</v>
      </c>
      <c r="M193" s="108">
        <f>SUMIFS($M$6:$M$6,$E$6:$E$6,E193,$O$6:$O$6,O193)</f>
        <v>0</v>
      </c>
      <c r="N193" s="108">
        <f>SUMIFS($N$6:$N$6,$E$6:$E$6,E193,$O$6:$O$6,O193)</f>
        <v>0</v>
      </c>
      <c r="O193" s="142" t="s">
        <v>66</v>
      </c>
    </row>
    <row r="194" spans="1:15" s="78" customFormat="1" ht="15" hidden="1" customHeight="1">
      <c r="A194" s="140"/>
      <c r="B194" s="74"/>
      <c r="C194" s="74"/>
      <c r="D194" s="141"/>
      <c r="E194" s="106"/>
      <c r="F194" s="106" t="str">
        <f>IFERROR(VLOOKUP(E194,$E$6:$H$6,4,0),"")</f>
        <v/>
      </c>
      <c r="G194" s="107">
        <f>COUNTIFS($E$6:$E$6,E194,$O$6:$O$6,O194)</f>
        <v>0</v>
      </c>
      <c r="H194" s="106"/>
      <c r="I194" s="108">
        <f>SUMIFS($I$6:$I$6,$E$6:$E$6,E194,$O$6:$O$6,O194)</f>
        <v>0</v>
      </c>
      <c r="J194" s="108">
        <f>SUMIFS($J$6:$J$6,$E$6:$E$6,E194,$O$6:$O$6,O194)</f>
        <v>0</v>
      </c>
      <c r="K194" s="108">
        <f>SUMIFS($K$6:$K$6,$E$6:$E$6,E194,$O$6:$O$6,O194)</f>
        <v>0</v>
      </c>
      <c r="L194" s="108">
        <f t="shared" si="24"/>
        <v>0</v>
      </c>
      <c r="M194" s="108">
        <f>SUMIFS($M$6:$M$6,$E$6:$E$6,E194,$O$6:$O$6,O194)</f>
        <v>0</v>
      </c>
      <c r="N194" s="108">
        <f>SUMIFS($N$6:$N$6,$E$6:$E$6,E194,$O$6:$O$6,O194)</f>
        <v>0</v>
      </c>
      <c r="O194" s="142" t="s">
        <v>66</v>
      </c>
    </row>
    <row r="195" spans="1:15" s="78" customFormat="1" ht="15" hidden="1" customHeight="1">
      <c r="A195" s="140"/>
      <c r="B195" s="74"/>
      <c r="C195" s="74"/>
      <c r="D195" s="141"/>
      <c r="E195" s="106"/>
      <c r="F195" s="106" t="str">
        <f>IFERROR(VLOOKUP(E195,$E$6:$H$6,4,0),"")</f>
        <v/>
      </c>
      <c r="G195" s="107">
        <f>COUNTIFS($E$6:$E$6,E195,$O$6:$O$6,O195)</f>
        <v>0</v>
      </c>
      <c r="H195" s="106"/>
      <c r="I195" s="108">
        <f>SUMIFS($I$6:$I$6,$E$6:$E$6,E195,$O$6:$O$6,O195)</f>
        <v>0</v>
      </c>
      <c r="J195" s="108">
        <f>SUMIFS($J$6:$J$6,$E$6:$E$6,E195,$O$6:$O$6,O195)</f>
        <v>0</v>
      </c>
      <c r="K195" s="108">
        <f>SUMIFS($K$6:$K$6,$E$6:$E$6,E195,$O$6:$O$6,O195)</f>
        <v>0</v>
      </c>
      <c r="L195" s="108">
        <f t="shared" si="24"/>
        <v>0</v>
      </c>
      <c r="M195" s="108">
        <f>SUMIFS($M$6:$M$6,$E$6:$E$6,E195,$O$6:$O$6,O195)</f>
        <v>0</v>
      </c>
      <c r="N195" s="108">
        <f>SUMIFS($N$6:$N$6,$E$6:$E$6,E195,$O$6:$O$6,O195)</f>
        <v>0</v>
      </c>
      <c r="O195" s="142" t="s">
        <v>66</v>
      </c>
    </row>
    <row r="196" spans="1:15" s="78" customFormat="1" ht="15" hidden="1" customHeight="1">
      <c r="A196" s="140"/>
      <c r="B196" s="74"/>
      <c r="C196" s="74"/>
      <c r="D196" s="141"/>
      <c r="E196" s="106"/>
      <c r="F196" s="106" t="str">
        <f>IFERROR(VLOOKUP(E196,$E$6:$H$6,4,0),"")</f>
        <v/>
      </c>
      <c r="G196" s="107">
        <f>COUNTIFS($E$6:$E$6,E196,$O$6:$O$6,O196)</f>
        <v>0</v>
      </c>
      <c r="H196" s="106"/>
      <c r="I196" s="108">
        <f>SUMIFS($I$6:$I$6,$E$6:$E$6,E196,$O$6:$O$6,O196)</f>
        <v>0</v>
      </c>
      <c r="J196" s="108">
        <f>SUMIFS($J$6:$J$6,$E$6:$E$6,E196,$O$6:$O$6,O196)</f>
        <v>0</v>
      </c>
      <c r="K196" s="108">
        <f>SUMIFS($K$6:$K$6,$E$6:$E$6,E196,$O$6:$O$6,O196)</f>
        <v>0</v>
      </c>
      <c r="L196" s="108">
        <f t="shared" si="24"/>
        <v>0</v>
      </c>
      <c r="M196" s="108">
        <f>SUMIFS($M$6:$M$6,$E$6:$E$6,E196,$O$6:$O$6,O196)</f>
        <v>0</v>
      </c>
      <c r="N196" s="108">
        <f>SUMIFS($N$6:$N$6,$E$6:$E$6,E196,$O$6:$O$6,O196)</f>
        <v>0</v>
      </c>
      <c r="O196" s="142" t="s">
        <v>66</v>
      </c>
    </row>
    <row r="197" spans="1:15" s="78" customFormat="1" ht="15" hidden="1" customHeight="1">
      <c r="A197" s="140"/>
      <c r="B197" s="74"/>
      <c r="C197" s="74"/>
      <c r="D197" s="141"/>
      <c r="E197" s="106"/>
      <c r="F197" s="106" t="str">
        <f>IFERROR(VLOOKUP(E197,$E$6:$H$6,4,0),"")</f>
        <v/>
      </c>
      <c r="G197" s="107">
        <f>COUNTIFS($E$6:$E$6,E197,$O$6:$O$6,O197)</f>
        <v>0</v>
      </c>
      <c r="H197" s="106"/>
      <c r="I197" s="108">
        <f>SUMIFS($I$6:$I$6,$E$6:$E$6,E197,$O$6:$O$6,O197)</f>
        <v>0</v>
      </c>
      <c r="J197" s="108">
        <f>SUMIFS($J$6:$J$6,$E$6:$E$6,E197,$O$6:$O$6,O197)</f>
        <v>0</v>
      </c>
      <c r="K197" s="108">
        <f>SUMIFS($K$6:$K$6,$E$6:$E$6,E197,$O$6:$O$6,O197)</f>
        <v>0</v>
      </c>
      <c r="L197" s="108">
        <f t="shared" si="24"/>
        <v>0</v>
      </c>
      <c r="M197" s="108">
        <f>SUMIFS($M$6:$M$6,$E$6:$E$6,E197,$O$6:$O$6,O197)</f>
        <v>0</v>
      </c>
      <c r="N197" s="108">
        <f>SUMIFS($N$6:$N$6,$E$6:$E$6,E197,$O$6:$O$6,O197)</f>
        <v>0</v>
      </c>
      <c r="O197" s="142" t="s">
        <v>66</v>
      </c>
    </row>
    <row r="198" spans="1:15" s="78" customFormat="1" ht="15" hidden="1" customHeight="1">
      <c r="A198" s="140"/>
      <c r="B198" s="74"/>
      <c r="C198" s="74"/>
      <c r="D198" s="141"/>
      <c r="E198" s="106"/>
      <c r="F198" s="106" t="str">
        <f>IFERROR(VLOOKUP(E198,$E$6:$H$6,4,0),"")</f>
        <v/>
      </c>
      <c r="G198" s="107">
        <f>COUNTIFS($E$6:$E$6,E198,$O$6:$O$6,O198)</f>
        <v>0</v>
      </c>
      <c r="H198" s="106"/>
      <c r="I198" s="108">
        <f>SUMIFS($I$6:$I$6,$E$6:$E$6,E198,$O$6:$O$6,O198)</f>
        <v>0</v>
      </c>
      <c r="J198" s="108">
        <f>SUMIFS($J$6:$J$6,$E$6:$E$6,E198,$O$6:$O$6,O198)</f>
        <v>0</v>
      </c>
      <c r="K198" s="108">
        <f>SUMIFS($K$6:$K$6,$E$6:$E$6,E198,$O$6:$O$6,O198)</f>
        <v>0</v>
      </c>
      <c r="L198" s="108">
        <f t="shared" si="24"/>
        <v>0</v>
      </c>
      <c r="M198" s="108">
        <f>SUMIFS($M$6:$M$6,$E$6:$E$6,E198,$O$6:$O$6,O198)</f>
        <v>0</v>
      </c>
      <c r="N198" s="108">
        <f>SUMIFS($N$6:$N$6,$E$6:$E$6,E198,$O$6:$O$6,O198)</f>
        <v>0</v>
      </c>
      <c r="O198" s="142" t="s">
        <v>66</v>
      </c>
    </row>
    <row r="199" spans="1:15" s="78" customFormat="1" ht="15" hidden="1" customHeight="1">
      <c r="A199" s="140"/>
      <c r="B199" s="74"/>
      <c r="C199" s="74"/>
      <c r="D199" s="141"/>
      <c r="E199" s="106"/>
      <c r="F199" s="106" t="str">
        <f>IFERROR(VLOOKUP(E199,$E$6:$H$6,4,0),"")</f>
        <v/>
      </c>
      <c r="G199" s="107">
        <f>COUNTIFS($E$6:$E$6,E199,$O$6:$O$6,O199)</f>
        <v>0</v>
      </c>
      <c r="H199" s="106"/>
      <c r="I199" s="108">
        <f>SUMIFS($I$6:$I$6,$E$6:$E$6,E199,$O$6:$O$6,O199)</f>
        <v>0</v>
      </c>
      <c r="J199" s="108">
        <f>SUMIFS($J$6:$J$6,$E$6:$E$6,E199,$O$6:$O$6,O199)</f>
        <v>0</v>
      </c>
      <c r="K199" s="108">
        <f>SUMIFS($K$6:$K$6,$E$6:$E$6,E199,$O$6:$O$6,O199)</f>
        <v>0</v>
      </c>
      <c r="L199" s="108">
        <f t="shared" si="24"/>
        <v>0</v>
      </c>
      <c r="M199" s="108">
        <f>SUMIFS($M$6:$M$6,$E$6:$E$6,E199,$O$6:$O$6,O199)</f>
        <v>0</v>
      </c>
      <c r="N199" s="108">
        <f>SUMIFS($N$6:$N$6,$E$6:$E$6,E199,$O$6:$O$6,O199)</f>
        <v>0</v>
      </c>
      <c r="O199" s="142" t="s">
        <v>66</v>
      </c>
    </row>
    <row r="200" spans="1:15" s="78" customFormat="1" ht="15" hidden="1" customHeight="1">
      <c r="A200" s="140"/>
      <c r="B200" s="74"/>
      <c r="C200" s="74"/>
      <c r="D200" s="141"/>
      <c r="E200" s="106"/>
      <c r="F200" s="106" t="str">
        <f>IFERROR(VLOOKUP(E200,$E$6:$H$6,4,0),"")</f>
        <v/>
      </c>
      <c r="G200" s="107">
        <f>COUNTIFS($E$6:$E$6,E200,$O$6:$O$6,O200)</f>
        <v>0</v>
      </c>
      <c r="H200" s="106"/>
      <c r="I200" s="108">
        <f>SUMIFS($I$6:$I$6,$E$6:$E$6,E200,$O$6:$O$6,O200)</f>
        <v>0</v>
      </c>
      <c r="J200" s="108">
        <f>SUMIFS($J$6:$J$6,$E$6:$E$6,E200,$O$6:$O$6,O200)</f>
        <v>0</v>
      </c>
      <c r="K200" s="108">
        <f>SUMIFS($K$6:$K$6,$E$6:$E$6,E200,$O$6:$O$6,O200)</f>
        <v>0</v>
      </c>
      <c r="L200" s="108">
        <f t="shared" si="24"/>
        <v>0</v>
      </c>
      <c r="M200" s="108">
        <f>SUMIFS($M$6:$M$6,$E$6:$E$6,E200,$O$6:$O$6,O200)</f>
        <v>0</v>
      </c>
      <c r="N200" s="108">
        <f>SUMIFS($N$6:$N$6,$E$6:$E$6,E200,$O$6:$O$6,O200)</f>
        <v>0</v>
      </c>
      <c r="O200" s="142" t="s">
        <v>66</v>
      </c>
    </row>
    <row r="201" spans="1:15" s="78" customFormat="1" ht="15" hidden="1" customHeight="1">
      <c r="A201" s="140"/>
      <c r="B201" s="74"/>
      <c r="C201" s="74"/>
      <c r="D201" s="141"/>
      <c r="E201" s="106"/>
      <c r="F201" s="106" t="str">
        <f>IFERROR(VLOOKUP(E201,$E$6:$H$6,4,0),"")</f>
        <v/>
      </c>
      <c r="G201" s="107">
        <f>COUNTIFS($E$6:$E$6,E201,$O$6:$O$6,O201)</f>
        <v>0</v>
      </c>
      <c r="H201" s="106"/>
      <c r="I201" s="108">
        <f>SUMIFS($I$6:$I$6,$E$6:$E$6,E201,$O$6:$O$6,O201)</f>
        <v>0</v>
      </c>
      <c r="J201" s="108">
        <f>SUMIFS($J$6:$J$6,$E$6:$E$6,E201,$O$6:$O$6,O201)</f>
        <v>0</v>
      </c>
      <c r="K201" s="108">
        <f>SUMIFS($K$6:$K$6,$E$6:$E$6,E201,$O$6:$O$6,O201)</f>
        <v>0</v>
      </c>
      <c r="L201" s="108">
        <f t="shared" si="24"/>
        <v>0</v>
      </c>
      <c r="M201" s="108">
        <f>SUMIFS($M$6:$M$6,$E$6:$E$6,E201,$O$6:$O$6,O201)</f>
        <v>0</v>
      </c>
      <c r="N201" s="108">
        <f>SUMIFS($N$6:$N$6,$E$6:$E$6,E201,$O$6:$O$6,O201)</f>
        <v>0</v>
      </c>
      <c r="O201" s="142" t="s">
        <v>66</v>
      </c>
    </row>
    <row r="202" spans="1:15" s="78" customFormat="1" ht="15" hidden="1" customHeight="1">
      <c r="A202" s="140"/>
      <c r="B202" s="74"/>
      <c r="C202" s="74"/>
      <c r="D202" s="141"/>
      <c r="E202" s="106"/>
      <c r="F202" s="106" t="str">
        <f>IFERROR(VLOOKUP(E202,$E$6:$H$6,4,0),"")</f>
        <v/>
      </c>
      <c r="G202" s="107">
        <f>COUNTIFS($E$6:$E$6,E202,$O$6:$O$6,O202)</f>
        <v>0</v>
      </c>
      <c r="H202" s="106"/>
      <c r="I202" s="108">
        <f>SUMIFS($I$6:$I$6,$E$6:$E$6,E202,$O$6:$O$6,O202)</f>
        <v>0</v>
      </c>
      <c r="J202" s="108">
        <f>SUMIFS($J$6:$J$6,$E$6:$E$6,E202,$O$6:$O$6,O202)</f>
        <v>0</v>
      </c>
      <c r="K202" s="108">
        <f>SUMIFS($K$6:$K$6,$E$6:$E$6,E202,$O$6:$O$6,O202)</f>
        <v>0</v>
      </c>
      <c r="L202" s="108">
        <f t="shared" si="24"/>
        <v>0</v>
      </c>
      <c r="M202" s="108">
        <f>SUMIFS($M$6:$M$6,$E$6:$E$6,E202,$O$6:$O$6,O202)</f>
        <v>0</v>
      </c>
      <c r="N202" s="108">
        <f>SUMIFS($N$6:$N$6,$E$6:$E$6,E202,$O$6:$O$6,O202)</f>
        <v>0</v>
      </c>
      <c r="O202" s="142" t="s">
        <v>66</v>
      </c>
    </row>
    <row r="203" spans="1:15" s="78" customFormat="1" ht="15" hidden="1" customHeight="1">
      <c r="A203" s="140"/>
      <c r="B203" s="74"/>
      <c r="C203" s="74"/>
      <c r="D203" s="141"/>
      <c r="E203" s="106"/>
      <c r="F203" s="106" t="str">
        <f>IFERROR(VLOOKUP(E203,$E$6:$H$6,4,0),"")</f>
        <v/>
      </c>
      <c r="G203" s="107">
        <f>COUNTIFS($E$6:$E$6,E203,$O$6:$O$6,O203)</f>
        <v>0</v>
      </c>
      <c r="H203" s="106"/>
      <c r="I203" s="108">
        <f>SUMIFS($I$6:$I$6,$E$6:$E$6,E203,$O$6:$O$6,O203)</f>
        <v>0</v>
      </c>
      <c r="J203" s="108">
        <f>SUMIFS($J$6:$J$6,$E$6:$E$6,E203,$O$6:$O$6,O203)</f>
        <v>0</v>
      </c>
      <c r="K203" s="108">
        <f>SUMIFS($K$6:$K$6,$E$6:$E$6,E203,$O$6:$O$6,O203)</f>
        <v>0</v>
      </c>
      <c r="L203" s="108">
        <f t="shared" si="24"/>
        <v>0</v>
      </c>
      <c r="M203" s="108">
        <f>SUMIFS($M$6:$M$6,$E$6:$E$6,E203,$O$6:$O$6,O203)</f>
        <v>0</v>
      </c>
      <c r="N203" s="108">
        <f>SUMIFS($N$6:$N$6,$E$6:$E$6,E203,$O$6:$O$6,O203)</f>
        <v>0</v>
      </c>
      <c r="O203" s="142" t="s">
        <v>66</v>
      </c>
    </row>
    <row r="204" spans="1:15" s="78" customFormat="1" ht="15" hidden="1" customHeight="1">
      <c r="A204" s="140"/>
      <c r="B204" s="74"/>
      <c r="C204" s="74"/>
      <c r="D204" s="141"/>
      <c r="E204" s="106"/>
      <c r="F204" s="106" t="str">
        <f>IFERROR(VLOOKUP(E204,$E$6:$H$6,4,0),"")</f>
        <v/>
      </c>
      <c r="G204" s="107">
        <f>COUNTIFS($E$6:$E$6,E204,$O$6:$O$6,O204)</f>
        <v>0</v>
      </c>
      <c r="H204" s="106"/>
      <c r="I204" s="108">
        <f>SUMIFS($I$6:$I$6,$E$6:$E$6,E204,$O$6:$O$6,O204)</f>
        <v>0</v>
      </c>
      <c r="J204" s="108">
        <f>SUMIFS($J$6:$J$6,$E$6:$E$6,E204,$O$6:$O$6,O204)</f>
        <v>0</v>
      </c>
      <c r="K204" s="108">
        <f>SUMIFS($K$6:$K$6,$E$6:$E$6,E204,$O$6:$O$6,O204)</f>
        <v>0</v>
      </c>
      <c r="L204" s="108">
        <f t="shared" si="24"/>
        <v>0</v>
      </c>
      <c r="M204" s="108">
        <f>SUMIFS($M$6:$M$6,$E$6:$E$6,E204,$O$6:$O$6,O204)</f>
        <v>0</v>
      </c>
      <c r="N204" s="108">
        <f>SUMIFS($N$6:$N$6,$E$6:$E$6,E204,$O$6:$O$6,O204)</f>
        <v>0</v>
      </c>
      <c r="O204" s="142" t="s">
        <v>66</v>
      </c>
    </row>
    <row r="205" spans="1:15" s="78" customFormat="1" ht="15" hidden="1" customHeight="1">
      <c r="A205" s="140"/>
      <c r="B205" s="74"/>
      <c r="C205" s="74"/>
      <c r="D205" s="141"/>
      <c r="E205" s="106"/>
      <c r="F205" s="106" t="str">
        <f>IFERROR(VLOOKUP(E205,$E$6:$H$6,4,0),"")</f>
        <v/>
      </c>
      <c r="G205" s="107">
        <f>COUNTIFS($E$6:$E$6,E205,$O$6:$O$6,O205)</f>
        <v>0</v>
      </c>
      <c r="H205" s="106"/>
      <c r="I205" s="108">
        <f>SUMIFS($I$6:$I$6,$E$6:$E$6,E205,$O$6:$O$6,O205)</f>
        <v>0</v>
      </c>
      <c r="J205" s="108">
        <f>SUMIFS($J$6:$J$6,$E$6:$E$6,E205,$O$6:$O$6,O205)</f>
        <v>0</v>
      </c>
      <c r="K205" s="108">
        <f>SUMIFS($K$6:$K$6,$E$6:$E$6,E205,$O$6:$O$6,O205)</f>
        <v>0</v>
      </c>
      <c r="L205" s="108">
        <f t="shared" si="24"/>
        <v>0</v>
      </c>
      <c r="M205" s="108">
        <f>SUMIFS($M$6:$M$6,$E$6:$E$6,E205,$O$6:$O$6,O205)</f>
        <v>0</v>
      </c>
      <c r="N205" s="108">
        <f>SUMIFS($N$6:$N$6,$E$6:$E$6,E205,$O$6:$O$6,O205)</f>
        <v>0</v>
      </c>
      <c r="O205" s="142" t="s">
        <v>66</v>
      </c>
    </row>
    <row r="206" spans="1:15" s="78" customFormat="1" ht="15" hidden="1" customHeight="1">
      <c r="A206" s="143"/>
      <c r="B206" s="144"/>
      <c r="C206" s="144"/>
      <c r="D206" s="145"/>
      <c r="E206" s="110"/>
      <c r="F206" s="110" t="str">
        <f>IFERROR(VLOOKUP(E206,$E$6:$H$6,4,0),"")</f>
        <v/>
      </c>
      <c r="G206" s="111">
        <f>COUNTIFS($E$6:$E$6,E206,$O$6:$O$6,O206)</f>
        <v>0</v>
      </c>
      <c r="H206" s="110"/>
      <c r="I206" s="112">
        <f>SUMIFS($I$6:$I$6,$E$6:$E$6,E206,$O$6:$O$6,O206)</f>
        <v>0</v>
      </c>
      <c r="J206" s="112">
        <f>SUMIFS($J$6:$J$6,$E$6:$E$6,E206,$O$6:$O$6,O206)</f>
        <v>0</v>
      </c>
      <c r="K206" s="112">
        <f>SUMIFS($K$6:$K$6,$E$6:$E$6,E206,$O$6:$O$6,O206)</f>
        <v>0</v>
      </c>
      <c r="L206" s="112">
        <f t="shared" si="24"/>
        <v>0</v>
      </c>
      <c r="M206" s="112">
        <f>SUMIFS($M$6:$M$6,$E$6:$E$6,E206,$O$6:$O$6,O206)</f>
        <v>0</v>
      </c>
      <c r="N206" s="112">
        <f>SUMIFS($N$6:$N$6,$E$6:$E$6,E206,$O$6:$O$6,O206)</f>
        <v>0</v>
      </c>
      <c r="O206" s="146" t="s">
        <v>66</v>
      </c>
    </row>
    <row r="207" spans="1:15" s="78" customFormat="1" ht="20.100000000000001" hidden="1" customHeight="1">
      <c r="A207" s="114"/>
      <c r="B207" s="115"/>
      <c r="C207" s="115"/>
      <c r="D207" s="116"/>
      <c r="E207" s="118"/>
      <c r="F207" s="118" t="str">
        <f>IFERROR(VLOOKUP(E207,$E$6:$H$6,4,0),"")</f>
        <v/>
      </c>
      <c r="G207" s="119">
        <f>SUM(G189:G206)</f>
        <v>0</v>
      </c>
      <c r="H207" s="118"/>
      <c r="I207" s="129">
        <f t="shared" ref="I207:N207" si="26">SUM(I189:I206)</f>
        <v>0</v>
      </c>
      <c r="J207" s="129">
        <f t="shared" si="26"/>
        <v>0</v>
      </c>
      <c r="K207" s="129">
        <f t="shared" si="26"/>
        <v>0</v>
      </c>
      <c r="L207" s="129">
        <f t="shared" si="24"/>
        <v>0</v>
      </c>
      <c r="M207" s="129">
        <f t="shared" si="26"/>
        <v>0</v>
      </c>
      <c r="N207" s="129">
        <f t="shared" si="26"/>
        <v>0</v>
      </c>
      <c r="O207" s="121"/>
    </row>
    <row r="208" spans="1:15" s="78" customFormat="1" ht="15" hidden="1" customHeight="1">
      <c r="A208" s="140" t="s">
        <v>44</v>
      </c>
      <c r="B208" s="74"/>
      <c r="C208" s="74"/>
      <c r="D208" s="141"/>
      <c r="E208" s="106"/>
      <c r="F208" s="106" t="str">
        <f>IFERROR(VLOOKUP(E208,$E$6:$H$6,4,0),"")</f>
        <v/>
      </c>
      <c r="G208" s="107">
        <f>COUNTIFS($E$6:$E$6,E208,$O$6:$O$6,O208)</f>
        <v>0</v>
      </c>
      <c r="H208" s="100"/>
      <c r="I208" s="108">
        <f>SUMIFS($I$6:$I$6,$E$6:$E$6,E208,$O$6:$O$6,O208)</f>
        <v>0</v>
      </c>
      <c r="J208" s="108">
        <f>SUMIFS($J$6:$J$6,$E$6:$E$6,E208,$O$6:$O$6,O208)</f>
        <v>0</v>
      </c>
      <c r="K208" s="108">
        <f>SUMIFS($K$6:$K$6,$E$6:$E$6,E208,$O$6:$O$6,O208)</f>
        <v>0</v>
      </c>
      <c r="L208" s="108">
        <f t="shared" si="24"/>
        <v>0</v>
      </c>
      <c r="M208" s="108">
        <f>SUMIFS($M$6:$M$6,$E$6:$E$6,E208,$O$6:$O$6,O208)</f>
        <v>0</v>
      </c>
      <c r="N208" s="108">
        <f>SUMIFS($N$6:$N$6,$E$6:$E$6,E208,$O$6:$O$6,O208)</f>
        <v>0</v>
      </c>
      <c r="O208" s="142" t="s">
        <v>67</v>
      </c>
    </row>
    <row r="209" spans="1:15" s="78" customFormat="1" ht="15" hidden="1" customHeight="1">
      <c r="A209" s="140"/>
      <c r="B209" s="74"/>
      <c r="C209" s="74"/>
      <c r="D209" s="141"/>
      <c r="E209" s="106"/>
      <c r="F209" s="106" t="str">
        <f>IFERROR(VLOOKUP(E209,$E$6:$H$6,4,0),"")</f>
        <v/>
      </c>
      <c r="G209" s="107">
        <f>COUNTIFS($E$6:$E$6,E209,$O$6:$O$6,O209)</f>
        <v>0</v>
      </c>
      <c r="H209" s="100"/>
      <c r="I209" s="108">
        <f>SUMIFS($I$6:$I$6,$E$6:$E$6,E209,$O$6:$O$6,O209)</f>
        <v>0</v>
      </c>
      <c r="J209" s="108">
        <f>SUMIFS($J$6:$J$6,$E$6:$E$6,E209,$O$6:$O$6,O209)</f>
        <v>0</v>
      </c>
      <c r="K209" s="108">
        <f>SUMIFS($K$6:$K$6,$E$6:$E$6,E209,$O$6:$O$6,O209)</f>
        <v>0</v>
      </c>
      <c r="L209" s="108">
        <f t="shared" si="24"/>
        <v>0</v>
      </c>
      <c r="M209" s="108">
        <f>SUMIFS($M$6:$M$6,$E$6:$E$6,E209,$O$6:$O$6,O209)</f>
        <v>0</v>
      </c>
      <c r="N209" s="108">
        <f>SUMIFS($N$6:$N$6,$E$6:$E$6,E209,$O$6:$O$6,O209)</f>
        <v>0</v>
      </c>
      <c r="O209" s="142" t="s">
        <v>67</v>
      </c>
    </row>
    <row r="210" spans="1:15" s="78" customFormat="1" ht="15" hidden="1" customHeight="1">
      <c r="A210" s="140"/>
      <c r="B210" s="74"/>
      <c r="C210" s="74"/>
      <c r="D210" s="141"/>
      <c r="E210" s="106"/>
      <c r="F210" s="106" t="str">
        <f>IFERROR(VLOOKUP(E210,$E$6:$H$6,4,0),"")</f>
        <v/>
      </c>
      <c r="G210" s="107">
        <f>COUNTIFS($E$6:$E$6,E210,$O$6:$O$6,O210)</f>
        <v>0</v>
      </c>
      <c r="H210" s="106"/>
      <c r="I210" s="108">
        <f>SUMIFS($I$6:$I$6,$E$6:$E$6,E210,$O$6:$O$6,O210)</f>
        <v>0</v>
      </c>
      <c r="J210" s="108">
        <f>SUMIFS($J$6:$J$6,$E$6:$E$6,E210,$O$6:$O$6,O210)</f>
        <v>0</v>
      </c>
      <c r="K210" s="108">
        <f>SUMIFS($K$6:$K$6,$E$6:$E$6,E210,$O$6:$O$6,O210)</f>
        <v>0</v>
      </c>
      <c r="L210" s="108">
        <f t="shared" si="24"/>
        <v>0</v>
      </c>
      <c r="M210" s="108">
        <f>SUMIFS($M$6:$M$6,$E$6:$E$6,E210,$O$6:$O$6,O210)</f>
        <v>0</v>
      </c>
      <c r="N210" s="108">
        <f>SUMIFS($N$6:$N$6,$E$6:$E$6,E210,$O$6:$O$6,O210)</f>
        <v>0</v>
      </c>
      <c r="O210" s="142" t="s">
        <v>67</v>
      </c>
    </row>
    <row r="211" spans="1:15" s="78" customFormat="1" ht="15" hidden="1" customHeight="1">
      <c r="A211" s="140"/>
      <c r="B211" s="74"/>
      <c r="C211" s="74"/>
      <c r="D211" s="141"/>
      <c r="E211" s="106"/>
      <c r="F211" s="106" t="str">
        <f>IFERROR(VLOOKUP(E211,$E$6:$H$6,4,0),"")</f>
        <v/>
      </c>
      <c r="G211" s="107">
        <f>COUNTIFS($E$6:$E$6,E211,$O$6:$O$6,O211)</f>
        <v>0</v>
      </c>
      <c r="H211" s="106"/>
      <c r="I211" s="108">
        <f>SUMIFS($I$6:$I$6,$E$6:$E$6,E211,$O$6:$O$6,O211)</f>
        <v>0</v>
      </c>
      <c r="J211" s="108">
        <f>SUMIFS($J$6:$J$6,$E$6:$E$6,E211,$O$6:$O$6,O211)</f>
        <v>0</v>
      </c>
      <c r="K211" s="108">
        <f>SUMIFS($K$6:$K$6,$E$6:$E$6,E211,$O$6:$O$6,O211)</f>
        <v>0</v>
      </c>
      <c r="L211" s="108">
        <f t="shared" si="24"/>
        <v>0</v>
      </c>
      <c r="M211" s="108">
        <f>SUMIFS($M$6:$M$6,$E$6:$E$6,E211,$O$6:$O$6,O211)</f>
        <v>0</v>
      </c>
      <c r="N211" s="108">
        <f>SUMIFS($N$6:$N$6,$E$6:$E$6,E211,$O$6:$O$6,O211)</f>
        <v>0</v>
      </c>
      <c r="O211" s="142" t="s">
        <v>67</v>
      </c>
    </row>
    <row r="212" spans="1:15" s="78" customFormat="1" ht="15" hidden="1" customHeight="1">
      <c r="A212" s="140"/>
      <c r="B212" s="74"/>
      <c r="C212" s="74"/>
      <c r="D212" s="141"/>
      <c r="E212" s="106"/>
      <c r="F212" s="106" t="str">
        <f>IFERROR(VLOOKUP(E212,$E$6:$H$6,4,0),"")</f>
        <v/>
      </c>
      <c r="G212" s="107">
        <f>COUNTIFS($E$6:$E$6,E212,$O$6:$O$6,O212)</f>
        <v>0</v>
      </c>
      <c r="H212" s="106"/>
      <c r="I212" s="108">
        <f>SUMIFS($I$6:$I$6,$E$6:$E$6,E212,$O$6:$O$6,O212)</f>
        <v>0</v>
      </c>
      <c r="J212" s="108">
        <f>SUMIFS($J$6:$J$6,$E$6:$E$6,E212,$O$6:$O$6,O212)</f>
        <v>0</v>
      </c>
      <c r="K212" s="108">
        <f>SUMIFS($K$6:$K$6,$E$6:$E$6,E212,$O$6:$O$6,O212)</f>
        <v>0</v>
      </c>
      <c r="L212" s="108">
        <f t="shared" si="24"/>
        <v>0</v>
      </c>
      <c r="M212" s="108">
        <f>SUMIFS($M$6:$M$6,$E$6:$E$6,E212,$O$6:$O$6,O212)</f>
        <v>0</v>
      </c>
      <c r="N212" s="108">
        <f>SUMIFS($N$6:$N$6,$E$6:$E$6,E212,$O$6:$O$6,O212)</f>
        <v>0</v>
      </c>
      <c r="O212" s="142" t="s">
        <v>67</v>
      </c>
    </row>
    <row r="213" spans="1:15" s="78" customFormat="1" ht="15" hidden="1" customHeight="1">
      <c r="A213" s="140"/>
      <c r="B213" s="74"/>
      <c r="C213" s="74"/>
      <c r="D213" s="141"/>
      <c r="E213" s="106"/>
      <c r="F213" s="106" t="str">
        <f>IFERROR(VLOOKUP(E213,$E$6:$H$6,4,0),"")</f>
        <v/>
      </c>
      <c r="G213" s="107">
        <f>COUNTIFS($E$6:$E$6,E213,$O$6:$O$6,O213)</f>
        <v>0</v>
      </c>
      <c r="H213" s="106"/>
      <c r="I213" s="108">
        <f>SUMIFS($I$6:$I$6,$E$6:$E$6,E213,$O$6:$O$6,O213)</f>
        <v>0</v>
      </c>
      <c r="J213" s="108">
        <f>SUMIFS($J$6:$J$6,$E$6:$E$6,E213,$O$6:$O$6,O213)</f>
        <v>0</v>
      </c>
      <c r="K213" s="108">
        <f>SUMIFS($K$6:$K$6,$E$6:$E$6,E213,$O$6:$O$6,O213)</f>
        <v>0</v>
      </c>
      <c r="L213" s="108">
        <f t="shared" si="24"/>
        <v>0</v>
      </c>
      <c r="M213" s="108">
        <f>SUMIFS($M$6:$M$6,$E$6:$E$6,E213,$O$6:$O$6,O213)</f>
        <v>0</v>
      </c>
      <c r="N213" s="108">
        <f>SUMIFS($N$6:$N$6,$E$6:$E$6,E213,$O$6:$O$6,O213)</f>
        <v>0</v>
      </c>
      <c r="O213" s="142" t="s">
        <v>67</v>
      </c>
    </row>
    <row r="214" spans="1:15" s="78" customFormat="1" ht="15" hidden="1" customHeight="1">
      <c r="A214" s="140"/>
      <c r="B214" s="74"/>
      <c r="C214" s="74"/>
      <c r="D214" s="141"/>
      <c r="E214" s="106"/>
      <c r="F214" s="106" t="str">
        <f>IFERROR(VLOOKUP(E214,$E$6:$H$6,4,0),"")</f>
        <v/>
      </c>
      <c r="G214" s="107">
        <f>COUNTIFS($E$6:$E$6,E214,$O$6:$O$6,O214)</f>
        <v>0</v>
      </c>
      <c r="H214" s="106"/>
      <c r="I214" s="108">
        <f>SUMIFS($I$6:$I$6,$E$6:$E$6,E214,$O$6:$O$6,O214)</f>
        <v>0</v>
      </c>
      <c r="J214" s="108">
        <f>SUMIFS($J$6:$J$6,$E$6:$E$6,E214,$O$6:$O$6,O214)</f>
        <v>0</v>
      </c>
      <c r="K214" s="108">
        <f>SUMIFS($K$6:$K$6,$E$6:$E$6,E214,$O$6:$O$6,O214)</f>
        <v>0</v>
      </c>
      <c r="L214" s="108">
        <f t="shared" si="24"/>
        <v>0</v>
      </c>
      <c r="M214" s="108">
        <f>SUMIFS($M$6:$M$6,$E$6:$E$6,E214,$O$6:$O$6,O214)</f>
        <v>0</v>
      </c>
      <c r="N214" s="108">
        <f>SUMIFS($N$6:$N$6,$E$6:$E$6,E214,$O$6:$O$6,O214)</f>
        <v>0</v>
      </c>
      <c r="O214" s="142" t="s">
        <v>67</v>
      </c>
    </row>
    <row r="215" spans="1:15" s="78" customFormat="1" ht="15" hidden="1" customHeight="1">
      <c r="A215" s="140"/>
      <c r="B215" s="74"/>
      <c r="C215" s="74"/>
      <c r="D215" s="141"/>
      <c r="E215" s="106"/>
      <c r="F215" s="106" t="str">
        <f>IFERROR(VLOOKUP(E215,$E$6:$H$6,4,0),"")</f>
        <v/>
      </c>
      <c r="G215" s="107">
        <f>COUNTIFS($E$6:$E$6,E215,$O$6:$O$6,O215)</f>
        <v>0</v>
      </c>
      <c r="H215" s="106"/>
      <c r="I215" s="108">
        <f>SUMIFS($I$6:$I$6,$E$6:$E$6,E215,$O$6:$O$6,O215)</f>
        <v>0</v>
      </c>
      <c r="J215" s="108">
        <f>SUMIFS($J$6:$J$6,$E$6:$E$6,E215,$O$6:$O$6,O215)</f>
        <v>0</v>
      </c>
      <c r="K215" s="108">
        <f>SUMIFS($K$6:$K$6,$E$6:$E$6,E215,$O$6:$O$6,O215)</f>
        <v>0</v>
      </c>
      <c r="L215" s="108">
        <f t="shared" si="24"/>
        <v>0</v>
      </c>
      <c r="M215" s="108">
        <f>SUMIFS($M$6:$M$6,$E$6:$E$6,E215,$O$6:$O$6,O215)</f>
        <v>0</v>
      </c>
      <c r="N215" s="108">
        <f>SUMIFS($N$6:$N$6,$E$6:$E$6,E215,$O$6:$O$6,O215)</f>
        <v>0</v>
      </c>
      <c r="O215" s="142" t="s">
        <v>67</v>
      </c>
    </row>
    <row r="216" spans="1:15" s="78" customFormat="1" ht="15" hidden="1" customHeight="1">
      <c r="A216" s="140"/>
      <c r="B216" s="74"/>
      <c r="C216" s="74"/>
      <c r="D216" s="141"/>
      <c r="E216" s="106"/>
      <c r="F216" s="106" t="str">
        <f>IFERROR(VLOOKUP(E216,$E$6:$H$6,4,0),"")</f>
        <v/>
      </c>
      <c r="G216" s="107">
        <f>COUNTIFS($E$6:$E$6,E216,$O$6:$O$6,O216)</f>
        <v>0</v>
      </c>
      <c r="H216" s="106"/>
      <c r="I216" s="108">
        <f>SUMIFS($I$6:$I$6,$E$6:$E$6,E216,$O$6:$O$6,O216)</f>
        <v>0</v>
      </c>
      <c r="J216" s="108">
        <f>SUMIFS($J$6:$J$6,$E$6:$E$6,E216,$O$6:$O$6,O216)</f>
        <v>0</v>
      </c>
      <c r="K216" s="108">
        <f>SUMIFS($K$6:$K$6,$E$6:$E$6,E216,$O$6:$O$6,O216)</f>
        <v>0</v>
      </c>
      <c r="L216" s="108">
        <f t="shared" si="24"/>
        <v>0</v>
      </c>
      <c r="M216" s="108">
        <f>SUMIFS($M$6:$M$6,$E$6:$E$6,E216,$O$6:$O$6,O216)</f>
        <v>0</v>
      </c>
      <c r="N216" s="108">
        <f>SUMIFS($N$6:$N$6,$E$6:$E$6,E216,$O$6:$O$6,O216)</f>
        <v>0</v>
      </c>
      <c r="O216" s="142" t="s">
        <v>67</v>
      </c>
    </row>
    <row r="217" spans="1:15" s="78" customFormat="1" ht="15" hidden="1" customHeight="1">
      <c r="A217" s="140"/>
      <c r="B217" s="74"/>
      <c r="C217" s="74"/>
      <c r="D217" s="141"/>
      <c r="E217" s="106"/>
      <c r="F217" s="106" t="str">
        <f>IFERROR(VLOOKUP(E217,$E$6:$H$6,4,0),"")</f>
        <v/>
      </c>
      <c r="G217" s="107">
        <f>COUNTIFS($E$6:$E$6,E217,$O$6:$O$6,O217)</f>
        <v>0</v>
      </c>
      <c r="H217" s="106"/>
      <c r="I217" s="108">
        <f>SUMIFS($I$6:$I$6,$E$6:$E$6,E217,$O$6:$O$6,O217)</f>
        <v>0</v>
      </c>
      <c r="J217" s="108">
        <f>SUMIFS($J$6:$J$6,$E$6:$E$6,E217,$O$6:$O$6,O217)</f>
        <v>0</v>
      </c>
      <c r="K217" s="108">
        <f>SUMIFS($K$6:$K$6,$E$6:$E$6,E217,$O$6:$O$6,O217)</f>
        <v>0</v>
      </c>
      <c r="L217" s="108">
        <f t="shared" si="24"/>
        <v>0</v>
      </c>
      <c r="M217" s="108">
        <f>SUMIFS($M$6:$M$6,$E$6:$E$6,E217,$O$6:$O$6,O217)</f>
        <v>0</v>
      </c>
      <c r="N217" s="108">
        <f>SUMIFS($N$6:$N$6,$E$6:$E$6,E217,$O$6:$O$6,O217)</f>
        <v>0</v>
      </c>
      <c r="O217" s="142" t="s">
        <v>67</v>
      </c>
    </row>
    <row r="218" spans="1:15" s="78" customFormat="1" ht="15" hidden="1" customHeight="1">
      <c r="A218" s="140"/>
      <c r="B218" s="74"/>
      <c r="C218" s="74"/>
      <c r="D218" s="141"/>
      <c r="E218" s="106"/>
      <c r="F218" s="106" t="str">
        <f>IFERROR(VLOOKUP(E218,$E$6:$H$6,4,0),"")</f>
        <v/>
      </c>
      <c r="G218" s="107">
        <f>COUNTIFS($E$6:$E$6,E218,$O$6:$O$6,O218)</f>
        <v>0</v>
      </c>
      <c r="H218" s="106"/>
      <c r="I218" s="108">
        <f>SUMIFS($I$6:$I$6,$E$6:$E$6,E218,$O$6:$O$6,O218)</f>
        <v>0</v>
      </c>
      <c r="J218" s="108">
        <f>SUMIFS($J$6:$J$6,$E$6:$E$6,E218,$O$6:$O$6,O218)</f>
        <v>0</v>
      </c>
      <c r="K218" s="108">
        <f>SUMIFS($K$6:$K$6,$E$6:$E$6,E218,$O$6:$O$6,O218)</f>
        <v>0</v>
      </c>
      <c r="L218" s="108">
        <f t="shared" si="24"/>
        <v>0</v>
      </c>
      <c r="M218" s="108">
        <f>SUMIFS($M$6:$M$6,$E$6:$E$6,E218,$O$6:$O$6,O218)</f>
        <v>0</v>
      </c>
      <c r="N218" s="108">
        <f>SUMIFS($N$6:$N$6,$E$6:$E$6,E218,$O$6:$O$6,O218)</f>
        <v>0</v>
      </c>
      <c r="O218" s="142" t="s">
        <v>67</v>
      </c>
    </row>
    <row r="219" spans="1:15" s="78" customFormat="1" ht="15" hidden="1" customHeight="1">
      <c r="A219" s="140"/>
      <c r="B219" s="74"/>
      <c r="C219" s="74"/>
      <c r="D219" s="141"/>
      <c r="E219" s="106"/>
      <c r="F219" s="106" t="str">
        <f>IFERROR(VLOOKUP(E219,$E$6:$H$6,4,0),"")</f>
        <v/>
      </c>
      <c r="G219" s="107">
        <f>COUNTIFS($E$6:$E$6,E219,$O$6:$O$6,O219)</f>
        <v>0</v>
      </c>
      <c r="H219" s="106"/>
      <c r="I219" s="108">
        <f>SUMIFS($I$6:$I$6,$E$6:$E$6,E219,$O$6:$O$6,O219)</f>
        <v>0</v>
      </c>
      <c r="J219" s="108">
        <f>SUMIFS($J$6:$J$6,$E$6:$E$6,E219,$O$6:$O$6,O219)</f>
        <v>0</v>
      </c>
      <c r="K219" s="108">
        <f>SUMIFS($K$6:$K$6,$E$6:$E$6,E219,$O$6:$O$6,O219)</f>
        <v>0</v>
      </c>
      <c r="L219" s="108">
        <f t="shared" si="24"/>
        <v>0</v>
      </c>
      <c r="M219" s="108">
        <f>SUMIFS($M$6:$M$6,$E$6:$E$6,E219,$O$6:$O$6,O219)</f>
        <v>0</v>
      </c>
      <c r="N219" s="108">
        <f>SUMIFS($N$6:$N$6,$E$6:$E$6,E219,$O$6:$O$6,O219)</f>
        <v>0</v>
      </c>
      <c r="O219" s="142" t="s">
        <v>67</v>
      </c>
    </row>
    <row r="220" spans="1:15" s="78" customFormat="1" ht="15" hidden="1" customHeight="1">
      <c r="A220" s="140"/>
      <c r="B220" s="74"/>
      <c r="C220" s="74"/>
      <c r="D220" s="141"/>
      <c r="E220" s="106"/>
      <c r="F220" s="106" t="str">
        <f>IFERROR(VLOOKUP(E220,$E$6:$H$6,4,0),"")</f>
        <v/>
      </c>
      <c r="G220" s="107">
        <f>COUNTIFS($E$6:$E$6,E220,$O$6:$O$6,O220)</f>
        <v>0</v>
      </c>
      <c r="H220" s="106"/>
      <c r="I220" s="108">
        <f>SUMIFS($I$6:$I$6,$E$6:$E$6,E220,$O$6:$O$6,O220)</f>
        <v>0</v>
      </c>
      <c r="J220" s="108">
        <f>SUMIFS($J$6:$J$6,$E$6:$E$6,E220,$O$6:$O$6,O220)</f>
        <v>0</v>
      </c>
      <c r="K220" s="108">
        <f>SUMIFS($K$6:$K$6,$E$6:$E$6,E220,$O$6:$O$6,O220)</f>
        <v>0</v>
      </c>
      <c r="L220" s="108">
        <f t="shared" si="24"/>
        <v>0</v>
      </c>
      <c r="M220" s="108">
        <f>SUMIFS($M$6:$M$6,$E$6:$E$6,E220,$O$6:$O$6,O220)</f>
        <v>0</v>
      </c>
      <c r="N220" s="108">
        <f>SUMIFS($N$6:$N$6,$E$6:$E$6,E220,$O$6:$O$6,O220)</f>
        <v>0</v>
      </c>
      <c r="O220" s="142" t="s">
        <v>67</v>
      </c>
    </row>
    <row r="221" spans="1:15" s="78" customFormat="1" ht="15" hidden="1" customHeight="1">
      <c r="A221" s="140"/>
      <c r="B221" s="74"/>
      <c r="C221" s="74"/>
      <c r="D221" s="141"/>
      <c r="E221" s="106"/>
      <c r="F221" s="106" t="str">
        <f>IFERROR(VLOOKUP(E221,$E$6:$H$6,4,0),"")</f>
        <v/>
      </c>
      <c r="G221" s="107">
        <f>COUNTIFS($E$6:$E$6,E221,$O$6:$O$6,O221)</f>
        <v>0</v>
      </c>
      <c r="H221" s="106"/>
      <c r="I221" s="108">
        <f>SUMIFS($I$6:$I$6,$E$6:$E$6,E221,$O$6:$O$6,O221)</f>
        <v>0</v>
      </c>
      <c r="J221" s="108">
        <f>SUMIFS($J$6:$J$6,$E$6:$E$6,E221,$O$6:$O$6,O221)</f>
        <v>0</v>
      </c>
      <c r="K221" s="108">
        <f>SUMIFS($K$6:$K$6,$E$6:$E$6,E221,$O$6:$O$6,O221)</f>
        <v>0</v>
      </c>
      <c r="L221" s="108">
        <f t="shared" si="24"/>
        <v>0</v>
      </c>
      <c r="M221" s="108">
        <f>SUMIFS($M$6:$M$6,$E$6:$E$6,E221,$O$6:$O$6,O221)</f>
        <v>0</v>
      </c>
      <c r="N221" s="108">
        <f>SUMIFS($N$6:$N$6,$E$6:$E$6,E221,$O$6:$O$6,O221)</f>
        <v>0</v>
      </c>
      <c r="O221" s="142" t="s">
        <v>67</v>
      </c>
    </row>
    <row r="222" spans="1:15" s="78" customFormat="1" ht="15" hidden="1" customHeight="1">
      <c r="A222" s="140"/>
      <c r="B222" s="74"/>
      <c r="C222" s="74"/>
      <c r="D222" s="141"/>
      <c r="E222" s="106"/>
      <c r="F222" s="106" t="str">
        <f>IFERROR(VLOOKUP(E222,$E$6:$H$6,4,0),"")</f>
        <v/>
      </c>
      <c r="G222" s="107">
        <f>COUNTIFS($E$6:$E$6,E222,$O$6:$O$6,O222)</f>
        <v>0</v>
      </c>
      <c r="H222" s="106"/>
      <c r="I222" s="108">
        <f>SUMIFS($I$6:$I$6,$E$6:$E$6,E222,$O$6:$O$6,O222)</f>
        <v>0</v>
      </c>
      <c r="J222" s="108">
        <f>SUMIFS($J$6:$J$6,$E$6:$E$6,E222,$O$6:$O$6,O222)</f>
        <v>0</v>
      </c>
      <c r="K222" s="108">
        <f>SUMIFS($K$6:$K$6,$E$6:$E$6,E222,$O$6:$O$6,O222)</f>
        <v>0</v>
      </c>
      <c r="L222" s="108">
        <f t="shared" si="24"/>
        <v>0</v>
      </c>
      <c r="M222" s="108">
        <f>SUMIFS($M$6:$M$6,$E$6:$E$6,E222,$O$6:$O$6,O222)</f>
        <v>0</v>
      </c>
      <c r="N222" s="108">
        <f>SUMIFS($N$6:$N$6,$E$6:$E$6,E222,$O$6:$O$6,O222)</f>
        <v>0</v>
      </c>
      <c r="O222" s="142" t="s">
        <v>67</v>
      </c>
    </row>
    <row r="223" spans="1:15" s="78" customFormat="1" ht="15" hidden="1" customHeight="1">
      <c r="A223" s="140"/>
      <c r="B223" s="74"/>
      <c r="C223" s="74"/>
      <c r="D223" s="141"/>
      <c r="E223" s="106"/>
      <c r="F223" s="106" t="str">
        <f>IFERROR(VLOOKUP(E223,$E$6:$H$6,4,0),"")</f>
        <v/>
      </c>
      <c r="G223" s="107">
        <f>COUNTIFS($E$6:$E$6,E223,$O$6:$O$6,O223)</f>
        <v>0</v>
      </c>
      <c r="H223" s="106"/>
      <c r="I223" s="108">
        <f>SUMIFS($I$6:$I$6,$E$6:$E$6,E223,$O$6:$O$6,O223)</f>
        <v>0</v>
      </c>
      <c r="J223" s="108">
        <f>SUMIFS($J$6:$J$6,$E$6:$E$6,E223,$O$6:$O$6,O223)</f>
        <v>0</v>
      </c>
      <c r="K223" s="108">
        <f>SUMIFS($K$6:$K$6,$E$6:$E$6,E223,$O$6:$O$6,O223)</f>
        <v>0</v>
      </c>
      <c r="L223" s="108">
        <f t="shared" si="24"/>
        <v>0</v>
      </c>
      <c r="M223" s="108">
        <f>SUMIFS($M$6:$M$6,$E$6:$E$6,E223,$O$6:$O$6,O223)</f>
        <v>0</v>
      </c>
      <c r="N223" s="108">
        <f>SUMIFS($N$6:$N$6,$E$6:$E$6,E223,$O$6:$O$6,O223)</f>
        <v>0</v>
      </c>
      <c r="O223" s="142" t="s">
        <v>67</v>
      </c>
    </row>
    <row r="224" spans="1:15" s="78" customFormat="1" ht="15" hidden="1" customHeight="1">
      <c r="A224" s="140"/>
      <c r="B224" s="74"/>
      <c r="C224" s="74"/>
      <c r="D224" s="141"/>
      <c r="E224" s="106"/>
      <c r="F224" s="106" t="str">
        <f>IFERROR(VLOOKUP(E224,$E$6:$H$6,4,0),"")</f>
        <v/>
      </c>
      <c r="G224" s="107">
        <f>COUNTIFS($E$6:$E$6,E224,$O$6:$O$6,O224)</f>
        <v>0</v>
      </c>
      <c r="H224" s="106"/>
      <c r="I224" s="108">
        <f>SUMIFS($I$6:$I$6,$E$6:$E$6,E224,$O$6:$O$6,O224)</f>
        <v>0</v>
      </c>
      <c r="J224" s="108">
        <f>SUMIFS($J$6:$J$6,$E$6:$E$6,E224,$O$6:$O$6,O224)</f>
        <v>0</v>
      </c>
      <c r="K224" s="108">
        <f>SUMIFS($K$6:$K$6,$E$6:$E$6,E224,$O$6:$O$6,O224)</f>
        <v>0</v>
      </c>
      <c r="L224" s="108">
        <f t="shared" si="24"/>
        <v>0</v>
      </c>
      <c r="M224" s="108">
        <f>SUMIFS($M$6:$M$6,$E$6:$E$6,E224,$O$6:$O$6,O224)</f>
        <v>0</v>
      </c>
      <c r="N224" s="108">
        <f>SUMIFS($N$6:$N$6,$E$6:$E$6,E224,$O$6:$O$6,O224)</f>
        <v>0</v>
      </c>
      <c r="O224" s="142" t="s">
        <v>67</v>
      </c>
    </row>
    <row r="225" spans="1:15" s="78" customFormat="1" ht="15" hidden="1" customHeight="1">
      <c r="A225" s="140"/>
      <c r="B225" s="74"/>
      <c r="C225" s="74"/>
      <c r="D225" s="141"/>
      <c r="E225" s="106"/>
      <c r="F225" s="106" t="str">
        <f>IFERROR(VLOOKUP(E225,$E$6:$H$6,4,0),"")</f>
        <v/>
      </c>
      <c r="G225" s="107">
        <f>COUNTIFS($E$6:$E$6,E225,$O$6:$O$6,O225)</f>
        <v>0</v>
      </c>
      <c r="H225" s="106"/>
      <c r="I225" s="108">
        <f>SUMIFS($I$6:$I$6,$E$6:$E$6,E225,$O$6:$O$6,O225)</f>
        <v>0</v>
      </c>
      <c r="J225" s="108">
        <f>SUMIFS($J$6:$J$6,$E$6:$E$6,E225,$O$6:$O$6,O225)</f>
        <v>0</v>
      </c>
      <c r="K225" s="108">
        <f>SUMIFS($K$6:$K$6,$E$6:$E$6,E225,$O$6:$O$6,O225)</f>
        <v>0</v>
      </c>
      <c r="L225" s="108">
        <f t="shared" si="24"/>
        <v>0</v>
      </c>
      <c r="M225" s="108">
        <f>SUMIFS($M$6:$M$6,$E$6:$E$6,E225,$O$6:$O$6,O225)</f>
        <v>0</v>
      </c>
      <c r="N225" s="108">
        <f>SUMIFS($N$6:$N$6,$E$6:$E$6,E225,$O$6:$O$6,O225)</f>
        <v>0</v>
      </c>
      <c r="O225" s="142" t="s">
        <v>67</v>
      </c>
    </row>
    <row r="226" spans="1:15" s="78" customFormat="1" ht="20.100000000000001" hidden="1" customHeight="1">
      <c r="A226" s="114"/>
      <c r="B226" s="115"/>
      <c r="C226" s="115"/>
      <c r="D226" s="116"/>
      <c r="E226" s="118"/>
      <c r="F226" s="118" t="str">
        <f>IFERROR(VLOOKUP(E226,$E$6:$H$6,4,0),"")</f>
        <v/>
      </c>
      <c r="G226" s="119">
        <f>SUM(G208:G225)</f>
        <v>0</v>
      </c>
      <c r="H226" s="118"/>
      <c r="I226" s="129">
        <f t="shared" ref="I226:N226" si="27">SUM(I208:I225)</f>
        <v>0</v>
      </c>
      <c r="J226" s="129">
        <f t="shared" si="27"/>
        <v>0</v>
      </c>
      <c r="K226" s="129">
        <f t="shared" si="27"/>
        <v>0</v>
      </c>
      <c r="L226" s="129">
        <f t="shared" si="24"/>
        <v>0</v>
      </c>
      <c r="M226" s="129">
        <f t="shared" si="27"/>
        <v>0</v>
      </c>
      <c r="N226" s="129">
        <f t="shared" si="27"/>
        <v>0</v>
      </c>
      <c r="O226" s="130"/>
    </row>
    <row r="227" spans="1:15" s="78" customFormat="1" ht="15" hidden="1" customHeight="1">
      <c r="A227" s="95" t="s">
        <v>45</v>
      </c>
      <c r="B227" s="96"/>
      <c r="C227" s="96"/>
      <c r="D227" s="97"/>
      <c r="E227" s="98"/>
      <c r="F227" s="98" t="str">
        <f>IFERROR(VLOOKUP(E227,$E$6:$H$6,4,0),"")</f>
        <v/>
      </c>
      <c r="G227" s="150">
        <f>COUNTIFS($E$6:$E$6,E227,$O$6:$O$6,O227)</f>
        <v>0</v>
      </c>
      <c r="H227" s="100"/>
      <c r="I227" s="101">
        <f>SUMIFS($I$6:$I$6,$E$6:$E$6,E227,$O$6:$O$6,O227)</f>
        <v>0</v>
      </c>
      <c r="J227" s="101">
        <f>SUMIFS($J$6:$J$6,$E$6:$E$6,E227,$O$6:$O$6,O227)</f>
        <v>0</v>
      </c>
      <c r="K227" s="101">
        <f>SUMIFS($K$6:$K$6,$E$6:$E$6,E227,$O$6:$O$6,O227)</f>
        <v>0</v>
      </c>
      <c r="L227" s="101">
        <f t="shared" si="24"/>
        <v>0</v>
      </c>
      <c r="M227" s="101">
        <f>SUMIFS($M$6:$M$6,$E$6:$E$6,E227,$O$6:$O$6,O227)</f>
        <v>0</v>
      </c>
      <c r="N227" s="101">
        <f>SUMIFS($N$6:$N$6,$E$6:$E$6,E227,$O$6:$O$6,O227)</f>
        <v>0</v>
      </c>
      <c r="O227" s="134" t="s">
        <v>68</v>
      </c>
    </row>
    <row r="228" spans="1:15" s="78" customFormat="1" ht="15" hidden="1" customHeight="1">
      <c r="A228" s="122"/>
      <c r="B228" s="123"/>
      <c r="C228" s="123"/>
      <c r="D228" s="124"/>
      <c r="E228" s="106"/>
      <c r="F228" s="106" t="str">
        <f>IFERROR(VLOOKUP(E228,$E$6:$H$6,4,0),"")</f>
        <v/>
      </c>
      <c r="G228" s="150">
        <f>COUNTIFS($E$6:$E$6,E228,$O$6:$O$6,O228)</f>
        <v>0</v>
      </c>
      <c r="H228" s="106"/>
      <c r="I228" s="101">
        <f>SUMIFS($I$6:$I$6,$E$6:$E$6,E228,$O$6:$O$6,O228)</f>
        <v>0</v>
      </c>
      <c r="J228" s="101">
        <f>SUMIFS($J$6:$J$6,$E$6:$E$6,E228,$O$6:$O$6,O228)</f>
        <v>0</v>
      </c>
      <c r="K228" s="101">
        <f>SUMIFS($K$6:$K$6,$E$6:$E$6,E228,$O$6:$O$6,O228)</f>
        <v>0</v>
      </c>
      <c r="L228" s="101">
        <f t="shared" si="24"/>
        <v>0</v>
      </c>
      <c r="M228" s="101">
        <f>SUMIFS($M$6:$M$6,$E$6:$E$6,E228,$O$6:$O$6,O228)</f>
        <v>0</v>
      </c>
      <c r="N228" s="101">
        <f>SUMIFS($N$6:$N$6,$E$6:$E$6,E228,$O$6:$O$6,O228)</f>
        <v>0</v>
      </c>
      <c r="O228" s="142" t="s">
        <v>68</v>
      </c>
    </row>
    <row r="229" spans="1:15" s="78" customFormat="1" ht="15" hidden="1" customHeight="1">
      <c r="A229" s="125"/>
      <c r="B229" s="126"/>
      <c r="C229" s="126"/>
      <c r="D229" s="127"/>
      <c r="E229" s="135"/>
      <c r="F229" s="106" t="str">
        <f>IFERROR(VLOOKUP(E229,$E$6:$H$6,4,0),"")</f>
        <v/>
      </c>
      <c r="G229" s="150">
        <f>COUNTIFS($E$6:$E$6,E229,$O$6:$O$6,O229)</f>
        <v>0</v>
      </c>
      <c r="H229" s="106"/>
      <c r="I229" s="101">
        <f>SUMIFS($I$6:$I$6,$E$6:$E$6,E229,$O$6:$O$6,O229)</f>
        <v>0</v>
      </c>
      <c r="J229" s="101">
        <f>SUMIFS($J$6:$J$6,$E$6:$E$6,E229,$O$6:$O$6,O229)</f>
        <v>0</v>
      </c>
      <c r="K229" s="101">
        <f>SUMIFS($K$6:$K$6,$E$6:$E$6,E229,$O$6:$O$6,O229)</f>
        <v>0</v>
      </c>
      <c r="L229" s="101">
        <f t="shared" si="24"/>
        <v>0</v>
      </c>
      <c r="M229" s="101">
        <f>SUMIFS($M$6:$M$6,$E$6:$E$6,E229,$O$6:$O$6,O229)</f>
        <v>0</v>
      </c>
      <c r="N229" s="101">
        <f>SUMIFS($N$6:$N$6,$E$6:$E$6,E229,$O$6:$O$6,O229)</f>
        <v>0</v>
      </c>
      <c r="O229" s="142" t="s">
        <v>68</v>
      </c>
    </row>
    <row r="230" spans="1:15" s="78" customFormat="1" ht="15" hidden="1" customHeight="1">
      <c r="A230" s="125"/>
      <c r="B230" s="126"/>
      <c r="C230" s="126"/>
      <c r="D230" s="127"/>
      <c r="E230" s="135"/>
      <c r="F230" s="106" t="str">
        <f>IFERROR(VLOOKUP(E230,$E$6:$H$6,4,0),"")</f>
        <v/>
      </c>
      <c r="G230" s="150">
        <f>COUNTIFS($E$6:$E$6,E230,$O$6:$O$6,O230)</f>
        <v>0</v>
      </c>
      <c r="H230" s="106"/>
      <c r="I230" s="101">
        <f>SUMIFS($I$6:$I$6,$E$6:$E$6,E230,$O$6:$O$6,O230)</f>
        <v>0</v>
      </c>
      <c r="J230" s="101">
        <f>SUMIFS($J$6:$J$6,$E$6:$E$6,E230,$O$6:$O$6,O230)</f>
        <v>0</v>
      </c>
      <c r="K230" s="101">
        <f>SUMIFS($K$6:$K$6,$E$6:$E$6,E230,$O$6:$O$6,O230)</f>
        <v>0</v>
      </c>
      <c r="L230" s="101">
        <f t="shared" si="24"/>
        <v>0</v>
      </c>
      <c r="M230" s="101">
        <f>SUMIFS($M$6:$M$6,$E$6:$E$6,E230,$O$6:$O$6,O230)</f>
        <v>0</v>
      </c>
      <c r="N230" s="101">
        <f>SUMIFS($N$6:$N$6,$E$6:$E$6,E230,$O$6:$O$6,O230)</f>
        <v>0</v>
      </c>
      <c r="O230" s="142" t="s">
        <v>68</v>
      </c>
    </row>
    <row r="231" spans="1:15" s="78" customFormat="1" ht="15" hidden="1" customHeight="1">
      <c r="A231" s="122"/>
      <c r="B231" s="123"/>
      <c r="C231" s="123"/>
      <c r="D231" s="124"/>
      <c r="E231" s="135"/>
      <c r="F231" s="106" t="str">
        <f>IFERROR(VLOOKUP(E231,$E$6:$H$6,4,0),"")</f>
        <v/>
      </c>
      <c r="G231" s="150">
        <f>COUNTIFS($E$6:$E$6,E231,$O$6:$O$6,O231)</f>
        <v>0</v>
      </c>
      <c r="H231" s="106"/>
      <c r="I231" s="101">
        <f>SUMIFS($I$6:$I$6,$E$6:$E$6,E231,$O$6:$O$6,O231)</f>
        <v>0</v>
      </c>
      <c r="J231" s="101">
        <f>SUMIFS($J$6:$J$6,$E$6:$E$6,E231,$O$6:$O$6,O231)</f>
        <v>0</v>
      </c>
      <c r="K231" s="101">
        <f>SUMIFS($K$6:$K$6,$E$6:$E$6,E231,$O$6:$O$6,O231)</f>
        <v>0</v>
      </c>
      <c r="L231" s="101">
        <f t="shared" si="24"/>
        <v>0</v>
      </c>
      <c r="M231" s="101">
        <f>SUMIFS($M$6:$M$6,$E$6:$E$6,E231,$O$6:$O$6,O231)</f>
        <v>0</v>
      </c>
      <c r="N231" s="101">
        <f>SUMIFS($N$6:$N$6,$E$6:$E$6,E231,$O$6:$O$6,O231)</f>
        <v>0</v>
      </c>
      <c r="O231" s="142" t="s">
        <v>68</v>
      </c>
    </row>
    <row r="232" spans="1:15" s="78" customFormat="1" ht="15" hidden="1" customHeight="1">
      <c r="A232" s="125"/>
      <c r="B232" s="126"/>
      <c r="C232" s="126"/>
      <c r="D232" s="127"/>
      <c r="E232" s="135"/>
      <c r="F232" s="106" t="str">
        <f>IFERROR(VLOOKUP(E232,$E$6:$H$6,4,0),"")</f>
        <v/>
      </c>
      <c r="G232" s="150">
        <f>COUNTIFS($E$6:$E$6,E232,$O$6:$O$6,O232)</f>
        <v>0</v>
      </c>
      <c r="H232" s="106"/>
      <c r="I232" s="101">
        <f>SUMIFS($I$6:$I$6,$E$6:$E$6,E232,$O$6:$O$6,O232)</f>
        <v>0</v>
      </c>
      <c r="J232" s="101">
        <f>SUMIFS($J$6:$J$6,$E$6:$E$6,E232,$O$6:$O$6,O232)</f>
        <v>0</v>
      </c>
      <c r="K232" s="101">
        <f>SUMIFS($K$6:$K$6,$E$6:$E$6,E232,$O$6:$O$6,O232)</f>
        <v>0</v>
      </c>
      <c r="L232" s="101">
        <f t="shared" si="24"/>
        <v>0</v>
      </c>
      <c r="M232" s="101">
        <f>SUMIFS($M$6:$M$6,$E$6:$E$6,E232,$O$6:$O$6,O232)</f>
        <v>0</v>
      </c>
      <c r="N232" s="101">
        <f>SUMIFS($N$6:$N$6,$E$6:$E$6,E232,$O$6:$O$6,O232)</f>
        <v>0</v>
      </c>
      <c r="O232" s="142" t="s">
        <v>68</v>
      </c>
    </row>
    <row r="233" spans="1:15" s="78" customFormat="1" ht="15" hidden="1" customHeight="1">
      <c r="A233" s="125"/>
      <c r="B233" s="126"/>
      <c r="C233" s="126"/>
      <c r="D233" s="127"/>
      <c r="E233" s="135"/>
      <c r="F233" s="106" t="str">
        <f>IFERROR(VLOOKUP(E233,$E$6:$H$6,4,0),"")</f>
        <v/>
      </c>
      <c r="G233" s="150">
        <f>COUNTIFS($E$6:$E$6,E233,$O$6:$O$6,O233)</f>
        <v>0</v>
      </c>
      <c r="H233" s="106"/>
      <c r="I233" s="101">
        <f>SUMIFS($I$6:$I$6,$E$6:$E$6,E233,$O$6:$O$6,O233)</f>
        <v>0</v>
      </c>
      <c r="J233" s="101">
        <f>SUMIFS($J$6:$J$6,$E$6:$E$6,E233,$O$6:$O$6,O233)</f>
        <v>0</v>
      </c>
      <c r="K233" s="101">
        <f>SUMIFS($K$6:$K$6,$E$6:$E$6,E233,$O$6:$O$6,O233)</f>
        <v>0</v>
      </c>
      <c r="L233" s="101">
        <f t="shared" si="24"/>
        <v>0</v>
      </c>
      <c r="M233" s="101">
        <f>SUMIFS($M$6:$M$6,$E$6:$E$6,E233,$O$6:$O$6,O233)</f>
        <v>0</v>
      </c>
      <c r="N233" s="101">
        <f>SUMIFS($N$6:$N$6,$E$6:$E$6,E233,$O$6:$O$6,O233)</f>
        <v>0</v>
      </c>
      <c r="O233" s="142" t="s">
        <v>68</v>
      </c>
    </row>
    <row r="234" spans="1:15" s="78" customFormat="1" ht="15" hidden="1" customHeight="1">
      <c r="A234" s="125"/>
      <c r="B234" s="126"/>
      <c r="C234" s="126"/>
      <c r="D234" s="127"/>
      <c r="E234" s="135"/>
      <c r="F234" s="106" t="str">
        <f>IFERROR(VLOOKUP(E234,$E$6:$H$6,4,0),"")</f>
        <v/>
      </c>
      <c r="G234" s="150">
        <f>COUNTIFS($E$6:$E$6,E234,$O$6:$O$6,O234)</f>
        <v>0</v>
      </c>
      <c r="H234" s="106"/>
      <c r="I234" s="101">
        <f>SUMIFS($I$6:$I$6,$E$6:$E$6,E234,$O$6:$O$6,O234)</f>
        <v>0</v>
      </c>
      <c r="J234" s="101">
        <f>SUMIFS($J$6:$J$6,$E$6:$E$6,E234,$O$6:$O$6,O234)</f>
        <v>0</v>
      </c>
      <c r="K234" s="101">
        <f>SUMIFS($K$6:$K$6,$E$6:$E$6,E234,$O$6:$O$6,O234)</f>
        <v>0</v>
      </c>
      <c r="L234" s="101">
        <f t="shared" si="24"/>
        <v>0</v>
      </c>
      <c r="M234" s="101">
        <f>SUMIFS($M$6:$M$6,$E$6:$E$6,E234,$O$6:$O$6,O234)</f>
        <v>0</v>
      </c>
      <c r="N234" s="101">
        <f>SUMIFS($N$6:$N$6,$E$6:$E$6,E234,$O$6:$O$6,O234)</f>
        <v>0</v>
      </c>
      <c r="O234" s="142" t="s">
        <v>68</v>
      </c>
    </row>
    <row r="235" spans="1:15" s="78" customFormat="1" ht="15" hidden="1" customHeight="1">
      <c r="A235" s="122"/>
      <c r="B235" s="123"/>
      <c r="C235" s="123"/>
      <c r="D235" s="124"/>
      <c r="E235" s="135"/>
      <c r="F235" s="106" t="str">
        <f>IFERROR(VLOOKUP(E235,$E$6:$H$6,4,0),"")</f>
        <v/>
      </c>
      <c r="G235" s="150">
        <f>COUNTIFS($E$6:$E$6,E235,$O$6:$O$6,O235)</f>
        <v>0</v>
      </c>
      <c r="H235" s="106"/>
      <c r="I235" s="101">
        <f>SUMIFS($I$6:$I$6,$E$6:$E$6,E235,$O$6:$O$6,O235)</f>
        <v>0</v>
      </c>
      <c r="J235" s="101">
        <f>SUMIFS($J$6:$J$6,$E$6:$E$6,E235,$O$6:$O$6,O235)</f>
        <v>0</v>
      </c>
      <c r="K235" s="101">
        <f>SUMIFS($K$6:$K$6,$E$6:$E$6,E235,$O$6:$O$6,O235)</f>
        <v>0</v>
      </c>
      <c r="L235" s="101">
        <f t="shared" si="24"/>
        <v>0</v>
      </c>
      <c r="M235" s="101">
        <f>SUMIFS($M$6:$M$6,$E$6:$E$6,E235,$O$6:$O$6,O235)</f>
        <v>0</v>
      </c>
      <c r="N235" s="101">
        <f>SUMIFS($N$6:$N$6,$E$6:$E$6,E235,$O$6:$O$6,O235)</f>
        <v>0</v>
      </c>
      <c r="O235" s="142" t="s">
        <v>68</v>
      </c>
    </row>
    <row r="236" spans="1:15" s="78" customFormat="1" ht="15" hidden="1" customHeight="1">
      <c r="A236" s="125"/>
      <c r="B236" s="126"/>
      <c r="C236" s="126"/>
      <c r="D236" s="127"/>
      <c r="E236" s="135"/>
      <c r="F236" s="106" t="str">
        <f>IFERROR(VLOOKUP(E236,$E$6:$H$6,4,0),"")</f>
        <v/>
      </c>
      <c r="G236" s="150">
        <f>COUNTIFS($E$6:$E$6,E236,$O$6:$O$6,O236)</f>
        <v>0</v>
      </c>
      <c r="H236" s="106"/>
      <c r="I236" s="101">
        <f>SUMIFS($I$6:$I$6,$E$6:$E$6,E236,$O$6:$O$6,O236)</f>
        <v>0</v>
      </c>
      <c r="J236" s="101">
        <f>SUMIFS($J$6:$J$6,$E$6:$E$6,E236,$O$6:$O$6,O236)</f>
        <v>0</v>
      </c>
      <c r="K236" s="101">
        <f>SUMIFS($K$6:$K$6,$E$6:$E$6,E236,$O$6:$O$6,O236)</f>
        <v>0</v>
      </c>
      <c r="L236" s="101">
        <f t="shared" si="24"/>
        <v>0</v>
      </c>
      <c r="M236" s="101">
        <f>SUMIFS($M$6:$M$6,$E$6:$E$6,E236,$O$6:$O$6,O236)</f>
        <v>0</v>
      </c>
      <c r="N236" s="101">
        <f>SUMIFS($N$6:$N$6,$E$6:$E$6,E236,$O$6:$O$6,O236)</f>
        <v>0</v>
      </c>
      <c r="O236" s="142" t="s">
        <v>68</v>
      </c>
    </row>
    <row r="237" spans="1:15" s="78" customFormat="1" ht="15" hidden="1" customHeight="1">
      <c r="A237" s="103"/>
      <c r="B237" s="104"/>
      <c r="C237" s="104"/>
      <c r="D237" s="105"/>
      <c r="E237" s="136"/>
      <c r="F237" s="110" t="str">
        <f>IFERROR(VLOOKUP(E237,$E$6:$H$6,4,0),"")</f>
        <v/>
      </c>
      <c r="G237" s="160">
        <f>COUNTIFS($E$6:$E$6,E237,$O$6:$O$6,O237)</f>
        <v>0</v>
      </c>
      <c r="H237" s="110"/>
      <c r="I237" s="159">
        <f>SUMIFS($I$6:$I$6,$E$6:$E$6,E237,$O$6:$O$6,O237)</f>
        <v>0</v>
      </c>
      <c r="J237" s="159">
        <f>SUMIFS($J$6:$J$6,$E$6:$E$6,E237,$O$6:$O$6,O237)</f>
        <v>0</v>
      </c>
      <c r="K237" s="159">
        <f>SUMIFS($K$6:$K$6,$E$6:$E$6,E237,$O$6:$O$6,O237)</f>
        <v>0</v>
      </c>
      <c r="L237" s="159">
        <f t="shared" si="24"/>
        <v>0</v>
      </c>
      <c r="M237" s="159">
        <f>SUMIFS($M$6:$M$6,$E$6:$E$6,E237,$O$6:$O$6,O237)</f>
        <v>0</v>
      </c>
      <c r="N237" s="159">
        <f>SUMIFS($N$6:$N$6,$E$6:$E$6,E237,$O$6:$O$6,O237)</f>
        <v>0</v>
      </c>
      <c r="O237" s="146" t="s">
        <v>68</v>
      </c>
    </row>
    <row r="238" spans="1:15" s="78" customFormat="1" ht="20.100000000000001" hidden="1" customHeight="1">
      <c r="A238" s="114"/>
      <c r="B238" s="115"/>
      <c r="C238" s="115"/>
      <c r="D238" s="116"/>
      <c r="E238" s="118"/>
      <c r="F238" s="118" t="str">
        <f>IFERROR(VLOOKUP(E238,$E$6:$H$6,4,0),"")</f>
        <v/>
      </c>
      <c r="G238" s="119">
        <f>SUM(G227:G235)</f>
        <v>0</v>
      </c>
      <c r="H238" s="118"/>
      <c r="I238" s="129">
        <f t="shared" ref="I238:N238" si="28">SUM(I227:I235)</f>
        <v>0</v>
      </c>
      <c r="J238" s="129">
        <f t="shared" si="28"/>
        <v>0</v>
      </c>
      <c r="K238" s="129">
        <f t="shared" si="28"/>
        <v>0</v>
      </c>
      <c r="L238" s="129">
        <f t="shared" si="24"/>
        <v>0</v>
      </c>
      <c r="M238" s="129">
        <f t="shared" si="28"/>
        <v>0</v>
      </c>
      <c r="N238" s="129">
        <f t="shared" si="28"/>
        <v>0</v>
      </c>
      <c r="O238" s="130"/>
    </row>
    <row r="239" spans="1:15" s="78" customFormat="1" ht="15" customHeight="1">
      <c r="A239" s="137" t="s">
        <v>46</v>
      </c>
      <c r="B239" s="138"/>
      <c r="C239" s="138"/>
      <c r="D239" s="139"/>
      <c r="E239" s="98" t="s">
        <v>99</v>
      </c>
      <c r="F239" s="98" t="str">
        <f>IFERROR(VLOOKUP(E239,$E$6:$H$6,4,0),"")</f>
        <v>TEMBILAHAN</v>
      </c>
      <c r="G239" s="99">
        <f>COUNTIFS($E$6:$E$6,E239,$O$6:$O$6,O239)</f>
        <v>1</v>
      </c>
      <c r="H239" s="100"/>
      <c r="I239" s="101">
        <f>SUMIFS($I$6:$I$6,$E$6:$E$6,E239,$O$6:$O$6,O239)</f>
        <v>7180</v>
      </c>
      <c r="J239" s="101">
        <f>SUMIFS($J$6:$J$6,$E$6:$E$6,E239,$O$6:$O$6,O239)</f>
        <v>3940</v>
      </c>
      <c r="K239" s="101">
        <f>SUMIFS($K$6:$K$6,$E$6:$E$6,E239,$O$6:$O$6,O239)</f>
        <v>3240</v>
      </c>
      <c r="L239" s="101">
        <f t="shared" si="24"/>
        <v>6</v>
      </c>
      <c r="M239" s="101">
        <f>SUMIFS($M$6:$M$6,$E$6:$E$6,E239,$O$6:$O$6,O239)</f>
        <v>194.4</v>
      </c>
      <c r="N239" s="101">
        <f>SUMIFS($N$6:$N$6,$E$6:$E$6,E239,$O$6:$O$6,O239)</f>
        <v>3045.6</v>
      </c>
      <c r="O239" s="134" t="s">
        <v>69</v>
      </c>
    </row>
    <row r="240" spans="1:15" s="78" customFormat="1" ht="15" hidden="1" customHeight="1">
      <c r="A240" s="140"/>
      <c r="B240" s="74"/>
      <c r="C240" s="74"/>
      <c r="D240" s="141"/>
      <c r="E240" s="106"/>
      <c r="F240" s="106" t="str">
        <f>IFERROR(VLOOKUP(E240,$E$6:$H$6,4,0),"")</f>
        <v/>
      </c>
      <c r="G240" s="107">
        <f>COUNTIFS($E$6:$E$6,E240,$O$6:$O$6,O240)</f>
        <v>0</v>
      </c>
      <c r="H240" s="106"/>
      <c r="I240" s="108">
        <f>SUMIFS($I$6:$I$6,$E$6:$E$6,E240,$O$6:$O$6,O240)</f>
        <v>0</v>
      </c>
      <c r="J240" s="108">
        <f>SUMIFS($J$6:$J$6,$E$6:$E$6,E240,$O$6:$O$6,O240)</f>
        <v>0</v>
      </c>
      <c r="K240" s="108">
        <f>SUMIFS($K$6:$K$6,$E$6:$E$6,E240,$O$6:$O$6,O240)</f>
        <v>0</v>
      </c>
      <c r="L240" s="108">
        <f t="shared" si="24"/>
        <v>0</v>
      </c>
      <c r="M240" s="108">
        <f>SUMIFS($M$6:$M$6,$E$6:$E$6,E240,$O$6:$O$6,O240)</f>
        <v>0</v>
      </c>
      <c r="N240" s="108">
        <f>SUMIFS($N$6:$N$6,$E$6:$E$6,E240,$O$6:$O$6,O240)</f>
        <v>0</v>
      </c>
      <c r="O240" s="142" t="s">
        <v>69</v>
      </c>
    </row>
    <row r="241" spans="1:15" s="78" customFormat="1" ht="15" hidden="1" customHeight="1">
      <c r="A241" s="140"/>
      <c r="B241" s="74"/>
      <c r="C241" s="74"/>
      <c r="D241" s="141"/>
      <c r="E241" s="106"/>
      <c r="F241" s="106" t="str">
        <f>IFERROR(VLOOKUP(E241,$E$6:$H$6,4,0),"")</f>
        <v/>
      </c>
      <c r="G241" s="107">
        <f>COUNTIFS($E$6:$E$6,E241,$O$6:$O$6,O241)</f>
        <v>0</v>
      </c>
      <c r="H241" s="106"/>
      <c r="I241" s="108">
        <f>SUMIFS($I$6:$I$6,$E$6:$E$6,E241,$O$6:$O$6,O241)</f>
        <v>0</v>
      </c>
      <c r="J241" s="108">
        <f>SUMIFS($J$6:$J$6,$E$6:$E$6,E241,$O$6:$O$6,O241)</f>
        <v>0</v>
      </c>
      <c r="K241" s="108">
        <f>SUMIFS($K$6:$K$6,$E$6:$E$6,E241,$O$6:$O$6,O241)</f>
        <v>0</v>
      </c>
      <c r="L241" s="108">
        <f t="shared" si="24"/>
        <v>0</v>
      </c>
      <c r="M241" s="108">
        <f>SUMIFS($M$6:$M$6,$E$6:$E$6,E241,$O$6:$O$6,O241)</f>
        <v>0</v>
      </c>
      <c r="N241" s="108">
        <f>SUMIFS($N$6:$N$6,$E$6:$E$6,E241,$O$6:$O$6,O241)</f>
        <v>0</v>
      </c>
      <c r="O241" s="142" t="s">
        <v>69</v>
      </c>
    </row>
    <row r="242" spans="1:15" s="78" customFormat="1" ht="15" hidden="1" customHeight="1">
      <c r="A242" s="140"/>
      <c r="B242" s="74"/>
      <c r="C242" s="74"/>
      <c r="D242" s="141"/>
      <c r="E242" s="106"/>
      <c r="F242" s="106" t="str">
        <f>IFERROR(VLOOKUP(E242,$E$6:$H$6,4,0),"")</f>
        <v/>
      </c>
      <c r="G242" s="107">
        <f>COUNTIFS($E$6:$E$6,E242,$O$6:$O$6,O242)</f>
        <v>0</v>
      </c>
      <c r="H242" s="106"/>
      <c r="I242" s="108">
        <f>SUMIFS($I$6:$I$6,$E$6:$E$6,E242,$O$6:$O$6,O242)</f>
        <v>0</v>
      </c>
      <c r="J242" s="108">
        <f>SUMIFS($J$6:$J$6,$E$6:$E$6,E242,$O$6:$O$6,O242)</f>
        <v>0</v>
      </c>
      <c r="K242" s="108">
        <f>SUMIFS($K$6:$K$6,$E$6:$E$6,E242,$O$6:$O$6,O242)</f>
        <v>0</v>
      </c>
      <c r="L242" s="108">
        <f t="shared" si="24"/>
        <v>0</v>
      </c>
      <c r="M242" s="108">
        <f>SUMIFS($M$6:$M$6,$E$6:$E$6,E242,$O$6:$O$6,O242)</f>
        <v>0</v>
      </c>
      <c r="N242" s="108">
        <f>SUMIFS($N$6:$N$6,$E$6:$E$6,E242,$O$6:$O$6,O242)</f>
        <v>0</v>
      </c>
      <c r="O242" s="142" t="s">
        <v>69</v>
      </c>
    </row>
    <row r="243" spans="1:15" s="78" customFormat="1" ht="15" hidden="1" customHeight="1">
      <c r="A243" s="140"/>
      <c r="B243" s="74"/>
      <c r="C243" s="74"/>
      <c r="D243" s="141"/>
      <c r="E243" s="106"/>
      <c r="F243" s="106" t="str">
        <f>IFERROR(VLOOKUP(E243,$E$6:$H$6,4,0),"")</f>
        <v/>
      </c>
      <c r="G243" s="107">
        <f>COUNTIFS($E$6:$E$6,E243,$O$6:$O$6,O243)</f>
        <v>0</v>
      </c>
      <c r="H243" s="106"/>
      <c r="I243" s="108">
        <f>SUMIFS($I$6:$I$6,$E$6:$E$6,E243,$O$6:$O$6,O243)</f>
        <v>0</v>
      </c>
      <c r="J243" s="108">
        <f>SUMIFS($J$6:$J$6,$E$6:$E$6,E243,$O$6:$O$6,O243)</f>
        <v>0</v>
      </c>
      <c r="K243" s="108">
        <f>SUMIFS($K$6:$K$6,$E$6:$E$6,E243,$O$6:$O$6,O243)</f>
        <v>0</v>
      </c>
      <c r="L243" s="108">
        <f t="shared" si="24"/>
        <v>0</v>
      </c>
      <c r="M243" s="108">
        <f>SUMIFS($M$6:$M$6,$E$6:$E$6,E243,$O$6:$O$6,O243)</f>
        <v>0</v>
      </c>
      <c r="N243" s="108">
        <f>SUMIFS($N$6:$N$6,$E$6:$E$6,E243,$O$6:$O$6,O243)</f>
        <v>0</v>
      </c>
      <c r="O243" s="142" t="s">
        <v>69</v>
      </c>
    </row>
    <row r="244" spans="1:15" s="78" customFormat="1" ht="15" hidden="1" customHeight="1">
      <c r="A244" s="140"/>
      <c r="B244" s="74"/>
      <c r="C244" s="74"/>
      <c r="D244" s="141"/>
      <c r="E244" s="106"/>
      <c r="F244" s="106" t="str">
        <f>IFERROR(VLOOKUP(E244,$E$6:$H$6,4,0),"")</f>
        <v/>
      </c>
      <c r="G244" s="107">
        <f>COUNTIFS($E$6:$E$6,E244,$O$6:$O$6,O244)</f>
        <v>0</v>
      </c>
      <c r="H244" s="106"/>
      <c r="I244" s="108">
        <f>SUMIFS($I$6:$I$6,$E$6:$E$6,E244,$O$6:$O$6,O244)</f>
        <v>0</v>
      </c>
      <c r="J244" s="108">
        <f>SUMIFS($J$6:$J$6,$E$6:$E$6,E244,$O$6:$O$6,O244)</f>
        <v>0</v>
      </c>
      <c r="K244" s="108">
        <f>SUMIFS($K$6:$K$6,$E$6:$E$6,E244,$O$6:$O$6,O244)</f>
        <v>0</v>
      </c>
      <c r="L244" s="108">
        <f t="shared" si="24"/>
        <v>0</v>
      </c>
      <c r="M244" s="108">
        <f>SUMIFS($M$6:$M$6,$E$6:$E$6,E244,$O$6:$O$6,O244)</f>
        <v>0</v>
      </c>
      <c r="N244" s="108">
        <f>SUMIFS($N$6:$N$6,$E$6:$E$6,E244,$O$6:$O$6,O244)</f>
        <v>0</v>
      </c>
      <c r="O244" s="142" t="s">
        <v>69</v>
      </c>
    </row>
    <row r="245" spans="1:15" s="78" customFormat="1" ht="15" hidden="1" customHeight="1">
      <c r="A245" s="140"/>
      <c r="B245" s="74"/>
      <c r="C245" s="74"/>
      <c r="D245" s="141"/>
      <c r="E245" s="106"/>
      <c r="F245" s="106" t="str">
        <f>IFERROR(VLOOKUP(E245,$E$6:$H$6,4,0),"")</f>
        <v/>
      </c>
      <c r="G245" s="107">
        <f>COUNTIFS($E$6:$E$6,E245,$O$6:$O$6,O245)</f>
        <v>0</v>
      </c>
      <c r="H245" s="106"/>
      <c r="I245" s="108">
        <f>SUMIFS($I$6:$I$6,$E$6:$E$6,E245,$O$6:$O$6,O245)</f>
        <v>0</v>
      </c>
      <c r="J245" s="108">
        <f>SUMIFS($J$6:$J$6,$E$6:$E$6,E245,$O$6:$O$6,O245)</f>
        <v>0</v>
      </c>
      <c r="K245" s="108">
        <f>SUMIFS($K$6:$K$6,$E$6:$E$6,E245,$O$6:$O$6,O245)</f>
        <v>0</v>
      </c>
      <c r="L245" s="108">
        <f t="shared" si="24"/>
        <v>0</v>
      </c>
      <c r="M245" s="108">
        <f>SUMIFS($M$6:$M$6,$E$6:$E$6,E245,$O$6:$O$6,O245)</f>
        <v>0</v>
      </c>
      <c r="N245" s="108">
        <f>SUMIFS($N$6:$N$6,$E$6:$E$6,E245,$O$6:$O$6,O245)</f>
        <v>0</v>
      </c>
      <c r="O245" s="142" t="s">
        <v>69</v>
      </c>
    </row>
    <row r="246" spans="1:15" s="78" customFormat="1" ht="15" hidden="1" customHeight="1">
      <c r="A246" s="140"/>
      <c r="B246" s="74"/>
      <c r="C246" s="74"/>
      <c r="D246" s="141"/>
      <c r="E246" s="106"/>
      <c r="F246" s="106" t="str">
        <f>IFERROR(VLOOKUP(E246,$E$6:$H$6,4,0),"")</f>
        <v/>
      </c>
      <c r="G246" s="107">
        <f>COUNTIFS($E$6:$E$6,E246,$O$6:$O$6,O246)</f>
        <v>0</v>
      </c>
      <c r="H246" s="106"/>
      <c r="I246" s="108">
        <f>SUMIFS($I$6:$I$6,$E$6:$E$6,E246,$O$6:$O$6,O246)</f>
        <v>0</v>
      </c>
      <c r="J246" s="108">
        <f>SUMIFS($J$6:$J$6,$E$6:$E$6,E246,$O$6:$O$6,O246)</f>
        <v>0</v>
      </c>
      <c r="K246" s="108">
        <f>SUMIFS($K$6:$K$6,$E$6:$E$6,E246,$O$6:$O$6,O246)</f>
        <v>0</v>
      </c>
      <c r="L246" s="108">
        <f t="shared" si="24"/>
        <v>0</v>
      </c>
      <c r="M246" s="108">
        <f>SUMIFS($M$6:$M$6,$E$6:$E$6,E246,$O$6:$O$6,O246)</f>
        <v>0</v>
      </c>
      <c r="N246" s="108">
        <f>SUMIFS($N$6:$N$6,$E$6:$E$6,E246,$O$6:$O$6,O246)</f>
        <v>0</v>
      </c>
      <c r="O246" s="142" t="s">
        <v>69</v>
      </c>
    </row>
    <row r="247" spans="1:15" s="78" customFormat="1" ht="15" hidden="1" customHeight="1">
      <c r="A247" s="140"/>
      <c r="B247" s="74"/>
      <c r="C247" s="74"/>
      <c r="D247" s="141"/>
      <c r="E247" s="106"/>
      <c r="F247" s="106" t="str">
        <f>IFERROR(VLOOKUP(E247,$E$6:$H$6,4,0),"")</f>
        <v/>
      </c>
      <c r="G247" s="107">
        <f>COUNTIFS($E$6:$E$6,E247,$O$6:$O$6,O247)</f>
        <v>0</v>
      </c>
      <c r="H247" s="106"/>
      <c r="I247" s="108">
        <f>SUMIFS($I$6:$I$6,$E$6:$E$6,E247,$O$6:$O$6,O247)</f>
        <v>0</v>
      </c>
      <c r="J247" s="108">
        <f>SUMIFS($J$6:$J$6,$E$6:$E$6,E247,$O$6:$O$6,O247)</f>
        <v>0</v>
      </c>
      <c r="K247" s="108">
        <f>SUMIFS($K$6:$K$6,$E$6:$E$6,E247,$O$6:$O$6,O247)</f>
        <v>0</v>
      </c>
      <c r="L247" s="108">
        <f t="shared" si="24"/>
        <v>0</v>
      </c>
      <c r="M247" s="108">
        <f>SUMIFS($M$6:$M$6,$E$6:$E$6,E247,$O$6:$O$6,O247)</f>
        <v>0</v>
      </c>
      <c r="N247" s="108">
        <f>SUMIFS($N$6:$N$6,$E$6:$E$6,E247,$O$6:$O$6,O247)</f>
        <v>0</v>
      </c>
      <c r="O247" s="142" t="s">
        <v>69</v>
      </c>
    </row>
    <row r="248" spans="1:15" s="78" customFormat="1" ht="15" hidden="1" customHeight="1">
      <c r="A248" s="140"/>
      <c r="B248" s="74"/>
      <c r="C248" s="74"/>
      <c r="D248" s="141"/>
      <c r="E248" s="106"/>
      <c r="F248" s="106" t="str">
        <f>IFERROR(VLOOKUP(E248,$E$6:$H$6,4,0),"")</f>
        <v/>
      </c>
      <c r="G248" s="107">
        <f>COUNTIFS($E$6:$E$6,E248,$O$6:$O$6,O248)</f>
        <v>0</v>
      </c>
      <c r="H248" s="106"/>
      <c r="I248" s="108">
        <f>SUMIFS($I$6:$I$6,$E$6:$E$6,E248,$O$6:$O$6,O248)</f>
        <v>0</v>
      </c>
      <c r="J248" s="108">
        <f>SUMIFS($J$6:$J$6,$E$6:$E$6,E248,$O$6:$O$6,O248)</f>
        <v>0</v>
      </c>
      <c r="K248" s="108">
        <f>SUMIFS($K$6:$K$6,$E$6:$E$6,E248,$O$6:$O$6,O248)</f>
        <v>0</v>
      </c>
      <c r="L248" s="108">
        <f t="shared" si="24"/>
        <v>0</v>
      </c>
      <c r="M248" s="108">
        <f>SUMIFS($M$6:$M$6,$E$6:$E$6,E248,$O$6:$O$6,O248)</f>
        <v>0</v>
      </c>
      <c r="N248" s="108">
        <f>SUMIFS($N$6:$N$6,$E$6:$E$6,E248,$O$6:$O$6,O248)</f>
        <v>0</v>
      </c>
      <c r="O248" s="142" t="s">
        <v>69</v>
      </c>
    </row>
    <row r="249" spans="1:15" s="78" customFormat="1" ht="15" hidden="1" customHeight="1">
      <c r="A249" s="140"/>
      <c r="B249" s="74"/>
      <c r="C249" s="74"/>
      <c r="D249" s="141"/>
      <c r="E249" s="106"/>
      <c r="F249" s="106" t="str">
        <f>IFERROR(VLOOKUP(E249,$E$6:$H$6,4,0),"")</f>
        <v/>
      </c>
      <c r="G249" s="107">
        <f>COUNTIFS($E$6:$E$6,E249,$O$6:$O$6,O249)</f>
        <v>0</v>
      </c>
      <c r="H249" s="106"/>
      <c r="I249" s="108">
        <f>SUMIFS($I$6:$I$6,$E$6:$E$6,E249,$O$6:$O$6,O249)</f>
        <v>0</v>
      </c>
      <c r="J249" s="108">
        <f>SUMIFS($J$6:$J$6,$E$6:$E$6,E249,$O$6:$O$6,O249)</f>
        <v>0</v>
      </c>
      <c r="K249" s="108">
        <f>SUMIFS($K$6:$K$6,$E$6:$E$6,E249,$O$6:$O$6,O249)</f>
        <v>0</v>
      </c>
      <c r="L249" s="108">
        <f t="shared" si="24"/>
        <v>0</v>
      </c>
      <c r="M249" s="108">
        <f>SUMIFS($M$6:$M$6,$E$6:$E$6,E249,$O$6:$O$6,O249)</f>
        <v>0</v>
      </c>
      <c r="N249" s="108">
        <f>SUMIFS($N$6:$N$6,$E$6:$E$6,E249,$O$6:$O$6,O249)</f>
        <v>0</v>
      </c>
      <c r="O249" s="142" t="s">
        <v>69</v>
      </c>
    </row>
    <row r="250" spans="1:15" s="78" customFormat="1" ht="15" hidden="1" customHeight="1">
      <c r="A250" s="140"/>
      <c r="B250" s="74"/>
      <c r="C250" s="74"/>
      <c r="D250" s="141"/>
      <c r="E250" s="106"/>
      <c r="F250" s="106" t="str">
        <f>IFERROR(VLOOKUP(E250,$E$6:$H$6,4,0),"")</f>
        <v/>
      </c>
      <c r="G250" s="107">
        <f>COUNTIFS($E$6:$E$6,E250,$O$6:$O$6,O250)</f>
        <v>0</v>
      </c>
      <c r="H250" s="106"/>
      <c r="I250" s="108">
        <f>SUMIFS($I$6:$I$6,$E$6:$E$6,E250,$O$6:$O$6,O250)</f>
        <v>0</v>
      </c>
      <c r="J250" s="108">
        <f>SUMIFS($J$6:$J$6,$E$6:$E$6,E250,$O$6:$O$6,O250)</f>
        <v>0</v>
      </c>
      <c r="K250" s="108">
        <f>SUMIFS($K$6:$K$6,$E$6:$E$6,E250,$O$6:$O$6,O250)</f>
        <v>0</v>
      </c>
      <c r="L250" s="108">
        <f t="shared" ref="L250:L328" si="29">IFERROR(M250/K250%,0)</f>
        <v>0</v>
      </c>
      <c r="M250" s="108">
        <f>SUMIFS($M$6:$M$6,$E$6:$E$6,E250,$O$6:$O$6,O250)</f>
        <v>0</v>
      </c>
      <c r="N250" s="108">
        <f>SUMIFS($N$6:$N$6,$E$6:$E$6,E250,$O$6:$O$6,O250)</f>
        <v>0</v>
      </c>
      <c r="O250" s="142" t="s">
        <v>69</v>
      </c>
    </row>
    <row r="251" spans="1:15" s="78" customFormat="1" ht="15" hidden="1" customHeight="1">
      <c r="A251" s="140"/>
      <c r="B251" s="74"/>
      <c r="C251" s="74"/>
      <c r="D251" s="141"/>
      <c r="E251" s="106"/>
      <c r="F251" s="106" t="str">
        <f>IFERROR(VLOOKUP(E251,$E$6:$H$6,4,0),"")</f>
        <v/>
      </c>
      <c r="G251" s="107">
        <f>COUNTIFS($E$6:$E$6,E251,$O$6:$O$6,O251)</f>
        <v>0</v>
      </c>
      <c r="H251" s="106"/>
      <c r="I251" s="108">
        <f>SUMIFS($I$6:$I$6,$E$6:$E$6,E251,$O$6:$O$6,O251)</f>
        <v>0</v>
      </c>
      <c r="J251" s="108">
        <f>SUMIFS($J$6:$J$6,$E$6:$E$6,E251,$O$6:$O$6,O251)</f>
        <v>0</v>
      </c>
      <c r="K251" s="108">
        <f>SUMIFS($K$6:$K$6,$E$6:$E$6,E251,$O$6:$O$6,O251)</f>
        <v>0</v>
      </c>
      <c r="L251" s="108">
        <f t="shared" si="29"/>
        <v>0</v>
      </c>
      <c r="M251" s="108">
        <f>SUMIFS($M$6:$M$6,$E$6:$E$6,E251,$O$6:$O$6,O251)</f>
        <v>0</v>
      </c>
      <c r="N251" s="108">
        <f>SUMIFS($N$6:$N$6,$E$6:$E$6,E251,$O$6:$O$6,O251)</f>
        <v>0</v>
      </c>
      <c r="O251" s="142" t="s">
        <v>69</v>
      </c>
    </row>
    <row r="252" spans="1:15" s="78" customFormat="1" ht="15" hidden="1" customHeight="1">
      <c r="A252" s="140"/>
      <c r="B252" s="74"/>
      <c r="C252" s="74"/>
      <c r="D252" s="141"/>
      <c r="E252" s="106"/>
      <c r="F252" s="106" t="str">
        <f>IFERROR(VLOOKUP(E252,$E$6:$H$6,4,0),"")</f>
        <v/>
      </c>
      <c r="G252" s="107">
        <f>COUNTIFS($E$6:$E$6,E252,$O$6:$O$6,O252)</f>
        <v>0</v>
      </c>
      <c r="H252" s="106"/>
      <c r="I252" s="108">
        <f>SUMIFS($I$6:$I$6,$E$6:$E$6,E252,$O$6:$O$6,O252)</f>
        <v>0</v>
      </c>
      <c r="J252" s="108">
        <f>SUMIFS($J$6:$J$6,$E$6:$E$6,E252,$O$6:$O$6,O252)</f>
        <v>0</v>
      </c>
      <c r="K252" s="108">
        <f>SUMIFS($K$6:$K$6,$E$6:$E$6,E252,$O$6:$O$6,O252)</f>
        <v>0</v>
      </c>
      <c r="L252" s="108">
        <f t="shared" si="29"/>
        <v>0</v>
      </c>
      <c r="M252" s="108">
        <f>SUMIFS($M$6:$M$6,$E$6:$E$6,E252,$O$6:$O$6,O252)</f>
        <v>0</v>
      </c>
      <c r="N252" s="108">
        <f>SUMIFS($N$6:$N$6,$E$6:$E$6,E252,$O$6:$O$6,O252)</f>
        <v>0</v>
      </c>
      <c r="O252" s="142" t="s">
        <v>69</v>
      </c>
    </row>
    <row r="253" spans="1:15" s="78" customFormat="1" ht="15" hidden="1" customHeight="1">
      <c r="A253" s="140"/>
      <c r="B253" s="74"/>
      <c r="C253" s="74"/>
      <c r="D253" s="141"/>
      <c r="E253" s="106"/>
      <c r="F253" s="106" t="str">
        <f>IFERROR(VLOOKUP(E253,$E$6:$H$6,4,0),"")</f>
        <v/>
      </c>
      <c r="G253" s="107">
        <f>COUNTIFS($E$6:$E$6,E253,$O$6:$O$6,O253)</f>
        <v>0</v>
      </c>
      <c r="H253" s="106"/>
      <c r="I253" s="108">
        <f>SUMIFS($I$6:$I$6,$E$6:$E$6,E253,$O$6:$O$6,O253)</f>
        <v>0</v>
      </c>
      <c r="J253" s="108">
        <f>SUMIFS($J$6:$J$6,$E$6:$E$6,E253,$O$6:$O$6,O253)</f>
        <v>0</v>
      </c>
      <c r="K253" s="108">
        <f>SUMIFS($K$6:$K$6,$E$6:$E$6,E253,$O$6:$O$6,O253)</f>
        <v>0</v>
      </c>
      <c r="L253" s="108">
        <f t="shared" si="29"/>
        <v>0</v>
      </c>
      <c r="M253" s="108">
        <f>SUMIFS($M$6:$M$6,$E$6:$E$6,E253,$O$6:$O$6,O253)</f>
        <v>0</v>
      </c>
      <c r="N253" s="108">
        <f>SUMIFS($N$6:$N$6,$E$6:$E$6,E253,$O$6:$O$6,O253)</f>
        <v>0</v>
      </c>
      <c r="O253" s="142" t="s">
        <v>69</v>
      </c>
    </row>
    <row r="254" spans="1:15" s="78" customFormat="1" ht="15" hidden="1" customHeight="1">
      <c r="A254" s="143"/>
      <c r="B254" s="144"/>
      <c r="C254" s="144"/>
      <c r="D254" s="145"/>
      <c r="E254" s="110"/>
      <c r="F254" s="110" t="str">
        <f>IFERROR(VLOOKUP(E254,$E$6:$H$6,4,0),"")</f>
        <v/>
      </c>
      <c r="G254" s="111">
        <f>COUNTIFS($E$6:$E$6,E254,$O$6:$O$6,O254)</f>
        <v>0</v>
      </c>
      <c r="H254" s="110"/>
      <c r="I254" s="112">
        <f>SUMIFS($I$6:$I$6,$E$6:$E$6,E254,$O$6:$O$6,O254)</f>
        <v>0</v>
      </c>
      <c r="J254" s="112">
        <f>SUMIFS($J$6:$J$6,$E$6:$E$6,E254,$O$6:$O$6,O254)</f>
        <v>0</v>
      </c>
      <c r="K254" s="112">
        <f>SUMIFS($K$6:$K$6,$E$6:$E$6,E254,$O$6:$O$6,O254)</f>
        <v>0</v>
      </c>
      <c r="L254" s="112">
        <f t="shared" si="29"/>
        <v>0</v>
      </c>
      <c r="M254" s="112">
        <f>SUMIFS($M$6:$M$6,$E$6:$E$6,E254,$O$6:$O$6,O254)</f>
        <v>0</v>
      </c>
      <c r="N254" s="112">
        <f>SUMIFS($N$6:$N$6,$E$6:$E$6,E254,$O$6:$O$6,O254)</f>
        <v>0</v>
      </c>
      <c r="O254" s="146" t="s">
        <v>69</v>
      </c>
    </row>
    <row r="255" spans="1:15" s="78" customFormat="1" ht="20.100000000000001" customHeight="1">
      <c r="A255" s="114"/>
      <c r="B255" s="115"/>
      <c r="C255" s="115"/>
      <c r="D255" s="116"/>
      <c r="E255" s="161"/>
      <c r="F255" s="118" t="str">
        <f>IFERROR(VLOOKUP(E255,$E$6:$H$6,4,0),"")</f>
        <v/>
      </c>
      <c r="G255" s="119">
        <f>SUM(G239:G254)</f>
        <v>1</v>
      </c>
      <c r="H255" s="118"/>
      <c r="I255" s="129">
        <f t="shared" ref="I255:N255" si="30">SUM(I239:I254)</f>
        <v>7180</v>
      </c>
      <c r="J255" s="129">
        <f t="shared" si="30"/>
        <v>3940</v>
      </c>
      <c r="K255" s="129">
        <f t="shared" si="30"/>
        <v>3240</v>
      </c>
      <c r="L255" s="129">
        <f t="shared" si="29"/>
        <v>6</v>
      </c>
      <c r="M255" s="129">
        <f t="shared" si="30"/>
        <v>194.4</v>
      </c>
      <c r="N255" s="129">
        <f t="shared" si="30"/>
        <v>3045.6</v>
      </c>
      <c r="O255" s="121"/>
    </row>
    <row r="256" spans="1:15" s="78" customFormat="1" ht="15" hidden="1" customHeight="1">
      <c r="A256" s="147" t="s">
        <v>47</v>
      </c>
      <c r="B256" s="148"/>
      <c r="C256" s="148"/>
      <c r="D256" s="149"/>
      <c r="E256" s="98"/>
      <c r="F256" s="98" t="str">
        <f>IFERROR(VLOOKUP(E256,$E$6:$H$6,4,0),"")</f>
        <v/>
      </c>
      <c r="G256" s="99">
        <f>COUNTIFS($E$6:$E$6,E256,$O$6:$O$6,O256)</f>
        <v>0</v>
      </c>
      <c r="H256" s="100"/>
      <c r="I256" s="101">
        <f>SUMIFS($I$6:$I$6,$E$6:$E$6,E256,$O$6:$O$6,O256)</f>
        <v>0</v>
      </c>
      <c r="J256" s="101">
        <f>SUMIFS($J$6:$J$6,$E$6:$E$6,E256,$O$6:$O$6,O256)</f>
        <v>0</v>
      </c>
      <c r="K256" s="101">
        <f>SUMIFS($K$6:$K$6,$E$6:$E$6,E256,$O$6:$O$6,O256)</f>
        <v>0</v>
      </c>
      <c r="L256" s="101">
        <f t="shared" si="29"/>
        <v>0</v>
      </c>
      <c r="M256" s="101">
        <f>SUMIFS($M$6:$M$6,$E$6:$E$6,E256,$O$6:$O$6,O256)</f>
        <v>0</v>
      </c>
      <c r="N256" s="101">
        <f>SUMIFS($N$6:$N$6,$E$6:$E$6,E256,$O$6:$O$6,O256)</f>
        <v>0</v>
      </c>
      <c r="O256" s="134" t="s">
        <v>70</v>
      </c>
    </row>
    <row r="257" spans="1:15" s="78" customFormat="1" ht="14.25" hidden="1" customHeight="1">
      <c r="A257" s="125"/>
      <c r="B257" s="126"/>
      <c r="C257" s="126"/>
      <c r="D257" s="127"/>
      <c r="E257" s="106"/>
      <c r="F257" s="106" t="str">
        <f>IFERROR(VLOOKUP(E257,$E$6:$H$6,4,0),"")</f>
        <v/>
      </c>
      <c r="G257" s="107">
        <f>COUNTIFS($E$6:$E$6,E257,$O$6:$O$6,O257)</f>
        <v>0</v>
      </c>
      <c r="H257" s="106"/>
      <c r="I257" s="108">
        <f>SUMIFS($I$6:$I$6,$E$6:$E$6,E257,$O$6:$O$6,O257)</f>
        <v>0</v>
      </c>
      <c r="J257" s="108">
        <f>SUMIFS($J$6:$J$6,$E$6:$E$6,E257,$O$6:$O$6,O257)</f>
        <v>0</v>
      </c>
      <c r="K257" s="108">
        <f>SUMIFS($K$6:$K$6,$E$6:$E$6,E257,$O$6:$O$6,O257)</f>
        <v>0</v>
      </c>
      <c r="L257" s="108">
        <f t="shared" si="29"/>
        <v>0</v>
      </c>
      <c r="M257" s="108">
        <f>SUMIFS($M$6:$M$6,$E$6:$E$6,E257,$O$6:$O$6,O257)</f>
        <v>0</v>
      </c>
      <c r="N257" s="108">
        <f>SUMIFS($N$6:$N$6,$E$6:$E$6,E257,$O$6:$O$6,O257)</f>
        <v>0</v>
      </c>
      <c r="O257" s="109" t="s">
        <v>70</v>
      </c>
    </row>
    <row r="258" spans="1:15" s="78" customFormat="1" ht="14.25" hidden="1" customHeight="1">
      <c r="A258" s="125"/>
      <c r="B258" s="126"/>
      <c r="C258" s="126"/>
      <c r="D258" s="127"/>
      <c r="E258" s="106"/>
      <c r="F258" s="106" t="str">
        <f>IFERROR(VLOOKUP(E258,$E$6:$H$6,4,0),"")</f>
        <v/>
      </c>
      <c r="G258" s="107">
        <f>COUNTIFS($E$6:$E$6,E258,$O$6:$O$6,O258)</f>
        <v>0</v>
      </c>
      <c r="H258" s="106"/>
      <c r="I258" s="108">
        <f>SUMIFS($I$6:$I$6,$E$6:$E$6,E258,$O$6:$O$6,O258)</f>
        <v>0</v>
      </c>
      <c r="J258" s="108">
        <f>SUMIFS($J$6:$J$6,$E$6:$E$6,E258,$O$6:$O$6,O258)</f>
        <v>0</v>
      </c>
      <c r="K258" s="108">
        <f>SUMIFS($K$6:$K$6,$E$6:$E$6,E258,$O$6:$O$6,O258)</f>
        <v>0</v>
      </c>
      <c r="L258" s="108">
        <f t="shared" si="29"/>
        <v>0</v>
      </c>
      <c r="M258" s="108">
        <f>SUMIFS($M$6:$M$6,$E$6:$E$6,E258,$O$6:$O$6,O258)</f>
        <v>0</v>
      </c>
      <c r="N258" s="108">
        <f>SUMIFS($N$6:$N$6,$E$6:$E$6,E258,$O$6:$O$6,O258)</f>
        <v>0</v>
      </c>
      <c r="O258" s="109" t="s">
        <v>70</v>
      </c>
    </row>
    <row r="259" spans="1:15" s="78" customFormat="1" ht="14.25" hidden="1" customHeight="1">
      <c r="A259" s="125"/>
      <c r="B259" s="126"/>
      <c r="C259" s="126"/>
      <c r="D259" s="127"/>
      <c r="E259" s="106"/>
      <c r="F259" s="106" t="str">
        <f>IFERROR(VLOOKUP(E259,$E$6:$H$6,4,0),"")</f>
        <v/>
      </c>
      <c r="G259" s="107">
        <f>COUNTIFS($E$6:$E$6,E259,$O$6:$O$6,O259)</f>
        <v>0</v>
      </c>
      <c r="H259" s="106"/>
      <c r="I259" s="108">
        <f>SUMIFS($I$6:$I$6,$E$6:$E$6,E259,$O$6:$O$6,O259)</f>
        <v>0</v>
      </c>
      <c r="J259" s="108">
        <f>SUMIFS($J$6:$J$6,$E$6:$E$6,E259,$O$6:$O$6,O259)</f>
        <v>0</v>
      </c>
      <c r="K259" s="108">
        <f>SUMIFS($K$6:$K$6,$E$6:$E$6,E259,$O$6:$O$6,O259)</f>
        <v>0</v>
      </c>
      <c r="L259" s="108">
        <f t="shared" si="29"/>
        <v>0</v>
      </c>
      <c r="M259" s="108">
        <f>SUMIFS($M$6:$M$6,$E$6:$E$6,E259,$O$6:$O$6,O259)</f>
        <v>0</v>
      </c>
      <c r="N259" s="108">
        <f>SUMIFS($N$6:$N$6,$E$6:$E$6,E259,$O$6:$O$6,O259)</f>
        <v>0</v>
      </c>
      <c r="O259" s="109" t="s">
        <v>70</v>
      </c>
    </row>
    <row r="260" spans="1:15" s="78" customFormat="1" ht="14.25" hidden="1" customHeight="1">
      <c r="A260" s="125"/>
      <c r="B260" s="126"/>
      <c r="C260" s="126"/>
      <c r="D260" s="127"/>
      <c r="E260" s="106"/>
      <c r="F260" s="106" t="str">
        <f>IFERROR(VLOOKUP(E260,$E$6:$H$6,4,0),"")</f>
        <v/>
      </c>
      <c r="G260" s="107">
        <f>COUNTIFS($E$6:$E$6,E260,$O$6:$O$6,O260)</f>
        <v>0</v>
      </c>
      <c r="H260" s="106"/>
      <c r="I260" s="108">
        <f>SUMIFS($I$6:$I$6,$E$6:$E$6,E260,$O$6:$O$6,O260)</f>
        <v>0</v>
      </c>
      <c r="J260" s="108">
        <f>SUMIFS($J$6:$J$6,$E$6:$E$6,E260,$O$6:$O$6,O260)</f>
        <v>0</v>
      </c>
      <c r="K260" s="108">
        <f>SUMIFS($K$6:$K$6,$E$6:$E$6,E260,$O$6:$O$6,O260)</f>
        <v>0</v>
      </c>
      <c r="L260" s="108">
        <f t="shared" si="29"/>
        <v>0</v>
      </c>
      <c r="M260" s="108">
        <f>SUMIFS($M$6:$M$6,$E$6:$E$6,E260,$O$6:$O$6,O260)</f>
        <v>0</v>
      </c>
      <c r="N260" s="108">
        <f>SUMIFS($N$6:$N$6,$E$6:$E$6,E260,$O$6:$O$6,O260)</f>
        <v>0</v>
      </c>
      <c r="O260" s="109" t="s">
        <v>70</v>
      </c>
    </row>
    <row r="261" spans="1:15" s="78" customFormat="1" ht="14.25" hidden="1" customHeight="1">
      <c r="A261" s="125"/>
      <c r="B261" s="126"/>
      <c r="C261" s="126"/>
      <c r="D261" s="127"/>
      <c r="E261" s="106"/>
      <c r="F261" s="106" t="str">
        <f>IFERROR(VLOOKUP(E261,$E$6:$H$6,4,0),"")</f>
        <v/>
      </c>
      <c r="G261" s="107">
        <f>COUNTIFS($E$6:$E$6,E261,$O$6:$O$6,O261)</f>
        <v>0</v>
      </c>
      <c r="H261" s="106"/>
      <c r="I261" s="108">
        <f>SUMIFS($I$6:$I$6,$E$6:$E$6,E261,$O$6:$O$6,O261)</f>
        <v>0</v>
      </c>
      <c r="J261" s="108">
        <f>SUMIFS($J$6:$J$6,$E$6:$E$6,E261,$O$6:$O$6,O261)</f>
        <v>0</v>
      </c>
      <c r="K261" s="108">
        <f>SUMIFS($K$6:$K$6,$E$6:$E$6,E261,$O$6:$O$6,O261)</f>
        <v>0</v>
      </c>
      <c r="L261" s="108">
        <f t="shared" si="29"/>
        <v>0</v>
      </c>
      <c r="M261" s="108">
        <f>SUMIFS($M$6:$M$6,$E$6:$E$6,E261,$O$6:$O$6,O261)</f>
        <v>0</v>
      </c>
      <c r="N261" s="108">
        <f>SUMIFS($N$6:$N$6,$E$6:$E$6,E261,$O$6:$O$6,O261)</f>
        <v>0</v>
      </c>
      <c r="O261" s="109" t="s">
        <v>70</v>
      </c>
    </row>
    <row r="262" spans="1:15" s="78" customFormat="1" ht="14.25" hidden="1" customHeight="1">
      <c r="A262" s="125"/>
      <c r="B262" s="126"/>
      <c r="C262" s="126"/>
      <c r="D262" s="127"/>
      <c r="E262" s="106"/>
      <c r="F262" s="106" t="str">
        <f>IFERROR(VLOOKUP(E262,$E$6:$H$6,4,0),"")</f>
        <v/>
      </c>
      <c r="G262" s="107">
        <f>COUNTIFS($E$6:$E$6,E262,$O$6:$O$6,O262)</f>
        <v>0</v>
      </c>
      <c r="H262" s="106"/>
      <c r="I262" s="108">
        <f>SUMIFS($I$6:$I$6,$E$6:$E$6,E262,$O$6:$O$6,O262)</f>
        <v>0</v>
      </c>
      <c r="J262" s="108">
        <f>SUMIFS($J$6:$J$6,$E$6:$E$6,E262,$O$6:$O$6,O262)</f>
        <v>0</v>
      </c>
      <c r="K262" s="108">
        <f>SUMIFS($K$6:$K$6,$E$6:$E$6,E262,$O$6:$O$6,O262)</f>
        <v>0</v>
      </c>
      <c r="L262" s="108">
        <f t="shared" si="29"/>
        <v>0</v>
      </c>
      <c r="M262" s="108">
        <f>SUMIFS($M$6:$M$6,$E$6:$E$6,E262,$O$6:$O$6,O262)</f>
        <v>0</v>
      </c>
      <c r="N262" s="108">
        <f>SUMIFS($N$6:$N$6,$E$6:$E$6,E262,$O$6:$O$6,O262)</f>
        <v>0</v>
      </c>
      <c r="O262" s="109" t="s">
        <v>70</v>
      </c>
    </row>
    <row r="263" spans="1:15" s="78" customFormat="1" ht="14.25" hidden="1" customHeight="1">
      <c r="A263" s="125"/>
      <c r="B263" s="126"/>
      <c r="C263" s="126"/>
      <c r="D263" s="127"/>
      <c r="E263" s="106"/>
      <c r="F263" s="106" t="str">
        <f>IFERROR(VLOOKUP(E263,$E$6:$H$6,4,0),"")</f>
        <v/>
      </c>
      <c r="G263" s="107">
        <f>COUNTIFS($E$6:$E$6,E263,$O$6:$O$6,O263)</f>
        <v>0</v>
      </c>
      <c r="H263" s="106"/>
      <c r="I263" s="108">
        <f>SUMIFS($I$6:$I$6,$E$6:$E$6,E263,$O$6:$O$6,O263)</f>
        <v>0</v>
      </c>
      <c r="J263" s="108">
        <f>SUMIFS($J$6:$J$6,$E$6:$E$6,E263,$O$6:$O$6,O263)</f>
        <v>0</v>
      </c>
      <c r="K263" s="108">
        <f>SUMIFS($K$6:$K$6,$E$6:$E$6,E263,$O$6:$O$6,O263)</f>
        <v>0</v>
      </c>
      <c r="L263" s="108">
        <f t="shared" si="29"/>
        <v>0</v>
      </c>
      <c r="M263" s="108">
        <f>SUMIFS($M$6:$M$6,$E$6:$E$6,E263,$O$6:$O$6,O263)</f>
        <v>0</v>
      </c>
      <c r="N263" s="108">
        <f>SUMIFS($N$6:$N$6,$E$6:$E$6,E263,$O$6:$O$6,O263)</f>
        <v>0</v>
      </c>
      <c r="O263" s="109" t="s">
        <v>70</v>
      </c>
    </row>
    <row r="264" spans="1:15" s="78" customFormat="1" ht="14.25" hidden="1" customHeight="1">
      <c r="A264" s="125"/>
      <c r="B264" s="126"/>
      <c r="C264" s="126"/>
      <c r="D264" s="127"/>
      <c r="E264" s="106"/>
      <c r="F264" s="106" t="str">
        <f>IFERROR(VLOOKUP(E264,$E$6:$H$6,4,0),"")</f>
        <v/>
      </c>
      <c r="G264" s="107">
        <f>COUNTIFS($E$6:$E$6,E264,$O$6:$O$6,O264)</f>
        <v>0</v>
      </c>
      <c r="H264" s="106"/>
      <c r="I264" s="108">
        <f>SUMIFS($I$6:$I$6,$E$6:$E$6,E264,$O$6:$O$6,O264)</f>
        <v>0</v>
      </c>
      <c r="J264" s="108">
        <f>SUMIFS($J$6:$J$6,$E$6:$E$6,E264,$O$6:$O$6,O264)</f>
        <v>0</v>
      </c>
      <c r="K264" s="108">
        <f>SUMIFS($K$6:$K$6,$E$6:$E$6,E264,$O$6:$O$6,O264)</f>
        <v>0</v>
      </c>
      <c r="L264" s="108">
        <f t="shared" si="29"/>
        <v>0</v>
      </c>
      <c r="M264" s="108">
        <f>SUMIFS($M$6:$M$6,$E$6:$E$6,E264,$O$6:$O$6,O264)</f>
        <v>0</v>
      </c>
      <c r="N264" s="108">
        <f>SUMIFS($N$6:$N$6,$E$6:$E$6,E264,$O$6:$O$6,O264)</f>
        <v>0</v>
      </c>
      <c r="O264" s="109" t="s">
        <v>70</v>
      </c>
    </row>
    <row r="265" spans="1:15" s="78" customFormat="1" ht="14.25" hidden="1" customHeight="1">
      <c r="A265" s="125"/>
      <c r="B265" s="126"/>
      <c r="C265" s="126"/>
      <c r="D265" s="127"/>
      <c r="E265" s="106"/>
      <c r="F265" s="106" t="str">
        <f>IFERROR(VLOOKUP(E265,$E$6:$H$6,4,0),"")</f>
        <v/>
      </c>
      <c r="G265" s="107">
        <f>COUNTIFS($E$6:$E$6,E265,$O$6:$O$6,O265)</f>
        <v>0</v>
      </c>
      <c r="H265" s="106"/>
      <c r="I265" s="108">
        <f>SUMIFS($I$6:$I$6,$E$6:$E$6,E265,$O$6:$O$6,O265)</f>
        <v>0</v>
      </c>
      <c r="J265" s="108">
        <f>SUMIFS($J$6:$J$6,$E$6:$E$6,E265,$O$6:$O$6,O265)</f>
        <v>0</v>
      </c>
      <c r="K265" s="108">
        <f>SUMIFS($K$6:$K$6,$E$6:$E$6,E265,$O$6:$O$6,O265)</f>
        <v>0</v>
      </c>
      <c r="L265" s="108">
        <f t="shared" si="29"/>
        <v>0</v>
      </c>
      <c r="M265" s="108">
        <f>SUMIFS($M$6:$M$6,$E$6:$E$6,E265,$O$6:$O$6,O265)</f>
        <v>0</v>
      </c>
      <c r="N265" s="108">
        <f>SUMIFS($N$6:$N$6,$E$6:$E$6,E265,$O$6:$O$6,O265)</f>
        <v>0</v>
      </c>
      <c r="O265" s="109" t="s">
        <v>70</v>
      </c>
    </row>
    <row r="266" spans="1:15" s="78" customFormat="1" ht="14.25" hidden="1" customHeight="1">
      <c r="A266" s="125"/>
      <c r="B266" s="126"/>
      <c r="C266" s="126"/>
      <c r="D266" s="127"/>
      <c r="E266" s="106"/>
      <c r="F266" s="106" t="str">
        <f>IFERROR(VLOOKUP(E266,$E$6:$H$6,4,0),"")</f>
        <v/>
      </c>
      <c r="G266" s="107">
        <f>COUNTIFS($E$6:$E$6,E266,$O$6:$O$6,O266)</f>
        <v>0</v>
      </c>
      <c r="H266" s="106"/>
      <c r="I266" s="108">
        <f>SUMIFS($I$6:$I$6,$E$6:$E$6,E266,$O$6:$O$6,O266)</f>
        <v>0</v>
      </c>
      <c r="J266" s="108">
        <f>SUMIFS($J$6:$J$6,$E$6:$E$6,E266,$O$6:$O$6,O266)</f>
        <v>0</v>
      </c>
      <c r="K266" s="108">
        <f>SUMIFS($K$6:$K$6,$E$6:$E$6,E266,$O$6:$O$6,O266)</f>
        <v>0</v>
      </c>
      <c r="L266" s="108">
        <f t="shared" si="29"/>
        <v>0</v>
      </c>
      <c r="M266" s="108">
        <f>SUMIFS($M$6:$M$6,$E$6:$E$6,E266,$O$6:$O$6,O266)</f>
        <v>0</v>
      </c>
      <c r="N266" s="108">
        <f>SUMIFS($N$6:$N$6,$E$6:$E$6,E266,$O$6:$O$6,O266)</f>
        <v>0</v>
      </c>
      <c r="O266" s="109" t="s">
        <v>70</v>
      </c>
    </row>
    <row r="267" spans="1:15" s="78" customFormat="1" ht="14.25" hidden="1" customHeight="1">
      <c r="A267" s="125"/>
      <c r="B267" s="126"/>
      <c r="C267" s="126"/>
      <c r="D267" s="127"/>
      <c r="E267" s="106"/>
      <c r="F267" s="106" t="str">
        <f>IFERROR(VLOOKUP(E267,$E$6:$H$6,4,0),"")</f>
        <v/>
      </c>
      <c r="G267" s="107">
        <f>COUNTIFS($E$6:$E$6,E267,$O$6:$O$6,O267)</f>
        <v>0</v>
      </c>
      <c r="H267" s="106"/>
      <c r="I267" s="108">
        <f>SUMIFS($I$6:$I$6,$E$6:$E$6,E267,$O$6:$O$6,O267)</f>
        <v>0</v>
      </c>
      <c r="J267" s="108">
        <f>SUMIFS($J$6:$J$6,$E$6:$E$6,E267,$O$6:$O$6,O267)</f>
        <v>0</v>
      </c>
      <c r="K267" s="108">
        <f>SUMIFS($K$6:$K$6,$E$6:$E$6,E267,$O$6:$O$6,O267)</f>
        <v>0</v>
      </c>
      <c r="L267" s="108">
        <f t="shared" si="29"/>
        <v>0</v>
      </c>
      <c r="M267" s="108">
        <f>SUMIFS($M$6:$M$6,$E$6:$E$6,E267,$O$6:$O$6,O267)</f>
        <v>0</v>
      </c>
      <c r="N267" s="108">
        <f>SUMIFS($N$6:$N$6,$E$6:$E$6,E267,$O$6:$O$6,O267)</f>
        <v>0</v>
      </c>
      <c r="O267" s="109" t="s">
        <v>70</v>
      </c>
    </row>
    <row r="268" spans="1:15" s="78" customFormat="1" ht="14.25" hidden="1" customHeight="1">
      <c r="A268" s="125"/>
      <c r="B268" s="126"/>
      <c r="C268" s="126"/>
      <c r="D268" s="127"/>
      <c r="E268" s="106"/>
      <c r="F268" s="106" t="str">
        <f>IFERROR(VLOOKUP(E268,$E$6:$H$6,4,0),"")</f>
        <v/>
      </c>
      <c r="G268" s="107">
        <f>COUNTIFS($E$6:$E$6,E268,$O$6:$O$6,O268)</f>
        <v>0</v>
      </c>
      <c r="H268" s="106"/>
      <c r="I268" s="108">
        <f>SUMIFS($I$6:$I$6,$E$6:$E$6,E268,$O$6:$O$6,O268)</f>
        <v>0</v>
      </c>
      <c r="J268" s="108">
        <f>SUMIFS($J$6:$J$6,$E$6:$E$6,E268,$O$6:$O$6,O268)</f>
        <v>0</v>
      </c>
      <c r="K268" s="108">
        <f>SUMIFS($K$6:$K$6,$E$6:$E$6,E268,$O$6:$O$6,O268)</f>
        <v>0</v>
      </c>
      <c r="L268" s="108">
        <f t="shared" si="29"/>
        <v>0</v>
      </c>
      <c r="M268" s="108">
        <f>SUMIFS($M$6:$M$6,$E$6:$E$6,E268,$O$6:$O$6,O268)</f>
        <v>0</v>
      </c>
      <c r="N268" s="108">
        <f>SUMIFS($N$6:$N$6,$E$6:$E$6,E268,$O$6:$O$6,O268)</f>
        <v>0</v>
      </c>
      <c r="O268" s="109" t="s">
        <v>70</v>
      </c>
    </row>
    <row r="269" spans="1:15" s="78" customFormat="1" ht="14.25" hidden="1" customHeight="1">
      <c r="A269" s="125"/>
      <c r="B269" s="126"/>
      <c r="C269" s="126"/>
      <c r="D269" s="127"/>
      <c r="E269" s="106"/>
      <c r="F269" s="106" t="str">
        <f>IFERROR(VLOOKUP(E269,$E$6:$H$6,4,0),"")</f>
        <v/>
      </c>
      <c r="G269" s="107">
        <f>COUNTIFS($E$6:$E$6,E269,$O$6:$O$6,O269)</f>
        <v>0</v>
      </c>
      <c r="H269" s="106"/>
      <c r="I269" s="108">
        <f>SUMIFS($I$6:$I$6,$E$6:$E$6,E269,$O$6:$O$6,O269)</f>
        <v>0</v>
      </c>
      <c r="J269" s="108">
        <f>SUMIFS($J$6:$J$6,$E$6:$E$6,E269,$O$6:$O$6,O269)</f>
        <v>0</v>
      </c>
      <c r="K269" s="108">
        <f>SUMIFS($K$6:$K$6,$E$6:$E$6,E269,$O$6:$O$6,O269)</f>
        <v>0</v>
      </c>
      <c r="L269" s="108">
        <f t="shared" si="29"/>
        <v>0</v>
      </c>
      <c r="M269" s="108">
        <f>SUMIFS($M$6:$M$6,$E$6:$E$6,E269,$O$6:$O$6,O269)</f>
        <v>0</v>
      </c>
      <c r="N269" s="108">
        <f>SUMIFS($N$6:$N$6,$E$6:$E$6,E269,$O$6:$O$6,O269)</f>
        <v>0</v>
      </c>
      <c r="O269" s="109" t="s">
        <v>70</v>
      </c>
    </row>
    <row r="270" spans="1:15" s="78" customFormat="1" ht="14.25" hidden="1" customHeight="1">
      <c r="A270" s="125"/>
      <c r="B270" s="126"/>
      <c r="C270" s="126"/>
      <c r="D270" s="127"/>
      <c r="E270" s="106"/>
      <c r="F270" s="106" t="str">
        <f>IFERROR(VLOOKUP(E270,$E$6:$H$6,4,0),"")</f>
        <v/>
      </c>
      <c r="G270" s="107">
        <f>COUNTIFS($E$6:$E$6,E270,$O$6:$O$6,O270)</f>
        <v>0</v>
      </c>
      <c r="H270" s="106"/>
      <c r="I270" s="108">
        <f>SUMIFS($I$6:$I$6,$E$6:$E$6,E270,$O$6:$O$6,O270)</f>
        <v>0</v>
      </c>
      <c r="J270" s="108">
        <f>SUMIFS($J$6:$J$6,$E$6:$E$6,E270,$O$6:$O$6,O270)</f>
        <v>0</v>
      </c>
      <c r="K270" s="108">
        <f>SUMIFS($K$6:$K$6,$E$6:$E$6,E270,$O$6:$O$6,O270)</f>
        <v>0</v>
      </c>
      <c r="L270" s="108">
        <f t="shared" si="29"/>
        <v>0</v>
      </c>
      <c r="M270" s="108">
        <f>SUMIFS($M$6:$M$6,$E$6:$E$6,E270,$O$6:$O$6,O270)</f>
        <v>0</v>
      </c>
      <c r="N270" s="108">
        <f>SUMIFS($N$6:$N$6,$E$6:$E$6,E270,$O$6:$O$6,O270)</f>
        <v>0</v>
      </c>
      <c r="O270" s="109" t="s">
        <v>70</v>
      </c>
    </row>
    <row r="271" spans="1:15" s="78" customFormat="1" ht="14.25" hidden="1" customHeight="1">
      <c r="A271" s="125"/>
      <c r="B271" s="126"/>
      <c r="C271" s="126"/>
      <c r="D271" s="127"/>
      <c r="E271" s="106"/>
      <c r="F271" s="106" t="str">
        <f>IFERROR(VLOOKUP(E271,$E$6:$H$6,4,0),"")</f>
        <v/>
      </c>
      <c r="G271" s="107">
        <f>COUNTIFS($E$6:$E$6,E271,$O$6:$O$6,O271)</f>
        <v>0</v>
      </c>
      <c r="H271" s="106"/>
      <c r="I271" s="108">
        <f>SUMIFS($I$6:$I$6,$E$6:$E$6,E271,$O$6:$O$6,O271)</f>
        <v>0</v>
      </c>
      <c r="J271" s="108">
        <f>SUMIFS($J$6:$J$6,$E$6:$E$6,E271,$O$6:$O$6,O271)</f>
        <v>0</v>
      </c>
      <c r="K271" s="108">
        <f>SUMIFS($K$6:$K$6,$E$6:$E$6,E271,$O$6:$O$6,O271)</f>
        <v>0</v>
      </c>
      <c r="L271" s="108">
        <f t="shared" si="29"/>
        <v>0</v>
      </c>
      <c r="M271" s="108">
        <f>SUMIFS($M$6:$M$6,$E$6:$E$6,E271,$O$6:$O$6,O271)</f>
        <v>0</v>
      </c>
      <c r="N271" s="108">
        <f>SUMIFS($N$6:$N$6,$E$6:$E$6,E271,$O$6:$O$6,O271)</f>
        <v>0</v>
      </c>
      <c r="O271" s="109" t="s">
        <v>70</v>
      </c>
    </row>
    <row r="272" spans="1:15" s="78" customFormat="1" ht="14.25" hidden="1" customHeight="1">
      <c r="A272" s="125"/>
      <c r="B272" s="126"/>
      <c r="C272" s="126"/>
      <c r="D272" s="127"/>
      <c r="E272" s="106"/>
      <c r="F272" s="106" t="str">
        <f>IFERROR(VLOOKUP(E272,$E$6:$H$6,4,0),"")</f>
        <v/>
      </c>
      <c r="G272" s="107">
        <f>COUNTIFS($E$6:$E$6,E272,$O$6:$O$6,O272)</f>
        <v>0</v>
      </c>
      <c r="H272" s="106"/>
      <c r="I272" s="108">
        <f>SUMIFS($I$6:$I$6,$E$6:$E$6,E272,$O$6:$O$6,O272)</f>
        <v>0</v>
      </c>
      <c r="J272" s="108">
        <f>SUMIFS($J$6:$J$6,$E$6:$E$6,E272,$O$6:$O$6,O272)</f>
        <v>0</v>
      </c>
      <c r="K272" s="108">
        <f>SUMIFS($K$6:$K$6,$E$6:$E$6,E272,$O$6:$O$6,O272)</f>
        <v>0</v>
      </c>
      <c r="L272" s="108">
        <f t="shared" si="29"/>
        <v>0</v>
      </c>
      <c r="M272" s="108">
        <f>SUMIFS($M$6:$M$6,$E$6:$E$6,E272,$O$6:$O$6,O272)</f>
        <v>0</v>
      </c>
      <c r="N272" s="108">
        <f>SUMIFS($N$6:$N$6,$E$6:$E$6,E272,$O$6:$O$6,O272)</f>
        <v>0</v>
      </c>
      <c r="O272" s="109" t="s">
        <v>70</v>
      </c>
    </row>
    <row r="273" spans="1:15" s="78" customFormat="1" ht="14.25" hidden="1" customHeight="1">
      <c r="A273" s="125"/>
      <c r="B273" s="126"/>
      <c r="C273" s="126"/>
      <c r="D273" s="127"/>
      <c r="E273" s="106"/>
      <c r="F273" s="106" t="str">
        <f>IFERROR(VLOOKUP(E273,$E$6:$H$6,4,0),"")</f>
        <v/>
      </c>
      <c r="G273" s="107">
        <f>COUNTIFS($E$6:$E$6,E273,$O$6:$O$6,O273)</f>
        <v>0</v>
      </c>
      <c r="H273" s="106"/>
      <c r="I273" s="108">
        <f>SUMIFS($I$6:$I$6,$E$6:$E$6,E273,$O$6:$O$6,O273)</f>
        <v>0</v>
      </c>
      <c r="J273" s="108">
        <f>SUMIFS($J$6:$J$6,$E$6:$E$6,E273,$O$6:$O$6,O273)</f>
        <v>0</v>
      </c>
      <c r="K273" s="108">
        <f>SUMIFS($K$6:$K$6,$E$6:$E$6,E273,$O$6:$O$6,O273)</f>
        <v>0</v>
      </c>
      <c r="L273" s="108">
        <f t="shared" si="29"/>
        <v>0</v>
      </c>
      <c r="M273" s="108">
        <f>SUMIFS($M$6:$M$6,$E$6:$E$6,E273,$O$6:$O$6,O273)</f>
        <v>0</v>
      </c>
      <c r="N273" s="108">
        <f>SUMIFS($N$6:$N$6,$E$6:$E$6,E273,$O$6:$O$6,O273)</f>
        <v>0</v>
      </c>
      <c r="O273" s="109" t="s">
        <v>70</v>
      </c>
    </row>
    <row r="274" spans="1:15" s="78" customFormat="1" ht="14.25" hidden="1" customHeight="1">
      <c r="A274" s="125"/>
      <c r="B274" s="126"/>
      <c r="C274" s="126"/>
      <c r="D274" s="127"/>
      <c r="E274" s="106"/>
      <c r="F274" s="106" t="str">
        <f>IFERROR(VLOOKUP(E274,$E$6:$H$6,4,0),"")</f>
        <v/>
      </c>
      <c r="G274" s="107">
        <f>COUNTIFS($E$6:$E$6,E274,$O$6:$O$6,O274)</f>
        <v>0</v>
      </c>
      <c r="H274" s="106"/>
      <c r="I274" s="108">
        <f>SUMIFS($I$6:$I$6,$E$6:$E$6,E274,$O$6:$O$6,O274)</f>
        <v>0</v>
      </c>
      <c r="J274" s="108">
        <f>SUMIFS($J$6:$J$6,$E$6:$E$6,E274,$O$6:$O$6,O274)</f>
        <v>0</v>
      </c>
      <c r="K274" s="108">
        <f>SUMIFS($K$6:$K$6,$E$6:$E$6,E274,$O$6:$O$6,O274)</f>
        <v>0</v>
      </c>
      <c r="L274" s="108">
        <f t="shared" si="29"/>
        <v>0</v>
      </c>
      <c r="M274" s="108">
        <f>SUMIFS($M$6:$M$6,$E$6:$E$6,E274,$O$6:$O$6,O274)</f>
        <v>0</v>
      </c>
      <c r="N274" s="108">
        <f>SUMIFS($N$6:$N$6,$E$6:$E$6,E274,$O$6:$O$6,O274)</f>
        <v>0</v>
      </c>
      <c r="O274" s="109" t="s">
        <v>70</v>
      </c>
    </row>
    <row r="275" spans="1:15" s="78" customFormat="1" ht="14.25" hidden="1" customHeight="1">
      <c r="A275" s="125"/>
      <c r="B275" s="126"/>
      <c r="C275" s="126"/>
      <c r="D275" s="127"/>
      <c r="E275" s="106"/>
      <c r="F275" s="106" t="str">
        <f>IFERROR(VLOOKUP(E275,$E$6:$H$6,4,0),"")</f>
        <v/>
      </c>
      <c r="G275" s="107">
        <f>COUNTIFS($E$6:$E$6,E275,$O$6:$O$6,O275)</f>
        <v>0</v>
      </c>
      <c r="H275" s="106"/>
      <c r="I275" s="108">
        <f>SUMIFS($I$6:$I$6,$E$6:$E$6,E275,$O$6:$O$6,O275)</f>
        <v>0</v>
      </c>
      <c r="J275" s="108">
        <f>SUMIFS($J$6:$J$6,$E$6:$E$6,E275,$O$6:$O$6,O275)</f>
        <v>0</v>
      </c>
      <c r="K275" s="108">
        <f>SUMIFS($K$6:$K$6,$E$6:$E$6,E275,$O$6:$O$6,O275)</f>
        <v>0</v>
      </c>
      <c r="L275" s="108">
        <f t="shared" si="29"/>
        <v>0</v>
      </c>
      <c r="M275" s="108">
        <f>SUMIFS($M$6:$M$6,$E$6:$E$6,E275,$O$6:$O$6,O275)</f>
        <v>0</v>
      </c>
      <c r="N275" s="108">
        <f>SUMIFS($N$6:$N$6,$E$6:$E$6,E275,$O$6:$O$6,O275)</f>
        <v>0</v>
      </c>
      <c r="O275" s="109" t="s">
        <v>70</v>
      </c>
    </row>
    <row r="276" spans="1:15" s="78" customFormat="1" ht="14.25" hidden="1" customHeight="1">
      <c r="A276" s="125"/>
      <c r="B276" s="126"/>
      <c r="C276" s="126"/>
      <c r="D276" s="127"/>
      <c r="E276" s="106"/>
      <c r="F276" s="106" t="str">
        <f>IFERROR(VLOOKUP(E276,$E$6:$H$6,4,0),"")</f>
        <v/>
      </c>
      <c r="G276" s="107">
        <f>COUNTIFS($E$6:$E$6,E276,$O$6:$O$6,O276)</f>
        <v>0</v>
      </c>
      <c r="H276" s="106"/>
      <c r="I276" s="108">
        <f>SUMIFS($I$6:$I$6,$E$6:$E$6,E276,$O$6:$O$6,O276)</f>
        <v>0</v>
      </c>
      <c r="J276" s="108">
        <f>SUMIFS($J$6:$J$6,$E$6:$E$6,E276,$O$6:$O$6,O276)</f>
        <v>0</v>
      </c>
      <c r="K276" s="108">
        <f>SUMIFS($K$6:$K$6,$E$6:$E$6,E276,$O$6:$O$6,O276)</f>
        <v>0</v>
      </c>
      <c r="L276" s="108">
        <f t="shared" si="29"/>
        <v>0</v>
      </c>
      <c r="M276" s="108">
        <f>SUMIFS($M$6:$M$6,$E$6:$E$6,E276,$O$6:$O$6,O276)</f>
        <v>0</v>
      </c>
      <c r="N276" s="108">
        <f>SUMIFS($N$6:$N$6,$E$6:$E$6,E276,$O$6:$O$6,O276)</f>
        <v>0</v>
      </c>
      <c r="O276" s="109" t="s">
        <v>70</v>
      </c>
    </row>
    <row r="277" spans="1:15" s="78" customFormat="1" ht="14.25" hidden="1" customHeight="1">
      <c r="A277" s="125"/>
      <c r="B277" s="126"/>
      <c r="C277" s="126"/>
      <c r="D277" s="127"/>
      <c r="E277" s="106"/>
      <c r="F277" s="106" t="str">
        <f>IFERROR(VLOOKUP(E277,$E$6:$H$6,4,0),"")</f>
        <v/>
      </c>
      <c r="G277" s="107">
        <f>COUNTIFS($E$6:$E$6,E277,$O$6:$O$6,O277)</f>
        <v>0</v>
      </c>
      <c r="H277" s="106"/>
      <c r="I277" s="108">
        <f>SUMIFS($I$6:$I$6,$E$6:$E$6,E277,$O$6:$O$6,O277)</f>
        <v>0</v>
      </c>
      <c r="J277" s="108">
        <f>SUMIFS($J$6:$J$6,$E$6:$E$6,E277,$O$6:$O$6,O277)</f>
        <v>0</v>
      </c>
      <c r="K277" s="108">
        <f>SUMIFS($K$6:$K$6,$E$6:$E$6,E277,$O$6:$O$6,O277)</f>
        <v>0</v>
      </c>
      <c r="L277" s="108">
        <f t="shared" si="29"/>
        <v>0</v>
      </c>
      <c r="M277" s="108">
        <f>SUMIFS($M$6:$M$6,$E$6:$E$6,E277,$O$6:$O$6,O277)</f>
        <v>0</v>
      </c>
      <c r="N277" s="108">
        <f>SUMIFS($N$6:$N$6,$E$6:$E$6,E277,$O$6:$O$6,O277)</f>
        <v>0</v>
      </c>
      <c r="O277" s="109" t="s">
        <v>70</v>
      </c>
    </row>
    <row r="278" spans="1:15" s="78" customFormat="1" ht="14.25" hidden="1" customHeight="1">
      <c r="A278" s="131"/>
      <c r="B278" s="132"/>
      <c r="C278" s="132"/>
      <c r="D278" s="133"/>
      <c r="E278" s="110"/>
      <c r="F278" s="110" t="str">
        <f>IFERROR(VLOOKUP(E278,$E$6:$H$6,4,0),"")</f>
        <v/>
      </c>
      <c r="G278" s="111">
        <f>COUNTIFS($E$6:$E$6,E278,$O$6:$O$6,O278)</f>
        <v>0</v>
      </c>
      <c r="H278" s="110"/>
      <c r="I278" s="112">
        <f>SUMIFS($I$6:$I$6,$E$6:$E$6,E278,$O$6:$O$6,O278)</f>
        <v>0</v>
      </c>
      <c r="J278" s="112">
        <f>SUMIFS($J$6:$J$6,$E$6:$E$6,E278,$O$6:$O$6,O278)</f>
        <v>0</v>
      </c>
      <c r="K278" s="112">
        <f>SUMIFS($K$6:$K$6,$E$6:$E$6,E278,$O$6:$O$6,O278)</f>
        <v>0</v>
      </c>
      <c r="L278" s="112">
        <f t="shared" si="29"/>
        <v>0</v>
      </c>
      <c r="M278" s="112">
        <f>SUMIFS($M$6:$M$6,$E$6:$E$6,E278,$O$6:$O$6,O278)</f>
        <v>0</v>
      </c>
      <c r="N278" s="112">
        <f>SUMIFS($N$6:$N$6,$E$6:$E$6,E278,$O$6:$O$6,O278)</f>
        <v>0</v>
      </c>
      <c r="O278" s="113" t="s">
        <v>70</v>
      </c>
    </row>
    <row r="279" spans="1:15" s="78" customFormat="1" ht="20.100000000000001" hidden="1" customHeight="1">
      <c r="A279" s="114"/>
      <c r="B279" s="115"/>
      <c r="C279" s="115"/>
      <c r="D279" s="116"/>
      <c r="E279" s="153"/>
      <c r="F279" s="118" t="str">
        <f>IFERROR(VLOOKUP(E279,$E$6:$H$6,4,0),"")</f>
        <v/>
      </c>
      <c r="G279" s="119">
        <f>SUM(G256:G278)</f>
        <v>0</v>
      </c>
      <c r="H279" s="118"/>
      <c r="I279" s="129">
        <f t="shared" ref="I279:N279" si="31">SUM(I256:I278)</f>
        <v>0</v>
      </c>
      <c r="J279" s="129">
        <f t="shared" si="31"/>
        <v>0</v>
      </c>
      <c r="K279" s="129">
        <f t="shared" si="31"/>
        <v>0</v>
      </c>
      <c r="L279" s="129">
        <f t="shared" si="29"/>
        <v>0</v>
      </c>
      <c r="M279" s="129">
        <f t="shared" si="31"/>
        <v>0</v>
      </c>
      <c r="N279" s="129">
        <f t="shared" si="31"/>
        <v>0</v>
      </c>
      <c r="O279" s="121"/>
    </row>
    <row r="280" spans="1:15" s="78" customFormat="1" ht="15" hidden="1" customHeight="1">
      <c r="A280" s="147" t="s">
        <v>48</v>
      </c>
      <c r="B280" s="148"/>
      <c r="C280" s="148"/>
      <c r="D280" s="149"/>
      <c r="E280" s="98"/>
      <c r="F280" s="98" t="str">
        <f>IFERROR(VLOOKUP(E280,$E$6:$H$6,4,0),"")</f>
        <v/>
      </c>
      <c r="G280" s="150">
        <f>COUNTIFS($E$6:$E$6,E280,$O$6:$O$6,O280)</f>
        <v>0</v>
      </c>
      <c r="H280" s="100"/>
      <c r="I280" s="101">
        <f>SUMIFS($I$6:$I$6,$E$6:$E$6,E280,$O$6:$O$6,O280)</f>
        <v>0</v>
      </c>
      <c r="J280" s="101">
        <f>SUMIFS($J$6:$J$6,$E$6:$E$6,E280,$O$6:$O$6,O280)</f>
        <v>0</v>
      </c>
      <c r="K280" s="101">
        <f>SUMIFS($K$6:$K$6,$E$6:$E$6,E280,$O$6:$O$6,O280)</f>
        <v>0</v>
      </c>
      <c r="L280" s="101">
        <f t="shared" si="29"/>
        <v>0</v>
      </c>
      <c r="M280" s="101">
        <f>SUMIFS($M$6:$M$6,$E$6:$E$6,E280,$O$6:$O$6,O280)</f>
        <v>0</v>
      </c>
      <c r="N280" s="101">
        <f>SUMIFS($N$6:$N$6,$E$6:$E$6,E280,$O$6:$O$6,O280)</f>
        <v>0</v>
      </c>
      <c r="O280" s="134" t="s">
        <v>71</v>
      </c>
    </row>
    <row r="281" spans="1:15" s="78" customFormat="1" ht="15" hidden="1" customHeight="1">
      <c r="A281" s="140"/>
      <c r="B281" s="74"/>
      <c r="C281" s="74"/>
      <c r="D281" s="141"/>
      <c r="E281" s="106"/>
      <c r="F281" s="106" t="str">
        <f>IFERROR(VLOOKUP(E281,$E$6:$H$6,4,0),"")</f>
        <v/>
      </c>
      <c r="G281" s="151">
        <f>COUNTIFS($E$6:$E$6,E281,$O$6:$O$6,O281)</f>
        <v>0</v>
      </c>
      <c r="H281" s="106"/>
      <c r="I281" s="108">
        <f>SUMIFS($I$6:$I$6,$E$6:$E$6,E281,$O$6:$O$6,O281)</f>
        <v>0</v>
      </c>
      <c r="J281" s="108">
        <f>SUMIFS($J$6:$J$6,$E$6:$E$6,E281,$O$6:$O$6,O281)</f>
        <v>0</v>
      </c>
      <c r="K281" s="108">
        <f>SUMIFS($K$6:$K$6,$E$6:$E$6,E281,$O$6:$O$6,O281)</f>
        <v>0</v>
      </c>
      <c r="L281" s="108">
        <f t="shared" si="29"/>
        <v>0</v>
      </c>
      <c r="M281" s="108">
        <f>SUMIFS($M$6:$M$6,$E$6:$E$6,E281,$O$6:$O$6,O281)</f>
        <v>0</v>
      </c>
      <c r="N281" s="108">
        <f>SUMIFS($N$6:$N$6,$E$6:$E$6,E281,$O$6:$O$6,O281)</f>
        <v>0</v>
      </c>
      <c r="O281" s="142" t="s">
        <v>71</v>
      </c>
    </row>
    <row r="282" spans="1:15" s="78" customFormat="1" ht="15" hidden="1" customHeight="1">
      <c r="A282" s="140"/>
      <c r="B282" s="74"/>
      <c r="C282" s="74"/>
      <c r="D282" s="141"/>
      <c r="E282" s="106"/>
      <c r="F282" s="106" t="str">
        <f>IFERROR(VLOOKUP(E282,$E$6:$H$6,4,0),"")</f>
        <v/>
      </c>
      <c r="G282" s="151">
        <f>COUNTIFS($E$6:$E$6,E282,$O$6:$O$6,O282)</f>
        <v>0</v>
      </c>
      <c r="H282" s="106"/>
      <c r="I282" s="108">
        <f>SUMIFS($I$6:$I$6,$E$6:$E$6,E282,$O$6:$O$6,O282)</f>
        <v>0</v>
      </c>
      <c r="J282" s="108">
        <f>SUMIFS($J$6:$J$6,$E$6:$E$6,E282,$O$6:$O$6,O282)</f>
        <v>0</v>
      </c>
      <c r="K282" s="108">
        <f>SUMIFS($K$6:$K$6,$E$6:$E$6,E282,$O$6:$O$6,O282)</f>
        <v>0</v>
      </c>
      <c r="L282" s="108">
        <f t="shared" si="29"/>
        <v>0</v>
      </c>
      <c r="M282" s="108">
        <f>SUMIFS($M$6:$M$6,$E$6:$E$6,E282,$O$6:$O$6,O282)</f>
        <v>0</v>
      </c>
      <c r="N282" s="108">
        <f>SUMIFS($N$6:$N$6,$E$6:$E$6,E282,$O$6:$O$6,O282)</f>
        <v>0</v>
      </c>
      <c r="O282" s="142" t="s">
        <v>71</v>
      </c>
    </row>
    <row r="283" spans="1:15" s="78" customFormat="1" ht="15" hidden="1" customHeight="1">
      <c r="A283" s="140"/>
      <c r="B283" s="74"/>
      <c r="C283" s="74"/>
      <c r="D283" s="141"/>
      <c r="E283" s="106"/>
      <c r="F283" s="106" t="str">
        <f>IFERROR(VLOOKUP(E283,$E$6:$H$6,4,0),"")</f>
        <v/>
      </c>
      <c r="G283" s="151">
        <f>COUNTIFS($E$6:$E$6,E283,$O$6:$O$6,O283)</f>
        <v>0</v>
      </c>
      <c r="H283" s="106"/>
      <c r="I283" s="108">
        <f>SUMIFS($I$6:$I$6,$E$6:$E$6,E283,$O$6:$O$6,O283)</f>
        <v>0</v>
      </c>
      <c r="J283" s="108">
        <f>SUMIFS($J$6:$J$6,$E$6:$E$6,E283,$O$6:$O$6,O283)</f>
        <v>0</v>
      </c>
      <c r="K283" s="108">
        <f>SUMIFS($K$6:$K$6,$E$6:$E$6,E283,$O$6:$O$6,O283)</f>
        <v>0</v>
      </c>
      <c r="L283" s="108">
        <f t="shared" si="29"/>
        <v>0</v>
      </c>
      <c r="M283" s="108">
        <f>SUMIFS($M$6:$M$6,$E$6:$E$6,E283,$O$6:$O$6,O283)</f>
        <v>0</v>
      </c>
      <c r="N283" s="108">
        <f>SUMIFS($N$6:$N$6,$E$6:$E$6,E283,$O$6:$O$6,O283)</f>
        <v>0</v>
      </c>
      <c r="O283" s="142" t="s">
        <v>71</v>
      </c>
    </row>
    <row r="284" spans="1:15" s="78" customFormat="1" ht="15" hidden="1" customHeight="1">
      <c r="A284" s="140"/>
      <c r="B284" s="74"/>
      <c r="C284" s="74"/>
      <c r="D284" s="141"/>
      <c r="E284" s="106"/>
      <c r="F284" s="106" t="str">
        <f>IFERROR(VLOOKUP(E284,$E$6:$H$6,4,0),"")</f>
        <v/>
      </c>
      <c r="G284" s="151">
        <f>COUNTIFS($E$6:$E$6,E284,$O$6:$O$6,O284)</f>
        <v>0</v>
      </c>
      <c r="H284" s="106"/>
      <c r="I284" s="108">
        <f>SUMIFS($I$6:$I$6,$E$6:$E$6,E284,$O$6:$O$6,O284)</f>
        <v>0</v>
      </c>
      <c r="J284" s="108">
        <f>SUMIFS($J$6:$J$6,$E$6:$E$6,E284,$O$6:$O$6,O284)</f>
        <v>0</v>
      </c>
      <c r="K284" s="108">
        <f>SUMIFS($K$6:$K$6,$E$6:$E$6,E284,$O$6:$O$6,O284)</f>
        <v>0</v>
      </c>
      <c r="L284" s="108">
        <f t="shared" si="29"/>
        <v>0</v>
      </c>
      <c r="M284" s="108">
        <f>SUMIFS($M$6:$M$6,$E$6:$E$6,E284,$O$6:$O$6,O284)</f>
        <v>0</v>
      </c>
      <c r="N284" s="108">
        <f>SUMIFS($N$6:$N$6,$E$6:$E$6,E284,$O$6:$O$6,O284)</f>
        <v>0</v>
      </c>
      <c r="O284" s="142" t="s">
        <v>71</v>
      </c>
    </row>
    <row r="285" spans="1:15" s="78" customFormat="1" ht="15" hidden="1" customHeight="1">
      <c r="A285" s="140"/>
      <c r="B285" s="74"/>
      <c r="C285" s="74"/>
      <c r="D285" s="141"/>
      <c r="E285" s="106"/>
      <c r="F285" s="106" t="str">
        <f>IFERROR(VLOOKUP(E285,$E$6:$H$6,4,0),"")</f>
        <v/>
      </c>
      <c r="G285" s="151">
        <f>COUNTIFS($E$6:$E$6,E285,$O$6:$O$6,O285)</f>
        <v>0</v>
      </c>
      <c r="H285" s="106"/>
      <c r="I285" s="108">
        <f>SUMIFS($I$6:$I$6,$E$6:$E$6,E285,$O$6:$O$6,O285)</f>
        <v>0</v>
      </c>
      <c r="J285" s="108">
        <f>SUMIFS($J$6:$J$6,$E$6:$E$6,E285,$O$6:$O$6,O285)</f>
        <v>0</v>
      </c>
      <c r="K285" s="108">
        <f>SUMIFS($K$6:$K$6,$E$6:$E$6,E285,$O$6:$O$6,O285)</f>
        <v>0</v>
      </c>
      <c r="L285" s="108">
        <f t="shared" si="29"/>
        <v>0</v>
      </c>
      <c r="M285" s="108">
        <f>SUMIFS($M$6:$M$6,$E$6:$E$6,E285,$O$6:$O$6,O285)</f>
        <v>0</v>
      </c>
      <c r="N285" s="108">
        <f>SUMIFS($N$6:$N$6,$E$6:$E$6,E285,$O$6:$O$6,O285)</f>
        <v>0</v>
      </c>
      <c r="O285" s="142" t="s">
        <v>71</v>
      </c>
    </row>
    <row r="286" spans="1:15" s="78" customFormat="1" ht="15" hidden="1" customHeight="1">
      <c r="A286" s="140"/>
      <c r="B286" s="74"/>
      <c r="C286" s="74"/>
      <c r="D286" s="141"/>
      <c r="E286" s="106"/>
      <c r="F286" s="106" t="str">
        <f>IFERROR(VLOOKUP(E286,$E$6:$H$6,4,0),"")</f>
        <v/>
      </c>
      <c r="G286" s="151">
        <f>COUNTIFS($E$6:$E$6,E286,$O$6:$O$6,O286)</f>
        <v>0</v>
      </c>
      <c r="H286" s="106"/>
      <c r="I286" s="108">
        <f>SUMIFS($I$6:$I$6,$E$6:$E$6,E286,$O$6:$O$6,O286)</f>
        <v>0</v>
      </c>
      <c r="J286" s="108">
        <f>SUMIFS($J$6:$J$6,$E$6:$E$6,E286,$O$6:$O$6,O286)</f>
        <v>0</v>
      </c>
      <c r="K286" s="108">
        <f>SUMIFS($K$6:$K$6,$E$6:$E$6,E286,$O$6:$O$6,O286)</f>
        <v>0</v>
      </c>
      <c r="L286" s="108">
        <f t="shared" si="29"/>
        <v>0</v>
      </c>
      <c r="M286" s="108">
        <f>SUMIFS($M$6:$M$6,$E$6:$E$6,E286,$O$6:$O$6,O286)</f>
        <v>0</v>
      </c>
      <c r="N286" s="108">
        <f>SUMIFS($N$6:$N$6,$E$6:$E$6,E286,$O$6:$O$6,O286)</f>
        <v>0</v>
      </c>
      <c r="O286" s="142" t="s">
        <v>71</v>
      </c>
    </row>
    <row r="287" spans="1:15" s="78" customFormat="1" ht="15" hidden="1" customHeight="1">
      <c r="A287" s="140"/>
      <c r="B287" s="74"/>
      <c r="C287" s="74"/>
      <c r="D287" s="141"/>
      <c r="E287" s="106"/>
      <c r="F287" s="106" t="str">
        <f>IFERROR(VLOOKUP(E287,$E$6:$H$6,4,0),"")</f>
        <v/>
      </c>
      <c r="G287" s="151">
        <f>COUNTIFS($E$6:$E$6,E287,$O$6:$O$6,O287)</f>
        <v>0</v>
      </c>
      <c r="H287" s="106"/>
      <c r="I287" s="108">
        <f>SUMIFS($I$6:$I$6,$E$6:$E$6,E287,$O$6:$O$6,O287)</f>
        <v>0</v>
      </c>
      <c r="J287" s="108">
        <f>SUMIFS($J$6:$J$6,$E$6:$E$6,E287,$O$6:$O$6,O287)</f>
        <v>0</v>
      </c>
      <c r="K287" s="108">
        <f>SUMIFS($K$6:$K$6,$E$6:$E$6,E287,$O$6:$O$6,O287)</f>
        <v>0</v>
      </c>
      <c r="L287" s="108">
        <f t="shared" si="29"/>
        <v>0</v>
      </c>
      <c r="M287" s="108">
        <f>SUMIFS($M$6:$M$6,$E$6:$E$6,E287,$O$6:$O$6,O287)</f>
        <v>0</v>
      </c>
      <c r="N287" s="108">
        <f>SUMIFS($N$6:$N$6,$E$6:$E$6,E287,$O$6:$O$6,O287)</f>
        <v>0</v>
      </c>
      <c r="O287" s="142" t="s">
        <v>71</v>
      </c>
    </row>
    <row r="288" spans="1:15" s="78" customFormat="1" ht="15" hidden="1" customHeight="1">
      <c r="A288" s="140"/>
      <c r="B288" s="74"/>
      <c r="C288" s="74"/>
      <c r="D288" s="141"/>
      <c r="E288" s="106"/>
      <c r="F288" s="106" t="str">
        <f>IFERROR(VLOOKUP(E288,$E$6:$H$6,4,0),"")</f>
        <v/>
      </c>
      <c r="G288" s="151">
        <f>COUNTIFS($E$6:$E$6,E288,$O$6:$O$6,O288)</f>
        <v>0</v>
      </c>
      <c r="H288" s="106"/>
      <c r="I288" s="108">
        <f>SUMIFS($I$6:$I$6,$E$6:$E$6,E288,$O$6:$O$6,O288)</f>
        <v>0</v>
      </c>
      <c r="J288" s="108">
        <f>SUMIFS($J$6:$J$6,$E$6:$E$6,E288,$O$6:$O$6,O288)</f>
        <v>0</v>
      </c>
      <c r="K288" s="108">
        <f>SUMIFS($K$6:$K$6,$E$6:$E$6,E288,$O$6:$O$6,O288)</f>
        <v>0</v>
      </c>
      <c r="L288" s="108">
        <f t="shared" si="29"/>
        <v>0</v>
      </c>
      <c r="M288" s="108">
        <f>SUMIFS($M$6:$M$6,$E$6:$E$6,E288,$O$6:$O$6,O288)</f>
        <v>0</v>
      </c>
      <c r="N288" s="108">
        <f>SUMIFS($N$6:$N$6,$E$6:$E$6,E288,$O$6:$O$6,O288)</f>
        <v>0</v>
      </c>
      <c r="O288" s="142" t="s">
        <v>71</v>
      </c>
    </row>
    <row r="289" spans="1:15" s="78" customFormat="1" ht="15" hidden="1" customHeight="1">
      <c r="A289" s="140"/>
      <c r="B289" s="74"/>
      <c r="C289" s="74"/>
      <c r="D289" s="141"/>
      <c r="E289" s="106"/>
      <c r="F289" s="106" t="str">
        <f>IFERROR(VLOOKUP(E289,$E$6:$H$6,4,0),"")</f>
        <v/>
      </c>
      <c r="G289" s="151">
        <f>COUNTIFS($E$6:$E$6,E289,$O$6:$O$6,O289)</f>
        <v>0</v>
      </c>
      <c r="H289" s="106"/>
      <c r="I289" s="108">
        <f>SUMIFS($I$6:$I$6,$E$6:$E$6,E289,$O$6:$O$6,O289)</f>
        <v>0</v>
      </c>
      <c r="J289" s="108">
        <f>SUMIFS($J$6:$J$6,$E$6:$E$6,E289,$O$6:$O$6,O289)</f>
        <v>0</v>
      </c>
      <c r="K289" s="108">
        <f>SUMIFS($K$6:$K$6,$E$6:$E$6,E289,$O$6:$O$6,O289)</f>
        <v>0</v>
      </c>
      <c r="L289" s="108">
        <f t="shared" si="29"/>
        <v>0</v>
      </c>
      <c r="M289" s="108">
        <f>SUMIFS($M$6:$M$6,$E$6:$E$6,E289,$O$6:$O$6,O289)</f>
        <v>0</v>
      </c>
      <c r="N289" s="108">
        <f>SUMIFS($N$6:$N$6,$E$6:$E$6,E289,$O$6:$O$6,O289)</f>
        <v>0</v>
      </c>
      <c r="O289" s="142" t="s">
        <v>71</v>
      </c>
    </row>
    <row r="290" spans="1:15" s="78" customFormat="1" ht="15" hidden="1" customHeight="1">
      <c r="A290" s="140"/>
      <c r="B290" s="74"/>
      <c r="C290" s="74"/>
      <c r="D290" s="141"/>
      <c r="E290" s="106"/>
      <c r="F290" s="106" t="str">
        <f>IFERROR(VLOOKUP(E290,$E$6:$H$6,4,0),"")</f>
        <v/>
      </c>
      <c r="G290" s="151">
        <f>COUNTIFS($E$6:$E$6,E290,$O$6:$O$6,O290)</f>
        <v>0</v>
      </c>
      <c r="H290" s="106"/>
      <c r="I290" s="108">
        <f>SUMIFS($I$6:$I$6,$E$6:$E$6,E290,$O$6:$O$6,O290)</f>
        <v>0</v>
      </c>
      <c r="J290" s="108">
        <f>SUMIFS($J$6:$J$6,$E$6:$E$6,E290,$O$6:$O$6,O290)</f>
        <v>0</v>
      </c>
      <c r="K290" s="108">
        <f>SUMIFS($K$6:$K$6,$E$6:$E$6,E290,$O$6:$O$6,O290)</f>
        <v>0</v>
      </c>
      <c r="L290" s="108">
        <f t="shared" si="29"/>
        <v>0</v>
      </c>
      <c r="M290" s="108">
        <f>SUMIFS($M$6:$M$6,$E$6:$E$6,E290,$O$6:$O$6,O290)</f>
        <v>0</v>
      </c>
      <c r="N290" s="108">
        <f>SUMIFS($N$6:$N$6,$E$6:$E$6,E290,$O$6:$O$6,O290)</f>
        <v>0</v>
      </c>
      <c r="O290" s="142" t="s">
        <v>71</v>
      </c>
    </row>
    <row r="291" spans="1:15" s="78" customFormat="1" ht="15" hidden="1" customHeight="1">
      <c r="A291" s="140"/>
      <c r="B291" s="74"/>
      <c r="C291" s="74"/>
      <c r="D291" s="141"/>
      <c r="E291" s="106"/>
      <c r="F291" s="106" t="str">
        <f>IFERROR(VLOOKUP(E291,$E$6:$H$6,4,0),"")</f>
        <v/>
      </c>
      <c r="G291" s="151">
        <f>COUNTIFS($E$6:$E$6,E291,$O$6:$O$6,O291)</f>
        <v>0</v>
      </c>
      <c r="H291" s="106"/>
      <c r="I291" s="108">
        <f>SUMIFS($I$6:$I$6,$E$6:$E$6,E291,$O$6:$O$6,O291)</f>
        <v>0</v>
      </c>
      <c r="J291" s="108">
        <f>SUMIFS($J$6:$J$6,$E$6:$E$6,E291,$O$6:$O$6,O291)</f>
        <v>0</v>
      </c>
      <c r="K291" s="108">
        <f>SUMIFS($K$6:$K$6,$E$6:$E$6,E291,$O$6:$O$6,O291)</f>
        <v>0</v>
      </c>
      <c r="L291" s="108">
        <f t="shared" si="29"/>
        <v>0</v>
      </c>
      <c r="M291" s="108">
        <f>SUMIFS($M$6:$M$6,$E$6:$E$6,E291,$O$6:$O$6,O291)</f>
        <v>0</v>
      </c>
      <c r="N291" s="108">
        <f>SUMIFS($N$6:$N$6,$E$6:$E$6,E291,$O$6:$O$6,O291)</f>
        <v>0</v>
      </c>
      <c r="O291" s="142" t="s">
        <v>71</v>
      </c>
    </row>
    <row r="292" spans="1:15" s="78" customFormat="1" ht="15" hidden="1" customHeight="1">
      <c r="A292" s="140"/>
      <c r="B292" s="74"/>
      <c r="C292" s="74"/>
      <c r="D292" s="141"/>
      <c r="E292" s="106"/>
      <c r="F292" s="106" t="str">
        <f>IFERROR(VLOOKUP(E292,$E$6:$H$6,4,0),"")</f>
        <v/>
      </c>
      <c r="G292" s="151">
        <f>COUNTIFS($E$6:$E$6,E292,$O$6:$O$6,O292)</f>
        <v>0</v>
      </c>
      <c r="H292" s="106"/>
      <c r="I292" s="108">
        <f>SUMIFS($I$6:$I$6,$E$6:$E$6,E292,$O$6:$O$6,O292)</f>
        <v>0</v>
      </c>
      <c r="J292" s="108">
        <f>SUMIFS($J$6:$J$6,$E$6:$E$6,E292,$O$6:$O$6,O292)</f>
        <v>0</v>
      </c>
      <c r="K292" s="108">
        <f>SUMIFS($K$6:$K$6,$E$6:$E$6,E292,$O$6:$O$6,O292)</f>
        <v>0</v>
      </c>
      <c r="L292" s="108">
        <f t="shared" si="29"/>
        <v>0</v>
      </c>
      <c r="M292" s="108">
        <f>SUMIFS($M$6:$M$6,$E$6:$E$6,E292,$O$6:$O$6,O292)</f>
        <v>0</v>
      </c>
      <c r="N292" s="108">
        <f>SUMIFS($N$6:$N$6,$E$6:$E$6,E292,$O$6:$O$6,O292)</f>
        <v>0</v>
      </c>
      <c r="O292" s="142" t="s">
        <v>71</v>
      </c>
    </row>
    <row r="293" spans="1:15" s="78" customFormat="1" ht="15" hidden="1" customHeight="1">
      <c r="A293" s="140"/>
      <c r="B293" s="74"/>
      <c r="C293" s="74"/>
      <c r="D293" s="141"/>
      <c r="E293" s="106"/>
      <c r="F293" s="106" t="str">
        <f>IFERROR(VLOOKUP(E293,$E$6:$H$6,4,0),"")</f>
        <v/>
      </c>
      <c r="G293" s="151">
        <f>COUNTIFS($E$6:$E$6,E293,$O$6:$O$6,O293)</f>
        <v>0</v>
      </c>
      <c r="H293" s="106"/>
      <c r="I293" s="108">
        <f>SUMIFS($I$6:$I$6,$E$6:$E$6,E293,$O$6:$O$6,O293)</f>
        <v>0</v>
      </c>
      <c r="J293" s="108">
        <f>SUMIFS($J$6:$J$6,$E$6:$E$6,E293,$O$6:$O$6,O293)</f>
        <v>0</v>
      </c>
      <c r="K293" s="108">
        <f>SUMIFS($K$6:$K$6,$E$6:$E$6,E293,$O$6:$O$6,O293)</f>
        <v>0</v>
      </c>
      <c r="L293" s="108">
        <f t="shared" si="29"/>
        <v>0</v>
      </c>
      <c r="M293" s="108">
        <f>SUMIFS($M$6:$M$6,$E$6:$E$6,E293,$O$6:$O$6,O293)</f>
        <v>0</v>
      </c>
      <c r="N293" s="108">
        <f>SUMIFS($N$6:$N$6,$E$6:$E$6,E293,$O$6:$O$6,O293)</f>
        <v>0</v>
      </c>
      <c r="O293" s="142" t="s">
        <v>71</v>
      </c>
    </row>
    <row r="294" spans="1:15" s="78" customFormat="1" ht="15" hidden="1" customHeight="1">
      <c r="A294" s="140"/>
      <c r="B294" s="74"/>
      <c r="C294" s="74"/>
      <c r="D294" s="141"/>
      <c r="E294" s="106"/>
      <c r="F294" s="106" t="str">
        <f>IFERROR(VLOOKUP(E294,$E$6:$H$6,4,0),"")</f>
        <v/>
      </c>
      <c r="G294" s="151">
        <f>COUNTIFS($E$6:$E$6,E294,$O$6:$O$6,O294)</f>
        <v>0</v>
      </c>
      <c r="H294" s="106"/>
      <c r="I294" s="108">
        <f>SUMIFS($I$6:$I$6,$E$6:$E$6,E294,$O$6:$O$6,O294)</f>
        <v>0</v>
      </c>
      <c r="J294" s="108">
        <f>SUMIFS($J$6:$J$6,$E$6:$E$6,E294,$O$6:$O$6,O294)</f>
        <v>0</v>
      </c>
      <c r="K294" s="108">
        <f>SUMIFS($K$6:$K$6,$E$6:$E$6,E294,$O$6:$O$6,O294)</f>
        <v>0</v>
      </c>
      <c r="L294" s="108">
        <f t="shared" si="29"/>
        <v>0</v>
      </c>
      <c r="M294" s="108">
        <f>SUMIFS($M$6:$M$6,$E$6:$E$6,E294,$O$6:$O$6,O294)</f>
        <v>0</v>
      </c>
      <c r="N294" s="108">
        <f>SUMIFS($N$6:$N$6,$E$6:$E$6,E294,$O$6:$O$6,O294)</f>
        <v>0</v>
      </c>
      <c r="O294" s="142" t="s">
        <v>71</v>
      </c>
    </row>
    <row r="295" spans="1:15" s="78" customFormat="1" ht="15" hidden="1" customHeight="1">
      <c r="A295" s="140"/>
      <c r="B295" s="74"/>
      <c r="C295" s="74"/>
      <c r="D295" s="141"/>
      <c r="E295" s="106"/>
      <c r="F295" s="106" t="str">
        <f>IFERROR(VLOOKUP(E295,$E$6:$H$6,4,0),"")</f>
        <v/>
      </c>
      <c r="G295" s="151">
        <f>COUNTIFS($E$6:$E$6,E295,$O$6:$O$6,O295)</f>
        <v>0</v>
      </c>
      <c r="H295" s="106"/>
      <c r="I295" s="108">
        <f>SUMIFS($I$6:$I$6,$E$6:$E$6,E295,$O$6:$O$6,O295)</f>
        <v>0</v>
      </c>
      <c r="J295" s="108">
        <f>SUMIFS($J$6:$J$6,$E$6:$E$6,E295,$O$6:$O$6,O295)</f>
        <v>0</v>
      </c>
      <c r="K295" s="108">
        <f>SUMIFS($K$6:$K$6,$E$6:$E$6,E295,$O$6:$O$6,O295)</f>
        <v>0</v>
      </c>
      <c r="L295" s="108">
        <f t="shared" si="29"/>
        <v>0</v>
      </c>
      <c r="M295" s="108">
        <f>SUMIFS($M$6:$M$6,$E$6:$E$6,E295,$O$6:$O$6,O295)</f>
        <v>0</v>
      </c>
      <c r="N295" s="108">
        <f>SUMIFS($N$6:$N$6,$E$6:$E$6,E295,$O$6:$O$6,O295)</f>
        <v>0</v>
      </c>
      <c r="O295" s="142" t="s">
        <v>71</v>
      </c>
    </row>
    <row r="296" spans="1:15" s="78" customFormat="1" ht="15" hidden="1" customHeight="1">
      <c r="A296" s="143"/>
      <c r="B296" s="144"/>
      <c r="C296" s="144"/>
      <c r="D296" s="145"/>
      <c r="E296" s="110"/>
      <c r="F296" s="110" t="str">
        <f>IFERROR(VLOOKUP(E296,$E$6:$H$6,4,0),"")</f>
        <v/>
      </c>
      <c r="G296" s="152">
        <f>COUNTIFS($E$6:$E$6,E296,$O$6:$O$6,O296)</f>
        <v>0</v>
      </c>
      <c r="H296" s="110"/>
      <c r="I296" s="112">
        <f>SUMIFS($I$6:$I$6,$E$6:$E$6,E296,$O$6:$O$6,O296)</f>
        <v>0</v>
      </c>
      <c r="J296" s="112">
        <f>SUMIFS($J$6:$J$6,$E$6:$E$6,E296,$O$6:$O$6,O296)</f>
        <v>0</v>
      </c>
      <c r="K296" s="112">
        <f>SUMIFS($K$6:$K$6,$E$6:$E$6,E296,$O$6:$O$6,O296)</f>
        <v>0</v>
      </c>
      <c r="L296" s="112">
        <f t="shared" si="29"/>
        <v>0</v>
      </c>
      <c r="M296" s="112">
        <f>SUMIFS($M$6:$M$6,$E$6:$E$6,E296,$O$6:$O$6,O296)</f>
        <v>0</v>
      </c>
      <c r="N296" s="112">
        <f>SUMIFS($N$6:$N$6,$E$6:$E$6,E296,$O$6:$O$6,O296)</f>
        <v>0</v>
      </c>
      <c r="O296" s="146" t="s">
        <v>71</v>
      </c>
    </row>
    <row r="297" spans="1:15" s="78" customFormat="1" ht="20.100000000000001" hidden="1" customHeight="1">
      <c r="A297" s="114"/>
      <c r="B297" s="115"/>
      <c r="C297" s="115"/>
      <c r="D297" s="116"/>
      <c r="E297" s="153"/>
      <c r="F297" s="118" t="str">
        <f>IFERROR(VLOOKUP(E297,$E$6:$H$6,4,0),"")</f>
        <v/>
      </c>
      <c r="G297" s="119">
        <f>SUM(G280:G296)</f>
        <v>0</v>
      </c>
      <c r="H297" s="118"/>
      <c r="I297" s="120">
        <f t="shared" ref="I297:N297" si="32">SUM(I280:I296)</f>
        <v>0</v>
      </c>
      <c r="J297" s="120">
        <f t="shared" si="32"/>
        <v>0</v>
      </c>
      <c r="K297" s="120">
        <f t="shared" si="32"/>
        <v>0</v>
      </c>
      <c r="L297" s="120">
        <f t="shared" si="29"/>
        <v>0</v>
      </c>
      <c r="M297" s="120">
        <f t="shared" si="32"/>
        <v>0</v>
      </c>
      <c r="N297" s="120">
        <f t="shared" si="32"/>
        <v>0</v>
      </c>
      <c r="O297" s="154"/>
    </row>
    <row r="298" spans="1:15" s="78" customFormat="1" ht="15" hidden="1" customHeight="1">
      <c r="A298" s="155" t="s">
        <v>49</v>
      </c>
      <c r="B298" s="156"/>
      <c r="C298" s="156"/>
      <c r="D298" s="157"/>
      <c r="E298" s="158"/>
      <c r="F298" s="158" t="str">
        <f>IFERROR(VLOOKUP(E298,$E$6:$H$6,4,0),"")</f>
        <v/>
      </c>
      <c r="G298" s="150">
        <f>COUNTIFS($E$6:$E$6,E298,$O$6:$O$6,O298)</f>
        <v>0</v>
      </c>
      <c r="H298" s="100"/>
      <c r="I298" s="101">
        <f>SUMIFS($I$6:$I$6,$E$6:$E$6,E298,$O$6:$O$6,O298)</f>
        <v>0</v>
      </c>
      <c r="J298" s="101">
        <f>SUMIFS($J$6:$J$6,$E$6:$E$6,E298,$O$6:$O$6,O298)</f>
        <v>0</v>
      </c>
      <c r="K298" s="101">
        <f>SUMIFS($K$6:$K$6,$E$6:$E$6,E298,$O$6:$O$6,O298)</f>
        <v>0</v>
      </c>
      <c r="L298" s="101">
        <f t="shared" si="29"/>
        <v>0</v>
      </c>
      <c r="M298" s="101">
        <f>SUMIFS($M$6:$M$6,$E$6:$E$6,E298,$O$6:$O$6,O298)</f>
        <v>0</v>
      </c>
      <c r="N298" s="101">
        <f>SUMIFS($N$6:$N$6,$E$6:$E$6,E298,$O$6:$O$6,O298)</f>
        <v>0</v>
      </c>
      <c r="O298" s="134" t="s">
        <v>72</v>
      </c>
    </row>
    <row r="299" spans="1:15" s="78" customFormat="1" ht="15" hidden="1" customHeight="1">
      <c r="A299" s="140"/>
      <c r="B299" s="74"/>
      <c r="C299" s="74"/>
      <c r="D299" s="141"/>
      <c r="E299" s="106"/>
      <c r="F299" s="106" t="str">
        <f>IFERROR(VLOOKUP(E299,$E$6:$H$6,4,0),"")</f>
        <v/>
      </c>
      <c r="G299" s="150">
        <f>COUNTIFS($E$6:$E$6,E299,$O$6:$O$6,O299)</f>
        <v>0</v>
      </c>
      <c r="H299" s="106"/>
      <c r="I299" s="101">
        <f>SUMIFS($I$6:$I$6,$E$6:$E$6,E299,$O$6:$O$6,O299)</f>
        <v>0</v>
      </c>
      <c r="J299" s="101">
        <f>SUMIFS($J$6:$J$6,$E$6:$E$6,E299,$O$6:$O$6,O299)</f>
        <v>0</v>
      </c>
      <c r="K299" s="101">
        <f>SUMIFS($K$6:$K$6,$E$6:$E$6,E299,$O$6:$O$6,O299)</f>
        <v>0</v>
      </c>
      <c r="L299" s="101">
        <f t="shared" si="29"/>
        <v>0</v>
      </c>
      <c r="M299" s="101">
        <f>SUMIFS($M$6:$M$6,$E$6:$E$6,E299,$O$6:$O$6,O299)</f>
        <v>0</v>
      </c>
      <c r="N299" s="101">
        <f>SUMIFS($N$6:$N$6,$E$6:$E$6,E299,$O$6:$O$6,O299)</f>
        <v>0</v>
      </c>
      <c r="O299" s="142" t="s">
        <v>72</v>
      </c>
    </row>
    <row r="300" spans="1:15" s="78" customFormat="1" ht="15" hidden="1" customHeight="1">
      <c r="A300" s="140"/>
      <c r="B300" s="74"/>
      <c r="C300" s="74"/>
      <c r="D300" s="141"/>
      <c r="E300" s="106"/>
      <c r="F300" s="106" t="str">
        <f>IFERROR(VLOOKUP(E300,$E$6:$H$6,4,0),"")</f>
        <v/>
      </c>
      <c r="G300" s="150">
        <f>COUNTIFS($E$6:$E$6,E300,$O$6:$O$6,O300)</f>
        <v>0</v>
      </c>
      <c r="H300" s="106"/>
      <c r="I300" s="101">
        <f>SUMIFS($I$6:$I$6,$E$6:$E$6,E300,$O$6:$O$6,O300)</f>
        <v>0</v>
      </c>
      <c r="J300" s="101">
        <f>SUMIFS($J$6:$J$6,$E$6:$E$6,E300,$O$6:$O$6,O300)</f>
        <v>0</v>
      </c>
      <c r="K300" s="101">
        <f>SUMIFS($K$6:$K$6,$E$6:$E$6,E300,$O$6:$O$6,O300)</f>
        <v>0</v>
      </c>
      <c r="L300" s="101">
        <f t="shared" si="29"/>
        <v>0</v>
      </c>
      <c r="M300" s="101">
        <f>SUMIFS($M$6:$M$6,$E$6:$E$6,E300,$O$6:$O$6,O300)</f>
        <v>0</v>
      </c>
      <c r="N300" s="101">
        <f>SUMIFS($N$6:$N$6,$E$6:$E$6,E300,$O$6:$O$6,O300)</f>
        <v>0</v>
      </c>
      <c r="O300" s="142" t="s">
        <v>72</v>
      </c>
    </row>
    <row r="301" spans="1:15" s="78" customFormat="1" ht="15" hidden="1" customHeight="1">
      <c r="A301" s="140"/>
      <c r="B301" s="74"/>
      <c r="C301" s="74"/>
      <c r="D301" s="141"/>
      <c r="E301" s="106"/>
      <c r="F301" s="106" t="str">
        <f>IFERROR(VLOOKUP(E301,$E$6:$H$6,4,0),"")</f>
        <v/>
      </c>
      <c r="G301" s="150">
        <f>COUNTIFS($E$6:$E$6,E301,$O$6:$O$6,O301)</f>
        <v>0</v>
      </c>
      <c r="H301" s="106"/>
      <c r="I301" s="101">
        <f>SUMIFS($I$6:$I$6,$E$6:$E$6,E301,$O$6:$O$6,O301)</f>
        <v>0</v>
      </c>
      <c r="J301" s="101">
        <f>SUMIFS($J$6:$J$6,$E$6:$E$6,E301,$O$6:$O$6,O301)</f>
        <v>0</v>
      </c>
      <c r="K301" s="101">
        <f>SUMIFS($K$6:$K$6,$E$6:$E$6,E301,$O$6:$O$6,O301)</f>
        <v>0</v>
      </c>
      <c r="L301" s="101">
        <f t="shared" si="29"/>
        <v>0</v>
      </c>
      <c r="M301" s="101">
        <f>SUMIFS($M$6:$M$6,$E$6:$E$6,E301,$O$6:$O$6,O301)</f>
        <v>0</v>
      </c>
      <c r="N301" s="101">
        <f>SUMIFS($N$6:$N$6,$E$6:$E$6,E301,$O$6:$O$6,O301)</f>
        <v>0</v>
      </c>
      <c r="O301" s="142" t="s">
        <v>72</v>
      </c>
    </row>
    <row r="302" spans="1:15" s="78" customFormat="1" ht="15" hidden="1" customHeight="1">
      <c r="A302" s="140"/>
      <c r="B302" s="74"/>
      <c r="C302" s="74"/>
      <c r="D302" s="141"/>
      <c r="E302" s="106"/>
      <c r="F302" s="106" t="str">
        <f>IFERROR(VLOOKUP(E302,$E$6:$H$6,4,0),"")</f>
        <v/>
      </c>
      <c r="G302" s="150">
        <f>COUNTIFS($E$6:$E$6,E302,$O$6:$O$6,O302)</f>
        <v>0</v>
      </c>
      <c r="H302" s="106"/>
      <c r="I302" s="101">
        <f>SUMIFS($I$6:$I$6,$E$6:$E$6,E302,$O$6:$O$6,O302)</f>
        <v>0</v>
      </c>
      <c r="J302" s="101">
        <f>SUMIFS($J$6:$J$6,$E$6:$E$6,E302,$O$6:$O$6,O302)</f>
        <v>0</v>
      </c>
      <c r="K302" s="101">
        <f>SUMIFS($K$6:$K$6,$E$6:$E$6,E302,$O$6:$O$6,O302)</f>
        <v>0</v>
      </c>
      <c r="L302" s="101">
        <f t="shared" si="29"/>
        <v>0</v>
      </c>
      <c r="M302" s="101">
        <f>SUMIFS($M$6:$M$6,$E$6:$E$6,E302,$O$6:$O$6,O302)</f>
        <v>0</v>
      </c>
      <c r="N302" s="101">
        <f>SUMIFS($N$6:$N$6,$E$6:$E$6,E302,$O$6:$O$6,O302)</f>
        <v>0</v>
      </c>
      <c r="O302" s="142" t="s">
        <v>72</v>
      </c>
    </row>
    <row r="303" spans="1:15" s="78" customFormat="1" ht="15" hidden="1" customHeight="1">
      <c r="A303" s="140"/>
      <c r="B303" s="74"/>
      <c r="C303" s="74"/>
      <c r="D303" s="141"/>
      <c r="E303" s="106"/>
      <c r="F303" s="106" t="str">
        <f>IFERROR(VLOOKUP(E303,$E$6:$H$6,4,0),"")</f>
        <v/>
      </c>
      <c r="G303" s="150">
        <f>COUNTIFS($E$6:$E$6,E303,$O$6:$O$6,O303)</f>
        <v>0</v>
      </c>
      <c r="H303" s="106"/>
      <c r="I303" s="101">
        <f>SUMIFS($I$6:$I$6,$E$6:$E$6,E303,$O$6:$O$6,O303)</f>
        <v>0</v>
      </c>
      <c r="J303" s="101">
        <f>SUMIFS($J$6:$J$6,$E$6:$E$6,E303,$O$6:$O$6,O303)</f>
        <v>0</v>
      </c>
      <c r="K303" s="101">
        <f>SUMIFS($K$6:$K$6,$E$6:$E$6,E303,$O$6:$O$6,O303)</f>
        <v>0</v>
      </c>
      <c r="L303" s="101">
        <f t="shared" si="29"/>
        <v>0</v>
      </c>
      <c r="M303" s="101">
        <f>SUMIFS($M$6:$M$6,$E$6:$E$6,E303,$O$6:$O$6,O303)</f>
        <v>0</v>
      </c>
      <c r="N303" s="101">
        <f>SUMIFS($N$6:$N$6,$E$6:$E$6,E303,$O$6:$O$6,O303)</f>
        <v>0</v>
      </c>
      <c r="O303" s="142" t="s">
        <v>72</v>
      </c>
    </row>
    <row r="304" spans="1:15" s="78" customFormat="1" ht="15" hidden="1" customHeight="1">
      <c r="A304" s="140"/>
      <c r="B304" s="74"/>
      <c r="C304" s="74"/>
      <c r="D304" s="141"/>
      <c r="E304" s="106"/>
      <c r="F304" s="106" t="str">
        <f>IFERROR(VLOOKUP(E304,$E$6:$H$6,4,0),"")</f>
        <v/>
      </c>
      <c r="G304" s="150">
        <f>COUNTIFS($E$6:$E$6,E304,$O$6:$O$6,O304)</f>
        <v>0</v>
      </c>
      <c r="H304" s="106"/>
      <c r="I304" s="101">
        <f>SUMIFS($I$6:$I$6,$E$6:$E$6,E304,$O$6:$O$6,O304)</f>
        <v>0</v>
      </c>
      <c r="J304" s="101">
        <f>SUMIFS($J$6:$J$6,$E$6:$E$6,E304,$O$6:$O$6,O304)</f>
        <v>0</v>
      </c>
      <c r="K304" s="101">
        <f>SUMIFS($K$6:$K$6,$E$6:$E$6,E304,$O$6:$O$6,O304)</f>
        <v>0</v>
      </c>
      <c r="L304" s="101">
        <f t="shared" si="29"/>
        <v>0</v>
      </c>
      <c r="M304" s="101">
        <f>SUMIFS($M$6:$M$6,$E$6:$E$6,E304,$O$6:$O$6,O304)</f>
        <v>0</v>
      </c>
      <c r="N304" s="101">
        <f>SUMIFS($N$6:$N$6,$E$6:$E$6,E304,$O$6:$O$6,O304)</f>
        <v>0</v>
      </c>
      <c r="O304" s="142" t="s">
        <v>72</v>
      </c>
    </row>
    <row r="305" spans="1:15" s="78" customFormat="1" ht="15" hidden="1" customHeight="1">
      <c r="A305" s="140"/>
      <c r="B305" s="74"/>
      <c r="C305" s="74"/>
      <c r="D305" s="141"/>
      <c r="E305" s="106"/>
      <c r="F305" s="106" t="str">
        <f>IFERROR(VLOOKUP(E305,$E$6:$H$6,4,0),"")</f>
        <v/>
      </c>
      <c r="G305" s="150">
        <f>COUNTIFS($E$6:$E$6,E305,$O$6:$O$6,O305)</f>
        <v>0</v>
      </c>
      <c r="H305" s="106"/>
      <c r="I305" s="101">
        <f>SUMIFS($I$6:$I$6,$E$6:$E$6,E305,$O$6:$O$6,O305)</f>
        <v>0</v>
      </c>
      <c r="J305" s="101">
        <f>SUMIFS($J$6:$J$6,$E$6:$E$6,E305,$O$6:$O$6,O305)</f>
        <v>0</v>
      </c>
      <c r="K305" s="101">
        <f>SUMIFS($K$6:$K$6,$E$6:$E$6,E305,$O$6:$O$6,O305)</f>
        <v>0</v>
      </c>
      <c r="L305" s="101">
        <f t="shared" si="29"/>
        <v>0</v>
      </c>
      <c r="M305" s="101">
        <f>SUMIFS($M$6:$M$6,$E$6:$E$6,E305,$O$6:$O$6,O305)</f>
        <v>0</v>
      </c>
      <c r="N305" s="101">
        <f>SUMIFS($N$6:$N$6,$E$6:$E$6,E305,$O$6:$O$6,O305)</f>
        <v>0</v>
      </c>
      <c r="O305" s="142" t="s">
        <v>72</v>
      </c>
    </row>
    <row r="306" spans="1:15" s="78" customFormat="1" ht="15" hidden="1" customHeight="1">
      <c r="A306" s="140"/>
      <c r="B306" s="74"/>
      <c r="C306" s="74"/>
      <c r="D306" s="141"/>
      <c r="E306" s="106"/>
      <c r="F306" s="106" t="str">
        <f>IFERROR(VLOOKUP(E306,$E$6:$H$6,4,0),"")</f>
        <v/>
      </c>
      <c r="G306" s="150">
        <f>COUNTIFS($E$6:$E$6,E306,$O$6:$O$6,O306)</f>
        <v>0</v>
      </c>
      <c r="H306" s="106"/>
      <c r="I306" s="101">
        <f>SUMIFS($I$6:$I$6,$E$6:$E$6,E306,$O$6:$O$6,O306)</f>
        <v>0</v>
      </c>
      <c r="J306" s="101">
        <f>SUMIFS($J$6:$J$6,$E$6:$E$6,E306,$O$6:$O$6,O306)</f>
        <v>0</v>
      </c>
      <c r="K306" s="101">
        <f>SUMIFS($K$6:$K$6,$E$6:$E$6,E306,$O$6:$O$6,O306)</f>
        <v>0</v>
      </c>
      <c r="L306" s="101">
        <f t="shared" si="29"/>
        <v>0</v>
      </c>
      <c r="M306" s="101">
        <f>SUMIFS($M$6:$M$6,$E$6:$E$6,E306,$O$6:$O$6,O306)</f>
        <v>0</v>
      </c>
      <c r="N306" s="101">
        <f>SUMIFS($N$6:$N$6,$E$6:$E$6,E306,$O$6:$O$6,O306)</f>
        <v>0</v>
      </c>
      <c r="O306" s="142" t="s">
        <v>72</v>
      </c>
    </row>
    <row r="307" spans="1:15" s="78" customFormat="1" ht="15" hidden="1" customHeight="1">
      <c r="A307" s="140"/>
      <c r="B307" s="74"/>
      <c r="C307" s="74"/>
      <c r="D307" s="141"/>
      <c r="E307" s="106"/>
      <c r="F307" s="106" t="str">
        <f>IFERROR(VLOOKUP(E307,$E$6:$H$6,4,0),"")</f>
        <v/>
      </c>
      <c r="G307" s="150">
        <f>COUNTIFS($E$6:$E$6,E307,$O$6:$O$6,O307)</f>
        <v>0</v>
      </c>
      <c r="H307" s="106"/>
      <c r="I307" s="101">
        <f>SUMIFS($I$6:$I$6,$E$6:$E$6,E307,$O$6:$O$6,O307)</f>
        <v>0</v>
      </c>
      <c r="J307" s="101">
        <f>SUMIFS($J$6:$J$6,$E$6:$E$6,E307,$O$6:$O$6,O307)</f>
        <v>0</v>
      </c>
      <c r="K307" s="101">
        <f>SUMIFS($K$6:$K$6,$E$6:$E$6,E307,$O$6:$O$6,O307)</f>
        <v>0</v>
      </c>
      <c r="L307" s="101">
        <f t="shared" si="29"/>
        <v>0</v>
      </c>
      <c r="M307" s="101">
        <f>SUMIFS($M$6:$M$6,$E$6:$E$6,E307,$O$6:$O$6,O307)</f>
        <v>0</v>
      </c>
      <c r="N307" s="101">
        <f>SUMIFS($N$6:$N$6,$E$6:$E$6,E307,$O$6:$O$6,O307)</f>
        <v>0</v>
      </c>
      <c r="O307" s="142" t="s">
        <v>72</v>
      </c>
    </row>
    <row r="308" spans="1:15" s="78" customFormat="1" ht="15" hidden="1" customHeight="1">
      <c r="A308" s="140"/>
      <c r="B308" s="74"/>
      <c r="C308" s="74"/>
      <c r="D308" s="141"/>
      <c r="E308" s="106"/>
      <c r="F308" s="106" t="str">
        <f>IFERROR(VLOOKUP(E308,$E$6:$H$6,4,0),"")</f>
        <v/>
      </c>
      <c r="G308" s="150">
        <f>COUNTIFS($E$6:$E$6,E308,$O$6:$O$6,O308)</f>
        <v>0</v>
      </c>
      <c r="H308" s="106"/>
      <c r="I308" s="101">
        <f>SUMIFS($I$6:$I$6,$E$6:$E$6,E308,$O$6:$O$6,O308)</f>
        <v>0</v>
      </c>
      <c r="J308" s="101">
        <f>SUMIFS($J$6:$J$6,$E$6:$E$6,E308,$O$6:$O$6,O308)</f>
        <v>0</v>
      </c>
      <c r="K308" s="101">
        <f>SUMIFS($K$6:$K$6,$E$6:$E$6,E308,$O$6:$O$6,O308)</f>
        <v>0</v>
      </c>
      <c r="L308" s="101">
        <f t="shared" si="29"/>
        <v>0</v>
      </c>
      <c r="M308" s="101">
        <f>SUMIFS($M$6:$M$6,$E$6:$E$6,E308,$O$6:$O$6,O308)</f>
        <v>0</v>
      </c>
      <c r="N308" s="101">
        <f>SUMIFS($N$6:$N$6,$E$6:$E$6,E308,$O$6:$O$6,O308)</f>
        <v>0</v>
      </c>
      <c r="O308" s="142" t="s">
        <v>72</v>
      </c>
    </row>
    <row r="309" spans="1:15" s="78" customFormat="1" ht="15" hidden="1" customHeight="1">
      <c r="A309" s="140"/>
      <c r="B309" s="74"/>
      <c r="C309" s="74"/>
      <c r="D309" s="141"/>
      <c r="E309" s="106"/>
      <c r="F309" s="106" t="str">
        <f>IFERROR(VLOOKUP(E309,$E$6:$H$6,4,0),"")</f>
        <v/>
      </c>
      <c r="G309" s="150">
        <f>COUNTIFS($E$6:$E$6,E309,$O$6:$O$6,O309)</f>
        <v>0</v>
      </c>
      <c r="H309" s="106"/>
      <c r="I309" s="101">
        <f>SUMIFS($I$6:$I$6,$E$6:$E$6,E309,$O$6:$O$6,O309)</f>
        <v>0</v>
      </c>
      <c r="J309" s="101">
        <f>SUMIFS($J$6:$J$6,$E$6:$E$6,E309,$O$6:$O$6,O309)</f>
        <v>0</v>
      </c>
      <c r="K309" s="101">
        <f>SUMIFS($K$6:$K$6,$E$6:$E$6,E309,$O$6:$O$6,O309)</f>
        <v>0</v>
      </c>
      <c r="L309" s="101">
        <f t="shared" si="29"/>
        <v>0</v>
      </c>
      <c r="M309" s="101">
        <f>SUMIFS($M$6:$M$6,$E$6:$E$6,E309,$O$6:$O$6,O309)</f>
        <v>0</v>
      </c>
      <c r="N309" s="101">
        <f>SUMIFS($N$6:$N$6,$E$6:$E$6,E309,$O$6:$O$6,O309)</f>
        <v>0</v>
      </c>
      <c r="O309" s="142" t="s">
        <v>72</v>
      </c>
    </row>
    <row r="310" spans="1:15" s="78" customFormat="1" ht="15" hidden="1" customHeight="1">
      <c r="A310" s="140"/>
      <c r="B310" s="74"/>
      <c r="C310" s="74"/>
      <c r="D310" s="141"/>
      <c r="E310" s="106"/>
      <c r="F310" s="106" t="str">
        <f>IFERROR(VLOOKUP(E310,$E$6:$H$6,4,0),"")</f>
        <v/>
      </c>
      <c r="G310" s="150">
        <f>COUNTIFS($E$6:$E$6,E310,$O$6:$O$6,O310)</f>
        <v>0</v>
      </c>
      <c r="H310" s="106"/>
      <c r="I310" s="101">
        <f>SUMIFS($I$6:$I$6,$E$6:$E$6,E310,$O$6:$O$6,O310)</f>
        <v>0</v>
      </c>
      <c r="J310" s="101">
        <f>SUMIFS($J$6:$J$6,$E$6:$E$6,E310,$O$6:$O$6,O310)</f>
        <v>0</v>
      </c>
      <c r="K310" s="101">
        <f>SUMIFS($K$6:$K$6,$E$6:$E$6,E310,$O$6:$O$6,O310)</f>
        <v>0</v>
      </c>
      <c r="L310" s="101">
        <f t="shared" si="29"/>
        <v>0</v>
      </c>
      <c r="M310" s="101">
        <f>SUMIFS($M$6:$M$6,$E$6:$E$6,E310,$O$6:$O$6,O310)</f>
        <v>0</v>
      </c>
      <c r="N310" s="101">
        <f>SUMIFS($N$6:$N$6,$E$6:$E$6,E310,$O$6:$O$6,O310)</f>
        <v>0</v>
      </c>
      <c r="O310" s="142" t="s">
        <v>72</v>
      </c>
    </row>
    <row r="311" spans="1:15" s="78" customFormat="1" ht="15" hidden="1" customHeight="1">
      <c r="A311" s="140"/>
      <c r="B311" s="74"/>
      <c r="C311" s="74"/>
      <c r="D311" s="141"/>
      <c r="E311" s="106"/>
      <c r="F311" s="106" t="str">
        <f>IFERROR(VLOOKUP(E311,$E$6:$H$6,4,0),"")</f>
        <v/>
      </c>
      <c r="G311" s="150">
        <f>COUNTIFS($E$6:$E$6,E311,$O$6:$O$6,O311)</f>
        <v>0</v>
      </c>
      <c r="H311" s="106"/>
      <c r="I311" s="101">
        <f>SUMIFS($I$6:$I$6,$E$6:$E$6,E311,$O$6:$O$6,O311)</f>
        <v>0</v>
      </c>
      <c r="J311" s="101">
        <f>SUMIFS($J$6:$J$6,$E$6:$E$6,E311,$O$6:$O$6,O311)</f>
        <v>0</v>
      </c>
      <c r="K311" s="101">
        <f>SUMIFS($K$6:$K$6,$E$6:$E$6,E311,$O$6:$O$6,O311)</f>
        <v>0</v>
      </c>
      <c r="L311" s="101">
        <f t="shared" si="29"/>
        <v>0</v>
      </c>
      <c r="M311" s="101">
        <f>SUMIFS($M$6:$M$6,$E$6:$E$6,E311,$O$6:$O$6,O311)</f>
        <v>0</v>
      </c>
      <c r="N311" s="101">
        <f>SUMIFS($N$6:$N$6,$E$6:$E$6,E311,$O$6:$O$6,O311)</f>
        <v>0</v>
      </c>
      <c r="O311" s="142" t="s">
        <v>72</v>
      </c>
    </row>
    <row r="312" spans="1:15" s="78" customFormat="1" ht="15" hidden="1" customHeight="1">
      <c r="A312" s="140"/>
      <c r="B312" s="74"/>
      <c r="C312" s="74"/>
      <c r="D312" s="141"/>
      <c r="E312" s="106"/>
      <c r="F312" s="106" t="str">
        <f>IFERROR(VLOOKUP(E312,$E$6:$H$6,4,0),"")</f>
        <v/>
      </c>
      <c r="G312" s="150">
        <f>COUNTIFS($E$6:$E$6,E312,$O$6:$O$6,O312)</f>
        <v>0</v>
      </c>
      <c r="H312" s="106"/>
      <c r="I312" s="101">
        <f>SUMIFS($I$6:$I$6,$E$6:$E$6,E312,$O$6:$O$6,O312)</f>
        <v>0</v>
      </c>
      <c r="J312" s="101">
        <f>SUMIFS($J$6:$J$6,$E$6:$E$6,E312,$O$6:$O$6,O312)</f>
        <v>0</v>
      </c>
      <c r="K312" s="101">
        <f>SUMIFS($K$6:$K$6,$E$6:$E$6,E312,$O$6:$O$6,O312)</f>
        <v>0</v>
      </c>
      <c r="L312" s="101">
        <f t="shared" si="29"/>
        <v>0</v>
      </c>
      <c r="M312" s="101">
        <f>SUMIFS($M$6:$M$6,$E$6:$E$6,E312,$O$6:$O$6,O312)</f>
        <v>0</v>
      </c>
      <c r="N312" s="101">
        <f>SUMIFS($N$6:$N$6,$E$6:$E$6,E312,$O$6:$O$6,O312)</f>
        <v>0</v>
      </c>
      <c r="O312" s="142" t="s">
        <v>72</v>
      </c>
    </row>
    <row r="313" spans="1:15" s="78" customFormat="1" ht="15" hidden="1" customHeight="1">
      <c r="A313" s="140"/>
      <c r="B313" s="74"/>
      <c r="C313" s="74"/>
      <c r="D313" s="141"/>
      <c r="E313" s="106"/>
      <c r="F313" s="106" t="str">
        <f>IFERROR(VLOOKUP(E313,$E$6:$H$6,4,0),"")</f>
        <v/>
      </c>
      <c r="G313" s="150">
        <f>COUNTIFS($E$6:$E$6,E313,$O$6:$O$6,O313)</f>
        <v>0</v>
      </c>
      <c r="H313" s="106"/>
      <c r="I313" s="101">
        <f>SUMIFS($I$6:$I$6,$E$6:$E$6,E313,$O$6:$O$6,O313)</f>
        <v>0</v>
      </c>
      <c r="J313" s="101">
        <f>SUMIFS($J$6:$J$6,$E$6:$E$6,E313,$O$6:$O$6,O313)</f>
        <v>0</v>
      </c>
      <c r="K313" s="101">
        <f>SUMIFS($K$6:$K$6,$E$6:$E$6,E313,$O$6:$O$6,O313)</f>
        <v>0</v>
      </c>
      <c r="L313" s="101">
        <f t="shared" si="29"/>
        <v>0</v>
      </c>
      <c r="M313" s="101">
        <f>SUMIFS($M$6:$M$6,$E$6:$E$6,E313,$O$6:$O$6,O313)</f>
        <v>0</v>
      </c>
      <c r="N313" s="101">
        <f>SUMIFS($N$6:$N$6,$E$6:$E$6,E313,$O$6:$O$6,O313)</f>
        <v>0</v>
      </c>
      <c r="O313" s="142" t="s">
        <v>72</v>
      </c>
    </row>
    <row r="314" spans="1:15" s="78" customFormat="1" ht="15" hidden="1" customHeight="1">
      <c r="A314" s="140"/>
      <c r="B314" s="74"/>
      <c r="C314" s="74"/>
      <c r="D314" s="141"/>
      <c r="E314" s="106"/>
      <c r="F314" s="106" t="str">
        <f>IFERROR(VLOOKUP(E314,$E$6:$H$6,4,0),"")</f>
        <v/>
      </c>
      <c r="G314" s="150">
        <f>COUNTIFS($E$6:$E$6,E314,$O$6:$O$6,O314)</f>
        <v>0</v>
      </c>
      <c r="H314" s="106"/>
      <c r="I314" s="101">
        <f>SUMIFS($I$6:$I$6,$E$6:$E$6,E314,$O$6:$O$6,O314)</f>
        <v>0</v>
      </c>
      <c r="J314" s="101">
        <f>SUMIFS($J$6:$J$6,$E$6:$E$6,E314,$O$6:$O$6,O314)</f>
        <v>0</v>
      </c>
      <c r="K314" s="101">
        <f>SUMIFS($K$6:$K$6,$E$6:$E$6,E314,$O$6:$O$6,O314)</f>
        <v>0</v>
      </c>
      <c r="L314" s="101">
        <f t="shared" si="29"/>
        <v>0</v>
      </c>
      <c r="M314" s="101">
        <f>SUMIFS($M$6:$M$6,$E$6:$E$6,E314,$O$6:$O$6,O314)</f>
        <v>0</v>
      </c>
      <c r="N314" s="101">
        <f>SUMIFS($N$6:$N$6,$E$6:$E$6,E314,$O$6:$O$6,O314)</f>
        <v>0</v>
      </c>
      <c r="O314" s="142" t="s">
        <v>72</v>
      </c>
    </row>
    <row r="315" spans="1:15" s="78" customFormat="1" ht="15" hidden="1" customHeight="1">
      <c r="A315" s="140"/>
      <c r="B315" s="74"/>
      <c r="C315" s="74"/>
      <c r="D315" s="141"/>
      <c r="E315" s="106"/>
      <c r="F315" s="106" t="str">
        <f>IFERROR(VLOOKUP(E315,$E$6:$H$6,4,0),"")</f>
        <v/>
      </c>
      <c r="G315" s="150">
        <f>COUNTIFS($E$6:$E$6,E315,$O$6:$O$6,O315)</f>
        <v>0</v>
      </c>
      <c r="H315" s="106"/>
      <c r="I315" s="101">
        <f>SUMIFS($I$6:$I$6,$E$6:$E$6,E315,$O$6:$O$6,O315)</f>
        <v>0</v>
      </c>
      <c r="J315" s="101">
        <f>SUMIFS($J$6:$J$6,$E$6:$E$6,E315,$O$6:$O$6,O315)</f>
        <v>0</v>
      </c>
      <c r="K315" s="101">
        <f>SUMIFS($K$6:$K$6,$E$6:$E$6,E315,$O$6:$O$6,O315)</f>
        <v>0</v>
      </c>
      <c r="L315" s="101">
        <f t="shared" si="29"/>
        <v>0</v>
      </c>
      <c r="M315" s="101">
        <f>SUMIFS($M$6:$M$6,$E$6:$E$6,E315,$O$6:$O$6,O315)</f>
        <v>0</v>
      </c>
      <c r="N315" s="101">
        <f>SUMIFS($N$6:$N$6,$E$6:$E$6,E315,$O$6:$O$6,O315)</f>
        <v>0</v>
      </c>
      <c r="O315" s="142" t="s">
        <v>72</v>
      </c>
    </row>
    <row r="316" spans="1:15" s="78" customFormat="1" ht="15" hidden="1" customHeight="1">
      <c r="A316" s="143"/>
      <c r="B316" s="144"/>
      <c r="C316" s="144"/>
      <c r="D316" s="145"/>
      <c r="E316" s="110"/>
      <c r="F316" s="110" t="str">
        <f>IFERROR(VLOOKUP(E316,$E$6:$H$6,4,0),"")</f>
        <v/>
      </c>
      <c r="G316" s="160">
        <f>COUNTIFS($E$6:$E$6,E316,$O$6:$O$6,O316)</f>
        <v>0</v>
      </c>
      <c r="H316" s="110"/>
      <c r="I316" s="159">
        <f>SUMIFS($I$6:$I$6,$E$6:$E$6,E316,$O$6:$O$6,O316)</f>
        <v>0</v>
      </c>
      <c r="J316" s="159">
        <f>SUMIFS($J$6:$J$6,$E$6:$E$6,E316,$O$6:$O$6,O316)</f>
        <v>0</v>
      </c>
      <c r="K316" s="159">
        <f>SUMIFS($K$6:$K$6,$E$6:$E$6,E316,$O$6:$O$6,O316)</f>
        <v>0</v>
      </c>
      <c r="L316" s="159">
        <f t="shared" si="29"/>
        <v>0</v>
      </c>
      <c r="M316" s="159">
        <f>SUMIFS($M$6:$M$6,$E$6:$E$6,E316,$O$6:$O$6,O316)</f>
        <v>0</v>
      </c>
      <c r="N316" s="159">
        <f>SUMIFS($N$6:$N$6,$E$6:$E$6,E316,$O$6:$O$6,O316)</f>
        <v>0</v>
      </c>
      <c r="O316" s="146" t="s">
        <v>72</v>
      </c>
    </row>
    <row r="317" spans="1:15" s="78" customFormat="1" ht="20.100000000000001" hidden="1" customHeight="1">
      <c r="A317" s="114"/>
      <c r="B317" s="115"/>
      <c r="C317" s="115"/>
      <c r="D317" s="116"/>
      <c r="E317" s="118"/>
      <c r="F317" s="118" t="str">
        <f>IFERROR(VLOOKUP(E317,$E$6:$H$6,4,0),"")</f>
        <v/>
      </c>
      <c r="G317" s="119">
        <f>SUM(G298:G316)</f>
        <v>0</v>
      </c>
      <c r="H317" s="118"/>
      <c r="I317" s="120">
        <f t="shared" ref="I317:N317" si="33">SUM(I298:I316)</f>
        <v>0</v>
      </c>
      <c r="J317" s="120">
        <f t="shared" si="33"/>
        <v>0</v>
      </c>
      <c r="K317" s="120">
        <f t="shared" si="33"/>
        <v>0</v>
      </c>
      <c r="L317" s="120">
        <f t="shared" si="29"/>
        <v>0</v>
      </c>
      <c r="M317" s="120">
        <f t="shared" si="33"/>
        <v>0</v>
      </c>
      <c r="N317" s="120">
        <f t="shared" si="33"/>
        <v>0</v>
      </c>
      <c r="O317" s="154"/>
    </row>
    <row r="318" spans="1:15" s="78" customFormat="1" ht="15" hidden="1" customHeight="1">
      <c r="A318" s="147" t="s">
        <v>50</v>
      </c>
      <c r="B318" s="148"/>
      <c r="C318" s="148"/>
      <c r="D318" s="149"/>
      <c r="E318" s="98"/>
      <c r="F318" s="98" t="str">
        <f>IFERROR(VLOOKUP(E318,$E$6:$H$6,4,0),"")</f>
        <v/>
      </c>
      <c r="G318" s="150">
        <f>COUNTIFS($E$6:$E$6,E318,$O$6:$O$6,O318)</f>
        <v>0</v>
      </c>
      <c r="H318" s="100"/>
      <c r="I318" s="101">
        <f>SUMIFS($I$6:$I$6,$E$6:$E$6,E318,$O$6:$O$6,O318)</f>
        <v>0</v>
      </c>
      <c r="J318" s="101">
        <f>SUMIFS($J$6:$J$6,$E$6:$E$6,E318,$O$6:$O$6,O318)</f>
        <v>0</v>
      </c>
      <c r="K318" s="101">
        <f>SUMIFS($K$6:$K$6,$E$6:$E$6,E318,$O$6:$O$6,O318)</f>
        <v>0</v>
      </c>
      <c r="L318" s="101">
        <f t="shared" si="29"/>
        <v>0</v>
      </c>
      <c r="M318" s="101">
        <f>SUMIFS($M$6:$M$6,$E$6:$E$6,E318,$O$6:$O$6,O318)</f>
        <v>0</v>
      </c>
      <c r="N318" s="101">
        <f>SUMIFS($N$6:$N$6,$E$6:$E$6,E318,$O$6:$O$6,O318)</f>
        <v>0</v>
      </c>
      <c r="O318" s="134" t="s">
        <v>73</v>
      </c>
    </row>
    <row r="319" spans="1:15" s="78" customFormat="1" ht="15" hidden="1" customHeight="1">
      <c r="A319" s="140"/>
      <c r="B319" s="74"/>
      <c r="C319" s="74"/>
      <c r="D319" s="141"/>
      <c r="E319" s="106"/>
      <c r="F319" s="106" t="str">
        <f>IFERROR(VLOOKUP(E319,$E$6:$H$6,4,0),"")</f>
        <v/>
      </c>
      <c r="G319" s="150">
        <f>COUNTIFS($E$6:$E$6,E319,$O$6:$O$6,O319)</f>
        <v>0</v>
      </c>
      <c r="H319" s="106"/>
      <c r="I319" s="101">
        <f>SUMIFS($I$6:$I$6,$E$6:$E$6,E319,$O$6:$O$6,O319)</f>
        <v>0</v>
      </c>
      <c r="J319" s="101">
        <f>SUMIFS($J$6:$J$6,$E$6:$E$6,E319,$O$6:$O$6,O319)</f>
        <v>0</v>
      </c>
      <c r="K319" s="101">
        <f>SUMIFS($K$6:$K$6,$E$6:$E$6,E319,$O$6:$O$6,O319)</f>
        <v>0</v>
      </c>
      <c r="L319" s="101">
        <f t="shared" si="29"/>
        <v>0</v>
      </c>
      <c r="M319" s="101">
        <f>SUMIFS($M$6:$M$6,$E$6:$E$6,E319,$O$6:$O$6,O319)</f>
        <v>0</v>
      </c>
      <c r="N319" s="101">
        <f>SUMIFS($N$6:$N$6,$E$6:$E$6,E319,$O$6:$O$6,O319)</f>
        <v>0</v>
      </c>
      <c r="O319" s="142" t="s">
        <v>73</v>
      </c>
    </row>
    <row r="320" spans="1:15" s="78" customFormat="1" ht="15" hidden="1" customHeight="1">
      <c r="A320" s="140"/>
      <c r="B320" s="74"/>
      <c r="C320" s="74"/>
      <c r="D320" s="141"/>
      <c r="E320" s="106"/>
      <c r="F320" s="106" t="str">
        <f>IFERROR(VLOOKUP(E320,$E$6:$H$6,4,0),"")</f>
        <v/>
      </c>
      <c r="G320" s="150">
        <f>COUNTIFS($E$6:$E$6,E320,$O$6:$O$6,O320)</f>
        <v>0</v>
      </c>
      <c r="H320" s="106"/>
      <c r="I320" s="101">
        <f>SUMIFS($I$6:$I$6,$E$6:$E$6,E320,$O$6:$O$6,O320)</f>
        <v>0</v>
      </c>
      <c r="J320" s="101">
        <f>SUMIFS($J$6:$J$6,$E$6:$E$6,E320,$O$6:$O$6,O320)</f>
        <v>0</v>
      </c>
      <c r="K320" s="101">
        <f>SUMIFS($K$6:$K$6,$E$6:$E$6,E320,$O$6:$O$6,O320)</f>
        <v>0</v>
      </c>
      <c r="L320" s="101">
        <f t="shared" si="29"/>
        <v>0</v>
      </c>
      <c r="M320" s="101">
        <f>SUMIFS($M$6:$M$6,$E$6:$E$6,E320,$O$6:$O$6,O320)</f>
        <v>0</v>
      </c>
      <c r="N320" s="101">
        <f>SUMIFS($N$6:$N$6,$E$6:$E$6,E320,$O$6:$O$6,O320)</f>
        <v>0</v>
      </c>
      <c r="O320" s="142" t="s">
        <v>73</v>
      </c>
    </row>
    <row r="321" spans="1:15" s="78" customFormat="1" ht="15" hidden="1" customHeight="1">
      <c r="A321" s="140"/>
      <c r="B321" s="74"/>
      <c r="C321" s="74"/>
      <c r="D321" s="141"/>
      <c r="E321" s="106"/>
      <c r="F321" s="106" t="str">
        <f>IFERROR(VLOOKUP(E321,$E$6:$H$6,4,0),"")</f>
        <v/>
      </c>
      <c r="G321" s="150">
        <f>COUNTIFS($E$6:$E$6,E321,$O$6:$O$6,O321)</f>
        <v>0</v>
      </c>
      <c r="H321" s="106"/>
      <c r="I321" s="101">
        <f>SUMIFS($I$6:$I$6,$E$6:$E$6,E321,$O$6:$O$6,O321)</f>
        <v>0</v>
      </c>
      <c r="J321" s="101">
        <f>SUMIFS($J$6:$J$6,$E$6:$E$6,E321,$O$6:$O$6,O321)</f>
        <v>0</v>
      </c>
      <c r="K321" s="101">
        <f>SUMIFS($K$6:$K$6,$E$6:$E$6,E321,$O$6:$O$6,O321)</f>
        <v>0</v>
      </c>
      <c r="L321" s="101">
        <f t="shared" si="29"/>
        <v>0</v>
      </c>
      <c r="M321" s="101">
        <f>SUMIFS($M$6:$M$6,$E$6:$E$6,E321,$O$6:$O$6,O321)</f>
        <v>0</v>
      </c>
      <c r="N321" s="101">
        <f>SUMIFS($N$6:$N$6,$E$6:$E$6,E321,$O$6:$O$6,O321)</f>
        <v>0</v>
      </c>
      <c r="O321" s="142" t="s">
        <v>73</v>
      </c>
    </row>
    <row r="322" spans="1:15" s="78" customFormat="1" ht="15" hidden="1" customHeight="1">
      <c r="A322" s="140"/>
      <c r="B322" s="74"/>
      <c r="C322" s="74"/>
      <c r="D322" s="141"/>
      <c r="E322" s="106"/>
      <c r="F322" s="106" t="str">
        <f>IFERROR(VLOOKUP(E322,$E$6:$H$6,4,0),"")</f>
        <v/>
      </c>
      <c r="G322" s="150">
        <f>COUNTIFS($E$6:$E$6,E322,$O$6:$O$6,O322)</f>
        <v>0</v>
      </c>
      <c r="H322" s="106"/>
      <c r="I322" s="101">
        <f>SUMIFS($I$6:$I$6,$E$6:$E$6,E322,$O$6:$O$6,O322)</f>
        <v>0</v>
      </c>
      <c r="J322" s="101">
        <f>SUMIFS($J$6:$J$6,$E$6:$E$6,E322,$O$6:$O$6,O322)</f>
        <v>0</v>
      </c>
      <c r="K322" s="101">
        <f>SUMIFS($K$6:$K$6,$E$6:$E$6,E322,$O$6:$O$6,O322)</f>
        <v>0</v>
      </c>
      <c r="L322" s="101">
        <f t="shared" si="29"/>
        <v>0</v>
      </c>
      <c r="M322" s="101">
        <f>SUMIFS($M$6:$M$6,$E$6:$E$6,E322,$O$6:$O$6,O322)</f>
        <v>0</v>
      </c>
      <c r="N322" s="101">
        <f>SUMIFS($N$6:$N$6,$E$6:$E$6,E322,$O$6:$O$6,O322)</f>
        <v>0</v>
      </c>
      <c r="O322" s="142" t="s">
        <v>73</v>
      </c>
    </row>
    <row r="323" spans="1:15" s="78" customFormat="1" ht="15" hidden="1" customHeight="1">
      <c r="A323" s="140"/>
      <c r="B323" s="74"/>
      <c r="C323" s="74"/>
      <c r="D323" s="141"/>
      <c r="E323" s="106"/>
      <c r="F323" s="106" t="str">
        <f>IFERROR(VLOOKUP(E323,$E$6:$H$6,4,0),"")</f>
        <v/>
      </c>
      <c r="G323" s="150">
        <f>COUNTIFS($E$6:$E$6,E323,$O$6:$O$6,O323)</f>
        <v>0</v>
      </c>
      <c r="H323" s="106"/>
      <c r="I323" s="101">
        <f>SUMIFS($I$6:$I$6,$E$6:$E$6,E323,$O$6:$O$6,O323)</f>
        <v>0</v>
      </c>
      <c r="J323" s="101">
        <f>SUMIFS($J$6:$J$6,$E$6:$E$6,E323,$O$6:$O$6,O323)</f>
        <v>0</v>
      </c>
      <c r="K323" s="101">
        <f>SUMIFS($K$6:$K$6,$E$6:$E$6,E323,$O$6:$O$6,O323)</f>
        <v>0</v>
      </c>
      <c r="L323" s="101">
        <f t="shared" si="29"/>
        <v>0</v>
      </c>
      <c r="M323" s="101">
        <f>SUMIFS($M$6:$M$6,$E$6:$E$6,E323,$O$6:$O$6,O323)</f>
        <v>0</v>
      </c>
      <c r="N323" s="101">
        <f>SUMIFS($N$6:$N$6,$E$6:$E$6,E323,$O$6:$O$6,O323)</f>
        <v>0</v>
      </c>
      <c r="O323" s="142" t="s">
        <v>73</v>
      </c>
    </row>
    <row r="324" spans="1:15" s="78" customFormat="1" ht="15" hidden="1" customHeight="1">
      <c r="A324" s="140"/>
      <c r="B324" s="74"/>
      <c r="C324" s="74"/>
      <c r="D324" s="141"/>
      <c r="E324" s="106"/>
      <c r="F324" s="106" t="str">
        <f>IFERROR(VLOOKUP(E324,$E$6:$H$6,4,0),"")</f>
        <v/>
      </c>
      <c r="G324" s="150">
        <f>COUNTIFS($E$6:$E$6,E324,$O$6:$O$6,O324)</f>
        <v>0</v>
      </c>
      <c r="H324" s="106"/>
      <c r="I324" s="101">
        <f>SUMIFS($I$6:$I$6,$E$6:$E$6,E324,$O$6:$O$6,O324)</f>
        <v>0</v>
      </c>
      <c r="J324" s="101">
        <f>SUMIFS($J$6:$J$6,$E$6:$E$6,E324,$O$6:$O$6,O324)</f>
        <v>0</v>
      </c>
      <c r="K324" s="101">
        <f>SUMIFS($K$6:$K$6,$E$6:$E$6,E324,$O$6:$O$6,O324)</f>
        <v>0</v>
      </c>
      <c r="L324" s="101">
        <f t="shared" si="29"/>
        <v>0</v>
      </c>
      <c r="M324" s="101">
        <f>SUMIFS($M$6:$M$6,$E$6:$E$6,E324,$O$6:$O$6,O324)</f>
        <v>0</v>
      </c>
      <c r="N324" s="101">
        <f>SUMIFS($N$6:$N$6,$E$6:$E$6,E324,$O$6:$O$6,O324)</f>
        <v>0</v>
      </c>
      <c r="O324" s="142" t="s">
        <v>73</v>
      </c>
    </row>
    <row r="325" spans="1:15" s="78" customFormat="1" ht="15" hidden="1" customHeight="1">
      <c r="A325" s="140"/>
      <c r="B325" s="74"/>
      <c r="C325" s="74"/>
      <c r="D325" s="141"/>
      <c r="E325" s="106"/>
      <c r="F325" s="106" t="str">
        <f>IFERROR(VLOOKUP(E325,$E$6:$H$6,4,0),"")</f>
        <v/>
      </c>
      <c r="G325" s="150">
        <f>COUNTIFS($E$6:$E$6,E325,$O$6:$O$6,O325)</f>
        <v>0</v>
      </c>
      <c r="H325" s="106"/>
      <c r="I325" s="101">
        <f>SUMIFS($I$6:$I$6,$E$6:$E$6,E325,$O$6:$O$6,O325)</f>
        <v>0</v>
      </c>
      <c r="J325" s="101">
        <f>SUMIFS($J$6:$J$6,$E$6:$E$6,E325,$O$6:$O$6,O325)</f>
        <v>0</v>
      </c>
      <c r="K325" s="101">
        <f>SUMIFS($K$6:$K$6,$E$6:$E$6,E325,$O$6:$O$6,O325)</f>
        <v>0</v>
      </c>
      <c r="L325" s="101">
        <f t="shared" si="29"/>
        <v>0</v>
      </c>
      <c r="M325" s="101">
        <f>SUMIFS($M$6:$M$6,$E$6:$E$6,E325,$O$6:$O$6,O325)</f>
        <v>0</v>
      </c>
      <c r="N325" s="101">
        <f>SUMIFS($N$6:$N$6,$E$6:$E$6,E325,$O$6:$O$6,O325)</f>
        <v>0</v>
      </c>
      <c r="O325" s="142" t="s">
        <v>73</v>
      </c>
    </row>
    <row r="326" spans="1:15" s="78" customFormat="1" ht="15" hidden="1" customHeight="1">
      <c r="A326" s="140"/>
      <c r="B326" s="74"/>
      <c r="C326" s="74"/>
      <c r="D326" s="141"/>
      <c r="E326" s="106"/>
      <c r="F326" s="106" t="str">
        <f>IFERROR(VLOOKUP(E326,$E$6:$H$6,4,0),"")</f>
        <v/>
      </c>
      <c r="G326" s="150">
        <f>COUNTIFS($E$6:$E$6,E326,$O$6:$O$6,O326)</f>
        <v>0</v>
      </c>
      <c r="H326" s="106"/>
      <c r="I326" s="101">
        <f>SUMIFS($I$6:$I$6,$E$6:$E$6,E326,$O$6:$O$6,O326)</f>
        <v>0</v>
      </c>
      <c r="J326" s="101">
        <f>SUMIFS($J$6:$J$6,$E$6:$E$6,E326,$O$6:$O$6,O326)</f>
        <v>0</v>
      </c>
      <c r="K326" s="101">
        <f>SUMIFS($K$6:$K$6,$E$6:$E$6,E326,$O$6:$O$6,O326)</f>
        <v>0</v>
      </c>
      <c r="L326" s="101">
        <f t="shared" si="29"/>
        <v>0</v>
      </c>
      <c r="M326" s="101">
        <f>SUMIFS($M$6:$M$6,$E$6:$E$6,E326,$O$6:$O$6,O326)</f>
        <v>0</v>
      </c>
      <c r="N326" s="101">
        <f>SUMIFS($N$6:$N$6,$E$6:$E$6,E326,$O$6:$O$6,O326)</f>
        <v>0</v>
      </c>
      <c r="O326" s="142" t="s">
        <v>73</v>
      </c>
    </row>
    <row r="327" spans="1:15" s="78" customFormat="1" ht="15" hidden="1" customHeight="1">
      <c r="A327" s="140"/>
      <c r="B327" s="74"/>
      <c r="C327" s="74"/>
      <c r="D327" s="141"/>
      <c r="E327" s="106"/>
      <c r="F327" s="106" t="str">
        <f>IFERROR(VLOOKUP(E327,$E$6:$H$6,4,0),"")</f>
        <v/>
      </c>
      <c r="G327" s="150">
        <f>COUNTIFS($E$6:$E$6,E327,$O$6:$O$6,O327)</f>
        <v>0</v>
      </c>
      <c r="H327" s="106"/>
      <c r="I327" s="101">
        <f>SUMIFS($I$6:$I$6,$E$6:$E$6,E327,$O$6:$O$6,O327)</f>
        <v>0</v>
      </c>
      <c r="J327" s="101">
        <f>SUMIFS($J$6:$J$6,$E$6:$E$6,E327,$O$6:$O$6,O327)</f>
        <v>0</v>
      </c>
      <c r="K327" s="101">
        <f>SUMIFS($K$6:$K$6,$E$6:$E$6,E327,$O$6:$O$6,O327)</f>
        <v>0</v>
      </c>
      <c r="L327" s="101">
        <f t="shared" si="29"/>
        <v>0</v>
      </c>
      <c r="M327" s="101">
        <f>SUMIFS($M$6:$M$6,$E$6:$E$6,E327,$O$6:$O$6,O327)</f>
        <v>0</v>
      </c>
      <c r="N327" s="101">
        <f>SUMIFS($N$6:$N$6,$E$6:$E$6,E327,$O$6:$O$6,O327)</f>
        <v>0</v>
      </c>
      <c r="O327" s="142" t="s">
        <v>73</v>
      </c>
    </row>
    <row r="328" spans="1:15" s="78" customFormat="1" ht="15" hidden="1" customHeight="1">
      <c r="A328" s="140"/>
      <c r="B328" s="74"/>
      <c r="C328" s="74"/>
      <c r="D328" s="141"/>
      <c r="E328" s="106"/>
      <c r="F328" s="106" t="str">
        <f>IFERROR(VLOOKUP(E328,$E$6:$H$6,4,0),"")</f>
        <v/>
      </c>
      <c r="G328" s="150">
        <f>COUNTIFS($E$6:$E$6,E328,$O$6:$O$6,O328)</f>
        <v>0</v>
      </c>
      <c r="H328" s="106"/>
      <c r="I328" s="101">
        <f>SUMIFS($I$6:$I$6,$E$6:$E$6,E328,$O$6:$O$6,O328)</f>
        <v>0</v>
      </c>
      <c r="J328" s="101">
        <f>SUMIFS($J$6:$J$6,$E$6:$E$6,E328,$O$6:$O$6,O328)</f>
        <v>0</v>
      </c>
      <c r="K328" s="101">
        <f>SUMIFS($K$6:$K$6,$E$6:$E$6,E328,$O$6:$O$6,O328)</f>
        <v>0</v>
      </c>
      <c r="L328" s="101">
        <f t="shared" si="29"/>
        <v>0</v>
      </c>
      <c r="M328" s="101">
        <f>SUMIFS($M$6:$M$6,$E$6:$E$6,E328,$O$6:$O$6,O328)</f>
        <v>0</v>
      </c>
      <c r="N328" s="101">
        <f>SUMIFS($N$6:$N$6,$E$6:$E$6,E328,$O$6:$O$6,O328)</f>
        <v>0</v>
      </c>
      <c r="O328" s="142" t="s">
        <v>73</v>
      </c>
    </row>
    <row r="329" spans="1:15" s="78" customFormat="1" ht="15" hidden="1" customHeight="1">
      <c r="A329" s="140"/>
      <c r="B329" s="74"/>
      <c r="C329" s="74"/>
      <c r="D329" s="141"/>
      <c r="E329" s="106"/>
      <c r="F329" s="106" t="str">
        <f>IFERROR(VLOOKUP(E329,$E$6:$H$6,4,0),"")</f>
        <v/>
      </c>
      <c r="G329" s="150">
        <f>COUNTIFS($E$6:$E$6,E329,$O$6:$O$6,O329)</f>
        <v>0</v>
      </c>
      <c r="H329" s="106"/>
      <c r="I329" s="101">
        <f>SUMIFS($I$6:$I$6,$E$6:$E$6,E329,$O$6:$O$6,O329)</f>
        <v>0</v>
      </c>
      <c r="J329" s="101">
        <f>SUMIFS($J$6:$J$6,$E$6:$E$6,E329,$O$6:$O$6,O329)</f>
        <v>0</v>
      </c>
      <c r="K329" s="101">
        <f>SUMIFS($K$6:$K$6,$E$6:$E$6,E329,$O$6:$O$6,O329)</f>
        <v>0</v>
      </c>
      <c r="L329" s="101">
        <f t="shared" ref="L329:L370" si="34">IFERROR(M329/K329%,0)</f>
        <v>0</v>
      </c>
      <c r="M329" s="101">
        <f>SUMIFS($M$6:$M$6,$E$6:$E$6,E329,$O$6:$O$6,O329)</f>
        <v>0</v>
      </c>
      <c r="N329" s="101">
        <f>SUMIFS($N$6:$N$6,$E$6:$E$6,E329,$O$6:$O$6,O329)</f>
        <v>0</v>
      </c>
      <c r="O329" s="142" t="s">
        <v>73</v>
      </c>
    </row>
    <row r="330" spans="1:15" s="78" customFormat="1" ht="15" hidden="1" customHeight="1">
      <c r="A330" s="140"/>
      <c r="B330" s="74"/>
      <c r="C330" s="74"/>
      <c r="D330" s="141"/>
      <c r="E330" s="106"/>
      <c r="F330" s="106" t="str">
        <f>IFERROR(VLOOKUP(E330,$E$6:$H$6,4,0),"")</f>
        <v/>
      </c>
      <c r="G330" s="150">
        <f>COUNTIFS($E$6:$E$6,E330,$O$6:$O$6,O330)</f>
        <v>0</v>
      </c>
      <c r="H330" s="106"/>
      <c r="I330" s="101">
        <f>SUMIFS($I$6:$I$6,$E$6:$E$6,E330,$O$6:$O$6,O330)</f>
        <v>0</v>
      </c>
      <c r="J330" s="101">
        <f>SUMIFS($J$6:$J$6,$E$6:$E$6,E330,$O$6:$O$6,O330)</f>
        <v>0</v>
      </c>
      <c r="K330" s="101">
        <f>SUMIFS($K$6:$K$6,$E$6:$E$6,E330,$O$6:$O$6,O330)</f>
        <v>0</v>
      </c>
      <c r="L330" s="101">
        <f t="shared" si="34"/>
        <v>0</v>
      </c>
      <c r="M330" s="101">
        <f>SUMIFS($M$6:$M$6,$E$6:$E$6,E330,$O$6:$O$6,O330)</f>
        <v>0</v>
      </c>
      <c r="N330" s="101">
        <f>SUMIFS($N$6:$N$6,$E$6:$E$6,E330,$O$6:$O$6,O330)</f>
        <v>0</v>
      </c>
      <c r="O330" s="142" t="s">
        <v>73</v>
      </c>
    </row>
    <row r="331" spans="1:15" s="78" customFormat="1" ht="15" hidden="1" customHeight="1">
      <c r="A331" s="140"/>
      <c r="B331" s="74"/>
      <c r="C331" s="74"/>
      <c r="D331" s="141"/>
      <c r="E331" s="106"/>
      <c r="F331" s="106" t="str">
        <f>IFERROR(VLOOKUP(E331,$E$6:$H$6,4,0),"")</f>
        <v/>
      </c>
      <c r="G331" s="150">
        <f>COUNTIFS($E$6:$E$6,E331,$O$6:$O$6,O331)</f>
        <v>0</v>
      </c>
      <c r="H331" s="106"/>
      <c r="I331" s="101">
        <f>SUMIFS($I$6:$I$6,$E$6:$E$6,E331,$O$6:$O$6,O331)</f>
        <v>0</v>
      </c>
      <c r="J331" s="101">
        <f>SUMIFS($J$6:$J$6,$E$6:$E$6,E331,$O$6:$O$6,O331)</f>
        <v>0</v>
      </c>
      <c r="K331" s="101">
        <f>SUMIFS($K$6:$K$6,$E$6:$E$6,E331,$O$6:$O$6,O331)</f>
        <v>0</v>
      </c>
      <c r="L331" s="101">
        <f t="shared" si="34"/>
        <v>0</v>
      </c>
      <c r="M331" s="101">
        <f>SUMIFS($M$6:$M$6,$E$6:$E$6,E331,$O$6:$O$6,O331)</f>
        <v>0</v>
      </c>
      <c r="N331" s="101">
        <f>SUMIFS($N$6:$N$6,$E$6:$E$6,E331,$O$6:$O$6,O331)</f>
        <v>0</v>
      </c>
      <c r="O331" s="142" t="s">
        <v>73</v>
      </c>
    </row>
    <row r="332" spans="1:15" s="78" customFormat="1" ht="15" hidden="1" customHeight="1">
      <c r="A332" s="140"/>
      <c r="B332" s="74"/>
      <c r="C332" s="74"/>
      <c r="D332" s="141"/>
      <c r="E332" s="106"/>
      <c r="F332" s="106" t="str">
        <f>IFERROR(VLOOKUP(E332,$E$6:$H$6,4,0),"")</f>
        <v/>
      </c>
      <c r="G332" s="150">
        <f>COUNTIFS($E$6:$E$6,E332,$O$6:$O$6,O332)</f>
        <v>0</v>
      </c>
      <c r="H332" s="106"/>
      <c r="I332" s="101">
        <f>SUMIFS($I$6:$I$6,$E$6:$E$6,E332,$O$6:$O$6,O332)</f>
        <v>0</v>
      </c>
      <c r="J332" s="101">
        <f>SUMIFS($J$6:$J$6,$E$6:$E$6,E332,$O$6:$O$6,O332)</f>
        <v>0</v>
      </c>
      <c r="K332" s="101">
        <f>SUMIFS($K$6:$K$6,$E$6:$E$6,E332,$O$6:$O$6,O332)</f>
        <v>0</v>
      </c>
      <c r="L332" s="101">
        <f t="shared" si="34"/>
        <v>0</v>
      </c>
      <c r="M332" s="101">
        <f>SUMIFS($M$6:$M$6,$E$6:$E$6,E332,$O$6:$O$6,O332)</f>
        <v>0</v>
      </c>
      <c r="N332" s="101">
        <f>SUMIFS($N$6:$N$6,$E$6:$E$6,E332,$O$6:$O$6,O332)</f>
        <v>0</v>
      </c>
      <c r="O332" s="142" t="s">
        <v>73</v>
      </c>
    </row>
    <row r="333" spans="1:15" s="78" customFormat="1" ht="15" hidden="1" customHeight="1">
      <c r="A333" s="140"/>
      <c r="B333" s="74"/>
      <c r="C333" s="74"/>
      <c r="D333" s="141"/>
      <c r="E333" s="106"/>
      <c r="F333" s="106" t="str">
        <f>IFERROR(VLOOKUP(E333,$E$6:$H$6,4,0),"")</f>
        <v/>
      </c>
      <c r="G333" s="150">
        <f>COUNTIFS($E$6:$E$6,E333,$O$6:$O$6,O333)</f>
        <v>0</v>
      </c>
      <c r="H333" s="106"/>
      <c r="I333" s="101">
        <f>SUMIFS($I$6:$I$6,$E$6:$E$6,E333,$O$6:$O$6,O333)</f>
        <v>0</v>
      </c>
      <c r="J333" s="101">
        <f>SUMIFS($J$6:$J$6,$E$6:$E$6,E333,$O$6:$O$6,O333)</f>
        <v>0</v>
      </c>
      <c r="K333" s="101">
        <f>SUMIFS($K$6:$K$6,$E$6:$E$6,E333,$O$6:$O$6,O333)</f>
        <v>0</v>
      </c>
      <c r="L333" s="101">
        <f t="shared" si="34"/>
        <v>0</v>
      </c>
      <c r="M333" s="101">
        <f>SUMIFS($M$6:$M$6,$E$6:$E$6,E333,$O$6:$O$6,O333)</f>
        <v>0</v>
      </c>
      <c r="N333" s="101">
        <f>SUMIFS($N$6:$N$6,$E$6:$E$6,E333,$O$6:$O$6,O333)</f>
        <v>0</v>
      </c>
      <c r="O333" s="142" t="s">
        <v>73</v>
      </c>
    </row>
    <row r="334" spans="1:15" s="78" customFormat="1" ht="15" hidden="1" customHeight="1">
      <c r="A334" s="143"/>
      <c r="B334" s="144"/>
      <c r="C334" s="144"/>
      <c r="D334" s="145"/>
      <c r="E334" s="110"/>
      <c r="F334" s="110" t="str">
        <f>IFERROR(VLOOKUP(E334,$E$6:$H$6,4,0),"")</f>
        <v/>
      </c>
      <c r="G334" s="160">
        <f>COUNTIFS($E$6:$E$6,E334,$O$6:$O$6,O334)</f>
        <v>0</v>
      </c>
      <c r="H334" s="110"/>
      <c r="I334" s="159">
        <f>SUMIFS($I$6:$I$6,$E$6:$E$6,E334,$O$6:$O$6,O334)</f>
        <v>0</v>
      </c>
      <c r="J334" s="159">
        <f>SUMIFS($J$6:$J$6,$E$6:$E$6,E334,$O$6:$O$6,O334)</f>
        <v>0</v>
      </c>
      <c r="K334" s="159">
        <f>SUMIFS($K$6:$K$6,$E$6:$E$6,E334,$O$6:$O$6,O334)</f>
        <v>0</v>
      </c>
      <c r="L334" s="159">
        <f t="shared" si="34"/>
        <v>0</v>
      </c>
      <c r="M334" s="159">
        <f>SUMIFS($M$6:$M$6,$E$6:$E$6,E334,$O$6:$O$6,O334)</f>
        <v>0</v>
      </c>
      <c r="N334" s="159">
        <f>SUMIFS($N$6:$N$6,$E$6:$E$6,E334,$O$6:$O$6,O334)</f>
        <v>0</v>
      </c>
      <c r="O334" s="146" t="s">
        <v>73</v>
      </c>
    </row>
    <row r="335" spans="1:15" s="78" customFormat="1" ht="20.100000000000001" hidden="1" customHeight="1">
      <c r="A335" s="114"/>
      <c r="B335" s="115"/>
      <c r="C335" s="115"/>
      <c r="D335" s="116"/>
      <c r="E335" s="118"/>
      <c r="F335" s="118" t="str">
        <f>IFERROR(VLOOKUP(E335,$E$6:$H$6,4,0),"")</f>
        <v/>
      </c>
      <c r="G335" s="119">
        <f>SUM(G318:G334)</f>
        <v>0</v>
      </c>
      <c r="H335" s="118"/>
      <c r="I335" s="120">
        <f t="shared" ref="I335:N335" si="35">SUM(I318:I334)</f>
        <v>0</v>
      </c>
      <c r="J335" s="120">
        <f t="shared" si="35"/>
        <v>0</v>
      </c>
      <c r="K335" s="120">
        <f t="shared" si="35"/>
        <v>0</v>
      </c>
      <c r="L335" s="120">
        <f t="shared" si="34"/>
        <v>0</v>
      </c>
      <c r="M335" s="120">
        <f t="shared" si="35"/>
        <v>0</v>
      </c>
      <c r="N335" s="120">
        <f t="shared" si="35"/>
        <v>0</v>
      </c>
      <c r="O335" s="121"/>
    </row>
    <row r="336" spans="1:15" s="78" customFormat="1" ht="15" hidden="1" customHeight="1">
      <c r="A336" s="147" t="s">
        <v>51</v>
      </c>
      <c r="B336" s="148"/>
      <c r="C336" s="148"/>
      <c r="D336" s="149"/>
      <c r="E336" s="98"/>
      <c r="F336" s="98" t="str">
        <f>IFERROR(VLOOKUP(E336,$E$6:$H$6,4,0),"")</f>
        <v/>
      </c>
      <c r="G336" s="150">
        <f>COUNTIFS($E$6:$E$6,E336,$O$6:$O$6,O336)</f>
        <v>0</v>
      </c>
      <c r="H336" s="100"/>
      <c r="I336" s="101">
        <f>SUMIFS($I$6:$I$6,$E$6:$E$6,E336,$O$6:$O$6,O336)</f>
        <v>0</v>
      </c>
      <c r="J336" s="101">
        <f>SUMIFS($J$6:$J$6,$E$6:$E$6,E336,$O$6:$O$6,O336)</f>
        <v>0</v>
      </c>
      <c r="K336" s="101">
        <f>SUMIFS($K$6:$K$6,$E$6:$E$6,E336,$O$6:$O$6,O336)</f>
        <v>0</v>
      </c>
      <c r="L336" s="101">
        <f t="shared" si="34"/>
        <v>0</v>
      </c>
      <c r="M336" s="101">
        <f>SUMIFS($M$6:$M$6,$E$6:$E$6,E336,$O$6:$O$6,O336)</f>
        <v>0</v>
      </c>
      <c r="N336" s="101">
        <f>SUMIFS($N$6:$N$6,$E$6:$E$6,E336,$O$6:$O$6,O336)</f>
        <v>0</v>
      </c>
      <c r="O336" s="134" t="s">
        <v>74</v>
      </c>
    </row>
    <row r="337" spans="1:15" s="78" customFormat="1" ht="15" hidden="1" customHeight="1">
      <c r="A337" s="140"/>
      <c r="B337" s="74"/>
      <c r="C337" s="74"/>
      <c r="D337" s="141"/>
      <c r="E337" s="106"/>
      <c r="F337" s="106" t="str">
        <f>IFERROR(VLOOKUP(E337,$E$6:$H$6,4,0),"")</f>
        <v/>
      </c>
      <c r="G337" s="150">
        <f>COUNTIFS($E$6:$E$6,E337,$O$6:$O$6,O337)</f>
        <v>0</v>
      </c>
      <c r="H337" s="106"/>
      <c r="I337" s="101">
        <f>SUMIFS($I$6:$I$6,$E$6:$E$6,E337,$O$6:$O$6,O337)</f>
        <v>0</v>
      </c>
      <c r="J337" s="101">
        <f>SUMIFS($J$6:$J$6,$E$6:$E$6,E337,$O$6:$O$6,O337)</f>
        <v>0</v>
      </c>
      <c r="K337" s="101">
        <f>SUMIFS($K$6:$K$6,$E$6:$E$6,E337,$O$6:$O$6,O337)</f>
        <v>0</v>
      </c>
      <c r="L337" s="101">
        <f t="shared" si="34"/>
        <v>0</v>
      </c>
      <c r="M337" s="101">
        <f>SUMIFS($M$6:$M$6,$E$6:$E$6,E337,$O$6:$O$6,O337)</f>
        <v>0</v>
      </c>
      <c r="N337" s="101">
        <f>SUMIFS($N$6:$N$6,$E$6:$E$6,E337,$O$6:$O$6,O337)</f>
        <v>0</v>
      </c>
      <c r="O337" s="142" t="s">
        <v>74</v>
      </c>
    </row>
    <row r="338" spans="1:15" s="78" customFormat="1" ht="15" hidden="1" customHeight="1">
      <c r="A338" s="140"/>
      <c r="B338" s="74"/>
      <c r="C338" s="74"/>
      <c r="D338" s="141"/>
      <c r="E338" s="106"/>
      <c r="F338" s="106" t="str">
        <f>IFERROR(VLOOKUP(E338,$E$6:$H$6,4,0),"")</f>
        <v/>
      </c>
      <c r="G338" s="150">
        <f>COUNTIFS($E$6:$E$6,E338,$O$6:$O$6,O338)</f>
        <v>0</v>
      </c>
      <c r="H338" s="106"/>
      <c r="I338" s="101">
        <f>SUMIFS($I$6:$I$6,$E$6:$E$6,E338,$O$6:$O$6,O338)</f>
        <v>0</v>
      </c>
      <c r="J338" s="101">
        <f>SUMIFS($J$6:$J$6,$E$6:$E$6,E338,$O$6:$O$6,O338)</f>
        <v>0</v>
      </c>
      <c r="K338" s="101">
        <f>SUMIFS($K$6:$K$6,$E$6:$E$6,E338,$O$6:$O$6,O338)</f>
        <v>0</v>
      </c>
      <c r="L338" s="101">
        <f t="shared" si="34"/>
        <v>0</v>
      </c>
      <c r="M338" s="101">
        <f>SUMIFS($M$6:$M$6,$E$6:$E$6,E338,$O$6:$O$6,O338)</f>
        <v>0</v>
      </c>
      <c r="N338" s="101">
        <f>SUMIFS($N$6:$N$6,$E$6:$E$6,E338,$O$6:$O$6,O338)</f>
        <v>0</v>
      </c>
      <c r="O338" s="142" t="s">
        <v>74</v>
      </c>
    </row>
    <row r="339" spans="1:15" s="78" customFormat="1" ht="15" hidden="1" customHeight="1">
      <c r="A339" s="140"/>
      <c r="B339" s="74"/>
      <c r="C339" s="74"/>
      <c r="D339" s="141"/>
      <c r="E339" s="106"/>
      <c r="F339" s="106" t="str">
        <f>IFERROR(VLOOKUP(E339,$E$6:$H$6,4,0),"")</f>
        <v/>
      </c>
      <c r="G339" s="150">
        <f>COUNTIFS($E$6:$E$6,E339,$O$6:$O$6,O339)</f>
        <v>0</v>
      </c>
      <c r="H339" s="106"/>
      <c r="I339" s="101">
        <f>SUMIFS($I$6:$I$6,$E$6:$E$6,E339,$O$6:$O$6,O339)</f>
        <v>0</v>
      </c>
      <c r="J339" s="101">
        <f>SUMIFS($J$6:$J$6,$E$6:$E$6,E339,$O$6:$O$6,O339)</f>
        <v>0</v>
      </c>
      <c r="K339" s="101">
        <f>SUMIFS($K$6:$K$6,$E$6:$E$6,E339,$O$6:$O$6,O339)</f>
        <v>0</v>
      </c>
      <c r="L339" s="101">
        <f t="shared" si="34"/>
        <v>0</v>
      </c>
      <c r="M339" s="101">
        <f>SUMIFS($M$6:$M$6,$E$6:$E$6,E339,$O$6:$O$6,O339)</f>
        <v>0</v>
      </c>
      <c r="N339" s="101">
        <f>SUMIFS($N$6:$N$6,$E$6:$E$6,E339,$O$6:$O$6,O339)</f>
        <v>0</v>
      </c>
      <c r="O339" s="142" t="s">
        <v>74</v>
      </c>
    </row>
    <row r="340" spans="1:15" s="78" customFormat="1" ht="15" hidden="1" customHeight="1">
      <c r="A340" s="140"/>
      <c r="B340" s="74"/>
      <c r="C340" s="74"/>
      <c r="D340" s="141"/>
      <c r="E340" s="106"/>
      <c r="F340" s="106" t="str">
        <f>IFERROR(VLOOKUP(E340,$E$6:$H$6,4,0),"")</f>
        <v/>
      </c>
      <c r="G340" s="150">
        <f>COUNTIFS($E$6:$E$6,E340,$O$6:$O$6,O340)</f>
        <v>0</v>
      </c>
      <c r="H340" s="106"/>
      <c r="I340" s="101">
        <f>SUMIFS($I$6:$I$6,$E$6:$E$6,E340,$O$6:$O$6,O340)</f>
        <v>0</v>
      </c>
      <c r="J340" s="101">
        <f>SUMIFS($J$6:$J$6,$E$6:$E$6,E340,$O$6:$O$6,O340)</f>
        <v>0</v>
      </c>
      <c r="K340" s="101">
        <f>SUMIFS($K$6:$K$6,$E$6:$E$6,E340,$O$6:$O$6,O340)</f>
        <v>0</v>
      </c>
      <c r="L340" s="101">
        <f t="shared" si="34"/>
        <v>0</v>
      </c>
      <c r="M340" s="101">
        <f>SUMIFS($M$6:$M$6,$E$6:$E$6,E340,$O$6:$O$6,O340)</f>
        <v>0</v>
      </c>
      <c r="N340" s="101">
        <f>SUMIFS($N$6:$N$6,$E$6:$E$6,E340,$O$6:$O$6,O340)</f>
        <v>0</v>
      </c>
      <c r="O340" s="142" t="s">
        <v>74</v>
      </c>
    </row>
    <row r="341" spans="1:15" s="78" customFormat="1" ht="15" hidden="1" customHeight="1">
      <c r="A341" s="140"/>
      <c r="B341" s="74"/>
      <c r="C341" s="74"/>
      <c r="D341" s="141"/>
      <c r="E341" s="106"/>
      <c r="F341" s="106" t="str">
        <f>IFERROR(VLOOKUP(E341,$E$6:$H$6,4,0),"")</f>
        <v/>
      </c>
      <c r="G341" s="150">
        <f>COUNTIFS($E$6:$E$6,E341,$O$6:$O$6,O341)</f>
        <v>0</v>
      </c>
      <c r="H341" s="106"/>
      <c r="I341" s="101">
        <f>SUMIFS($I$6:$I$6,$E$6:$E$6,E341,$O$6:$O$6,O341)</f>
        <v>0</v>
      </c>
      <c r="J341" s="101">
        <f>SUMIFS($J$6:$J$6,$E$6:$E$6,E341,$O$6:$O$6,O341)</f>
        <v>0</v>
      </c>
      <c r="K341" s="101">
        <f>SUMIFS($K$6:$K$6,$E$6:$E$6,E341,$O$6:$O$6,O341)</f>
        <v>0</v>
      </c>
      <c r="L341" s="101">
        <f t="shared" si="34"/>
        <v>0</v>
      </c>
      <c r="M341" s="101">
        <f>SUMIFS($M$6:$M$6,$E$6:$E$6,E341,$O$6:$O$6,O341)</f>
        <v>0</v>
      </c>
      <c r="N341" s="101">
        <f>SUMIFS($N$6:$N$6,$E$6:$E$6,E341,$O$6:$O$6,O341)</f>
        <v>0</v>
      </c>
      <c r="O341" s="142" t="s">
        <v>74</v>
      </c>
    </row>
    <row r="342" spans="1:15" s="78" customFormat="1" ht="15" hidden="1" customHeight="1">
      <c r="A342" s="140"/>
      <c r="B342" s="74"/>
      <c r="C342" s="74"/>
      <c r="D342" s="141"/>
      <c r="E342" s="106"/>
      <c r="F342" s="106" t="str">
        <f>IFERROR(VLOOKUP(E342,$E$6:$H$6,4,0),"")</f>
        <v/>
      </c>
      <c r="G342" s="150">
        <f>COUNTIFS($E$6:$E$6,E342,$O$6:$O$6,O342)</f>
        <v>0</v>
      </c>
      <c r="H342" s="106"/>
      <c r="I342" s="101">
        <f>SUMIFS($I$6:$I$6,$E$6:$E$6,E342,$O$6:$O$6,O342)</f>
        <v>0</v>
      </c>
      <c r="J342" s="101">
        <f>SUMIFS($J$6:$J$6,$E$6:$E$6,E342,$O$6:$O$6,O342)</f>
        <v>0</v>
      </c>
      <c r="K342" s="101">
        <f>SUMIFS($K$6:$K$6,$E$6:$E$6,E342,$O$6:$O$6,O342)</f>
        <v>0</v>
      </c>
      <c r="L342" s="101">
        <f t="shared" si="34"/>
        <v>0</v>
      </c>
      <c r="M342" s="101">
        <f>SUMIFS($M$6:$M$6,$E$6:$E$6,E342,$O$6:$O$6,O342)</f>
        <v>0</v>
      </c>
      <c r="N342" s="101">
        <f>SUMIFS($N$6:$N$6,$E$6:$E$6,E342,$O$6:$O$6,O342)</f>
        <v>0</v>
      </c>
      <c r="O342" s="142" t="s">
        <v>74</v>
      </c>
    </row>
    <row r="343" spans="1:15" s="78" customFormat="1" ht="15" hidden="1" customHeight="1">
      <c r="A343" s="140"/>
      <c r="B343" s="74"/>
      <c r="C343" s="74"/>
      <c r="D343" s="141"/>
      <c r="E343" s="106"/>
      <c r="F343" s="106" t="str">
        <f>IFERROR(VLOOKUP(E343,$E$6:$H$6,4,0),"")</f>
        <v/>
      </c>
      <c r="G343" s="150">
        <f>COUNTIFS($E$6:$E$6,E343,$O$6:$O$6,O343)</f>
        <v>0</v>
      </c>
      <c r="H343" s="106"/>
      <c r="I343" s="101">
        <f>SUMIFS($I$6:$I$6,$E$6:$E$6,E343,$O$6:$O$6,O343)</f>
        <v>0</v>
      </c>
      <c r="J343" s="101">
        <f>SUMIFS($J$6:$J$6,$E$6:$E$6,E343,$O$6:$O$6,O343)</f>
        <v>0</v>
      </c>
      <c r="K343" s="101">
        <f>SUMIFS($K$6:$K$6,$E$6:$E$6,E343,$O$6:$O$6,O343)</f>
        <v>0</v>
      </c>
      <c r="L343" s="101">
        <f t="shared" si="34"/>
        <v>0</v>
      </c>
      <c r="M343" s="101">
        <f>SUMIFS($M$6:$M$6,$E$6:$E$6,E343,$O$6:$O$6,O343)</f>
        <v>0</v>
      </c>
      <c r="N343" s="101">
        <f>SUMIFS($N$6:$N$6,$E$6:$E$6,E343,$O$6:$O$6,O343)</f>
        <v>0</v>
      </c>
      <c r="O343" s="142" t="s">
        <v>74</v>
      </c>
    </row>
    <row r="344" spans="1:15" s="78" customFormat="1" ht="15" hidden="1" customHeight="1">
      <c r="A344" s="140"/>
      <c r="B344" s="74"/>
      <c r="C344" s="74"/>
      <c r="D344" s="141"/>
      <c r="E344" s="106"/>
      <c r="F344" s="106" t="str">
        <f>IFERROR(VLOOKUP(E344,$E$6:$H$6,4,0),"")</f>
        <v/>
      </c>
      <c r="G344" s="150">
        <f>COUNTIFS($E$6:$E$6,E344,$O$6:$O$6,O344)</f>
        <v>0</v>
      </c>
      <c r="H344" s="106"/>
      <c r="I344" s="101">
        <f>SUMIFS($I$6:$I$6,$E$6:$E$6,E344,$O$6:$O$6,O344)</f>
        <v>0</v>
      </c>
      <c r="J344" s="101">
        <f>SUMIFS($J$6:$J$6,$E$6:$E$6,E344,$O$6:$O$6,O344)</f>
        <v>0</v>
      </c>
      <c r="K344" s="101">
        <f>SUMIFS($K$6:$K$6,$E$6:$E$6,E344,$O$6:$O$6,O344)</f>
        <v>0</v>
      </c>
      <c r="L344" s="101">
        <f t="shared" si="34"/>
        <v>0</v>
      </c>
      <c r="M344" s="101">
        <f>SUMIFS($M$6:$M$6,$E$6:$E$6,E344,$O$6:$O$6,O344)</f>
        <v>0</v>
      </c>
      <c r="N344" s="101">
        <f>SUMIFS($N$6:$N$6,$E$6:$E$6,E344,$O$6:$O$6,O344)</f>
        <v>0</v>
      </c>
      <c r="O344" s="142" t="s">
        <v>74</v>
      </c>
    </row>
    <row r="345" spans="1:15" s="78" customFormat="1" ht="20.100000000000001" hidden="1" customHeight="1">
      <c r="A345" s="114"/>
      <c r="B345" s="115"/>
      <c r="C345" s="115"/>
      <c r="D345" s="116"/>
      <c r="E345" s="118"/>
      <c r="F345" s="118"/>
      <c r="G345" s="119">
        <f>SUM(G336:G344)</f>
        <v>0</v>
      </c>
      <c r="H345" s="118"/>
      <c r="I345" s="129">
        <f>SUM(I336:I344)</f>
        <v>0</v>
      </c>
      <c r="J345" s="129">
        <f>SUM(J336:J344)</f>
        <v>0</v>
      </c>
      <c r="K345" s="129">
        <f>SUM(K336:K344)</f>
        <v>0</v>
      </c>
      <c r="L345" s="129">
        <f t="shared" si="34"/>
        <v>0</v>
      </c>
      <c r="M345" s="129">
        <f>SUM(M336:M344)</f>
        <v>0</v>
      </c>
      <c r="N345" s="129">
        <f>SUM(N336:N344)</f>
        <v>0</v>
      </c>
      <c r="O345" s="154"/>
    </row>
    <row r="346" spans="1:15" s="78" customFormat="1" ht="15" hidden="1" customHeight="1">
      <c r="A346" s="140" t="s">
        <v>52</v>
      </c>
      <c r="B346" s="74"/>
      <c r="C346" s="74"/>
      <c r="D346" s="141"/>
      <c r="E346" s="106"/>
      <c r="F346" s="106" t="str">
        <f>IFERROR(VLOOKUP(E346,$E$6:$H$6,4,0),"")</f>
        <v/>
      </c>
      <c r="G346" s="150">
        <f>COUNTIFS($E$6:$E$6,E346,$O$6:$O$6,O346)</f>
        <v>0</v>
      </c>
      <c r="H346" s="100"/>
      <c r="I346" s="101">
        <f>SUMIFS($I$6:$I$6,$E$6:$E$6,E346,$O$6:$O$6,O346)</f>
        <v>0</v>
      </c>
      <c r="J346" s="101">
        <f>SUMIFS($J$6:$J$6,$E$6:$E$6,E346,$O$6:$O$6,O346)</f>
        <v>0</v>
      </c>
      <c r="K346" s="101">
        <f>SUMIFS($K$6:$K$6,$E$6:$E$6,E346,$O$6:$O$6,O346)</f>
        <v>0</v>
      </c>
      <c r="L346" s="101">
        <f t="shared" si="34"/>
        <v>0</v>
      </c>
      <c r="M346" s="101">
        <f>SUMIFS($M$6:$M$6,$E$6:$E$6,E346,$O$6:$O$6,O346)</f>
        <v>0</v>
      </c>
      <c r="N346" s="101">
        <f>SUMIFS($N$6:$N$6,$E$6:$E$6,E346,$O$6:$O$6,O346)</f>
        <v>0</v>
      </c>
      <c r="O346" s="142" t="s">
        <v>75</v>
      </c>
    </row>
    <row r="347" spans="1:15" s="78" customFormat="1" ht="15" hidden="1" customHeight="1">
      <c r="A347" s="140"/>
      <c r="B347" s="74"/>
      <c r="C347" s="74"/>
      <c r="D347" s="141"/>
      <c r="E347" s="106"/>
      <c r="F347" s="106" t="str">
        <f>IFERROR(VLOOKUP(E347,$E$6:$H$6,4,0),"")</f>
        <v/>
      </c>
      <c r="G347" s="150">
        <f>COUNTIFS($E$6:$E$6,E347,$O$6:$O$6,O347)</f>
        <v>0</v>
      </c>
      <c r="H347" s="106"/>
      <c r="I347" s="101">
        <f>SUMIFS($I$6:$I$6,$E$6:$E$6,E347,$O$6:$O$6,O347)</f>
        <v>0</v>
      </c>
      <c r="J347" s="101">
        <f>SUMIFS($J$6:$J$6,$E$6:$E$6,E347,$O$6:$O$6,O347)</f>
        <v>0</v>
      </c>
      <c r="K347" s="101">
        <f>SUMIFS($K$6:$K$6,$E$6:$E$6,E347,$O$6:$O$6,O347)</f>
        <v>0</v>
      </c>
      <c r="L347" s="101">
        <f t="shared" si="34"/>
        <v>0</v>
      </c>
      <c r="M347" s="101">
        <f>SUMIFS($M$6:$M$6,$E$6:$E$6,E347,$O$6:$O$6,O347)</f>
        <v>0</v>
      </c>
      <c r="N347" s="101">
        <f>SUMIFS($N$6:$N$6,$E$6:$E$6,E347,$O$6:$O$6,O347)</f>
        <v>0</v>
      </c>
      <c r="O347" s="142" t="s">
        <v>75</v>
      </c>
    </row>
    <row r="348" spans="1:15" s="78" customFormat="1" ht="15" hidden="1" customHeight="1">
      <c r="A348" s="140"/>
      <c r="B348" s="74"/>
      <c r="C348" s="74"/>
      <c r="D348" s="141"/>
      <c r="E348" s="106"/>
      <c r="F348" s="106" t="str">
        <f>IFERROR(VLOOKUP(E348,$E$6:$H$6,4,0),"")</f>
        <v/>
      </c>
      <c r="G348" s="150">
        <f>COUNTIFS($E$6:$E$6,E348,$O$6:$O$6,O348)</f>
        <v>0</v>
      </c>
      <c r="H348" s="106"/>
      <c r="I348" s="101">
        <f>SUMIFS($I$6:$I$6,$E$6:$E$6,E348,$O$6:$O$6,O348)</f>
        <v>0</v>
      </c>
      <c r="J348" s="101">
        <f>SUMIFS($J$6:$J$6,$E$6:$E$6,E348,$O$6:$O$6,O348)</f>
        <v>0</v>
      </c>
      <c r="K348" s="101">
        <f>SUMIFS($K$6:$K$6,$E$6:$E$6,E348,$O$6:$O$6,O348)</f>
        <v>0</v>
      </c>
      <c r="L348" s="101">
        <f t="shared" si="34"/>
        <v>0</v>
      </c>
      <c r="M348" s="101">
        <f>SUMIFS($M$6:$M$6,$E$6:$E$6,E348,$O$6:$O$6,O348)</f>
        <v>0</v>
      </c>
      <c r="N348" s="101">
        <f>SUMIFS($N$6:$N$6,$E$6:$E$6,E348,$O$6:$O$6,O348)</f>
        <v>0</v>
      </c>
      <c r="O348" s="142" t="s">
        <v>75</v>
      </c>
    </row>
    <row r="349" spans="1:15" s="78" customFormat="1" ht="15" hidden="1" customHeight="1">
      <c r="A349" s="140"/>
      <c r="B349" s="74"/>
      <c r="C349" s="74"/>
      <c r="D349" s="141"/>
      <c r="E349" s="106"/>
      <c r="F349" s="106" t="str">
        <f>IFERROR(VLOOKUP(E349,$E$6:$H$6,4,0),"")</f>
        <v/>
      </c>
      <c r="G349" s="150">
        <f>COUNTIFS($E$6:$E$6,E349,$O$6:$O$6,O349)</f>
        <v>0</v>
      </c>
      <c r="H349" s="106"/>
      <c r="I349" s="101">
        <f>SUMIFS($I$6:$I$6,$E$6:$E$6,E349,$O$6:$O$6,O349)</f>
        <v>0</v>
      </c>
      <c r="J349" s="101">
        <f>SUMIFS($J$6:$J$6,$E$6:$E$6,E349,$O$6:$O$6,O349)</f>
        <v>0</v>
      </c>
      <c r="K349" s="101">
        <f>SUMIFS($K$6:$K$6,$E$6:$E$6,E349,$O$6:$O$6,O349)</f>
        <v>0</v>
      </c>
      <c r="L349" s="101">
        <f t="shared" si="34"/>
        <v>0</v>
      </c>
      <c r="M349" s="101">
        <f>SUMIFS($M$6:$M$6,$E$6:$E$6,E349,$O$6:$O$6,O349)</f>
        <v>0</v>
      </c>
      <c r="N349" s="101">
        <f>SUMIFS($N$6:$N$6,$E$6:$E$6,E349,$O$6:$O$6,O349)</f>
        <v>0</v>
      </c>
      <c r="O349" s="142" t="s">
        <v>75</v>
      </c>
    </row>
    <row r="350" spans="1:15" s="78" customFormat="1" ht="15" hidden="1" customHeight="1">
      <c r="A350" s="140"/>
      <c r="B350" s="74"/>
      <c r="C350" s="74"/>
      <c r="D350" s="141"/>
      <c r="E350" s="106"/>
      <c r="F350" s="106" t="str">
        <f>IFERROR(VLOOKUP(E350,$E$6:$H$6,4,0),"")</f>
        <v/>
      </c>
      <c r="G350" s="150">
        <f>COUNTIFS($E$6:$E$6,E350,$O$6:$O$6,O350)</f>
        <v>0</v>
      </c>
      <c r="H350" s="106"/>
      <c r="I350" s="101">
        <f>SUMIFS($I$6:$I$6,$E$6:$E$6,E350,$O$6:$O$6,O350)</f>
        <v>0</v>
      </c>
      <c r="J350" s="101">
        <f>SUMIFS($J$6:$J$6,$E$6:$E$6,E350,$O$6:$O$6,O350)</f>
        <v>0</v>
      </c>
      <c r="K350" s="101">
        <f>SUMIFS($K$6:$K$6,$E$6:$E$6,E350,$O$6:$O$6,O350)</f>
        <v>0</v>
      </c>
      <c r="L350" s="101">
        <f t="shared" si="34"/>
        <v>0</v>
      </c>
      <c r="M350" s="101">
        <f>SUMIFS($M$6:$M$6,$E$6:$E$6,E350,$O$6:$O$6,O350)</f>
        <v>0</v>
      </c>
      <c r="N350" s="101">
        <f>SUMIFS($N$6:$N$6,$E$6:$E$6,E350,$O$6:$O$6,O350)</f>
        <v>0</v>
      </c>
      <c r="O350" s="142" t="s">
        <v>75</v>
      </c>
    </row>
    <row r="351" spans="1:15" s="78" customFormat="1" ht="15" hidden="1" customHeight="1">
      <c r="A351" s="140"/>
      <c r="B351" s="74"/>
      <c r="C351" s="74"/>
      <c r="D351" s="141"/>
      <c r="E351" s="106"/>
      <c r="F351" s="106" t="str">
        <f>IFERROR(VLOOKUP(E351,$E$6:$H$6,4,0),"")</f>
        <v/>
      </c>
      <c r="G351" s="150">
        <f>COUNTIFS($E$6:$E$6,E351,$O$6:$O$6,O351)</f>
        <v>0</v>
      </c>
      <c r="H351" s="106"/>
      <c r="I351" s="101">
        <f>SUMIFS($I$6:$I$6,$E$6:$E$6,E351,$O$6:$O$6,O351)</f>
        <v>0</v>
      </c>
      <c r="J351" s="101">
        <f>SUMIFS($J$6:$J$6,$E$6:$E$6,E351,$O$6:$O$6,O351)</f>
        <v>0</v>
      </c>
      <c r="K351" s="101">
        <f>SUMIFS($K$6:$K$6,$E$6:$E$6,E351,$O$6:$O$6,O351)</f>
        <v>0</v>
      </c>
      <c r="L351" s="101">
        <f t="shared" si="34"/>
        <v>0</v>
      </c>
      <c r="M351" s="101">
        <f>SUMIFS($M$6:$M$6,$E$6:$E$6,E351,$O$6:$O$6,O351)</f>
        <v>0</v>
      </c>
      <c r="N351" s="101">
        <f>SUMIFS($N$6:$N$6,$E$6:$E$6,E351,$O$6:$O$6,O351)</f>
        <v>0</v>
      </c>
      <c r="O351" s="142" t="s">
        <v>75</v>
      </c>
    </row>
    <row r="352" spans="1:15" s="78" customFormat="1" ht="15" hidden="1" customHeight="1">
      <c r="A352" s="140"/>
      <c r="B352" s="74"/>
      <c r="C352" s="74"/>
      <c r="D352" s="141"/>
      <c r="E352" s="106"/>
      <c r="F352" s="106" t="str">
        <f>IFERROR(VLOOKUP(E352,$E$6:$H$6,4,0),"")</f>
        <v/>
      </c>
      <c r="G352" s="150">
        <f>COUNTIFS($E$6:$E$6,E352,$O$6:$O$6,O352)</f>
        <v>0</v>
      </c>
      <c r="H352" s="106"/>
      <c r="I352" s="101">
        <f>SUMIFS($I$6:$I$6,$E$6:$E$6,E352,$O$6:$O$6,O352)</f>
        <v>0</v>
      </c>
      <c r="J352" s="101">
        <f>SUMIFS($J$6:$J$6,$E$6:$E$6,E352,$O$6:$O$6,O352)</f>
        <v>0</v>
      </c>
      <c r="K352" s="101">
        <f>SUMIFS($K$6:$K$6,$E$6:$E$6,E352,$O$6:$O$6,O352)</f>
        <v>0</v>
      </c>
      <c r="L352" s="101">
        <f t="shared" si="34"/>
        <v>0</v>
      </c>
      <c r="M352" s="101">
        <f>SUMIFS($M$6:$M$6,$E$6:$E$6,E352,$O$6:$O$6,O352)</f>
        <v>0</v>
      </c>
      <c r="N352" s="101">
        <f>SUMIFS($N$6:$N$6,$E$6:$E$6,E352,$O$6:$O$6,O352)</f>
        <v>0</v>
      </c>
      <c r="O352" s="142" t="s">
        <v>75</v>
      </c>
    </row>
    <row r="353" spans="1:15" s="78" customFormat="1" ht="15" hidden="1" customHeight="1">
      <c r="A353" s="140"/>
      <c r="B353" s="74"/>
      <c r="C353" s="74"/>
      <c r="D353" s="141"/>
      <c r="E353" s="106"/>
      <c r="F353" s="106" t="str">
        <f>IFERROR(VLOOKUP(E353,$E$6:$H$6,4,0),"")</f>
        <v/>
      </c>
      <c r="G353" s="150">
        <f>COUNTIFS($E$6:$E$6,E353,$O$6:$O$6,O353)</f>
        <v>0</v>
      </c>
      <c r="H353" s="106"/>
      <c r="I353" s="101">
        <f>SUMIFS($I$6:$I$6,$E$6:$E$6,E353,$O$6:$O$6,O353)</f>
        <v>0</v>
      </c>
      <c r="J353" s="101">
        <f>SUMIFS($J$6:$J$6,$E$6:$E$6,E353,$O$6:$O$6,O353)</f>
        <v>0</v>
      </c>
      <c r="K353" s="101">
        <f>SUMIFS($K$6:$K$6,$E$6:$E$6,E353,$O$6:$O$6,O353)</f>
        <v>0</v>
      </c>
      <c r="L353" s="101">
        <f t="shared" si="34"/>
        <v>0</v>
      </c>
      <c r="M353" s="101">
        <f>SUMIFS($M$6:$M$6,$E$6:$E$6,E353,$O$6:$O$6,O353)</f>
        <v>0</v>
      </c>
      <c r="N353" s="101">
        <f>SUMIFS($N$6:$N$6,$E$6:$E$6,E353,$O$6:$O$6,O353)</f>
        <v>0</v>
      </c>
      <c r="O353" s="142" t="s">
        <v>75</v>
      </c>
    </row>
    <row r="354" spans="1:15" s="78" customFormat="1" ht="15" hidden="1" customHeight="1">
      <c r="A354" s="140"/>
      <c r="B354" s="74"/>
      <c r="C354" s="74"/>
      <c r="D354" s="141"/>
      <c r="E354" s="106"/>
      <c r="F354" s="106" t="str">
        <f>IFERROR(VLOOKUP(E354,$E$6:$H$6,4,0),"")</f>
        <v/>
      </c>
      <c r="G354" s="150">
        <f>COUNTIFS($E$6:$E$6,E354,$O$6:$O$6,O354)</f>
        <v>0</v>
      </c>
      <c r="H354" s="106"/>
      <c r="I354" s="101">
        <f>SUMIFS($I$6:$I$6,$E$6:$E$6,E354,$O$6:$O$6,O354)</f>
        <v>0</v>
      </c>
      <c r="J354" s="101">
        <f>SUMIFS($J$6:$J$6,$E$6:$E$6,E354,$O$6:$O$6,O354)</f>
        <v>0</v>
      </c>
      <c r="K354" s="101">
        <f>SUMIFS($K$6:$K$6,$E$6:$E$6,E354,$O$6:$O$6,O354)</f>
        <v>0</v>
      </c>
      <c r="L354" s="101">
        <f t="shared" si="34"/>
        <v>0</v>
      </c>
      <c r="M354" s="101">
        <f>SUMIFS($M$6:$M$6,$E$6:$E$6,E354,$O$6:$O$6,O354)</f>
        <v>0</v>
      </c>
      <c r="N354" s="101">
        <f>SUMIFS($N$6:$N$6,$E$6:$E$6,E354,$O$6:$O$6,O354)</f>
        <v>0</v>
      </c>
      <c r="O354" s="142" t="s">
        <v>75</v>
      </c>
    </row>
    <row r="355" spans="1:15" s="78" customFormat="1" ht="15" hidden="1" customHeight="1">
      <c r="A355" s="140"/>
      <c r="B355" s="74"/>
      <c r="C355" s="74"/>
      <c r="D355" s="141"/>
      <c r="E355" s="106"/>
      <c r="F355" s="106" t="str">
        <f>IFERROR(VLOOKUP(E355,$E$6:$H$6,4,0),"")</f>
        <v/>
      </c>
      <c r="G355" s="150">
        <f>COUNTIFS($E$6:$E$6,E355,$O$6:$O$6,O355)</f>
        <v>0</v>
      </c>
      <c r="H355" s="106"/>
      <c r="I355" s="101">
        <f>SUMIFS($I$6:$I$6,$E$6:$E$6,E355,$O$6:$O$6,O355)</f>
        <v>0</v>
      </c>
      <c r="J355" s="101">
        <f>SUMIFS($J$6:$J$6,$E$6:$E$6,E355,$O$6:$O$6,O355)</f>
        <v>0</v>
      </c>
      <c r="K355" s="101">
        <f>SUMIFS($K$6:$K$6,$E$6:$E$6,E355,$O$6:$O$6,O355)</f>
        <v>0</v>
      </c>
      <c r="L355" s="101">
        <f t="shared" si="34"/>
        <v>0</v>
      </c>
      <c r="M355" s="101">
        <f>SUMIFS($M$6:$M$6,$E$6:$E$6,E355,$O$6:$O$6,O355)</f>
        <v>0</v>
      </c>
      <c r="N355" s="101">
        <f>SUMIFS($N$6:$N$6,$E$6:$E$6,E355,$O$6:$O$6,O355)</f>
        <v>0</v>
      </c>
      <c r="O355" s="142" t="s">
        <v>75</v>
      </c>
    </row>
    <row r="356" spans="1:15" s="78" customFormat="1" ht="15" hidden="1" customHeight="1">
      <c r="A356" s="140"/>
      <c r="B356" s="74"/>
      <c r="C356" s="74"/>
      <c r="D356" s="141"/>
      <c r="E356" s="106"/>
      <c r="F356" s="106" t="str">
        <f>IFERROR(VLOOKUP(E356,$E$6:$H$6,4,0),"")</f>
        <v/>
      </c>
      <c r="G356" s="150">
        <f>COUNTIFS($E$6:$E$6,E356,$O$6:$O$6,O356)</f>
        <v>0</v>
      </c>
      <c r="H356" s="106"/>
      <c r="I356" s="101">
        <f>SUMIFS($I$6:$I$6,$E$6:$E$6,E356,$O$6:$O$6,O356)</f>
        <v>0</v>
      </c>
      <c r="J356" s="101">
        <f>SUMIFS($J$6:$J$6,$E$6:$E$6,E356,$O$6:$O$6,O356)</f>
        <v>0</v>
      </c>
      <c r="K356" s="101">
        <f>SUMIFS($K$6:$K$6,$E$6:$E$6,E356,$O$6:$O$6,O356)</f>
        <v>0</v>
      </c>
      <c r="L356" s="101">
        <f t="shared" si="34"/>
        <v>0</v>
      </c>
      <c r="M356" s="101">
        <f>SUMIFS($M$6:$M$6,$E$6:$E$6,E356,$O$6:$O$6,O356)</f>
        <v>0</v>
      </c>
      <c r="N356" s="101">
        <f>SUMIFS($N$6:$N$6,$E$6:$E$6,E356,$O$6:$O$6,O356)</f>
        <v>0</v>
      </c>
      <c r="O356" s="142" t="s">
        <v>75</v>
      </c>
    </row>
    <row r="357" spans="1:15" s="78" customFormat="1" ht="15" hidden="1" customHeight="1">
      <c r="A357" s="140"/>
      <c r="B357" s="74"/>
      <c r="C357" s="74"/>
      <c r="D357" s="141"/>
      <c r="E357" s="106"/>
      <c r="F357" s="106"/>
      <c r="G357" s="150">
        <f>COUNTIFS($E$6:$E$6,E357,$O$6:$O$6,O357)</f>
        <v>0</v>
      </c>
      <c r="H357" s="106"/>
      <c r="I357" s="101">
        <f>SUMIFS($I$6:$I$6,$E$6:$E$6,E357,$O$6:$O$6,O357)</f>
        <v>0</v>
      </c>
      <c r="J357" s="101">
        <f>SUMIFS($J$6:$J$6,$E$6:$E$6,E357,$O$6:$O$6,O357)</f>
        <v>0</v>
      </c>
      <c r="K357" s="101">
        <f>SUMIFS($K$6:$K$6,$E$6:$E$6,E357,$O$6:$O$6,O357)</f>
        <v>0</v>
      </c>
      <c r="L357" s="101">
        <f t="shared" si="34"/>
        <v>0</v>
      </c>
      <c r="M357" s="101">
        <f>SUMIFS($M$6:$M$6,$E$6:$E$6,E357,$O$6:$O$6,O357)</f>
        <v>0</v>
      </c>
      <c r="N357" s="101">
        <f>SUMIFS($N$6:$N$6,$E$6:$E$6,E357,$O$6:$O$6,O357)</f>
        <v>0</v>
      </c>
      <c r="O357" s="142" t="s">
        <v>75</v>
      </c>
    </row>
    <row r="358" spans="1:15" s="78" customFormat="1" ht="15" hidden="1" customHeight="1">
      <c r="A358" s="140"/>
      <c r="B358" s="74"/>
      <c r="C358" s="74"/>
      <c r="D358" s="141"/>
      <c r="E358" s="106"/>
      <c r="F358" s="106"/>
      <c r="G358" s="150">
        <f>COUNTIFS($E$6:$E$6,E358,$O$6:$O$6,O358)</f>
        <v>0</v>
      </c>
      <c r="H358" s="106"/>
      <c r="I358" s="101">
        <f>SUMIFS($I$6:$I$6,$E$6:$E$6,E358,$O$6:$O$6,O358)</f>
        <v>0</v>
      </c>
      <c r="J358" s="101">
        <f>SUMIFS($J$6:$J$6,$E$6:$E$6,E358,$O$6:$O$6,O358)</f>
        <v>0</v>
      </c>
      <c r="K358" s="101">
        <f>SUMIFS($K$6:$K$6,$E$6:$E$6,E358,$O$6:$O$6,O358)</f>
        <v>0</v>
      </c>
      <c r="L358" s="101">
        <f t="shared" si="34"/>
        <v>0</v>
      </c>
      <c r="M358" s="101">
        <f>SUMIFS($M$6:$M$6,$E$6:$E$6,E358,$O$6:$O$6,O358)</f>
        <v>0</v>
      </c>
      <c r="N358" s="101">
        <f>SUMIFS($N$6:$N$6,$E$6:$E$6,E358,$O$6:$O$6,O358)</f>
        <v>0</v>
      </c>
      <c r="O358" s="142" t="s">
        <v>75</v>
      </c>
    </row>
    <row r="359" spans="1:15" s="78" customFormat="1" ht="15" hidden="1" customHeight="1">
      <c r="A359" s="140"/>
      <c r="B359" s="74"/>
      <c r="C359" s="74"/>
      <c r="D359" s="141"/>
      <c r="E359" s="106"/>
      <c r="F359" s="106"/>
      <c r="G359" s="150">
        <f>COUNTIFS($E$6:$E$6,E359,$O$6:$O$6,O359)</f>
        <v>0</v>
      </c>
      <c r="H359" s="106"/>
      <c r="I359" s="101">
        <f>SUMIFS($I$6:$I$6,$E$6:$E$6,E359,$O$6:$O$6,O359)</f>
        <v>0</v>
      </c>
      <c r="J359" s="101">
        <f>SUMIFS($J$6:$J$6,$E$6:$E$6,E359,$O$6:$O$6,O359)</f>
        <v>0</v>
      </c>
      <c r="K359" s="101">
        <f>SUMIFS($K$6:$K$6,$E$6:$E$6,E359,$O$6:$O$6,O359)</f>
        <v>0</v>
      </c>
      <c r="L359" s="101">
        <f t="shared" si="34"/>
        <v>0</v>
      </c>
      <c r="M359" s="101">
        <f>SUMIFS($M$6:$M$6,$E$6:$E$6,E359,$O$6:$O$6,O359)</f>
        <v>0</v>
      </c>
      <c r="N359" s="101">
        <f>SUMIFS($N$6:$N$6,$E$6:$E$6,E359,$O$6:$O$6,O359)</f>
        <v>0</v>
      </c>
      <c r="O359" s="142" t="s">
        <v>75</v>
      </c>
    </row>
    <row r="360" spans="1:15" s="78" customFormat="1" ht="15" hidden="1" customHeight="1">
      <c r="A360" s="140"/>
      <c r="B360" s="74"/>
      <c r="C360" s="74"/>
      <c r="D360" s="141"/>
      <c r="E360" s="106"/>
      <c r="F360" s="106"/>
      <c r="G360" s="150">
        <f>COUNTIFS($E$6:$E$6,E360,$O$6:$O$6,O360)</f>
        <v>0</v>
      </c>
      <c r="H360" s="106"/>
      <c r="I360" s="101">
        <f>SUMIFS($I$6:$I$6,$E$6:$E$6,E360,$O$6:$O$6,O360)</f>
        <v>0</v>
      </c>
      <c r="J360" s="101">
        <f>SUMIFS($J$6:$J$6,$E$6:$E$6,E360,$O$6:$O$6,O360)</f>
        <v>0</v>
      </c>
      <c r="K360" s="101">
        <f>SUMIFS($K$6:$K$6,$E$6:$E$6,E360,$O$6:$O$6,O360)</f>
        <v>0</v>
      </c>
      <c r="L360" s="101">
        <f t="shared" si="34"/>
        <v>0</v>
      </c>
      <c r="M360" s="101">
        <f>SUMIFS($M$6:$M$6,$E$6:$E$6,E360,$O$6:$O$6,O360)</f>
        <v>0</v>
      </c>
      <c r="N360" s="101">
        <f>SUMIFS($N$6:$N$6,$E$6:$E$6,E360,$O$6:$O$6,O360)</f>
        <v>0</v>
      </c>
      <c r="O360" s="142" t="s">
        <v>75</v>
      </c>
    </row>
    <row r="361" spans="1:15" s="78" customFormat="1" ht="15" hidden="1" customHeight="1">
      <c r="A361" s="140"/>
      <c r="B361" s="74"/>
      <c r="C361" s="74"/>
      <c r="D361" s="141"/>
      <c r="E361" s="106"/>
      <c r="F361" s="106"/>
      <c r="G361" s="150">
        <f>COUNTIFS($E$6:$E$6,E361,$O$6:$O$6,O361)</f>
        <v>0</v>
      </c>
      <c r="H361" s="106"/>
      <c r="I361" s="101">
        <f>SUMIFS($I$6:$I$6,$E$6:$E$6,E361,$O$6:$O$6,O361)</f>
        <v>0</v>
      </c>
      <c r="J361" s="101">
        <f>SUMIFS($J$6:$J$6,$E$6:$E$6,E361,$O$6:$O$6,O361)</f>
        <v>0</v>
      </c>
      <c r="K361" s="101">
        <f>SUMIFS($K$6:$K$6,$E$6:$E$6,E361,$O$6:$O$6,O361)</f>
        <v>0</v>
      </c>
      <c r="L361" s="101">
        <f t="shared" si="34"/>
        <v>0</v>
      </c>
      <c r="M361" s="101">
        <f>SUMIFS($M$6:$M$6,$E$6:$E$6,E361,$O$6:$O$6,O361)</f>
        <v>0</v>
      </c>
      <c r="N361" s="101">
        <f>SUMIFS($N$6:$N$6,$E$6:$E$6,E361,$O$6:$O$6,O361)</f>
        <v>0</v>
      </c>
      <c r="O361" s="142" t="s">
        <v>75</v>
      </c>
    </row>
    <row r="362" spans="1:15" s="78" customFormat="1" ht="15" hidden="1" customHeight="1">
      <c r="A362" s="140"/>
      <c r="B362" s="74"/>
      <c r="C362" s="74"/>
      <c r="D362" s="141"/>
      <c r="E362" s="106"/>
      <c r="F362" s="106"/>
      <c r="G362" s="150">
        <f>COUNTIFS($E$6:$E$6,E362,$O$6:$O$6,O362)</f>
        <v>0</v>
      </c>
      <c r="H362" s="106"/>
      <c r="I362" s="101">
        <f>SUMIFS($I$6:$I$6,$E$6:$E$6,E362,$O$6:$O$6,O362)</f>
        <v>0</v>
      </c>
      <c r="J362" s="101">
        <f>SUMIFS($J$6:$J$6,$E$6:$E$6,E362,$O$6:$O$6,O362)</f>
        <v>0</v>
      </c>
      <c r="K362" s="101">
        <f>SUMIFS($K$6:$K$6,$E$6:$E$6,E362,$O$6:$O$6,O362)</f>
        <v>0</v>
      </c>
      <c r="L362" s="101">
        <f t="shared" si="34"/>
        <v>0</v>
      </c>
      <c r="M362" s="101">
        <f>SUMIFS($M$6:$M$6,$E$6:$E$6,E362,$O$6:$O$6,O362)</f>
        <v>0</v>
      </c>
      <c r="N362" s="101">
        <f>SUMIFS($N$6:$N$6,$E$6:$E$6,E362,$O$6:$O$6,O362)</f>
        <v>0</v>
      </c>
      <c r="O362" s="142" t="s">
        <v>75</v>
      </c>
    </row>
    <row r="363" spans="1:15" s="78" customFormat="1" ht="15" hidden="1" customHeight="1">
      <c r="A363" s="140"/>
      <c r="B363" s="74"/>
      <c r="C363" s="74"/>
      <c r="D363" s="141"/>
      <c r="E363" s="106"/>
      <c r="F363" s="106"/>
      <c r="G363" s="150">
        <f>COUNTIFS($E$6:$E$6,E363,$O$6:$O$6,O363)</f>
        <v>0</v>
      </c>
      <c r="H363" s="106"/>
      <c r="I363" s="101">
        <f>SUMIFS($I$6:$I$6,$E$6:$E$6,E363,$O$6:$O$6,O363)</f>
        <v>0</v>
      </c>
      <c r="J363" s="101">
        <f>SUMIFS($J$6:$J$6,$E$6:$E$6,E363,$O$6:$O$6,O363)</f>
        <v>0</v>
      </c>
      <c r="K363" s="101">
        <f>SUMIFS($K$6:$K$6,$E$6:$E$6,E363,$O$6:$O$6,O363)</f>
        <v>0</v>
      </c>
      <c r="L363" s="101">
        <f t="shared" si="34"/>
        <v>0</v>
      </c>
      <c r="M363" s="101">
        <f>SUMIFS($M$6:$M$6,$E$6:$E$6,E363,$O$6:$O$6,O363)</f>
        <v>0</v>
      </c>
      <c r="N363" s="101">
        <f>SUMIFS($N$6:$N$6,$E$6:$E$6,E363,$O$6:$O$6,O363)</f>
        <v>0</v>
      </c>
      <c r="O363" s="142" t="s">
        <v>75</v>
      </c>
    </row>
    <row r="364" spans="1:15" s="78" customFormat="1" ht="15" hidden="1" customHeight="1">
      <c r="A364" s="140"/>
      <c r="B364" s="74"/>
      <c r="C364" s="74"/>
      <c r="D364" s="141"/>
      <c r="E364" s="106"/>
      <c r="F364" s="106"/>
      <c r="G364" s="150">
        <f>COUNTIFS($E$6:$E$6,E364,$O$6:$O$6,O364)</f>
        <v>0</v>
      </c>
      <c r="H364" s="106"/>
      <c r="I364" s="101">
        <f>SUMIFS($I$6:$I$6,$E$6:$E$6,E364,$O$6:$O$6,O364)</f>
        <v>0</v>
      </c>
      <c r="J364" s="101">
        <f>SUMIFS($J$6:$J$6,$E$6:$E$6,E364,$O$6:$O$6,O364)</f>
        <v>0</v>
      </c>
      <c r="K364" s="101">
        <f>SUMIFS($K$6:$K$6,$E$6:$E$6,E364,$O$6:$O$6,O364)</f>
        <v>0</v>
      </c>
      <c r="L364" s="101">
        <f t="shared" si="34"/>
        <v>0</v>
      </c>
      <c r="M364" s="101">
        <f>SUMIFS($M$6:$M$6,$E$6:$E$6,E364,$O$6:$O$6,O364)</f>
        <v>0</v>
      </c>
      <c r="N364" s="101">
        <f>SUMIFS($N$6:$N$6,$E$6:$E$6,E364,$O$6:$O$6,O364)</f>
        <v>0</v>
      </c>
      <c r="O364" s="142" t="s">
        <v>75</v>
      </c>
    </row>
    <row r="365" spans="1:15" s="78" customFormat="1" ht="20.100000000000001" hidden="1" customHeight="1">
      <c r="A365" s="114"/>
      <c r="B365" s="115"/>
      <c r="C365" s="115"/>
      <c r="D365" s="116"/>
      <c r="E365" s="118"/>
      <c r="F365" s="118"/>
      <c r="G365" s="119">
        <f>SUM(G346:G364)</f>
        <v>0</v>
      </c>
      <c r="H365" s="118"/>
      <c r="I365" s="129">
        <f t="shared" ref="I365:N365" si="36">SUM(I346:I364)</f>
        <v>0</v>
      </c>
      <c r="J365" s="129">
        <f t="shared" si="36"/>
        <v>0</v>
      </c>
      <c r="K365" s="129">
        <f t="shared" si="36"/>
        <v>0</v>
      </c>
      <c r="L365" s="129">
        <f t="shared" si="34"/>
        <v>0</v>
      </c>
      <c r="M365" s="129">
        <f t="shared" si="36"/>
        <v>0</v>
      </c>
      <c r="N365" s="129">
        <f t="shared" si="36"/>
        <v>0</v>
      </c>
      <c r="O365" s="130"/>
    </row>
    <row r="366" spans="1:15" s="78" customFormat="1" ht="20.100000000000001" customHeight="1">
      <c r="A366" s="162" t="s">
        <v>76</v>
      </c>
      <c r="B366" s="163"/>
      <c r="C366" s="163"/>
      <c r="D366" s="164"/>
      <c r="E366" s="165"/>
      <c r="F366" s="165"/>
      <c r="G366" s="119">
        <f>SUM(G365,G345,G335,G317,G297,G279,G255,G238,G226,G207,G188,G177,G165,G151,G141,G123,G110,G97,G86,G71)</f>
        <v>1</v>
      </c>
      <c r="H366" s="118"/>
      <c r="I366" s="129">
        <f>SUM(I365,I345,I335,I317,I297,I279,I255,I238,I226,I207,I188,I177,I165,I151,I141,I123,I110,I97,I86,I71)</f>
        <v>7180</v>
      </c>
      <c r="J366" s="129">
        <f>SUM(J365,J345,J335,J317,J297,J279,J255,J238,J226,J207,J188,J177,J165,J151,J141,J123,J110,J97,J86,J71)</f>
        <v>3940</v>
      </c>
      <c r="K366" s="129">
        <f>SUM(K365,K345,K335,K317,K297,K279,K255,K238,K226,K207,K188,K177,K165,K151,K141,K123,K110,K97,K86,K71)</f>
        <v>3240</v>
      </c>
      <c r="L366" s="129">
        <f t="shared" si="34"/>
        <v>6</v>
      </c>
      <c r="M366" s="129">
        <f>SUM(M365,M345,M335,M317,M297,M279,M255,M238,M226,M207,M188,M177,M165,M151,M141,M123,M110,M97,M86,M71)</f>
        <v>194.4</v>
      </c>
      <c r="N366" s="129">
        <f>SUM(N365,N345,N335,N317,N297,N279,N255,N238,N226,N207,N188,N177,N165,N151,N141,N123,N110,N97,N86,N71)</f>
        <v>3045.6</v>
      </c>
      <c r="O366" s="166"/>
    </row>
    <row r="367" spans="1:15" s="78" customFormat="1" ht="15" hidden="1" customHeight="1">
      <c r="A367" s="167" t="s">
        <v>54</v>
      </c>
      <c r="B367" s="168"/>
      <c r="C367" s="168"/>
      <c r="D367" s="169"/>
      <c r="E367" s="170"/>
      <c r="F367" s="171" t="str">
        <f>IFERROR(VLOOKUP(E367,E16:H25,4,0),"")</f>
        <v/>
      </c>
      <c r="G367" s="99">
        <f>COUNTIFS($E$16:$E$25,E367,$O$16:$O$25,O367)</f>
        <v>0</v>
      </c>
      <c r="H367" s="100" t="s">
        <v>77</v>
      </c>
      <c r="I367" s="172">
        <f>SUMIFS($I$16:$I$25,$E$16:$E$25,E367,$O$16:$O$25,O367)</f>
        <v>0</v>
      </c>
      <c r="J367" s="172">
        <f>SUMIFS($J$16:$J$25,$E$16:$E$25,E367,$O$16:$O$25,O367)</f>
        <v>0</v>
      </c>
      <c r="K367" s="172">
        <f>SUMIFS($K$16:$K$25,$E$16:$E$25,E367,$O$16:$O$25,O367)</f>
        <v>0</v>
      </c>
      <c r="L367" s="172">
        <f t="shared" si="34"/>
        <v>0</v>
      </c>
      <c r="M367" s="172">
        <f>SUMIFS($M$16:$M$25,$E$16:$E$25,E367,$O$16:$O$25,O367)</f>
        <v>0</v>
      </c>
      <c r="N367" s="172">
        <f>SUMIFS($N$16:$N$25,$E$16:$E$25,E367,$O$16:$O$25,O367)</f>
        <v>0</v>
      </c>
      <c r="O367" s="134" t="s">
        <v>55</v>
      </c>
    </row>
    <row r="368" spans="1:15" s="78" customFormat="1" ht="15" hidden="1" customHeight="1">
      <c r="A368" s="173"/>
      <c r="B368" s="174"/>
      <c r="C368" s="174"/>
      <c r="D368" s="175"/>
      <c r="E368" s="176"/>
      <c r="F368" s="176" t="str">
        <f>IFERROR(VLOOKUP(E368,E17:H26,4,0),"")</f>
        <v/>
      </c>
      <c r="G368" s="107">
        <f t="shared" ref="G368:G370" si="37">COUNTIFS($E$16:$E$25,E368,$O$16:$O$25,O368)</f>
        <v>0</v>
      </c>
      <c r="H368" s="176"/>
      <c r="I368" s="177">
        <f t="shared" ref="I368:I370" si="38">SUMIFS($I$16:$I$25,$E$16:$E$25,E368,$O$16:$O$25,O368)</f>
        <v>0</v>
      </c>
      <c r="J368" s="177">
        <f t="shared" ref="J368:J370" si="39">SUMIFS($J$16:$J$25,$E$16:$E$25,E368,$O$16:$O$25,O368)</f>
        <v>0</v>
      </c>
      <c r="K368" s="177">
        <f t="shared" ref="K368:K370" si="40">SUMIFS($K$16:$K$25,$E$16:$E$25,E368,$O$16:$O$25,O368)</f>
        <v>0</v>
      </c>
      <c r="L368" s="177">
        <f t="shared" si="34"/>
        <v>0</v>
      </c>
      <c r="M368" s="177">
        <f t="shared" ref="M368:M370" si="41">SUMIFS($M$16:$M$25,$E$16:$E$25,E368,$O$16:$O$25,O368)</f>
        <v>0</v>
      </c>
      <c r="N368" s="177">
        <f t="shared" ref="N368:N370" si="42">SUMIFS($N$16:$N$25,$E$16:$E$25,E368,$O$16:$O$25,O368)</f>
        <v>0</v>
      </c>
      <c r="O368" s="142" t="s">
        <v>55</v>
      </c>
    </row>
    <row r="369" spans="1:15" s="78" customFormat="1" ht="15" hidden="1" customHeight="1">
      <c r="A369" s="178"/>
      <c r="B369" s="179"/>
      <c r="C369" s="179"/>
      <c r="D369" s="180"/>
      <c r="E369" s="176"/>
      <c r="F369" s="176" t="str">
        <f>IFERROR(VLOOKUP(E369,E18:H27,4,0),"")</f>
        <v/>
      </c>
      <c r="G369" s="107">
        <f t="shared" si="37"/>
        <v>0</v>
      </c>
      <c r="H369" s="176"/>
      <c r="I369" s="177">
        <f t="shared" si="38"/>
        <v>0</v>
      </c>
      <c r="J369" s="177">
        <f t="shared" si="39"/>
        <v>0</v>
      </c>
      <c r="K369" s="177">
        <f t="shared" si="40"/>
        <v>0</v>
      </c>
      <c r="L369" s="177">
        <f t="shared" si="34"/>
        <v>0</v>
      </c>
      <c r="M369" s="177">
        <f t="shared" si="41"/>
        <v>0</v>
      </c>
      <c r="N369" s="177">
        <f t="shared" si="42"/>
        <v>0</v>
      </c>
      <c r="O369" s="142" t="s">
        <v>55</v>
      </c>
    </row>
    <row r="370" spans="1:15" s="78" customFormat="1" ht="15" hidden="1" customHeight="1">
      <c r="A370" s="181"/>
      <c r="B370" s="182"/>
      <c r="C370" s="182"/>
      <c r="D370" s="183"/>
      <c r="E370" s="184"/>
      <c r="F370" s="184"/>
      <c r="G370" s="111">
        <f t="shared" si="37"/>
        <v>0</v>
      </c>
      <c r="H370" s="184"/>
      <c r="I370" s="185">
        <f t="shared" si="38"/>
        <v>0</v>
      </c>
      <c r="J370" s="185">
        <f t="shared" si="39"/>
        <v>0</v>
      </c>
      <c r="K370" s="185">
        <f t="shared" si="40"/>
        <v>0</v>
      </c>
      <c r="L370" s="185">
        <f t="shared" si="34"/>
        <v>0</v>
      </c>
      <c r="M370" s="185">
        <f t="shared" si="41"/>
        <v>0</v>
      </c>
      <c r="N370" s="185">
        <f t="shared" si="42"/>
        <v>0</v>
      </c>
      <c r="O370" s="142" t="s">
        <v>55</v>
      </c>
    </row>
    <row r="371" spans="1:15" s="78" customFormat="1" ht="15" hidden="1" customHeight="1">
      <c r="A371" s="186" t="s">
        <v>78</v>
      </c>
      <c r="B371" s="187"/>
      <c r="C371" s="187"/>
      <c r="D371" s="187"/>
      <c r="E371" s="187"/>
      <c r="F371" s="188"/>
      <c r="G371" s="119">
        <f>SUM(G367:G370)</f>
        <v>0</v>
      </c>
      <c r="H371" s="189"/>
      <c r="I371" s="190">
        <f t="shared" ref="I371:K371" si="43">SUM(I367:I370)</f>
        <v>0</v>
      </c>
      <c r="J371" s="190">
        <f t="shared" si="43"/>
        <v>0</v>
      </c>
      <c r="K371" s="190">
        <f t="shared" si="43"/>
        <v>0</v>
      </c>
      <c r="L371" s="190">
        <f>IFERROR(M371/K371%,0)</f>
        <v>0</v>
      </c>
      <c r="M371" s="190">
        <f t="shared" ref="M371:N371" si="44">SUM(M367:M370)</f>
        <v>0</v>
      </c>
      <c r="N371" s="190">
        <f t="shared" si="44"/>
        <v>0</v>
      </c>
      <c r="O371" s="191"/>
    </row>
    <row r="372" spans="1:15" s="78" customFormat="1" ht="12" customHeight="1">
      <c r="A372" s="192"/>
      <c r="B372" s="193"/>
      <c r="C372" s="193"/>
      <c r="D372" s="193"/>
      <c r="E372" s="193"/>
      <c r="F372" s="193"/>
      <c r="G372" s="193"/>
      <c r="H372" s="1"/>
      <c r="I372" s="194"/>
      <c r="J372" s="194"/>
      <c r="K372" s="194"/>
      <c r="L372" s="194"/>
      <c r="M372" s="194"/>
      <c r="N372" s="194"/>
      <c r="O372" s="195"/>
    </row>
    <row r="373" spans="1:15" s="78" customFormat="1" ht="12" customHeight="1">
      <c r="A373" s="88"/>
      <c r="B373" s="233" t="s">
        <v>79</v>
      </c>
      <c r="C373" s="233"/>
      <c r="D373" s="233"/>
      <c r="E373" s="226"/>
      <c r="F373" s="226" t="s">
        <v>80</v>
      </c>
      <c r="G373" s="193"/>
      <c r="H373" s="1"/>
      <c r="I373" s="194"/>
      <c r="J373" s="194"/>
      <c r="K373" s="194"/>
      <c r="L373" s="194"/>
      <c r="M373" s="194"/>
      <c r="N373" s="194"/>
      <c r="O373" s="195"/>
    </row>
    <row r="374" spans="1:15" s="78" customFormat="1" ht="12" customHeight="1">
      <c r="A374" s="192"/>
      <c r="B374" s="193"/>
      <c r="C374" s="193"/>
      <c r="D374" s="193"/>
      <c r="E374" s="193"/>
      <c r="F374" s="193"/>
      <c r="G374" s="193"/>
      <c r="H374" s="1"/>
      <c r="I374" s="194"/>
      <c r="J374" s="194"/>
      <c r="K374" s="194"/>
      <c r="L374" s="194"/>
      <c r="M374" s="194"/>
      <c r="N374" s="194"/>
      <c r="O374" s="195"/>
    </row>
    <row r="375" spans="1:15" s="78" customFormat="1" ht="12" customHeight="1">
      <c r="A375" s="8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95"/>
    </row>
    <row r="376" spans="1:15" s="78" customFormat="1" ht="12" customHeight="1">
      <c r="A376" s="8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95"/>
    </row>
    <row r="377" spans="1:15" s="78" customFormat="1" ht="12" customHeight="1">
      <c r="A377" s="88"/>
      <c r="B377" s="197" t="s">
        <v>88</v>
      </c>
      <c r="C377" s="234" t="s">
        <v>81</v>
      </c>
      <c r="D377" s="234"/>
      <c r="E377" s="197"/>
      <c r="F377" s="227" t="s">
        <v>82</v>
      </c>
      <c r="G377" s="1"/>
      <c r="H377" s="1"/>
      <c r="I377" s="1"/>
      <c r="J377" s="1"/>
      <c r="K377" s="1"/>
      <c r="L377" s="1"/>
      <c r="M377" s="1"/>
      <c r="N377" s="1"/>
      <c r="O377" s="195"/>
    </row>
    <row r="378" spans="1:15" s="78" customFormat="1" ht="12" customHeight="1">
      <c r="A378" s="88"/>
      <c r="B378" s="91" t="s">
        <v>83</v>
      </c>
      <c r="C378" s="233" t="s">
        <v>84</v>
      </c>
      <c r="D378" s="233"/>
      <c r="E378" s="1"/>
      <c r="F378" s="226" t="s">
        <v>85</v>
      </c>
      <c r="G378" s="1"/>
      <c r="H378" s="1"/>
      <c r="I378" s="199"/>
      <c r="J378" s="199"/>
      <c r="K378" s="199"/>
      <c r="L378" s="199"/>
      <c r="M378" s="199"/>
      <c r="N378" s="199"/>
      <c r="O378" s="195"/>
    </row>
    <row r="379" spans="1:15" s="78" customFormat="1" ht="12" customHeight="1">
      <c r="A379" s="88"/>
      <c r="B379" s="91"/>
      <c r="C379" s="1"/>
      <c r="D379" s="1"/>
      <c r="E379" s="1"/>
      <c r="F379" s="226"/>
      <c r="G379" s="1"/>
      <c r="H379" s="1"/>
      <c r="I379" s="199"/>
      <c r="J379" s="199"/>
      <c r="K379" s="199"/>
      <c r="L379" s="199"/>
      <c r="M379" s="199"/>
      <c r="N379" s="199"/>
      <c r="O379" s="195"/>
    </row>
    <row r="380" spans="1:15" s="78" customFormat="1" ht="12" customHeight="1">
      <c r="A380" s="200" t="s">
        <v>86</v>
      </c>
      <c r="B380" s="201"/>
      <c r="C380" s="201"/>
      <c r="D380" s="201"/>
      <c r="E380" s="201"/>
      <c r="F380" s="201"/>
      <c r="G380" s="201"/>
      <c r="H380" s="201"/>
      <c r="I380" s="202"/>
      <c r="J380" s="202"/>
      <c r="K380" s="202"/>
      <c r="L380" s="202"/>
      <c r="M380" s="202"/>
      <c r="N380" s="235" t="s">
        <v>87</v>
      </c>
      <c r="O380" s="236"/>
    </row>
    <row r="381" spans="1:15" s="78" customFormat="1">
      <c r="I381" s="203"/>
      <c r="J381" s="203"/>
      <c r="K381" s="203"/>
      <c r="L381" s="203"/>
      <c r="M381" s="203"/>
      <c r="N381" s="203"/>
    </row>
    <row r="382" spans="1:15" s="78" customFormat="1">
      <c r="I382" s="203"/>
      <c r="J382" s="203"/>
      <c r="K382" s="203"/>
      <c r="L382" s="203"/>
      <c r="M382" s="203"/>
      <c r="N382" s="203"/>
    </row>
    <row r="383" spans="1:15" s="78" customFormat="1">
      <c r="I383" s="203"/>
      <c r="J383" s="203"/>
      <c r="K383" s="203"/>
      <c r="L383" s="203"/>
      <c r="M383" s="203"/>
      <c r="N383" s="203"/>
    </row>
    <row r="384" spans="1:15" s="78" customFormat="1">
      <c r="I384" s="204">
        <f>I366-I52</f>
        <v>0</v>
      </c>
      <c r="J384" s="204">
        <f>J366-J52</f>
        <v>0</v>
      </c>
      <c r="K384" s="204">
        <f>K366-K52</f>
        <v>0</v>
      </c>
      <c r="L384" s="204">
        <v>0</v>
      </c>
      <c r="M384" s="204">
        <f>M366-M52</f>
        <v>0</v>
      </c>
      <c r="N384" s="204">
        <f>N366-N52</f>
        <v>0</v>
      </c>
    </row>
    <row r="385" spans="7:14" s="78" customFormat="1">
      <c r="G385" s="205"/>
      <c r="I385" s="204">
        <f>I366-I7</f>
        <v>0</v>
      </c>
      <c r="J385" s="204">
        <f>J366-J7</f>
        <v>0</v>
      </c>
      <c r="K385" s="204">
        <f>K366-K7</f>
        <v>0</v>
      </c>
      <c r="L385" s="204">
        <v>0</v>
      </c>
      <c r="M385" s="204">
        <f>M366-M7</f>
        <v>0</v>
      </c>
      <c r="N385" s="204">
        <f>N366-N7</f>
        <v>0</v>
      </c>
    </row>
    <row r="386" spans="7:14" s="78" customFormat="1">
      <c r="I386" s="206"/>
      <c r="J386" s="206"/>
      <c r="K386" s="206"/>
      <c r="L386" s="206"/>
      <c r="M386" s="206"/>
      <c r="N386" s="206"/>
    </row>
    <row r="387" spans="7:14" s="78" customFormat="1">
      <c r="I387" s="206"/>
      <c r="J387" s="206"/>
      <c r="K387" s="206"/>
      <c r="L387" s="206"/>
      <c r="M387" s="206"/>
      <c r="N387" s="206"/>
    </row>
    <row r="388" spans="7:14" s="78" customFormat="1">
      <c r="I388" s="206"/>
      <c r="J388" s="206"/>
      <c r="K388" s="206"/>
      <c r="L388" s="206"/>
      <c r="M388" s="206"/>
      <c r="N388" s="206"/>
    </row>
    <row r="389" spans="7:14" s="78" customFormat="1">
      <c r="I389" s="206"/>
      <c r="J389" s="206"/>
      <c r="K389" s="206"/>
      <c r="L389" s="206"/>
      <c r="M389" s="206"/>
      <c r="N389" s="206"/>
    </row>
    <row r="390" spans="7:14" s="78" customFormat="1">
      <c r="I390" s="206"/>
      <c r="J390" s="206"/>
      <c r="K390" s="206"/>
      <c r="L390" s="206"/>
      <c r="M390" s="206"/>
      <c r="N390" s="206"/>
    </row>
    <row r="391" spans="7:14" s="78" customFormat="1">
      <c r="I391" s="206"/>
      <c r="J391" s="206"/>
      <c r="K391" s="206"/>
      <c r="L391" s="206"/>
      <c r="M391" s="206"/>
      <c r="N391" s="206"/>
    </row>
    <row r="392" spans="7:14" s="78" customFormat="1">
      <c r="I392" s="204"/>
      <c r="J392" s="204"/>
      <c r="K392" s="204"/>
      <c r="L392" s="204"/>
      <c r="M392" s="204"/>
      <c r="N392" s="204"/>
    </row>
    <row r="393" spans="7:14" s="78" customFormat="1">
      <c r="I393" s="204"/>
      <c r="J393" s="204"/>
      <c r="K393" s="204"/>
      <c r="L393" s="204"/>
      <c r="M393" s="204"/>
      <c r="N393" s="204"/>
    </row>
  </sheetData>
  <dataConsolidate/>
  <mergeCells count="35">
    <mergeCell ref="A2:O2"/>
    <mergeCell ref="Q2:R2"/>
    <mergeCell ref="A3:A4"/>
    <mergeCell ref="B3:B4"/>
    <mergeCell ref="C3:C4"/>
    <mergeCell ref="E3:E4"/>
    <mergeCell ref="F3:F4"/>
    <mergeCell ref="H3:H4"/>
    <mergeCell ref="L3:M3"/>
    <mergeCell ref="O3:O4"/>
    <mergeCell ref="L13:M13"/>
    <mergeCell ref="O13:O14"/>
    <mergeCell ref="A29:O29"/>
    <mergeCell ref="A30:E31"/>
    <mergeCell ref="L30:M30"/>
    <mergeCell ref="O30:O31"/>
    <mergeCell ref="A13:A14"/>
    <mergeCell ref="B13:B14"/>
    <mergeCell ref="C13:C14"/>
    <mergeCell ref="E13:E14"/>
    <mergeCell ref="F13:F14"/>
    <mergeCell ref="H13:H14"/>
    <mergeCell ref="B373:D373"/>
    <mergeCell ref="C377:D377"/>
    <mergeCell ref="C378:D378"/>
    <mergeCell ref="N380:O380"/>
    <mergeCell ref="A52:E52"/>
    <mergeCell ref="A53:E53"/>
    <mergeCell ref="A55:O55"/>
    <mergeCell ref="A56:D57"/>
    <mergeCell ref="E56:E57"/>
    <mergeCell ref="F56:F57"/>
    <mergeCell ref="G56:H57"/>
    <mergeCell ref="L56:M56"/>
    <mergeCell ref="O56:O57"/>
  </mergeCells>
  <conditionalFormatting sqref="D16:D25">
    <cfRule type="duplicateValues" dxfId="24" priority="32"/>
    <cfRule type="duplicateValues" dxfId="23" priority="33"/>
  </conditionalFormatting>
  <conditionalFormatting sqref="D16:D25">
    <cfRule type="duplicateValues" dxfId="22" priority="31"/>
  </conditionalFormatting>
  <conditionalFormatting sqref="O6">
    <cfRule type="containsText" dxfId="21" priority="10" operator="containsText" text="B.MP.B">
      <formula>NOT(ISERROR(SEARCH("B.MP.B",O6)))</formula>
    </cfRule>
    <cfRule type="containsText" dxfId="20" priority="11" operator="containsText" text="B.MP.A">
      <formula>NOT(ISERROR(SEARCH("B.MP.A",O6)))</formula>
    </cfRule>
    <cfRule type="containsText" dxfId="19" priority="12" operator="containsText" text="B.PTL.C5">
      <formula>NOT(ISERROR(SEARCH("B.PTL.C5",O6)))</formula>
    </cfRule>
    <cfRule type="containsText" dxfId="18" priority="13" operator="containsText" text="B.PTL.C8">
      <formula>NOT(ISERROR(SEARCH("B.PTL.C8",O6)))</formula>
    </cfRule>
    <cfRule type="containsText" dxfId="17" priority="14" operator="containsText" text="B.PTL.D7">
      <formula>NOT(ISERROR(SEARCH("B.PTL.D7",O6)))</formula>
    </cfRule>
    <cfRule type="containsText" dxfId="16" priority="15" operator="containsText" text="B.PTL.C7">
      <formula>NOT(ISERROR(SEARCH("B.PTL.C7",O6)))</formula>
    </cfRule>
    <cfRule type="containsText" dxfId="15" priority="16" operator="containsText" text="B.PTL.C6">
      <formula>NOT(ISERROR(SEARCH("B.PTL.C6",O6)))</formula>
    </cfRule>
    <cfRule type="containsText" dxfId="14" priority="17" operator="containsText" text="B.PTL.C4">
      <formula>NOT(ISERROR(SEARCH("B.PTL.C4",O6)))</formula>
    </cfRule>
    <cfRule type="containsText" dxfId="13" priority="18" operator="containsText" text="B.PTL.C3">
      <formula>NOT(ISERROR(SEARCH("B.PTL.C3",O6)))</formula>
    </cfRule>
    <cfRule type="containsText" dxfId="12" priority="19" operator="containsText" text="B.PTL.D4">
      <formula>NOT(ISERROR(SEARCH("B.PTL.D4",O6)))</formula>
    </cfRule>
    <cfRule type="containsText" dxfId="11" priority="20" operator="containsText" text="B.PTL.D3">
      <formula>NOT(ISERROR(SEARCH("B.PTL.D3",O6)))</formula>
    </cfRule>
    <cfRule type="containsText" dxfId="10" priority="21" operator="containsText" text="B.PTL.D5">
      <formula>NOT(ISERROR(SEARCH("B.PTL.D5",O6)))</formula>
    </cfRule>
    <cfRule type="containsText" dxfId="9" priority="22" operator="containsText" text="B.PTL.D6">
      <formula>NOT(ISERROR(SEARCH("B.PTL.D6",O6)))</formula>
    </cfRule>
    <cfRule type="containsText" dxfId="8" priority="23" operator="containsText" text="B.PTL.D8">
      <formula>NOT(ISERROR(SEARCH("B.PTL.D8",O6)))</formula>
    </cfRule>
    <cfRule type="containsText" dxfId="7" priority="24" operator="containsText" text="B.PTL.C2">
      <formula>NOT(ISERROR(SEARCH("B.PTL.C2",O6)))</formula>
    </cfRule>
    <cfRule type="containsText" dxfId="6" priority="25" operator="containsText" text="B.PTL.D1">
      <formula>NOT(ISERROR(SEARCH("B.PTL.D1",O6)))</formula>
    </cfRule>
    <cfRule type="containsText" dxfId="5" priority="26" operator="containsText" text="B.PTL.D2">
      <formula>NOT(ISERROR(SEARCH("B.PTL.D2",O6)))</formula>
    </cfRule>
    <cfRule type="containsText" dxfId="4" priority="27" operator="containsText" text="B.PTL.C1">
      <formula>NOT(ISERROR(SEARCH("B.PTL.C1",O6)))</formula>
    </cfRule>
    <cfRule type="containsText" dxfId="3" priority="28" operator="containsText" text="B.MP2">
      <formula>NOT(ISERROR(SEARCH("B.MP2",O6)))</formula>
    </cfRule>
  </conditionalFormatting>
  <conditionalFormatting sqref="D6">
    <cfRule type="duplicateValues" dxfId="2" priority="34"/>
    <cfRule type="duplicateValues" dxfId="1" priority="35"/>
  </conditionalFormatting>
  <conditionalFormatting sqref="D6">
    <cfRule type="duplicateValues" dxfId="0" priority="63"/>
  </conditionalFormatting>
  <hyperlinks>
    <hyperlink ref="Q2" r:id="rId1"/>
  </hyperlinks>
  <pageMargins left="7.4999999999999997E-2" right="7.4999999999999997E-2" top="7.4999999999999997E-2" bottom="7.4999999999999997E-2" header="0.5" footer="0.5"/>
  <pageSetup paperSize="256" scale="55" orientation="portrait" horizontalDpi="4294967293" verticalDpi="180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T394"/>
  <sheetViews>
    <sheetView zoomScale="85" zoomScaleNormal="85" workbookViewId="0">
      <selection activeCell="E11" sqref="E11"/>
    </sheetView>
  </sheetViews>
  <sheetFormatPr defaultRowHeight="12.75"/>
  <cols>
    <col min="1" max="1" width="5.140625" style="78" customWidth="1"/>
    <col min="2" max="2" width="15.7109375" style="78" customWidth="1"/>
    <col min="3" max="3" width="5.42578125" style="78" customWidth="1"/>
    <col min="4" max="4" width="7.5703125" style="78" customWidth="1"/>
    <col min="5" max="5" width="38" style="78" customWidth="1"/>
    <col min="6" max="6" width="14" style="78" customWidth="1"/>
    <col min="7" max="7" width="11" style="78" customWidth="1"/>
    <col min="8" max="8" width="12.5703125" style="78" customWidth="1"/>
    <col min="9" max="9" width="13.5703125" style="78" customWidth="1"/>
    <col min="10" max="10" width="12.28515625" style="78" customWidth="1"/>
    <col min="11" max="11" width="11.85546875" style="78" customWidth="1"/>
    <col min="12" max="12" width="8" style="78" customWidth="1"/>
    <col min="13" max="13" width="11.7109375" style="78" customWidth="1"/>
    <col min="14" max="14" width="11.85546875" style="78" customWidth="1"/>
    <col min="15" max="15" width="10" style="78" customWidth="1"/>
    <col min="16" max="16" width="9.140625" style="1"/>
    <col min="17" max="17" width="10.28515625" style="1" bestFit="1" customWidth="1"/>
    <col min="18" max="16384" width="9.140625" style="1"/>
  </cols>
  <sheetData>
    <row r="2" spans="1:20" ht="25.5" customHeight="1">
      <c r="A2" s="273" t="s">
        <v>0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5"/>
      <c r="Q2" s="276" t="s">
        <v>1</v>
      </c>
      <c r="R2" s="276"/>
      <c r="S2" s="1" t="s">
        <v>2</v>
      </c>
      <c r="T2" s="1" t="s">
        <v>3</v>
      </c>
    </row>
    <row r="3" spans="1:20" ht="15" customHeight="1">
      <c r="A3" s="260" t="s">
        <v>4</v>
      </c>
      <c r="B3" s="260" t="s">
        <v>5</v>
      </c>
      <c r="C3" s="260" t="s">
        <v>6</v>
      </c>
      <c r="D3" s="217" t="s">
        <v>7</v>
      </c>
      <c r="E3" s="271" t="s">
        <v>8</v>
      </c>
      <c r="F3" s="271" t="s">
        <v>9</v>
      </c>
      <c r="G3" s="217" t="s">
        <v>10</v>
      </c>
      <c r="H3" s="271" t="s">
        <v>11</v>
      </c>
      <c r="I3" s="217" t="s">
        <v>12</v>
      </c>
      <c r="J3" s="217" t="s">
        <v>12</v>
      </c>
      <c r="K3" s="217" t="s">
        <v>12</v>
      </c>
      <c r="L3" s="258" t="s">
        <v>13</v>
      </c>
      <c r="M3" s="259"/>
      <c r="N3" s="217" t="s">
        <v>12</v>
      </c>
      <c r="O3" s="271" t="s">
        <v>14</v>
      </c>
      <c r="S3" s="1">
        <f>COUNTIFS(R:R,S2)</f>
        <v>0</v>
      </c>
      <c r="T3" s="1">
        <f>COUNTIFS(R:R,T2)</f>
        <v>2</v>
      </c>
    </row>
    <row r="4" spans="1:20" ht="15" customHeight="1">
      <c r="A4" s="277"/>
      <c r="B4" s="277"/>
      <c r="C4" s="277"/>
      <c r="D4" s="219" t="s">
        <v>15</v>
      </c>
      <c r="E4" s="278"/>
      <c r="F4" s="278"/>
      <c r="G4" s="219" t="s">
        <v>16</v>
      </c>
      <c r="H4" s="278"/>
      <c r="I4" s="219" t="s">
        <v>17</v>
      </c>
      <c r="J4" s="219" t="s">
        <v>18</v>
      </c>
      <c r="K4" s="219" t="s">
        <v>19</v>
      </c>
      <c r="L4" s="4" t="s">
        <v>20</v>
      </c>
      <c r="M4" s="5" t="s">
        <v>21</v>
      </c>
      <c r="N4" s="219" t="s">
        <v>22</v>
      </c>
      <c r="O4" s="278"/>
    </row>
    <row r="5" spans="1:20" ht="15" customHeight="1">
      <c r="A5" s="216">
        <v>1</v>
      </c>
      <c r="B5" s="216">
        <v>2</v>
      </c>
      <c r="C5" s="216">
        <v>3</v>
      </c>
      <c r="D5" s="216">
        <v>4</v>
      </c>
      <c r="E5" s="216">
        <v>5</v>
      </c>
      <c r="F5" s="216">
        <v>6</v>
      </c>
      <c r="G5" s="216">
        <v>7</v>
      </c>
      <c r="H5" s="216">
        <v>8</v>
      </c>
      <c r="I5" s="216">
        <v>9</v>
      </c>
      <c r="J5" s="216">
        <v>10</v>
      </c>
      <c r="K5" s="216">
        <v>11</v>
      </c>
      <c r="L5" s="216">
        <v>12</v>
      </c>
      <c r="M5" s="216">
        <v>13</v>
      </c>
      <c r="N5" s="216">
        <v>14</v>
      </c>
      <c r="O5" s="216">
        <v>15</v>
      </c>
    </row>
    <row r="6" spans="1:20" ht="15" customHeight="1">
      <c r="A6" s="7">
        <f>ROW()-5</f>
        <v>1</v>
      </c>
      <c r="B6" s="207">
        <v>43922</v>
      </c>
      <c r="C6" s="9" t="s">
        <v>95</v>
      </c>
      <c r="D6" s="220">
        <v>89184</v>
      </c>
      <c r="E6" s="10" t="s">
        <v>89</v>
      </c>
      <c r="F6" s="11" t="s">
        <v>90</v>
      </c>
      <c r="G6" s="12" t="s">
        <v>96</v>
      </c>
      <c r="H6" s="13" t="s">
        <v>91</v>
      </c>
      <c r="I6" s="14">
        <v>5940</v>
      </c>
      <c r="J6" s="14">
        <v>3890</v>
      </c>
      <c r="K6" s="15">
        <f t="shared" ref="K6:K7" si="0">+I6-J6</f>
        <v>2050</v>
      </c>
      <c r="L6" s="16">
        <v>6</v>
      </c>
      <c r="M6" s="17">
        <f t="shared" ref="M6:M7" si="1">K6*L6%</f>
        <v>123</v>
      </c>
      <c r="N6" s="17">
        <f t="shared" ref="N6:N7" si="2">K6-M6</f>
        <v>1927</v>
      </c>
      <c r="O6" s="18" t="s">
        <v>69</v>
      </c>
      <c r="Q6" s="19">
        <f>COUNTIFS($O$6:$O$7,O6)</f>
        <v>2</v>
      </c>
      <c r="R6" s="1" t="str">
        <f>IFERROR(IF(FIND("/KM",E6)&gt;0,"LAUT"),"DARAT")</f>
        <v>LAUT</v>
      </c>
    </row>
    <row r="7" spans="1:20" ht="15" customHeight="1">
      <c r="A7" s="7">
        <f t="shared" ref="A7" si="3">ROW()-5</f>
        <v>2</v>
      </c>
      <c r="B7" s="20"/>
      <c r="C7" s="9"/>
      <c r="D7" s="220">
        <v>89185</v>
      </c>
      <c r="E7" s="10" t="s">
        <v>92</v>
      </c>
      <c r="F7" s="11" t="s">
        <v>93</v>
      </c>
      <c r="G7" s="12" t="s">
        <v>94</v>
      </c>
      <c r="H7" s="13" t="s">
        <v>91</v>
      </c>
      <c r="I7" s="14">
        <v>7930</v>
      </c>
      <c r="J7" s="14">
        <v>3940</v>
      </c>
      <c r="K7" s="15">
        <f t="shared" si="0"/>
        <v>3990</v>
      </c>
      <c r="L7" s="16">
        <v>6</v>
      </c>
      <c r="M7" s="17">
        <f t="shared" si="1"/>
        <v>239.39999999999998</v>
      </c>
      <c r="N7" s="17">
        <f t="shared" si="2"/>
        <v>3750.6</v>
      </c>
      <c r="O7" s="18" t="s">
        <v>69</v>
      </c>
      <c r="Q7" s="19">
        <f>COUNTIFS($O$6:$O$7,O7)</f>
        <v>2</v>
      </c>
      <c r="R7" s="1" t="str">
        <f t="shared" ref="R7" si="4">IFERROR(IF(FIND("/KM",E7)&gt;0,"LAUT"),"DARAT")</f>
        <v>LAUT</v>
      </c>
    </row>
    <row r="8" spans="1:20" ht="15" customHeight="1">
      <c r="A8" s="21"/>
      <c r="B8" s="22"/>
      <c r="C8" s="23"/>
      <c r="D8" s="23"/>
      <c r="E8" s="23"/>
      <c r="F8" s="24"/>
      <c r="G8" s="25"/>
      <c r="H8" s="26"/>
      <c r="I8" s="27">
        <f>SUM(I6:I7)</f>
        <v>13870</v>
      </c>
      <c r="J8" s="27">
        <f>SUM(J6:J7)</f>
        <v>7830</v>
      </c>
      <c r="K8" s="27">
        <f>SUM(K6:K7)</f>
        <v>6040</v>
      </c>
      <c r="L8" s="27">
        <f t="shared" ref="L8" si="5">IFERROR(M8/K8%,0)</f>
        <v>6</v>
      </c>
      <c r="M8" s="27">
        <f>SUM(M6:M7)</f>
        <v>362.4</v>
      </c>
      <c r="N8" s="27">
        <f>SUM(N6:N7)</f>
        <v>5677.6</v>
      </c>
      <c r="O8" s="28"/>
    </row>
    <row r="9" spans="1:20" ht="15" customHeight="1">
      <c r="A9" s="21"/>
      <c r="B9" s="29"/>
      <c r="C9" s="29"/>
      <c r="D9" s="29"/>
      <c r="E9" s="29"/>
      <c r="F9" s="30"/>
      <c r="G9" s="31" t="s">
        <v>24</v>
      </c>
      <c r="H9" s="31"/>
      <c r="I9" s="32">
        <f>IFERROR(SUMIFS(I6:I7,$R$6:$R$7,"DARAT")-I11,0)</f>
        <v>0</v>
      </c>
      <c r="J9" s="32">
        <f>IFERROR(SUMIFS(J6:J7,$R$6:$R$7,"DARAT")-J11,0)</f>
        <v>0</v>
      </c>
      <c r="K9" s="32">
        <f>IFERROR(SUMIFS(K6:K7,$R$6:$R$7,"DARAT")-K11,0)</f>
        <v>0</v>
      </c>
      <c r="L9" s="32">
        <f>IFERROR(M9/K9%,0)</f>
        <v>0</v>
      </c>
      <c r="M9" s="32">
        <f>IFERROR(SUMIFS(M6:M7,$R$6:$R$7,"DARAT")-M11,0)</f>
        <v>0</v>
      </c>
      <c r="N9" s="32">
        <f>IFERROR(SUMIFS(N6:N7,$R$6:$R$7,"DARAT")-N11,0)</f>
        <v>0</v>
      </c>
      <c r="O9" s="33"/>
    </row>
    <row r="10" spans="1:20" ht="15" customHeight="1">
      <c r="A10" s="21"/>
      <c r="B10" s="34"/>
      <c r="C10" s="34"/>
      <c r="D10" s="34"/>
      <c r="E10" s="34"/>
      <c r="F10" s="35"/>
      <c r="G10" s="36" t="s">
        <v>25</v>
      </c>
      <c r="H10" s="36"/>
      <c r="I10" s="37">
        <f>IFERROR(SUMIFS(I6:I7,$R$6:$R$7,"LAUT")-I12,0)</f>
        <v>13870</v>
      </c>
      <c r="J10" s="37">
        <f>IFERROR(SUMIFS(J6:J7,$R$6:$R$7,"LAUT")-J12,0)</f>
        <v>7830</v>
      </c>
      <c r="K10" s="37">
        <f>IFERROR(SUMIFS(K6:K7,$R$6:$R$7,"LAUT")-K12,0)</f>
        <v>6040</v>
      </c>
      <c r="L10" s="37">
        <f t="shared" ref="L10:L12" si="6">IFERROR(M10/K10%,0)</f>
        <v>6</v>
      </c>
      <c r="M10" s="37">
        <f>IFERROR(SUMIFS(M6:M7,$R$6:$R$7,"LAUT")-M12,0)</f>
        <v>362.4</v>
      </c>
      <c r="N10" s="37">
        <f>IFERROR(SUMIFS(N6:N7,$R$6:$R$7,"LAUT")-N12,0)</f>
        <v>5677.6</v>
      </c>
      <c r="O10" s="38"/>
    </row>
    <row r="11" spans="1:20" ht="15" customHeight="1">
      <c r="A11" s="21"/>
      <c r="B11" s="34"/>
      <c r="C11" s="34"/>
      <c r="D11" s="34"/>
      <c r="E11" s="34"/>
      <c r="F11" s="35"/>
      <c r="G11" s="36" t="s">
        <v>26</v>
      </c>
      <c r="H11" s="36"/>
      <c r="I11" s="37">
        <f>SUMIFS(I6:I7,$L$6:$L$7,0,$R$6:$R$7,"DARAT")</f>
        <v>0</v>
      </c>
      <c r="J11" s="37">
        <f>SUMIFS(J6:J7,$L$6:$L$7,0,$R$6:$R$7,"DARAT")</f>
        <v>0</v>
      </c>
      <c r="K11" s="37">
        <f>SUMIFS(K6:K7,$L$6:$L$7,0,$R$6:$R$7,"DARAT")</f>
        <v>0</v>
      </c>
      <c r="L11" s="37">
        <f t="shared" si="6"/>
        <v>0</v>
      </c>
      <c r="M11" s="37">
        <f>SUMIFS(M6:M7,$L$6:$L$7,0,$R$6:$R$7,"DARAT")</f>
        <v>0</v>
      </c>
      <c r="N11" s="37">
        <f>SUMIFS(N6:N7,$L$6:$L$7,0,$R$6:$R$7,"DARAT")</f>
        <v>0</v>
      </c>
      <c r="O11" s="38"/>
    </row>
    <row r="12" spans="1:20" ht="15" customHeight="1">
      <c r="A12" s="21"/>
      <c r="B12" s="34"/>
      <c r="C12" s="34"/>
      <c r="D12" s="34"/>
      <c r="E12" s="34"/>
      <c r="F12" s="35"/>
      <c r="G12" s="39" t="s">
        <v>27</v>
      </c>
      <c r="H12" s="39"/>
      <c r="I12" s="40">
        <f>SUMIFS(I6:I7,$L$6:$L$7,0,$R$6:$R$7,"LAUT")</f>
        <v>0</v>
      </c>
      <c r="J12" s="40">
        <f>SUMIFS(J6:J7,$L$6:$L$7,0,$R$6:$R$7,"LAUT")</f>
        <v>0</v>
      </c>
      <c r="K12" s="40">
        <f>SUMIFS(K6:K7,$L$6:$L$7,0,$R$6:$R$7,"LAUT")</f>
        <v>0</v>
      </c>
      <c r="L12" s="40">
        <f t="shared" si="6"/>
        <v>0</v>
      </c>
      <c r="M12" s="40">
        <f>SUMIFS(M6:M7,$L$6:$L$7,0,$R$6:$R$7,"LAUT")</f>
        <v>0</v>
      </c>
      <c r="N12" s="40">
        <f>SUMIFS(N6:N7,$L$6:$L$7,0,$R$6:$R$7,"LAUT")</f>
        <v>0</v>
      </c>
      <c r="O12" s="38"/>
    </row>
    <row r="13" spans="1:20" s="46" customFormat="1" ht="12.75" hidden="1" customHeight="1">
      <c r="A13" s="21"/>
      <c r="B13" s="41"/>
      <c r="C13" s="41"/>
      <c r="D13" s="41"/>
      <c r="E13" s="41"/>
      <c r="F13" s="35"/>
      <c r="G13" s="35"/>
      <c r="H13" s="42"/>
      <c r="I13" s="43"/>
      <c r="J13" s="43"/>
      <c r="K13" s="43"/>
      <c r="L13" s="44"/>
      <c r="M13" s="43"/>
      <c r="N13" s="43"/>
      <c r="O13" s="45"/>
    </row>
    <row r="14" spans="1:20" s="46" customFormat="1" ht="15" hidden="1" customHeight="1">
      <c r="A14" s="264" t="s">
        <v>4</v>
      </c>
      <c r="B14" s="264" t="s">
        <v>5</v>
      </c>
      <c r="C14" s="271" t="s">
        <v>6</v>
      </c>
      <c r="D14" s="216" t="s">
        <v>7</v>
      </c>
      <c r="E14" s="271" t="s">
        <v>8</v>
      </c>
      <c r="F14" s="271" t="s">
        <v>9</v>
      </c>
      <c r="G14" s="216" t="s">
        <v>10</v>
      </c>
      <c r="H14" s="271" t="s">
        <v>11</v>
      </c>
      <c r="I14" s="216" t="s">
        <v>12</v>
      </c>
      <c r="J14" s="216" t="s">
        <v>12</v>
      </c>
      <c r="K14" s="216" t="s">
        <v>12</v>
      </c>
      <c r="L14" s="262" t="s">
        <v>13</v>
      </c>
      <c r="M14" s="263"/>
      <c r="N14" s="216" t="s">
        <v>12</v>
      </c>
      <c r="O14" s="264" t="s">
        <v>14</v>
      </c>
    </row>
    <row r="15" spans="1:20" s="46" customFormat="1" ht="15" hidden="1" customHeight="1">
      <c r="A15" s="264"/>
      <c r="B15" s="264"/>
      <c r="C15" s="272"/>
      <c r="D15" s="216" t="s">
        <v>15</v>
      </c>
      <c r="E15" s="272"/>
      <c r="F15" s="272"/>
      <c r="G15" s="216" t="s">
        <v>16</v>
      </c>
      <c r="H15" s="272"/>
      <c r="I15" s="216" t="s">
        <v>17</v>
      </c>
      <c r="J15" s="216" t="s">
        <v>18</v>
      </c>
      <c r="K15" s="216" t="s">
        <v>19</v>
      </c>
      <c r="L15" s="216" t="s">
        <v>20</v>
      </c>
      <c r="M15" s="216" t="s">
        <v>21</v>
      </c>
      <c r="N15" s="216" t="s">
        <v>22</v>
      </c>
      <c r="O15" s="264"/>
    </row>
    <row r="16" spans="1:20" s="46" customFormat="1" ht="15" hidden="1" customHeight="1">
      <c r="A16" s="216">
        <v>1</v>
      </c>
      <c r="B16" s="216">
        <v>2</v>
      </c>
      <c r="C16" s="216">
        <v>3</v>
      </c>
      <c r="D16" s="216">
        <v>4</v>
      </c>
      <c r="E16" s="216">
        <v>5</v>
      </c>
      <c r="F16" s="216">
        <v>6</v>
      </c>
      <c r="G16" s="216">
        <v>7</v>
      </c>
      <c r="H16" s="216">
        <v>8</v>
      </c>
      <c r="I16" s="216">
        <v>9</v>
      </c>
      <c r="J16" s="216">
        <v>10</v>
      </c>
      <c r="K16" s="216">
        <v>11</v>
      </c>
      <c r="L16" s="47">
        <v>12</v>
      </c>
      <c r="M16" s="47">
        <v>13</v>
      </c>
      <c r="N16" s="216">
        <v>14</v>
      </c>
      <c r="O16" s="216">
        <v>15</v>
      </c>
    </row>
    <row r="17" spans="1:15" ht="15" hidden="1" customHeight="1">
      <c r="A17" s="7">
        <v>1</v>
      </c>
      <c r="B17" s="8">
        <f>B6</f>
        <v>43922</v>
      </c>
      <c r="C17" s="9"/>
      <c r="D17" s="10"/>
      <c r="E17" s="10"/>
      <c r="F17" s="11"/>
      <c r="G17" s="12"/>
      <c r="H17" s="13"/>
      <c r="I17" s="14"/>
      <c r="J17" s="14"/>
      <c r="K17" s="15"/>
      <c r="L17" s="16">
        <v>0</v>
      </c>
      <c r="M17" s="48">
        <f t="shared" ref="M17:M23" si="7">K17*L17%</f>
        <v>0</v>
      </c>
      <c r="N17" s="48">
        <f t="shared" ref="N17:N23" si="8">K17-M17</f>
        <v>0</v>
      </c>
      <c r="O17" s="18" t="str">
        <f>IF(E17="","","Bersabut/B.L")</f>
        <v/>
      </c>
    </row>
    <row r="18" spans="1:15" ht="15" hidden="1" customHeight="1">
      <c r="A18" s="7">
        <f>+A17+1</f>
        <v>2</v>
      </c>
      <c r="B18" s="20"/>
      <c r="C18" s="9"/>
      <c r="D18" s="10"/>
      <c r="E18" s="10"/>
      <c r="F18" s="11"/>
      <c r="G18" s="12"/>
      <c r="H18" s="13"/>
      <c r="I18" s="14"/>
      <c r="J18" s="14"/>
      <c r="K18" s="15"/>
      <c r="L18" s="16">
        <v>0</v>
      </c>
      <c r="M18" s="48">
        <f t="shared" si="7"/>
        <v>0</v>
      </c>
      <c r="N18" s="48">
        <f t="shared" si="8"/>
        <v>0</v>
      </c>
      <c r="O18" s="18" t="str">
        <f t="shared" ref="O18:O26" si="9">IF(E18="","","Bersabut/B.L")</f>
        <v/>
      </c>
    </row>
    <row r="19" spans="1:15" ht="15" hidden="1" customHeight="1">
      <c r="A19" s="7">
        <f t="shared" ref="A19:A26" si="10">+A18+1</f>
        <v>3</v>
      </c>
      <c r="B19" s="20"/>
      <c r="C19" s="9"/>
      <c r="D19" s="10"/>
      <c r="E19" s="10"/>
      <c r="F19" s="11"/>
      <c r="G19" s="12"/>
      <c r="H19" s="13"/>
      <c r="I19" s="14"/>
      <c r="J19" s="14"/>
      <c r="K19" s="15"/>
      <c r="L19" s="16">
        <v>0</v>
      </c>
      <c r="M19" s="48">
        <f t="shared" si="7"/>
        <v>0</v>
      </c>
      <c r="N19" s="48">
        <f t="shared" si="8"/>
        <v>0</v>
      </c>
      <c r="O19" s="18" t="str">
        <f t="shared" si="9"/>
        <v/>
      </c>
    </row>
    <row r="20" spans="1:15" ht="15" hidden="1" customHeight="1">
      <c r="A20" s="7">
        <f t="shared" si="10"/>
        <v>4</v>
      </c>
      <c r="B20" s="20"/>
      <c r="C20" s="9"/>
      <c r="D20" s="10"/>
      <c r="E20" s="10"/>
      <c r="F20" s="11"/>
      <c r="G20" s="12"/>
      <c r="H20" s="13"/>
      <c r="I20" s="14"/>
      <c r="J20" s="14"/>
      <c r="K20" s="15"/>
      <c r="L20" s="16">
        <v>0</v>
      </c>
      <c r="M20" s="48">
        <f t="shared" si="7"/>
        <v>0</v>
      </c>
      <c r="N20" s="48">
        <f t="shared" si="8"/>
        <v>0</v>
      </c>
      <c r="O20" s="18" t="str">
        <f t="shared" si="9"/>
        <v/>
      </c>
    </row>
    <row r="21" spans="1:15" ht="15" hidden="1" customHeight="1">
      <c r="A21" s="7">
        <f t="shared" si="10"/>
        <v>5</v>
      </c>
      <c r="B21" s="20"/>
      <c r="C21" s="9"/>
      <c r="D21" s="10"/>
      <c r="E21" s="10"/>
      <c r="F21" s="11"/>
      <c r="G21" s="12"/>
      <c r="H21" s="13"/>
      <c r="I21" s="14"/>
      <c r="J21" s="14"/>
      <c r="K21" s="15"/>
      <c r="L21" s="16">
        <v>0</v>
      </c>
      <c r="M21" s="48">
        <f t="shared" si="7"/>
        <v>0</v>
      </c>
      <c r="N21" s="48">
        <f t="shared" si="8"/>
        <v>0</v>
      </c>
      <c r="O21" s="18" t="str">
        <f t="shared" si="9"/>
        <v/>
      </c>
    </row>
    <row r="22" spans="1:15" ht="15" hidden="1" customHeight="1">
      <c r="A22" s="7">
        <f t="shared" si="10"/>
        <v>6</v>
      </c>
      <c r="B22" s="20"/>
      <c r="C22" s="9"/>
      <c r="D22" s="10"/>
      <c r="E22" s="10"/>
      <c r="F22" s="11"/>
      <c r="G22" s="12"/>
      <c r="H22" s="13"/>
      <c r="I22" s="14"/>
      <c r="J22" s="14"/>
      <c r="K22" s="15"/>
      <c r="L22" s="16">
        <v>0</v>
      </c>
      <c r="M22" s="48">
        <f t="shared" si="7"/>
        <v>0</v>
      </c>
      <c r="N22" s="48">
        <f t="shared" si="8"/>
        <v>0</v>
      </c>
      <c r="O22" s="18" t="str">
        <f t="shared" si="9"/>
        <v/>
      </c>
    </row>
    <row r="23" spans="1:15" ht="15" hidden="1" customHeight="1">
      <c r="A23" s="7">
        <f t="shared" si="10"/>
        <v>7</v>
      </c>
      <c r="B23" s="20"/>
      <c r="C23" s="9"/>
      <c r="D23" s="10"/>
      <c r="E23" s="10"/>
      <c r="F23" s="11"/>
      <c r="G23" s="12"/>
      <c r="H23" s="13"/>
      <c r="I23" s="14"/>
      <c r="J23" s="14"/>
      <c r="K23" s="15"/>
      <c r="L23" s="16">
        <v>0</v>
      </c>
      <c r="M23" s="48">
        <f t="shared" si="7"/>
        <v>0</v>
      </c>
      <c r="N23" s="48">
        <f t="shared" si="8"/>
        <v>0</v>
      </c>
      <c r="O23" s="18" t="str">
        <f t="shared" si="9"/>
        <v/>
      </c>
    </row>
    <row r="24" spans="1:15" ht="15" hidden="1" customHeight="1">
      <c r="A24" s="7">
        <f t="shared" si="10"/>
        <v>8</v>
      </c>
      <c r="B24" s="20"/>
      <c r="C24" s="9"/>
      <c r="D24" s="10"/>
      <c r="E24" s="10"/>
      <c r="F24" s="11"/>
      <c r="G24" s="12"/>
      <c r="H24" s="13"/>
      <c r="I24" s="14"/>
      <c r="J24" s="14"/>
      <c r="K24" s="15"/>
      <c r="L24" s="16">
        <v>0</v>
      </c>
      <c r="M24" s="48">
        <f>K24*L24%</f>
        <v>0</v>
      </c>
      <c r="N24" s="48">
        <f>K24-M24</f>
        <v>0</v>
      </c>
      <c r="O24" s="18" t="str">
        <f t="shared" si="9"/>
        <v/>
      </c>
    </row>
    <row r="25" spans="1:15" ht="15" hidden="1" customHeight="1">
      <c r="A25" s="7">
        <f t="shared" si="10"/>
        <v>9</v>
      </c>
      <c r="B25" s="20"/>
      <c r="C25" s="9"/>
      <c r="D25" s="10"/>
      <c r="E25" s="10"/>
      <c r="F25" s="11"/>
      <c r="G25" s="12"/>
      <c r="H25" s="13"/>
      <c r="I25" s="14"/>
      <c r="J25" s="14"/>
      <c r="K25" s="15"/>
      <c r="L25" s="16">
        <v>0</v>
      </c>
      <c r="M25" s="48">
        <f>K25*L25%</f>
        <v>0</v>
      </c>
      <c r="N25" s="48">
        <f>K25-M25</f>
        <v>0</v>
      </c>
      <c r="O25" s="18" t="str">
        <f t="shared" si="9"/>
        <v/>
      </c>
    </row>
    <row r="26" spans="1:15" ht="15" hidden="1" customHeight="1">
      <c r="A26" s="7">
        <f t="shared" si="10"/>
        <v>10</v>
      </c>
      <c r="B26" s="20"/>
      <c r="C26" s="9"/>
      <c r="D26" s="10"/>
      <c r="E26" s="10"/>
      <c r="F26" s="11"/>
      <c r="G26" s="12"/>
      <c r="H26" s="13"/>
      <c r="I26" s="14"/>
      <c r="J26" s="14"/>
      <c r="K26" s="15"/>
      <c r="L26" s="16"/>
      <c r="M26" s="48"/>
      <c r="N26" s="48"/>
      <c r="O26" s="18" t="str">
        <f t="shared" si="9"/>
        <v/>
      </c>
    </row>
    <row r="27" spans="1:15" s="46" customFormat="1" ht="15" hidden="1" customHeight="1">
      <c r="A27" s="49"/>
      <c r="B27" s="50" t="s">
        <v>28</v>
      </c>
      <c r="C27" s="51"/>
      <c r="D27" s="51"/>
      <c r="E27" s="51"/>
      <c r="F27" s="27"/>
      <c r="G27" s="27"/>
      <c r="H27" s="27"/>
      <c r="I27" s="27">
        <f t="shared" ref="I27:N27" si="11">SUM(I17:I26)</f>
        <v>0</v>
      </c>
      <c r="J27" s="27">
        <f t="shared" si="11"/>
        <v>0</v>
      </c>
      <c r="K27" s="27">
        <f t="shared" si="11"/>
        <v>0</v>
      </c>
      <c r="L27" s="27">
        <f t="shared" si="11"/>
        <v>0</v>
      </c>
      <c r="M27" s="27">
        <f t="shared" si="11"/>
        <v>0</v>
      </c>
      <c r="N27" s="27">
        <f t="shared" si="11"/>
        <v>0</v>
      </c>
      <c r="O27" s="52"/>
    </row>
    <row r="28" spans="1:15" s="46" customFormat="1" ht="15" hidden="1" customHeight="1">
      <c r="A28" s="53"/>
      <c r="B28" s="54"/>
      <c r="C28" s="55"/>
      <c r="D28" s="55"/>
      <c r="E28" s="55"/>
      <c r="F28" s="56"/>
      <c r="G28" s="56"/>
      <c r="H28" s="56"/>
      <c r="I28" s="56"/>
      <c r="J28" s="56"/>
      <c r="K28" s="56"/>
      <c r="L28" s="56"/>
      <c r="M28" s="56"/>
      <c r="N28" s="56"/>
      <c r="O28" s="57"/>
    </row>
    <row r="29" spans="1:15" ht="15" customHeight="1">
      <c r="A29" s="53"/>
      <c r="B29" s="54"/>
      <c r="C29" s="55"/>
      <c r="D29" s="55"/>
      <c r="E29" s="55"/>
      <c r="F29" s="56"/>
      <c r="G29" s="56"/>
      <c r="H29" s="56"/>
      <c r="I29" s="56"/>
      <c r="J29" s="56"/>
      <c r="K29" s="56"/>
      <c r="L29" s="56"/>
      <c r="M29" s="56"/>
      <c r="N29" s="56"/>
      <c r="O29" s="57"/>
    </row>
    <row r="30" spans="1:15" ht="21" customHeight="1">
      <c r="A30" s="243" t="str">
        <f>"LAPORAN  KELAPA  MASUK PETAK tanggal : "&amp;UPPER(TEXT(B6,"[$-21]DD MMMM YYYY;@"))</f>
        <v>LAPORAN  KELAPA  MASUK PETAK tanggal : 01 APRIL 2020</v>
      </c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5"/>
    </row>
    <row r="31" spans="1:15">
      <c r="A31" s="265" t="s">
        <v>29</v>
      </c>
      <c r="B31" s="266"/>
      <c r="C31" s="266"/>
      <c r="D31" s="266"/>
      <c r="E31" s="267"/>
      <c r="F31" s="58" t="s">
        <v>30</v>
      </c>
      <c r="G31" s="59"/>
      <c r="H31" s="60"/>
      <c r="I31" s="217" t="s">
        <v>12</v>
      </c>
      <c r="J31" s="214" t="s">
        <v>12</v>
      </c>
      <c r="K31" s="214" t="s">
        <v>12</v>
      </c>
      <c r="L31" s="258" t="s">
        <v>13</v>
      </c>
      <c r="M31" s="259"/>
      <c r="N31" s="214" t="s">
        <v>12</v>
      </c>
      <c r="O31" s="271" t="s">
        <v>31</v>
      </c>
    </row>
    <row r="32" spans="1:15" ht="12.95" customHeight="1">
      <c r="A32" s="268"/>
      <c r="B32" s="269"/>
      <c r="C32" s="269"/>
      <c r="D32" s="269"/>
      <c r="E32" s="270"/>
      <c r="F32" s="62"/>
      <c r="G32" s="63"/>
      <c r="H32" s="64"/>
      <c r="I32" s="218" t="s">
        <v>17</v>
      </c>
      <c r="J32" s="215" t="s">
        <v>18</v>
      </c>
      <c r="K32" s="215" t="s">
        <v>19</v>
      </c>
      <c r="L32" s="67" t="s">
        <v>20</v>
      </c>
      <c r="M32" s="68" t="s">
        <v>21</v>
      </c>
      <c r="N32" s="215" t="s">
        <v>22</v>
      </c>
      <c r="O32" s="272"/>
    </row>
    <row r="33" spans="1:17" ht="15" hidden="1" customHeight="1">
      <c r="A33" s="69" t="s">
        <v>32</v>
      </c>
      <c r="B33" s="70"/>
      <c r="C33" s="71"/>
      <c r="D33" s="71"/>
      <c r="E33" s="72"/>
      <c r="F33" s="73">
        <f t="shared" ref="F33:F52" si="12">COUNTIFS($O$6:$O$7,O33)</f>
        <v>0</v>
      </c>
      <c r="G33" s="74"/>
      <c r="H33" s="75"/>
      <c r="I33" s="76">
        <f>SUMIFS(I6:I7,$O$6:$O$7,$O$33)</f>
        <v>0</v>
      </c>
      <c r="J33" s="76">
        <f>SUMIFS(J6:J7,$O$6:$O$7,$O$33)</f>
        <v>0</v>
      </c>
      <c r="K33" s="76">
        <f>SUMIFS(K6:K7,$O$6:$O$7,$O$33)</f>
        <v>0</v>
      </c>
      <c r="L33" s="76">
        <f t="shared" ref="L33:L53" si="13">IFERROR(M33/K33%,0)</f>
        <v>0</v>
      </c>
      <c r="M33" s="76">
        <f>SUMIFS(M6:M7,$O$6:$O$7,$O$33)</f>
        <v>0</v>
      </c>
      <c r="N33" s="76">
        <f>SUMIFS(N6:N7,$O$6:$O$7,$O$33)</f>
        <v>0</v>
      </c>
      <c r="O33" s="77" t="s">
        <v>23</v>
      </c>
    </row>
    <row r="34" spans="1:17" ht="15" hidden="1" customHeight="1">
      <c r="A34" s="69" t="s">
        <v>33</v>
      </c>
      <c r="B34" s="70"/>
      <c r="C34" s="71"/>
      <c r="D34" s="71"/>
      <c r="E34" s="72"/>
      <c r="F34" s="73">
        <f t="shared" si="12"/>
        <v>0</v>
      </c>
      <c r="G34" s="74"/>
      <c r="H34" s="75"/>
      <c r="I34" s="76">
        <f>SUMIFS(I6:I7,$O$6:$O$7,$O$34)</f>
        <v>0</v>
      </c>
      <c r="J34" s="76">
        <f>SUMIFS(J6:J7,$O$6:$O$7,$O$34)</f>
        <v>0</v>
      </c>
      <c r="K34" s="76">
        <f>SUMIFS(K6:K7,$O$6:$O$7,$O$34)</f>
        <v>0</v>
      </c>
      <c r="L34" s="76">
        <f t="shared" si="13"/>
        <v>0</v>
      </c>
      <c r="M34" s="76">
        <f>SUMIFS(M6:M7,$O$6:$O$7,$O$34)</f>
        <v>0</v>
      </c>
      <c r="N34" s="76">
        <f>SUMIFS(N6:N7,$O$6:$O$7,$O$34)</f>
        <v>0</v>
      </c>
      <c r="O34" s="77" t="s">
        <v>34</v>
      </c>
      <c r="Q34" s="19"/>
    </row>
    <row r="35" spans="1:17" ht="15" hidden="1" customHeight="1">
      <c r="A35" s="69" t="s">
        <v>35</v>
      </c>
      <c r="B35" s="70"/>
      <c r="C35" s="71"/>
      <c r="D35" s="71"/>
      <c r="E35" s="72"/>
      <c r="F35" s="73">
        <f t="shared" si="12"/>
        <v>0</v>
      </c>
      <c r="G35" s="74"/>
      <c r="H35" s="75"/>
      <c r="I35" s="76">
        <f>SUMIFS(I6:I7,$O$6:$O$7,$O$35)</f>
        <v>0</v>
      </c>
      <c r="J35" s="76">
        <f>SUMIFS(J6:J7,$O$6:$O$7,$O$35)</f>
        <v>0</v>
      </c>
      <c r="K35" s="76">
        <f>SUMIFS(K6:K7,$O$6:$O$7,$O$35)</f>
        <v>0</v>
      </c>
      <c r="L35" s="76">
        <f>IFERROR(M35/K35%,0)</f>
        <v>0</v>
      </c>
      <c r="M35" s="76">
        <f>SUMIFS(M6:M7,$O$6:$O$7,$O$35)</f>
        <v>0</v>
      </c>
      <c r="N35" s="76">
        <f>SUMIFS(N6:N7,$O$6:$O$7,$O$35)</f>
        <v>0</v>
      </c>
      <c r="O35" s="77" t="str">
        <f>"B.MP."&amp;RIGHT(A35,1)</f>
        <v>B.MP.A</v>
      </c>
      <c r="Q35" s="19"/>
    </row>
    <row r="36" spans="1:17" ht="15" hidden="1" customHeight="1">
      <c r="A36" s="69" t="s">
        <v>36</v>
      </c>
      <c r="B36" s="70"/>
      <c r="C36" s="71"/>
      <c r="D36" s="71"/>
      <c r="E36" s="72"/>
      <c r="F36" s="73">
        <f t="shared" si="12"/>
        <v>0</v>
      </c>
      <c r="G36" s="74"/>
      <c r="H36" s="75"/>
      <c r="I36" s="76">
        <f>SUMIFS(I6:I7,$O$6:$O$7,$O$36)</f>
        <v>0</v>
      </c>
      <c r="J36" s="76">
        <f>SUMIFS(J6:J7,$O$6:$O$7,$O$36)</f>
        <v>0</v>
      </c>
      <c r="K36" s="76">
        <f>SUMIFS(K6:K7,$O$6:$O$7,$O$36)</f>
        <v>0</v>
      </c>
      <c r="L36" s="76">
        <f>IFERROR(M36/K36%,0)</f>
        <v>0</v>
      </c>
      <c r="M36" s="76">
        <f>SUMIFS(M6:M7,$O$6:$O$7,$O$36)</f>
        <v>0</v>
      </c>
      <c r="N36" s="76">
        <f>SUMIFS(N6:N7,$O$6:$O$7,$O$36)</f>
        <v>0</v>
      </c>
      <c r="O36" s="77" t="str">
        <f>"B.MP."&amp;RIGHT(A36,1)</f>
        <v>B.MP.B</v>
      </c>
      <c r="Q36" s="19"/>
    </row>
    <row r="37" spans="1:17" ht="15" hidden="1" customHeight="1">
      <c r="A37" s="69" t="s">
        <v>37</v>
      </c>
      <c r="B37" s="70"/>
      <c r="C37" s="71"/>
      <c r="D37" s="71"/>
      <c r="E37" s="72"/>
      <c r="F37" s="73">
        <f t="shared" si="12"/>
        <v>0</v>
      </c>
      <c r="G37" s="74"/>
      <c r="H37" s="75"/>
      <c r="I37" s="76">
        <f>SUMIFS(I6:I7,$O$6:$O$7,$O$37)</f>
        <v>0</v>
      </c>
      <c r="J37" s="76">
        <f>SUMIFS(J6:J7,$O$6:$O$7,$O$37)</f>
        <v>0</v>
      </c>
      <c r="K37" s="76">
        <f>SUMIFS(K6:K7,$O$6:$O$7,$O$37)</f>
        <v>0</v>
      </c>
      <c r="L37" s="76">
        <f t="shared" si="13"/>
        <v>0</v>
      </c>
      <c r="M37" s="76">
        <f>SUMIFS(M6:M7,$O$6:$O$7,$O$37)</f>
        <v>0</v>
      </c>
      <c r="N37" s="76">
        <f>SUMIFS(N6:N7,$O$6:$O$7,$O$37)</f>
        <v>0</v>
      </c>
      <c r="O37" s="77" t="str">
        <f t="shared" ref="O37:O44" si="14">"B.PTL."&amp;RIGHT(A37,2)</f>
        <v>B.PTL.C1</v>
      </c>
      <c r="Q37" s="19"/>
    </row>
    <row r="38" spans="1:17" ht="15" hidden="1" customHeight="1">
      <c r="A38" s="69" t="s">
        <v>38</v>
      </c>
      <c r="B38" s="70"/>
      <c r="C38" s="71"/>
      <c r="D38" s="71"/>
      <c r="E38" s="72"/>
      <c r="F38" s="73">
        <f t="shared" si="12"/>
        <v>0</v>
      </c>
      <c r="G38" s="74"/>
      <c r="H38" s="75"/>
      <c r="I38" s="76">
        <f>SUMIFS(I6:I7,$O$6:$O$7,$O$38)</f>
        <v>0</v>
      </c>
      <c r="J38" s="76">
        <f>SUMIFS(J6:J7,$O$6:$O$7,$O$38)</f>
        <v>0</v>
      </c>
      <c r="K38" s="76">
        <f>SUMIFS(K6:K7,$O$6:$O$7,$O$38)</f>
        <v>0</v>
      </c>
      <c r="L38" s="76">
        <f t="shared" si="13"/>
        <v>0</v>
      </c>
      <c r="M38" s="76">
        <f>SUMIFS(M6:M7,$O$6:$O$7,$O$38)</f>
        <v>0</v>
      </c>
      <c r="N38" s="76">
        <f>SUMIFS(N6:N7,$O$6:$O$7,$O$38)</f>
        <v>0</v>
      </c>
      <c r="O38" s="77" t="str">
        <f t="shared" si="14"/>
        <v>B.PTL.C2</v>
      </c>
      <c r="Q38" s="19"/>
    </row>
    <row r="39" spans="1:17" ht="15" hidden="1" customHeight="1">
      <c r="A39" s="69" t="s">
        <v>39</v>
      </c>
      <c r="B39" s="70"/>
      <c r="C39" s="71"/>
      <c r="D39" s="71"/>
      <c r="E39" s="72"/>
      <c r="F39" s="73">
        <f t="shared" si="12"/>
        <v>0</v>
      </c>
      <c r="G39" s="74"/>
      <c r="H39" s="75"/>
      <c r="I39" s="76">
        <f>SUMIFS(I6:I7,$O$6:$O$7,$O$39)</f>
        <v>0</v>
      </c>
      <c r="J39" s="76">
        <f>SUMIFS(J6:J7,$O$6:$O$7,$O$39)</f>
        <v>0</v>
      </c>
      <c r="K39" s="76">
        <f>SUMIFS(K6:K7,$O$6:$O$7,$O$39)</f>
        <v>0</v>
      </c>
      <c r="L39" s="76">
        <f t="shared" si="13"/>
        <v>0</v>
      </c>
      <c r="M39" s="76">
        <f>SUMIFS(M6:M7,$O$6:$O$7,$O$39)</f>
        <v>0</v>
      </c>
      <c r="N39" s="76">
        <f>SUMIFS(N6:N7,$O$6:$O$7,$O$39)</f>
        <v>0</v>
      </c>
      <c r="O39" s="77" t="str">
        <f t="shared" si="14"/>
        <v>B.PTL.C3</v>
      </c>
      <c r="Q39" s="19"/>
    </row>
    <row r="40" spans="1:17" ht="15" hidden="1" customHeight="1">
      <c r="A40" s="69" t="s">
        <v>40</v>
      </c>
      <c r="B40" s="70"/>
      <c r="C40" s="71"/>
      <c r="D40" s="71"/>
      <c r="E40" s="72"/>
      <c r="F40" s="73">
        <f t="shared" si="12"/>
        <v>0</v>
      </c>
      <c r="G40" s="74"/>
      <c r="H40" s="75"/>
      <c r="I40" s="76">
        <f>SUMIFS(I6:I7,$O$6:$O$7,$O$40)</f>
        <v>0</v>
      </c>
      <c r="J40" s="76">
        <f>SUMIFS(J6:J7,$O$6:$O$7,$O$40)</f>
        <v>0</v>
      </c>
      <c r="K40" s="76">
        <f>SUMIFS(K6:K7,$O$6:$O$7,$O$40)</f>
        <v>0</v>
      </c>
      <c r="L40" s="76">
        <f t="shared" si="13"/>
        <v>0</v>
      </c>
      <c r="M40" s="76">
        <f>SUMIFS(M6:M7,$O$6:$O$7,$O$40)</f>
        <v>0</v>
      </c>
      <c r="N40" s="76">
        <f>SUMIFS(N6:N7,$O$6:$O$7,$O$40)</f>
        <v>0</v>
      </c>
      <c r="O40" s="77" t="str">
        <f>"B.PTL."&amp;RIGHT(A40,2)</f>
        <v>B.PTL.C4</v>
      </c>
      <c r="Q40" s="19"/>
    </row>
    <row r="41" spans="1:17" ht="15" hidden="1" customHeight="1">
      <c r="A41" s="69" t="s">
        <v>41</v>
      </c>
      <c r="B41" s="70"/>
      <c r="C41" s="71"/>
      <c r="D41" s="71"/>
      <c r="E41" s="72"/>
      <c r="F41" s="73">
        <f t="shared" si="12"/>
        <v>0</v>
      </c>
      <c r="G41" s="74"/>
      <c r="H41" s="75"/>
      <c r="I41" s="76">
        <f>SUMIFS(I6:I7,$O$6:$O$7,$O$41)</f>
        <v>0</v>
      </c>
      <c r="J41" s="76">
        <f>SUMIFS(J6:J7,$O$6:$O$7,$O$41)</f>
        <v>0</v>
      </c>
      <c r="K41" s="76">
        <f>SUMIFS(K6:K7,$O$6:$O$7,$O$41)</f>
        <v>0</v>
      </c>
      <c r="L41" s="76">
        <f t="shared" si="13"/>
        <v>0</v>
      </c>
      <c r="M41" s="76">
        <f>SUMIFS(M6:M7,$O$6:$O$7,$O$41)</f>
        <v>0</v>
      </c>
      <c r="N41" s="76">
        <f>SUMIFS(N6:N7,$O$6:$O$7,$O$41)</f>
        <v>0</v>
      </c>
      <c r="O41" s="77" t="str">
        <f t="shared" si="14"/>
        <v>B.PTL.C5</v>
      </c>
      <c r="Q41" s="19"/>
    </row>
    <row r="42" spans="1:17" s="78" customFormat="1" ht="15" hidden="1" customHeight="1">
      <c r="A42" s="69" t="s">
        <v>42</v>
      </c>
      <c r="B42" s="70"/>
      <c r="C42" s="71"/>
      <c r="D42" s="71"/>
      <c r="E42" s="72"/>
      <c r="F42" s="73">
        <f t="shared" si="12"/>
        <v>0</v>
      </c>
      <c r="G42" s="74"/>
      <c r="H42" s="75"/>
      <c r="I42" s="76">
        <f>SUMIFS(I6:I7,$O$6:$O$7,$O$42)</f>
        <v>0</v>
      </c>
      <c r="J42" s="76">
        <f>SUMIFS(J6:J7,$O$6:$O$7,$O$42)</f>
        <v>0</v>
      </c>
      <c r="K42" s="76">
        <f>SUMIFS(K6:K7,$O$6:$O$7,$O$42)</f>
        <v>0</v>
      </c>
      <c r="L42" s="76">
        <f t="shared" si="13"/>
        <v>0</v>
      </c>
      <c r="M42" s="76">
        <f>SUMIFS(M6:M7,$O$6:$O$7,$O$42)</f>
        <v>0</v>
      </c>
      <c r="N42" s="76">
        <f>SUMIFS(N6:N7,$O$6:$O$7,$O$42)</f>
        <v>0</v>
      </c>
      <c r="O42" s="77" t="str">
        <f t="shared" si="14"/>
        <v>B.PTL.C6</v>
      </c>
      <c r="P42" s="1"/>
      <c r="Q42" s="19"/>
    </row>
    <row r="43" spans="1:17" s="78" customFormat="1" ht="14.25" hidden="1" customHeight="1">
      <c r="A43" s="69" t="s">
        <v>43</v>
      </c>
      <c r="B43" s="70"/>
      <c r="C43" s="71"/>
      <c r="D43" s="71"/>
      <c r="E43" s="72"/>
      <c r="F43" s="73">
        <f t="shared" si="12"/>
        <v>0</v>
      </c>
      <c r="G43" s="74"/>
      <c r="H43" s="75"/>
      <c r="I43" s="76">
        <f>SUMIFS(I6:I7,$O$6:$O$7,$O$43)</f>
        <v>0</v>
      </c>
      <c r="J43" s="76">
        <f>SUMIFS(J6:J7,$O$6:$O$7,$O$43)</f>
        <v>0</v>
      </c>
      <c r="K43" s="76">
        <f>SUMIFS(K6:K7,$O$6:$O$7,$O$43)</f>
        <v>0</v>
      </c>
      <c r="L43" s="76">
        <f t="shared" si="13"/>
        <v>0</v>
      </c>
      <c r="M43" s="76">
        <f>SUMIFS(M6:M7,$O$6:$O$7,$O$43)</f>
        <v>0</v>
      </c>
      <c r="N43" s="76">
        <f>SUMIFS(N6:N7,$O$6:$O$7,$O$43)</f>
        <v>0</v>
      </c>
      <c r="O43" s="77" t="str">
        <f t="shared" si="14"/>
        <v>B.PTL.C7</v>
      </c>
      <c r="P43" s="1"/>
      <c r="Q43" s="19"/>
    </row>
    <row r="44" spans="1:17" s="78" customFormat="1" ht="15" hidden="1" customHeight="1">
      <c r="A44" s="69" t="s">
        <v>44</v>
      </c>
      <c r="B44" s="70"/>
      <c r="C44" s="71"/>
      <c r="D44" s="71"/>
      <c r="E44" s="72"/>
      <c r="F44" s="73">
        <f t="shared" si="12"/>
        <v>0</v>
      </c>
      <c r="G44" s="74"/>
      <c r="H44" s="75"/>
      <c r="I44" s="76">
        <f>SUMIFS(I6:I7,$O$6:$O$7,$O$44)</f>
        <v>0</v>
      </c>
      <c r="J44" s="76">
        <f>SUMIFS(J6:J7,$O$6:$O$7,$O$44)</f>
        <v>0</v>
      </c>
      <c r="K44" s="76">
        <f>SUMIFS(K6:K7,$O$6:$O$7,$O$44)</f>
        <v>0</v>
      </c>
      <c r="L44" s="76">
        <f t="shared" si="13"/>
        <v>0</v>
      </c>
      <c r="M44" s="76">
        <f>SUMIFS(M6:M7,$O$6:$O$7,$O$44)</f>
        <v>0</v>
      </c>
      <c r="N44" s="76">
        <f>SUMIFS(N6:N7,$O$6:$O$7,$O$44)</f>
        <v>0</v>
      </c>
      <c r="O44" s="77" t="str">
        <f t="shared" si="14"/>
        <v>B.PTL.C8</v>
      </c>
      <c r="P44" s="1"/>
      <c r="Q44" s="19"/>
    </row>
    <row r="45" spans="1:17" s="78" customFormat="1" ht="15" hidden="1" customHeight="1">
      <c r="A45" s="69" t="s">
        <v>45</v>
      </c>
      <c r="B45" s="70"/>
      <c r="C45" s="71"/>
      <c r="D45" s="71"/>
      <c r="E45" s="72"/>
      <c r="F45" s="73">
        <f t="shared" si="12"/>
        <v>0</v>
      </c>
      <c r="G45" s="74"/>
      <c r="H45" s="75"/>
      <c r="I45" s="76">
        <f>SUMIFS(I6:I7,$O$6:$O$7,$O$45)</f>
        <v>0</v>
      </c>
      <c r="J45" s="76">
        <f>SUMIFS(J6:J7,$O$6:$O$7,$O$45)</f>
        <v>0</v>
      </c>
      <c r="K45" s="76">
        <f>SUMIFS(K6:K7,$O$6:$O$7,$O$45)</f>
        <v>0</v>
      </c>
      <c r="L45" s="76">
        <f t="shared" si="13"/>
        <v>0</v>
      </c>
      <c r="M45" s="76">
        <f>SUMIFS(M6:M7,$O$6:$O$7,$O$45)</f>
        <v>0</v>
      </c>
      <c r="N45" s="76">
        <f>SUMIFS(N6:N7,$O$6:$O$7,$O$45)</f>
        <v>0</v>
      </c>
      <c r="O45" s="77" t="str">
        <f>"B.PTL."&amp;RIGHT(A45,2)</f>
        <v>B.PTL.D1</v>
      </c>
      <c r="P45" s="1"/>
      <c r="Q45" s="19"/>
    </row>
    <row r="46" spans="1:17" s="78" customFormat="1" ht="15" customHeight="1">
      <c r="A46" s="69" t="s">
        <v>46</v>
      </c>
      <c r="B46" s="70"/>
      <c r="C46" s="71"/>
      <c r="D46" s="71"/>
      <c r="E46" s="72"/>
      <c r="F46" s="73">
        <f t="shared" si="12"/>
        <v>2</v>
      </c>
      <c r="G46" s="74"/>
      <c r="H46" s="75"/>
      <c r="I46" s="76">
        <f>SUMIFS(I6:I7,$O$6:$O$7,$O$46)</f>
        <v>13870</v>
      </c>
      <c r="J46" s="76">
        <f>SUMIFS(J6:J7,$O$6:$O$7,$O$46)</f>
        <v>7830</v>
      </c>
      <c r="K46" s="76">
        <f>SUMIFS(K6:K7,$O$6:$O$7,$O$46)</f>
        <v>6040</v>
      </c>
      <c r="L46" s="76">
        <f t="shared" si="13"/>
        <v>6</v>
      </c>
      <c r="M46" s="76">
        <f>SUMIFS(M6:M7,$O$6:$O$7,$O$46)</f>
        <v>362.4</v>
      </c>
      <c r="N46" s="76">
        <f>SUMIFS(N6:N7,$O$6:$O$7,$O$46)</f>
        <v>5677.6</v>
      </c>
      <c r="O46" s="77" t="str">
        <f t="shared" ref="O46:O52" si="15">"B.PTL."&amp;RIGHT(A46,2)</f>
        <v>B.PTL.D2</v>
      </c>
      <c r="P46" s="1"/>
      <c r="Q46" s="19"/>
    </row>
    <row r="47" spans="1:17" s="78" customFormat="1" ht="15" hidden="1" customHeight="1">
      <c r="A47" s="69" t="s">
        <v>47</v>
      </c>
      <c r="B47" s="70"/>
      <c r="C47" s="71"/>
      <c r="D47" s="71"/>
      <c r="E47" s="72"/>
      <c r="F47" s="73">
        <f t="shared" si="12"/>
        <v>0</v>
      </c>
      <c r="G47" s="74"/>
      <c r="H47" s="75"/>
      <c r="I47" s="76">
        <f>SUMIFS(I6:I7,$O$6:$O$7,$O$47)</f>
        <v>0</v>
      </c>
      <c r="J47" s="76">
        <f>SUMIFS(J6:J7,$O$6:$O$7,$O$47)</f>
        <v>0</v>
      </c>
      <c r="K47" s="76">
        <f>SUMIFS(K6:K7,$O$6:$O$7,$O$47)</f>
        <v>0</v>
      </c>
      <c r="L47" s="76">
        <f t="shared" si="13"/>
        <v>0</v>
      </c>
      <c r="M47" s="76">
        <f>SUMIFS(M6:M7,$O$6:$O$7,$O$47)</f>
        <v>0</v>
      </c>
      <c r="N47" s="76">
        <f>SUMIFS(N6:N7,$O$6:$O$7,$O$47)</f>
        <v>0</v>
      </c>
      <c r="O47" s="77" t="str">
        <f t="shared" si="15"/>
        <v>B.PTL.D3</v>
      </c>
      <c r="P47" s="1"/>
      <c r="Q47" s="19"/>
    </row>
    <row r="48" spans="1:17" s="78" customFormat="1" ht="15" hidden="1" customHeight="1">
      <c r="A48" s="69" t="s">
        <v>48</v>
      </c>
      <c r="B48" s="70"/>
      <c r="C48" s="71"/>
      <c r="D48" s="71"/>
      <c r="E48" s="72"/>
      <c r="F48" s="73">
        <f t="shared" si="12"/>
        <v>0</v>
      </c>
      <c r="G48" s="74"/>
      <c r="H48" s="75"/>
      <c r="I48" s="76">
        <f>SUMIFS(I6:I7,$O$6:$O$7,$O$48)</f>
        <v>0</v>
      </c>
      <c r="J48" s="76">
        <f>SUMIFS(J6:J7,$O$6:$O$7,$O$48)</f>
        <v>0</v>
      </c>
      <c r="K48" s="76">
        <f>SUMIFS(K6:K7,$O$6:$O$7,$O$48)</f>
        <v>0</v>
      </c>
      <c r="L48" s="76">
        <f t="shared" si="13"/>
        <v>0</v>
      </c>
      <c r="M48" s="76">
        <f>SUMIFS(M6:M7,$O$6:$O$7,$O$48)</f>
        <v>0</v>
      </c>
      <c r="N48" s="76">
        <f>SUMIFS(N6:N7,$O$6:$O$7,$O$48)</f>
        <v>0</v>
      </c>
      <c r="O48" s="77" t="str">
        <f t="shared" si="15"/>
        <v>B.PTL.D4</v>
      </c>
      <c r="P48" s="1"/>
      <c r="Q48" s="19"/>
    </row>
    <row r="49" spans="1:17" s="78" customFormat="1" ht="15" hidden="1" customHeight="1">
      <c r="A49" s="69" t="s">
        <v>49</v>
      </c>
      <c r="B49" s="70"/>
      <c r="C49" s="71"/>
      <c r="D49" s="71"/>
      <c r="E49" s="72"/>
      <c r="F49" s="73">
        <f t="shared" si="12"/>
        <v>0</v>
      </c>
      <c r="G49" s="74"/>
      <c r="H49" s="75"/>
      <c r="I49" s="76">
        <f>SUMIFS(I6:I7,$O$6:$O$7,$O$49)</f>
        <v>0</v>
      </c>
      <c r="J49" s="76">
        <f>SUMIFS(J6:J7,$O$6:$O$7,$O$49)</f>
        <v>0</v>
      </c>
      <c r="K49" s="76">
        <f>SUMIFS(K6:K7,$O$6:$O$7,$O$49)</f>
        <v>0</v>
      </c>
      <c r="L49" s="76">
        <f t="shared" si="13"/>
        <v>0</v>
      </c>
      <c r="M49" s="76">
        <f>SUMIFS(M6:M7,$O$6:$O$7,$O$49)</f>
        <v>0</v>
      </c>
      <c r="N49" s="76">
        <f>SUMIFS(N6:N7,$O$6:$O$7,$O$49)</f>
        <v>0</v>
      </c>
      <c r="O49" s="77" t="str">
        <f t="shared" si="15"/>
        <v>B.PTL.D5</v>
      </c>
      <c r="P49" s="1"/>
      <c r="Q49" s="19"/>
    </row>
    <row r="50" spans="1:17" s="78" customFormat="1" ht="15" hidden="1" customHeight="1">
      <c r="A50" s="69" t="s">
        <v>50</v>
      </c>
      <c r="B50" s="70"/>
      <c r="C50" s="71"/>
      <c r="D50" s="71"/>
      <c r="E50" s="72"/>
      <c r="F50" s="73">
        <f t="shared" si="12"/>
        <v>0</v>
      </c>
      <c r="G50" s="74"/>
      <c r="H50" s="75"/>
      <c r="I50" s="76">
        <f>SUMIFS(I6:I7,$O$6:$O$7,$O$50)</f>
        <v>0</v>
      </c>
      <c r="J50" s="76">
        <f>SUMIFS(J6:J7,$O$6:$O$7,$O$50)</f>
        <v>0</v>
      </c>
      <c r="K50" s="76">
        <f>SUMIFS(K6:K7,$O$6:$O$7,$O$50)</f>
        <v>0</v>
      </c>
      <c r="L50" s="76">
        <f t="shared" si="13"/>
        <v>0</v>
      </c>
      <c r="M50" s="76">
        <f>SUMIFS(M6:M7,$O$6:$O$7,$O$50)</f>
        <v>0</v>
      </c>
      <c r="N50" s="76">
        <f>SUMIFS(N6:N7,$O$6:$O$7,$O$50)</f>
        <v>0</v>
      </c>
      <c r="O50" s="77" t="str">
        <f t="shared" si="15"/>
        <v>B.PTL.D6</v>
      </c>
      <c r="P50" s="1"/>
      <c r="Q50" s="19"/>
    </row>
    <row r="51" spans="1:17" s="78" customFormat="1" ht="14.25" hidden="1" customHeight="1">
      <c r="A51" s="69" t="s">
        <v>51</v>
      </c>
      <c r="B51" s="70"/>
      <c r="C51" s="71"/>
      <c r="D51" s="71"/>
      <c r="E51" s="72"/>
      <c r="F51" s="73">
        <f t="shared" si="12"/>
        <v>0</v>
      </c>
      <c r="G51" s="74"/>
      <c r="H51" s="75"/>
      <c r="I51" s="76">
        <f>SUMIFS(I6:I7,$O$6:$O$7,$O$51)</f>
        <v>0</v>
      </c>
      <c r="J51" s="76">
        <f>SUMIFS(J6:J7,$O$6:$O$7,$O$51)</f>
        <v>0</v>
      </c>
      <c r="K51" s="76">
        <f>SUMIFS(K6:K7,$O$6:$O$7,$O$51)</f>
        <v>0</v>
      </c>
      <c r="L51" s="76">
        <f t="shared" si="13"/>
        <v>0</v>
      </c>
      <c r="M51" s="76">
        <f>SUMIFS(M6:M7,$O$6:$O$7,$O$51)</f>
        <v>0</v>
      </c>
      <c r="N51" s="76">
        <f>SUMIFS(N6:N7,$O$6:$O$7,$O$51)</f>
        <v>0</v>
      </c>
      <c r="O51" s="77" t="str">
        <f t="shared" si="15"/>
        <v>B.PTL.D7</v>
      </c>
      <c r="P51" s="1"/>
      <c r="Q51" s="19"/>
    </row>
    <row r="52" spans="1:17" s="78" customFormat="1" ht="15" hidden="1" customHeight="1">
      <c r="A52" s="69" t="s">
        <v>52</v>
      </c>
      <c r="B52" s="70"/>
      <c r="C52" s="71"/>
      <c r="D52" s="71"/>
      <c r="E52" s="72"/>
      <c r="F52" s="73">
        <f t="shared" si="12"/>
        <v>0</v>
      </c>
      <c r="G52" s="74"/>
      <c r="H52" s="75"/>
      <c r="I52" s="79">
        <f>SUMIFS(I6:I7,$O$6:$O$7,$O$52)</f>
        <v>0</v>
      </c>
      <c r="J52" s="79">
        <f>SUMIFS(J6:J7,$O$6:$O$7,$O$52)</f>
        <v>0</v>
      </c>
      <c r="K52" s="79">
        <f>SUMIFS(K6:K7,$O$6:$O$7,$O$52)</f>
        <v>0</v>
      </c>
      <c r="L52" s="79">
        <f t="shared" si="13"/>
        <v>0</v>
      </c>
      <c r="M52" s="79">
        <f>SUMIFS(M6:M7,$O$6:$O$7,$O$52)</f>
        <v>0</v>
      </c>
      <c r="N52" s="79">
        <f>SUMIFS(N6:N7,$O$6:$O$7,$O$52)</f>
        <v>0</v>
      </c>
      <c r="O52" s="77" t="str">
        <f t="shared" si="15"/>
        <v>B.PTL.D8</v>
      </c>
      <c r="P52" s="1"/>
      <c r="Q52" s="19"/>
    </row>
    <row r="53" spans="1:17" s="78" customFormat="1" ht="15" customHeight="1">
      <c r="A53" s="237" t="s">
        <v>53</v>
      </c>
      <c r="B53" s="238"/>
      <c r="C53" s="238"/>
      <c r="D53" s="238"/>
      <c r="E53" s="239"/>
      <c r="F53" s="80">
        <f>SUM(F33:F52)</f>
        <v>2</v>
      </c>
      <c r="G53" s="210"/>
      <c r="H53" s="211"/>
      <c r="I53" s="83">
        <f>SUM(I33:I52)</f>
        <v>13870</v>
      </c>
      <c r="J53" s="83">
        <f>SUM(J33:J52)</f>
        <v>7830</v>
      </c>
      <c r="K53" s="83">
        <f>SUM(K33:K52)</f>
        <v>6040</v>
      </c>
      <c r="L53" s="84">
        <f t="shared" si="13"/>
        <v>6</v>
      </c>
      <c r="M53" s="83">
        <f>SUM(M33:M52)</f>
        <v>362.4</v>
      </c>
      <c r="N53" s="83">
        <f>SUM(N33:N52)</f>
        <v>5677.6</v>
      </c>
      <c r="O53" s="28"/>
      <c r="Q53" s="19"/>
    </row>
    <row r="54" spans="1:17" s="78" customFormat="1" ht="15" customHeight="1">
      <c r="A54" s="240" t="s">
        <v>54</v>
      </c>
      <c r="B54" s="241"/>
      <c r="C54" s="241"/>
      <c r="D54" s="241"/>
      <c r="E54" s="242"/>
      <c r="F54" s="85">
        <f>COUNTIFS(O17:O26,O54)</f>
        <v>0</v>
      </c>
      <c r="G54" s="212"/>
      <c r="H54" s="213"/>
      <c r="I54" s="83">
        <f>I27</f>
        <v>0</v>
      </c>
      <c r="J54" s="83">
        <f t="shared" ref="J54:N54" si="16">J27</f>
        <v>0</v>
      </c>
      <c r="K54" s="83">
        <f t="shared" si="16"/>
        <v>0</v>
      </c>
      <c r="L54" s="84">
        <f t="shared" si="16"/>
        <v>0</v>
      </c>
      <c r="M54" s="83">
        <f t="shared" si="16"/>
        <v>0</v>
      </c>
      <c r="N54" s="83">
        <f t="shared" si="16"/>
        <v>0</v>
      </c>
      <c r="O54" s="28" t="s">
        <v>55</v>
      </c>
    </row>
    <row r="55" spans="1:17" s="78" customFormat="1" ht="10.5" customHeight="1">
      <c r="A55" s="88"/>
      <c r="B55" s="89"/>
      <c r="C55" s="90"/>
      <c r="D55" s="90"/>
      <c r="E55" s="90"/>
      <c r="F55" s="91"/>
      <c r="G55" s="1"/>
      <c r="H55" s="92"/>
      <c r="I55" s="93"/>
      <c r="J55" s="93"/>
      <c r="K55" s="93"/>
      <c r="L55" s="93"/>
      <c r="M55" s="93"/>
      <c r="N55" s="93"/>
      <c r="O55" s="94"/>
    </row>
    <row r="56" spans="1:17" s="78" customFormat="1" ht="27.75" customHeight="1">
      <c r="A56" s="243" t="str">
        <f>"LAPORAN  KELAPA  MASUK PETAK tanggal : "&amp;UPPER(TEXT(B6,"[$-21]DD MMMM;@"))&amp;" per-RELASI"</f>
        <v>LAPORAN  KELAPA  MASUK PETAK tanggal : 01 APRIL per-RELASI</v>
      </c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5"/>
    </row>
    <row r="57" spans="1:17" s="78" customFormat="1" ht="11.25" customHeight="1">
      <c r="A57" s="246" t="s">
        <v>29</v>
      </c>
      <c r="B57" s="247"/>
      <c r="C57" s="247"/>
      <c r="D57" s="248"/>
      <c r="E57" s="252" t="s">
        <v>56</v>
      </c>
      <c r="F57" s="252" t="s">
        <v>57</v>
      </c>
      <c r="G57" s="254" t="s">
        <v>30</v>
      </c>
      <c r="H57" s="255"/>
      <c r="I57" s="214" t="s">
        <v>12</v>
      </c>
      <c r="J57" s="214" t="s">
        <v>12</v>
      </c>
      <c r="K57" s="214" t="s">
        <v>12</v>
      </c>
      <c r="L57" s="258" t="s">
        <v>13</v>
      </c>
      <c r="M57" s="259"/>
      <c r="N57" s="214" t="s">
        <v>12</v>
      </c>
      <c r="O57" s="260" t="s">
        <v>31</v>
      </c>
    </row>
    <row r="58" spans="1:17" s="78" customFormat="1" ht="15" customHeight="1">
      <c r="A58" s="249"/>
      <c r="B58" s="250"/>
      <c r="C58" s="250"/>
      <c r="D58" s="251"/>
      <c r="E58" s="253"/>
      <c r="F58" s="253"/>
      <c r="G58" s="256"/>
      <c r="H58" s="257"/>
      <c r="I58" s="215" t="s">
        <v>17</v>
      </c>
      <c r="J58" s="215" t="s">
        <v>18</v>
      </c>
      <c r="K58" s="215" t="s">
        <v>19</v>
      </c>
      <c r="L58" s="67" t="s">
        <v>20</v>
      </c>
      <c r="M58" s="68" t="s">
        <v>21</v>
      </c>
      <c r="N58" s="215" t="s">
        <v>22</v>
      </c>
      <c r="O58" s="261"/>
    </row>
    <row r="59" spans="1:17" s="78" customFormat="1" ht="15" hidden="1" customHeight="1">
      <c r="A59" s="95" t="s">
        <v>32</v>
      </c>
      <c r="B59" s="96"/>
      <c r="C59" s="96"/>
      <c r="D59" s="97"/>
      <c r="E59" s="98"/>
      <c r="F59" s="98" t="str">
        <f t="shared" ref="F59:F70" si="17">IFERROR(VLOOKUP(E59,$E$6:$H$7,4,0),"")</f>
        <v/>
      </c>
      <c r="G59" s="99">
        <f t="shared" ref="G59:G71" si="18">COUNTIFS($E$6:$E$7,E59,$O$6:$O$7,O59)</f>
        <v>0</v>
      </c>
      <c r="H59" s="100"/>
      <c r="I59" s="101">
        <f t="shared" ref="I59:I71" si="19">SUMIFS($I$6:$I$7,$E$6:$E$7,E59,$O$6:$O$7,O59)</f>
        <v>0</v>
      </c>
      <c r="J59" s="101">
        <f t="shared" ref="J59:J71" si="20">SUMIFS($J$6:$J$7,$E$6:$E$7,E59,$O$6:$O$7,O59)</f>
        <v>0</v>
      </c>
      <c r="K59" s="101">
        <f t="shared" ref="K59:K71" si="21">SUMIFS($K$6:$K$7,$E$6:$E$7,E59,$O$6:$O$7,O59)</f>
        <v>0</v>
      </c>
      <c r="L59" s="101">
        <f t="shared" ref="L59:L122" si="22">IFERROR(M59/K59%,0)</f>
        <v>0</v>
      </c>
      <c r="M59" s="101">
        <f t="shared" ref="M59:M71" si="23">SUMIFS($M$6:$M$7,$E$6:$E$7,E59,$O$6:$O$7,O59)</f>
        <v>0</v>
      </c>
      <c r="N59" s="101">
        <f t="shared" ref="N59:N71" si="24">SUMIFS($N$6:$N$7,$E$6:$E$7,E59,$O$6:$O$7,O59)</f>
        <v>0</v>
      </c>
      <c r="O59" s="102" t="s">
        <v>23</v>
      </c>
    </row>
    <row r="60" spans="1:17" s="78" customFormat="1" ht="15" hidden="1" customHeight="1">
      <c r="A60" s="103"/>
      <c r="B60" s="104"/>
      <c r="C60" s="104"/>
      <c r="D60" s="105"/>
      <c r="E60" s="106"/>
      <c r="F60" s="106" t="str">
        <f t="shared" si="17"/>
        <v/>
      </c>
      <c r="G60" s="107">
        <f t="shared" si="18"/>
        <v>0</v>
      </c>
      <c r="H60" s="106"/>
      <c r="I60" s="108">
        <f t="shared" si="19"/>
        <v>0</v>
      </c>
      <c r="J60" s="108">
        <f t="shared" si="20"/>
        <v>0</v>
      </c>
      <c r="K60" s="108">
        <f t="shared" si="21"/>
        <v>0</v>
      </c>
      <c r="L60" s="108">
        <f t="shared" si="22"/>
        <v>0</v>
      </c>
      <c r="M60" s="108">
        <f t="shared" si="23"/>
        <v>0</v>
      </c>
      <c r="N60" s="108">
        <f t="shared" si="24"/>
        <v>0</v>
      </c>
      <c r="O60" s="109" t="s">
        <v>23</v>
      </c>
    </row>
    <row r="61" spans="1:17" s="78" customFormat="1" ht="15" hidden="1" customHeight="1">
      <c r="A61" s="103"/>
      <c r="B61" s="104"/>
      <c r="C61" s="104"/>
      <c r="D61" s="105"/>
      <c r="E61" s="106"/>
      <c r="F61" s="106" t="str">
        <f t="shared" si="17"/>
        <v/>
      </c>
      <c r="G61" s="107">
        <f t="shared" si="18"/>
        <v>0</v>
      </c>
      <c r="H61" s="106"/>
      <c r="I61" s="108">
        <f t="shared" si="19"/>
        <v>0</v>
      </c>
      <c r="J61" s="108">
        <f t="shared" si="20"/>
        <v>0</v>
      </c>
      <c r="K61" s="108">
        <f t="shared" si="21"/>
        <v>0</v>
      </c>
      <c r="L61" s="108">
        <f t="shared" si="22"/>
        <v>0</v>
      </c>
      <c r="M61" s="108">
        <f t="shared" si="23"/>
        <v>0</v>
      </c>
      <c r="N61" s="108">
        <f t="shared" si="24"/>
        <v>0</v>
      </c>
      <c r="O61" s="109" t="s">
        <v>23</v>
      </c>
    </row>
    <row r="62" spans="1:17" s="78" customFormat="1" ht="15" hidden="1" customHeight="1">
      <c r="A62" s="103"/>
      <c r="B62" s="104"/>
      <c r="C62" s="104"/>
      <c r="D62" s="105"/>
      <c r="E62" s="106"/>
      <c r="F62" s="106" t="str">
        <f t="shared" si="17"/>
        <v/>
      </c>
      <c r="G62" s="107">
        <f t="shared" si="18"/>
        <v>0</v>
      </c>
      <c r="H62" s="106"/>
      <c r="I62" s="108">
        <f t="shared" si="19"/>
        <v>0</v>
      </c>
      <c r="J62" s="108">
        <f t="shared" si="20"/>
        <v>0</v>
      </c>
      <c r="K62" s="108">
        <f t="shared" si="21"/>
        <v>0</v>
      </c>
      <c r="L62" s="108">
        <f t="shared" si="22"/>
        <v>0</v>
      </c>
      <c r="M62" s="108">
        <f t="shared" si="23"/>
        <v>0</v>
      </c>
      <c r="N62" s="108">
        <f t="shared" si="24"/>
        <v>0</v>
      </c>
      <c r="O62" s="109" t="s">
        <v>23</v>
      </c>
    </row>
    <row r="63" spans="1:17" s="78" customFormat="1" ht="15" hidden="1" customHeight="1">
      <c r="A63" s="103"/>
      <c r="B63" s="104"/>
      <c r="C63" s="104"/>
      <c r="D63" s="105"/>
      <c r="E63" s="106"/>
      <c r="F63" s="106" t="str">
        <f t="shared" si="17"/>
        <v/>
      </c>
      <c r="G63" s="107">
        <f t="shared" si="18"/>
        <v>0</v>
      </c>
      <c r="H63" s="106"/>
      <c r="I63" s="108">
        <f t="shared" si="19"/>
        <v>0</v>
      </c>
      <c r="J63" s="108">
        <f t="shared" si="20"/>
        <v>0</v>
      </c>
      <c r="K63" s="108">
        <f t="shared" si="21"/>
        <v>0</v>
      </c>
      <c r="L63" s="108">
        <f t="shared" si="22"/>
        <v>0</v>
      </c>
      <c r="M63" s="108">
        <f t="shared" si="23"/>
        <v>0</v>
      </c>
      <c r="N63" s="108">
        <f t="shared" si="24"/>
        <v>0</v>
      </c>
      <c r="O63" s="109" t="s">
        <v>23</v>
      </c>
    </row>
    <row r="64" spans="1:17" s="78" customFormat="1" ht="15" hidden="1" customHeight="1">
      <c r="A64" s="103"/>
      <c r="B64" s="104"/>
      <c r="C64" s="104"/>
      <c r="D64" s="105"/>
      <c r="E64" s="106"/>
      <c r="F64" s="106" t="str">
        <f t="shared" si="17"/>
        <v/>
      </c>
      <c r="G64" s="107">
        <f t="shared" si="18"/>
        <v>0</v>
      </c>
      <c r="H64" s="106"/>
      <c r="I64" s="108">
        <f t="shared" si="19"/>
        <v>0</v>
      </c>
      <c r="J64" s="108">
        <f t="shared" si="20"/>
        <v>0</v>
      </c>
      <c r="K64" s="108">
        <f t="shared" si="21"/>
        <v>0</v>
      </c>
      <c r="L64" s="108">
        <f t="shared" si="22"/>
        <v>0</v>
      </c>
      <c r="M64" s="108">
        <f t="shared" si="23"/>
        <v>0</v>
      </c>
      <c r="N64" s="108">
        <f t="shared" si="24"/>
        <v>0</v>
      </c>
      <c r="O64" s="109" t="s">
        <v>23</v>
      </c>
    </row>
    <row r="65" spans="1:15" s="78" customFormat="1" ht="15" hidden="1" customHeight="1">
      <c r="A65" s="103"/>
      <c r="B65" s="104"/>
      <c r="C65" s="104"/>
      <c r="D65" s="105"/>
      <c r="E65" s="106"/>
      <c r="F65" s="106" t="str">
        <f t="shared" si="17"/>
        <v/>
      </c>
      <c r="G65" s="107">
        <f t="shared" si="18"/>
        <v>0</v>
      </c>
      <c r="H65" s="106"/>
      <c r="I65" s="108">
        <f t="shared" si="19"/>
        <v>0</v>
      </c>
      <c r="J65" s="108">
        <f t="shared" si="20"/>
        <v>0</v>
      </c>
      <c r="K65" s="108">
        <f t="shared" si="21"/>
        <v>0</v>
      </c>
      <c r="L65" s="108">
        <f t="shared" si="22"/>
        <v>0</v>
      </c>
      <c r="M65" s="108">
        <f t="shared" si="23"/>
        <v>0</v>
      </c>
      <c r="N65" s="108">
        <f t="shared" si="24"/>
        <v>0</v>
      </c>
      <c r="O65" s="109" t="s">
        <v>23</v>
      </c>
    </row>
    <row r="66" spans="1:15" s="78" customFormat="1" ht="15" hidden="1" customHeight="1">
      <c r="A66" s="103"/>
      <c r="B66" s="104"/>
      <c r="C66" s="104"/>
      <c r="D66" s="105"/>
      <c r="E66" s="106"/>
      <c r="F66" s="106" t="str">
        <f t="shared" si="17"/>
        <v/>
      </c>
      <c r="G66" s="107">
        <f t="shared" si="18"/>
        <v>0</v>
      </c>
      <c r="H66" s="106"/>
      <c r="I66" s="108">
        <f t="shared" si="19"/>
        <v>0</v>
      </c>
      <c r="J66" s="108">
        <f t="shared" si="20"/>
        <v>0</v>
      </c>
      <c r="K66" s="108">
        <f t="shared" si="21"/>
        <v>0</v>
      </c>
      <c r="L66" s="108">
        <f t="shared" si="22"/>
        <v>0</v>
      </c>
      <c r="M66" s="108">
        <f t="shared" si="23"/>
        <v>0</v>
      </c>
      <c r="N66" s="108">
        <f t="shared" si="24"/>
        <v>0</v>
      </c>
      <c r="O66" s="109" t="s">
        <v>23</v>
      </c>
    </row>
    <row r="67" spans="1:15" s="78" customFormat="1" ht="15" hidden="1" customHeight="1">
      <c r="A67" s="103"/>
      <c r="B67" s="104"/>
      <c r="C67" s="104"/>
      <c r="D67" s="105"/>
      <c r="E67" s="106"/>
      <c r="F67" s="106" t="str">
        <f t="shared" si="17"/>
        <v/>
      </c>
      <c r="G67" s="107">
        <f t="shared" si="18"/>
        <v>0</v>
      </c>
      <c r="H67" s="106"/>
      <c r="I67" s="108">
        <f t="shared" si="19"/>
        <v>0</v>
      </c>
      <c r="J67" s="108">
        <f t="shared" si="20"/>
        <v>0</v>
      </c>
      <c r="K67" s="108">
        <f t="shared" si="21"/>
        <v>0</v>
      </c>
      <c r="L67" s="108">
        <f t="shared" si="22"/>
        <v>0</v>
      </c>
      <c r="M67" s="108">
        <f t="shared" si="23"/>
        <v>0</v>
      </c>
      <c r="N67" s="108">
        <f t="shared" si="24"/>
        <v>0</v>
      </c>
      <c r="O67" s="109" t="s">
        <v>23</v>
      </c>
    </row>
    <row r="68" spans="1:15" s="78" customFormat="1" ht="15" hidden="1" customHeight="1">
      <c r="A68" s="103"/>
      <c r="B68" s="104"/>
      <c r="C68" s="104"/>
      <c r="D68" s="105"/>
      <c r="E68" s="106"/>
      <c r="F68" s="106" t="str">
        <f t="shared" si="17"/>
        <v/>
      </c>
      <c r="G68" s="107">
        <f t="shared" si="18"/>
        <v>0</v>
      </c>
      <c r="H68" s="106"/>
      <c r="I68" s="108">
        <f t="shared" si="19"/>
        <v>0</v>
      </c>
      <c r="J68" s="108">
        <f t="shared" si="20"/>
        <v>0</v>
      </c>
      <c r="K68" s="108">
        <f t="shared" si="21"/>
        <v>0</v>
      </c>
      <c r="L68" s="108">
        <f t="shared" si="22"/>
        <v>0</v>
      </c>
      <c r="M68" s="108">
        <f t="shared" si="23"/>
        <v>0</v>
      </c>
      <c r="N68" s="108">
        <f t="shared" si="24"/>
        <v>0</v>
      </c>
      <c r="O68" s="109" t="s">
        <v>23</v>
      </c>
    </row>
    <row r="69" spans="1:15" s="78" customFormat="1" ht="15" hidden="1" customHeight="1">
      <c r="A69" s="103"/>
      <c r="B69" s="104"/>
      <c r="C69" s="104"/>
      <c r="D69" s="105"/>
      <c r="E69" s="106"/>
      <c r="F69" s="106" t="str">
        <f t="shared" si="17"/>
        <v/>
      </c>
      <c r="G69" s="107">
        <f t="shared" si="18"/>
        <v>0</v>
      </c>
      <c r="H69" s="106"/>
      <c r="I69" s="108">
        <f t="shared" si="19"/>
        <v>0</v>
      </c>
      <c r="J69" s="108">
        <f t="shared" si="20"/>
        <v>0</v>
      </c>
      <c r="K69" s="108">
        <f t="shared" si="21"/>
        <v>0</v>
      </c>
      <c r="L69" s="108">
        <f t="shared" si="22"/>
        <v>0</v>
      </c>
      <c r="M69" s="108">
        <f t="shared" si="23"/>
        <v>0</v>
      </c>
      <c r="N69" s="108">
        <f t="shared" si="24"/>
        <v>0</v>
      </c>
      <c r="O69" s="109" t="s">
        <v>23</v>
      </c>
    </row>
    <row r="70" spans="1:15" s="78" customFormat="1" ht="15" hidden="1" customHeight="1">
      <c r="A70" s="103"/>
      <c r="B70" s="104"/>
      <c r="C70" s="104"/>
      <c r="D70" s="105"/>
      <c r="E70" s="106"/>
      <c r="F70" s="106" t="str">
        <f t="shared" si="17"/>
        <v/>
      </c>
      <c r="G70" s="107">
        <f t="shared" si="18"/>
        <v>0</v>
      </c>
      <c r="H70" s="106"/>
      <c r="I70" s="108">
        <f t="shared" si="19"/>
        <v>0</v>
      </c>
      <c r="J70" s="108">
        <f t="shared" si="20"/>
        <v>0</v>
      </c>
      <c r="K70" s="108">
        <f t="shared" si="21"/>
        <v>0</v>
      </c>
      <c r="L70" s="108">
        <f t="shared" si="22"/>
        <v>0</v>
      </c>
      <c r="M70" s="108">
        <f t="shared" si="23"/>
        <v>0</v>
      </c>
      <c r="N70" s="108">
        <f t="shared" si="24"/>
        <v>0</v>
      </c>
      <c r="O70" s="109" t="s">
        <v>23</v>
      </c>
    </row>
    <row r="71" spans="1:15" s="78" customFormat="1" ht="15" hidden="1" customHeight="1">
      <c r="A71" s="103"/>
      <c r="B71" s="104"/>
      <c r="C71" s="104"/>
      <c r="D71" s="105"/>
      <c r="E71" s="110"/>
      <c r="F71" s="110"/>
      <c r="G71" s="111">
        <f t="shared" si="18"/>
        <v>0</v>
      </c>
      <c r="H71" s="110"/>
      <c r="I71" s="112">
        <f t="shared" si="19"/>
        <v>0</v>
      </c>
      <c r="J71" s="112">
        <f t="shared" si="20"/>
        <v>0</v>
      </c>
      <c r="K71" s="112">
        <f t="shared" si="21"/>
        <v>0</v>
      </c>
      <c r="L71" s="112">
        <f t="shared" si="22"/>
        <v>0</v>
      </c>
      <c r="M71" s="112">
        <f t="shared" si="23"/>
        <v>0</v>
      </c>
      <c r="N71" s="112">
        <f t="shared" si="24"/>
        <v>0</v>
      </c>
      <c r="O71" s="113" t="s">
        <v>23</v>
      </c>
    </row>
    <row r="72" spans="1:15" s="78" customFormat="1" ht="20.100000000000001" hidden="1" customHeight="1">
      <c r="A72" s="114"/>
      <c r="B72" s="115"/>
      <c r="C72" s="115"/>
      <c r="D72" s="116"/>
      <c r="E72" s="117"/>
      <c r="F72" s="118" t="str">
        <f t="shared" ref="F72:F135" si="25">IFERROR(VLOOKUP(E72,$E$6:$H$7,4,0),"")</f>
        <v/>
      </c>
      <c r="G72" s="119">
        <f>SUM(G59:G71)</f>
        <v>0</v>
      </c>
      <c r="H72" s="118"/>
      <c r="I72" s="120">
        <f t="shared" ref="I72:N72" si="26">SUM(I59:I71)</f>
        <v>0</v>
      </c>
      <c r="J72" s="120">
        <f t="shared" si="26"/>
        <v>0</v>
      </c>
      <c r="K72" s="120">
        <f t="shared" si="26"/>
        <v>0</v>
      </c>
      <c r="L72" s="120">
        <f t="shared" si="22"/>
        <v>0</v>
      </c>
      <c r="M72" s="120">
        <f t="shared" si="26"/>
        <v>0</v>
      </c>
      <c r="N72" s="120">
        <f t="shared" si="26"/>
        <v>0</v>
      </c>
      <c r="O72" s="121"/>
    </row>
    <row r="73" spans="1:15" s="78" customFormat="1" ht="15" hidden="1" customHeight="1">
      <c r="A73" s="95" t="s">
        <v>33</v>
      </c>
      <c r="B73" s="96"/>
      <c r="C73" s="96"/>
      <c r="D73" s="97"/>
      <c r="E73" s="98"/>
      <c r="F73" s="98" t="str">
        <f t="shared" si="25"/>
        <v/>
      </c>
      <c r="G73" s="99">
        <f t="shared" ref="G73:G86" si="27">COUNTIFS($E$6:$E$7,E73,$O$6:$O$7,O73)</f>
        <v>0</v>
      </c>
      <c r="H73" s="100"/>
      <c r="I73" s="101">
        <f t="shared" ref="I73:I86" si="28">SUMIFS($I$6:$I$7,$E$6:$E$7,E73,$O$6:$O$7,O73)</f>
        <v>0</v>
      </c>
      <c r="J73" s="101">
        <f t="shared" ref="J73:J86" si="29">SUMIFS($J$6:$J$7,$E$6:$E$7,E73,$O$6:$O$7,O73)</f>
        <v>0</v>
      </c>
      <c r="K73" s="101">
        <f t="shared" ref="K73:K86" si="30">SUMIFS($K$6:$K$7,$E$6:$E$7,E73,$O$6:$O$7,O73)</f>
        <v>0</v>
      </c>
      <c r="L73" s="101">
        <f t="shared" si="22"/>
        <v>0</v>
      </c>
      <c r="M73" s="101">
        <f t="shared" ref="M73:M86" si="31">SUMIFS($M$6:$M$7,$E$6:$E$7,E73,$O$6:$O$7,O73)</f>
        <v>0</v>
      </c>
      <c r="N73" s="101">
        <f t="shared" ref="N73:N86" si="32">SUMIFS($N$6:$N$7,$E$6:$E$7,E73,$O$6:$O$7,O73)</f>
        <v>0</v>
      </c>
      <c r="O73" s="102" t="s">
        <v>34</v>
      </c>
    </row>
    <row r="74" spans="1:15" s="78" customFormat="1" ht="15" hidden="1" customHeight="1">
      <c r="A74" s="122"/>
      <c r="B74" s="123"/>
      <c r="C74" s="123"/>
      <c r="D74" s="124"/>
      <c r="E74" s="106"/>
      <c r="F74" s="106" t="str">
        <f t="shared" si="25"/>
        <v/>
      </c>
      <c r="G74" s="107">
        <f t="shared" si="27"/>
        <v>0</v>
      </c>
      <c r="H74" s="106"/>
      <c r="I74" s="108">
        <f t="shared" si="28"/>
        <v>0</v>
      </c>
      <c r="J74" s="108">
        <f t="shared" si="29"/>
        <v>0</v>
      </c>
      <c r="K74" s="108">
        <f t="shared" si="30"/>
        <v>0</v>
      </c>
      <c r="L74" s="108">
        <f t="shared" si="22"/>
        <v>0</v>
      </c>
      <c r="M74" s="108">
        <f t="shared" si="31"/>
        <v>0</v>
      </c>
      <c r="N74" s="108">
        <f t="shared" si="32"/>
        <v>0</v>
      </c>
      <c r="O74" s="109" t="s">
        <v>34</v>
      </c>
    </row>
    <row r="75" spans="1:15" s="78" customFormat="1" ht="15" hidden="1" customHeight="1">
      <c r="A75" s="125"/>
      <c r="B75" s="126"/>
      <c r="C75" s="126"/>
      <c r="D75" s="127"/>
      <c r="E75" s="106"/>
      <c r="F75" s="106" t="str">
        <f t="shared" si="25"/>
        <v/>
      </c>
      <c r="G75" s="107">
        <f t="shared" si="27"/>
        <v>0</v>
      </c>
      <c r="H75" s="106"/>
      <c r="I75" s="108">
        <f t="shared" si="28"/>
        <v>0</v>
      </c>
      <c r="J75" s="108">
        <f t="shared" si="29"/>
        <v>0</v>
      </c>
      <c r="K75" s="108">
        <f t="shared" si="30"/>
        <v>0</v>
      </c>
      <c r="L75" s="108">
        <f t="shared" si="22"/>
        <v>0</v>
      </c>
      <c r="M75" s="108">
        <f t="shared" si="31"/>
        <v>0</v>
      </c>
      <c r="N75" s="108">
        <f t="shared" si="32"/>
        <v>0</v>
      </c>
      <c r="O75" s="109" t="s">
        <v>34</v>
      </c>
    </row>
    <row r="76" spans="1:15" s="78" customFormat="1" ht="15" hidden="1" customHeight="1">
      <c r="A76" s="125"/>
      <c r="B76" s="126"/>
      <c r="C76" s="126"/>
      <c r="D76" s="127"/>
      <c r="E76" s="106"/>
      <c r="F76" s="106" t="str">
        <f t="shared" si="25"/>
        <v/>
      </c>
      <c r="G76" s="107">
        <f t="shared" si="27"/>
        <v>0</v>
      </c>
      <c r="H76" s="106"/>
      <c r="I76" s="108">
        <f t="shared" si="28"/>
        <v>0</v>
      </c>
      <c r="J76" s="108">
        <f t="shared" si="29"/>
        <v>0</v>
      </c>
      <c r="K76" s="108">
        <f t="shared" si="30"/>
        <v>0</v>
      </c>
      <c r="L76" s="108">
        <f t="shared" si="22"/>
        <v>0</v>
      </c>
      <c r="M76" s="108">
        <f t="shared" si="31"/>
        <v>0</v>
      </c>
      <c r="N76" s="108">
        <f t="shared" si="32"/>
        <v>0</v>
      </c>
      <c r="O76" s="109" t="s">
        <v>34</v>
      </c>
    </row>
    <row r="77" spans="1:15" s="78" customFormat="1" ht="15" hidden="1" customHeight="1">
      <c r="A77" s="125"/>
      <c r="B77" s="126"/>
      <c r="C77" s="126"/>
      <c r="D77" s="127"/>
      <c r="E77" s="106"/>
      <c r="F77" s="106" t="str">
        <f t="shared" si="25"/>
        <v/>
      </c>
      <c r="G77" s="107">
        <f t="shared" si="27"/>
        <v>0</v>
      </c>
      <c r="H77" s="106"/>
      <c r="I77" s="108">
        <f t="shared" si="28"/>
        <v>0</v>
      </c>
      <c r="J77" s="108">
        <f t="shared" si="29"/>
        <v>0</v>
      </c>
      <c r="K77" s="108">
        <f t="shared" si="30"/>
        <v>0</v>
      </c>
      <c r="L77" s="108">
        <f t="shared" si="22"/>
        <v>0</v>
      </c>
      <c r="M77" s="108">
        <f t="shared" si="31"/>
        <v>0</v>
      </c>
      <c r="N77" s="108">
        <f t="shared" si="32"/>
        <v>0</v>
      </c>
      <c r="O77" s="109" t="s">
        <v>34</v>
      </c>
    </row>
    <row r="78" spans="1:15" s="78" customFormat="1" ht="15" hidden="1" customHeight="1">
      <c r="A78" s="125"/>
      <c r="B78" s="126"/>
      <c r="C78" s="126"/>
      <c r="D78" s="127"/>
      <c r="E78" s="106"/>
      <c r="F78" s="106" t="str">
        <f t="shared" si="25"/>
        <v/>
      </c>
      <c r="G78" s="107">
        <f t="shared" si="27"/>
        <v>0</v>
      </c>
      <c r="H78" s="106"/>
      <c r="I78" s="108">
        <f t="shared" si="28"/>
        <v>0</v>
      </c>
      <c r="J78" s="108">
        <f t="shared" si="29"/>
        <v>0</v>
      </c>
      <c r="K78" s="108">
        <f t="shared" si="30"/>
        <v>0</v>
      </c>
      <c r="L78" s="108">
        <f t="shared" si="22"/>
        <v>0</v>
      </c>
      <c r="M78" s="108">
        <f t="shared" si="31"/>
        <v>0</v>
      </c>
      <c r="N78" s="108">
        <f t="shared" si="32"/>
        <v>0</v>
      </c>
      <c r="O78" s="109" t="s">
        <v>34</v>
      </c>
    </row>
    <row r="79" spans="1:15" s="78" customFormat="1" ht="15" hidden="1" customHeight="1">
      <c r="A79" s="125"/>
      <c r="B79" s="126"/>
      <c r="C79" s="126"/>
      <c r="D79" s="127"/>
      <c r="E79" s="106"/>
      <c r="F79" s="106" t="str">
        <f t="shared" si="25"/>
        <v/>
      </c>
      <c r="G79" s="107">
        <f t="shared" si="27"/>
        <v>0</v>
      </c>
      <c r="H79" s="106"/>
      <c r="I79" s="108">
        <f t="shared" si="28"/>
        <v>0</v>
      </c>
      <c r="J79" s="108">
        <f t="shared" si="29"/>
        <v>0</v>
      </c>
      <c r="K79" s="108">
        <f t="shared" si="30"/>
        <v>0</v>
      </c>
      <c r="L79" s="108">
        <f t="shared" si="22"/>
        <v>0</v>
      </c>
      <c r="M79" s="108">
        <f t="shared" si="31"/>
        <v>0</v>
      </c>
      <c r="N79" s="108">
        <f t="shared" si="32"/>
        <v>0</v>
      </c>
      <c r="O79" s="109" t="s">
        <v>34</v>
      </c>
    </row>
    <row r="80" spans="1:15" s="78" customFormat="1" ht="15" hidden="1" customHeight="1">
      <c r="A80" s="125"/>
      <c r="B80" s="126"/>
      <c r="C80" s="126"/>
      <c r="D80" s="127"/>
      <c r="E80" s="106"/>
      <c r="F80" s="106" t="str">
        <f t="shared" si="25"/>
        <v/>
      </c>
      <c r="G80" s="107">
        <f t="shared" si="27"/>
        <v>0</v>
      </c>
      <c r="H80" s="106"/>
      <c r="I80" s="108">
        <f t="shared" si="28"/>
        <v>0</v>
      </c>
      <c r="J80" s="108">
        <f t="shared" si="29"/>
        <v>0</v>
      </c>
      <c r="K80" s="108">
        <f t="shared" si="30"/>
        <v>0</v>
      </c>
      <c r="L80" s="108">
        <f t="shared" si="22"/>
        <v>0</v>
      </c>
      <c r="M80" s="108">
        <f t="shared" si="31"/>
        <v>0</v>
      </c>
      <c r="N80" s="108">
        <f t="shared" si="32"/>
        <v>0</v>
      </c>
      <c r="O80" s="109" t="s">
        <v>34</v>
      </c>
    </row>
    <row r="81" spans="1:15" s="78" customFormat="1" ht="15" hidden="1" customHeight="1">
      <c r="A81" s="125"/>
      <c r="B81" s="126"/>
      <c r="C81" s="126"/>
      <c r="D81" s="127"/>
      <c r="E81" s="106"/>
      <c r="F81" s="106" t="str">
        <f t="shared" si="25"/>
        <v/>
      </c>
      <c r="G81" s="107">
        <f t="shared" si="27"/>
        <v>0</v>
      </c>
      <c r="H81" s="106"/>
      <c r="I81" s="108">
        <f t="shared" si="28"/>
        <v>0</v>
      </c>
      <c r="J81" s="108">
        <f t="shared" si="29"/>
        <v>0</v>
      </c>
      <c r="K81" s="108">
        <f t="shared" si="30"/>
        <v>0</v>
      </c>
      <c r="L81" s="108">
        <f t="shared" si="22"/>
        <v>0</v>
      </c>
      <c r="M81" s="108">
        <f t="shared" si="31"/>
        <v>0</v>
      </c>
      <c r="N81" s="108">
        <f t="shared" si="32"/>
        <v>0</v>
      </c>
      <c r="O81" s="109" t="s">
        <v>34</v>
      </c>
    </row>
    <row r="82" spans="1:15" s="78" customFormat="1" ht="15" hidden="1" customHeight="1">
      <c r="A82" s="125"/>
      <c r="B82" s="126"/>
      <c r="C82" s="126"/>
      <c r="D82" s="127"/>
      <c r="E82" s="106"/>
      <c r="F82" s="106" t="str">
        <f t="shared" si="25"/>
        <v/>
      </c>
      <c r="G82" s="107">
        <f t="shared" si="27"/>
        <v>0</v>
      </c>
      <c r="H82" s="106"/>
      <c r="I82" s="108">
        <f t="shared" si="28"/>
        <v>0</v>
      </c>
      <c r="J82" s="108">
        <f t="shared" si="29"/>
        <v>0</v>
      </c>
      <c r="K82" s="108">
        <f t="shared" si="30"/>
        <v>0</v>
      </c>
      <c r="L82" s="108">
        <f t="shared" si="22"/>
        <v>0</v>
      </c>
      <c r="M82" s="108">
        <f t="shared" si="31"/>
        <v>0</v>
      </c>
      <c r="N82" s="108">
        <f t="shared" si="32"/>
        <v>0</v>
      </c>
      <c r="O82" s="109" t="s">
        <v>34</v>
      </c>
    </row>
    <row r="83" spans="1:15" s="78" customFormat="1" ht="15" hidden="1" customHeight="1">
      <c r="A83" s="125"/>
      <c r="B83" s="126"/>
      <c r="C83" s="126"/>
      <c r="D83" s="127"/>
      <c r="E83" s="106"/>
      <c r="F83" s="106" t="str">
        <f t="shared" si="25"/>
        <v/>
      </c>
      <c r="G83" s="107">
        <f t="shared" si="27"/>
        <v>0</v>
      </c>
      <c r="H83" s="106"/>
      <c r="I83" s="108">
        <f t="shared" si="28"/>
        <v>0</v>
      </c>
      <c r="J83" s="108">
        <f t="shared" si="29"/>
        <v>0</v>
      </c>
      <c r="K83" s="108">
        <f t="shared" si="30"/>
        <v>0</v>
      </c>
      <c r="L83" s="108">
        <f t="shared" si="22"/>
        <v>0</v>
      </c>
      <c r="M83" s="108">
        <f t="shared" si="31"/>
        <v>0</v>
      </c>
      <c r="N83" s="108">
        <f t="shared" si="32"/>
        <v>0</v>
      </c>
      <c r="O83" s="109" t="s">
        <v>34</v>
      </c>
    </row>
    <row r="84" spans="1:15" s="78" customFormat="1" ht="15" hidden="1" customHeight="1">
      <c r="A84" s="125"/>
      <c r="B84" s="126"/>
      <c r="C84" s="126"/>
      <c r="D84" s="127"/>
      <c r="E84" s="106"/>
      <c r="F84" s="106" t="str">
        <f t="shared" si="25"/>
        <v/>
      </c>
      <c r="G84" s="107">
        <f t="shared" si="27"/>
        <v>0</v>
      </c>
      <c r="H84" s="106"/>
      <c r="I84" s="108">
        <f t="shared" si="28"/>
        <v>0</v>
      </c>
      <c r="J84" s="108">
        <f t="shared" si="29"/>
        <v>0</v>
      </c>
      <c r="K84" s="108">
        <f t="shared" si="30"/>
        <v>0</v>
      </c>
      <c r="L84" s="108">
        <f t="shared" si="22"/>
        <v>0</v>
      </c>
      <c r="M84" s="108">
        <f t="shared" si="31"/>
        <v>0</v>
      </c>
      <c r="N84" s="108">
        <f t="shared" si="32"/>
        <v>0</v>
      </c>
      <c r="O84" s="109" t="s">
        <v>34</v>
      </c>
    </row>
    <row r="85" spans="1:15" s="78" customFormat="1" ht="15" hidden="1" customHeight="1">
      <c r="A85" s="125"/>
      <c r="B85" s="126"/>
      <c r="C85" s="126"/>
      <c r="D85" s="127"/>
      <c r="E85" s="106"/>
      <c r="F85" s="106" t="str">
        <f t="shared" si="25"/>
        <v/>
      </c>
      <c r="G85" s="107">
        <f t="shared" si="27"/>
        <v>0</v>
      </c>
      <c r="H85" s="106"/>
      <c r="I85" s="108">
        <f t="shared" si="28"/>
        <v>0</v>
      </c>
      <c r="J85" s="108">
        <f t="shared" si="29"/>
        <v>0</v>
      </c>
      <c r="K85" s="108">
        <f t="shared" si="30"/>
        <v>0</v>
      </c>
      <c r="L85" s="108">
        <f t="shared" si="22"/>
        <v>0</v>
      </c>
      <c r="M85" s="108">
        <f t="shared" si="31"/>
        <v>0</v>
      </c>
      <c r="N85" s="108">
        <f t="shared" si="32"/>
        <v>0</v>
      </c>
      <c r="O85" s="109" t="s">
        <v>34</v>
      </c>
    </row>
    <row r="86" spans="1:15" s="78" customFormat="1" ht="15" hidden="1" customHeight="1">
      <c r="A86" s="125"/>
      <c r="B86" s="126"/>
      <c r="C86" s="126"/>
      <c r="D86" s="127"/>
      <c r="E86" s="106"/>
      <c r="F86" s="106" t="str">
        <f t="shared" si="25"/>
        <v/>
      </c>
      <c r="G86" s="107">
        <f t="shared" si="27"/>
        <v>0</v>
      </c>
      <c r="H86" s="106"/>
      <c r="I86" s="108">
        <f t="shared" si="28"/>
        <v>0</v>
      </c>
      <c r="J86" s="108">
        <f t="shared" si="29"/>
        <v>0</v>
      </c>
      <c r="K86" s="108">
        <f t="shared" si="30"/>
        <v>0</v>
      </c>
      <c r="L86" s="108">
        <f t="shared" si="22"/>
        <v>0</v>
      </c>
      <c r="M86" s="108">
        <f t="shared" si="31"/>
        <v>0</v>
      </c>
      <c r="N86" s="108">
        <f t="shared" si="32"/>
        <v>0</v>
      </c>
      <c r="O86" s="109" t="s">
        <v>34</v>
      </c>
    </row>
    <row r="87" spans="1:15" s="78" customFormat="1" ht="20.100000000000001" hidden="1" customHeight="1">
      <c r="A87" s="114"/>
      <c r="B87" s="115"/>
      <c r="C87" s="115"/>
      <c r="D87" s="116"/>
      <c r="E87" s="128"/>
      <c r="F87" s="118" t="str">
        <f t="shared" si="25"/>
        <v/>
      </c>
      <c r="G87" s="119">
        <f>SUM(G73:G86)</f>
        <v>0</v>
      </c>
      <c r="H87" s="118"/>
      <c r="I87" s="129">
        <f>SUM(I73:I86)</f>
        <v>0</v>
      </c>
      <c r="J87" s="129">
        <f>SUM(J73:J86)</f>
        <v>0</v>
      </c>
      <c r="K87" s="129">
        <f>SUM(K73:K86)</f>
        <v>0</v>
      </c>
      <c r="L87" s="129">
        <f t="shared" si="22"/>
        <v>0</v>
      </c>
      <c r="M87" s="129">
        <f>SUM(M73:M86)</f>
        <v>0</v>
      </c>
      <c r="N87" s="129">
        <f>SUM(N73:N86)</f>
        <v>0</v>
      </c>
      <c r="O87" s="130"/>
    </row>
    <row r="88" spans="1:15" s="78" customFormat="1" ht="15" hidden="1" customHeight="1">
      <c r="A88" s="95" t="s">
        <v>35</v>
      </c>
      <c r="B88" s="96"/>
      <c r="C88" s="96"/>
      <c r="D88" s="97"/>
      <c r="E88" s="98"/>
      <c r="F88" s="98" t="str">
        <f t="shared" si="25"/>
        <v/>
      </c>
      <c r="G88" s="99">
        <f t="shared" ref="G88:G97" si="33">COUNTIFS($E$6:$E$7,E88,$O$6:$O$7,O88)</f>
        <v>0</v>
      </c>
      <c r="H88" s="100"/>
      <c r="I88" s="101">
        <f t="shared" ref="I88:I97" si="34">SUMIFS($I$6:$I$7,$E$6:$E$7,E88,$O$6:$O$7,O88)</f>
        <v>0</v>
      </c>
      <c r="J88" s="101">
        <f t="shared" ref="J88:J97" si="35">SUMIFS($J$6:$J$7,$E$6:$E$7,E88,$O$6:$O$7,O88)</f>
        <v>0</v>
      </c>
      <c r="K88" s="101">
        <f t="shared" ref="K88:K97" si="36">SUMIFS($K$6:$K$7,$E$6:$E$7,E88,$O$6:$O$7,O88)</f>
        <v>0</v>
      </c>
      <c r="L88" s="101">
        <f t="shared" si="22"/>
        <v>0</v>
      </c>
      <c r="M88" s="101">
        <f t="shared" ref="M88:M97" si="37">SUMIFS($M$6:$M$7,$E$6:$E$7,E88,$O$6:$O$7,O88)</f>
        <v>0</v>
      </c>
      <c r="N88" s="101">
        <f t="shared" ref="N88:N97" si="38">SUMIFS($N$6:$N$7,$E$6:$E$7,E88,$O$6:$O$7,O88)</f>
        <v>0</v>
      </c>
      <c r="O88" s="102" t="s">
        <v>58</v>
      </c>
    </row>
    <row r="89" spans="1:15" s="78" customFormat="1" ht="15" hidden="1" customHeight="1">
      <c r="A89" s="122"/>
      <c r="B89" s="123"/>
      <c r="C89" s="123"/>
      <c r="D89" s="124"/>
      <c r="E89" s="106"/>
      <c r="F89" s="106" t="str">
        <f t="shared" si="25"/>
        <v/>
      </c>
      <c r="G89" s="107">
        <f t="shared" si="33"/>
        <v>0</v>
      </c>
      <c r="H89" s="106"/>
      <c r="I89" s="108">
        <f t="shared" si="34"/>
        <v>0</v>
      </c>
      <c r="J89" s="108">
        <f t="shared" si="35"/>
        <v>0</v>
      </c>
      <c r="K89" s="108">
        <f t="shared" si="36"/>
        <v>0</v>
      </c>
      <c r="L89" s="108">
        <f t="shared" si="22"/>
        <v>0</v>
      </c>
      <c r="M89" s="108">
        <f t="shared" si="37"/>
        <v>0</v>
      </c>
      <c r="N89" s="108">
        <f t="shared" si="38"/>
        <v>0</v>
      </c>
      <c r="O89" s="109" t="s">
        <v>58</v>
      </c>
    </row>
    <row r="90" spans="1:15" s="78" customFormat="1" ht="15" hidden="1" customHeight="1">
      <c r="A90" s="125"/>
      <c r="B90" s="126"/>
      <c r="C90" s="126"/>
      <c r="D90" s="127"/>
      <c r="E90" s="106"/>
      <c r="F90" s="106" t="str">
        <f t="shared" si="25"/>
        <v/>
      </c>
      <c r="G90" s="107">
        <f t="shared" si="33"/>
        <v>0</v>
      </c>
      <c r="H90" s="106"/>
      <c r="I90" s="108">
        <f t="shared" si="34"/>
        <v>0</v>
      </c>
      <c r="J90" s="108">
        <f t="shared" si="35"/>
        <v>0</v>
      </c>
      <c r="K90" s="108">
        <f t="shared" si="36"/>
        <v>0</v>
      </c>
      <c r="L90" s="108">
        <f t="shared" si="22"/>
        <v>0</v>
      </c>
      <c r="M90" s="108">
        <f t="shared" si="37"/>
        <v>0</v>
      </c>
      <c r="N90" s="108">
        <f t="shared" si="38"/>
        <v>0</v>
      </c>
      <c r="O90" s="109" t="s">
        <v>58</v>
      </c>
    </row>
    <row r="91" spans="1:15" s="78" customFormat="1" ht="15" hidden="1" customHeight="1">
      <c r="A91" s="125"/>
      <c r="B91" s="126"/>
      <c r="C91" s="126"/>
      <c r="D91" s="127"/>
      <c r="E91" s="106"/>
      <c r="F91" s="106" t="str">
        <f t="shared" si="25"/>
        <v/>
      </c>
      <c r="G91" s="107">
        <f t="shared" si="33"/>
        <v>0</v>
      </c>
      <c r="H91" s="106"/>
      <c r="I91" s="108">
        <f t="shared" si="34"/>
        <v>0</v>
      </c>
      <c r="J91" s="108">
        <f t="shared" si="35"/>
        <v>0</v>
      </c>
      <c r="K91" s="108">
        <f t="shared" si="36"/>
        <v>0</v>
      </c>
      <c r="L91" s="108">
        <f t="shared" si="22"/>
        <v>0</v>
      </c>
      <c r="M91" s="108">
        <f t="shared" si="37"/>
        <v>0</v>
      </c>
      <c r="N91" s="108">
        <f t="shared" si="38"/>
        <v>0</v>
      </c>
      <c r="O91" s="109" t="s">
        <v>58</v>
      </c>
    </row>
    <row r="92" spans="1:15" s="78" customFormat="1" ht="15" hidden="1" customHeight="1">
      <c r="A92" s="125"/>
      <c r="B92" s="126"/>
      <c r="C92" s="126"/>
      <c r="D92" s="127"/>
      <c r="E92" s="106"/>
      <c r="F92" s="106" t="str">
        <f t="shared" si="25"/>
        <v/>
      </c>
      <c r="G92" s="107">
        <f t="shared" si="33"/>
        <v>0</v>
      </c>
      <c r="H92" s="106"/>
      <c r="I92" s="108">
        <f t="shared" si="34"/>
        <v>0</v>
      </c>
      <c r="J92" s="108">
        <f t="shared" si="35"/>
        <v>0</v>
      </c>
      <c r="K92" s="108">
        <f t="shared" si="36"/>
        <v>0</v>
      </c>
      <c r="L92" s="108">
        <f t="shared" si="22"/>
        <v>0</v>
      </c>
      <c r="M92" s="108">
        <f t="shared" si="37"/>
        <v>0</v>
      </c>
      <c r="N92" s="108">
        <f t="shared" si="38"/>
        <v>0</v>
      </c>
      <c r="O92" s="109" t="s">
        <v>58</v>
      </c>
    </row>
    <row r="93" spans="1:15" s="78" customFormat="1" ht="15" hidden="1" customHeight="1">
      <c r="A93" s="125"/>
      <c r="B93" s="126"/>
      <c r="C93" s="126"/>
      <c r="D93" s="127"/>
      <c r="E93" s="106"/>
      <c r="F93" s="106" t="str">
        <f t="shared" si="25"/>
        <v/>
      </c>
      <c r="G93" s="107">
        <f t="shared" si="33"/>
        <v>0</v>
      </c>
      <c r="H93" s="106"/>
      <c r="I93" s="108">
        <f t="shared" si="34"/>
        <v>0</v>
      </c>
      <c r="J93" s="108">
        <f t="shared" si="35"/>
        <v>0</v>
      </c>
      <c r="K93" s="108">
        <f t="shared" si="36"/>
        <v>0</v>
      </c>
      <c r="L93" s="108">
        <f t="shared" si="22"/>
        <v>0</v>
      </c>
      <c r="M93" s="108">
        <f t="shared" si="37"/>
        <v>0</v>
      </c>
      <c r="N93" s="108">
        <f t="shared" si="38"/>
        <v>0</v>
      </c>
      <c r="O93" s="109" t="s">
        <v>58</v>
      </c>
    </row>
    <row r="94" spans="1:15" s="78" customFormat="1" ht="15" hidden="1" customHeight="1">
      <c r="A94" s="125"/>
      <c r="B94" s="126"/>
      <c r="C94" s="126"/>
      <c r="D94" s="127"/>
      <c r="E94" s="106"/>
      <c r="F94" s="106" t="str">
        <f t="shared" si="25"/>
        <v/>
      </c>
      <c r="G94" s="107">
        <f t="shared" si="33"/>
        <v>0</v>
      </c>
      <c r="H94" s="106"/>
      <c r="I94" s="108">
        <f t="shared" si="34"/>
        <v>0</v>
      </c>
      <c r="J94" s="108">
        <f t="shared" si="35"/>
        <v>0</v>
      </c>
      <c r="K94" s="108">
        <f t="shared" si="36"/>
        <v>0</v>
      </c>
      <c r="L94" s="108">
        <f t="shared" si="22"/>
        <v>0</v>
      </c>
      <c r="M94" s="108">
        <f t="shared" si="37"/>
        <v>0</v>
      </c>
      <c r="N94" s="108">
        <f t="shared" si="38"/>
        <v>0</v>
      </c>
      <c r="O94" s="109" t="s">
        <v>58</v>
      </c>
    </row>
    <row r="95" spans="1:15" s="78" customFormat="1" ht="15" hidden="1" customHeight="1">
      <c r="A95" s="125"/>
      <c r="B95" s="126"/>
      <c r="C95" s="126"/>
      <c r="D95" s="127"/>
      <c r="E95" s="106"/>
      <c r="F95" s="106" t="str">
        <f t="shared" si="25"/>
        <v/>
      </c>
      <c r="G95" s="107">
        <f t="shared" si="33"/>
        <v>0</v>
      </c>
      <c r="H95" s="106"/>
      <c r="I95" s="108">
        <f t="shared" si="34"/>
        <v>0</v>
      </c>
      <c r="J95" s="108">
        <f t="shared" si="35"/>
        <v>0</v>
      </c>
      <c r="K95" s="108">
        <f t="shared" si="36"/>
        <v>0</v>
      </c>
      <c r="L95" s="108">
        <f t="shared" si="22"/>
        <v>0</v>
      </c>
      <c r="M95" s="108">
        <f t="shared" si="37"/>
        <v>0</v>
      </c>
      <c r="N95" s="108">
        <f t="shared" si="38"/>
        <v>0</v>
      </c>
      <c r="O95" s="109" t="s">
        <v>58</v>
      </c>
    </row>
    <row r="96" spans="1:15" s="78" customFormat="1" ht="15" hidden="1" customHeight="1">
      <c r="A96" s="125"/>
      <c r="B96" s="126"/>
      <c r="C96" s="126"/>
      <c r="D96" s="127"/>
      <c r="E96" s="106"/>
      <c r="F96" s="106" t="str">
        <f t="shared" si="25"/>
        <v/>
      </c>
      <c r="G96" s="107">
        <f t="shared" si="33"/>
        <v>0</v>
      </c>
      <c r="H96" s="106"/>
      <c r="I96" s="108">
        <f t="shared" si="34"/>
        <v>0</v>
      </c>
      <c r="J96" s="108">
        <f t="shared" si="35"/>
        <v>0</v>
      </c>
      <c r="K96" s="108">
        <f t="shared" si="36"/>
        <v>0</v>
      </c>
      <c r="L96" s="108">
        <f t="shared" si="22"/>
        <v>0</v>
      </c>
      <c r="M96" s="108">
        <f t="shared" si="37"/>
        <v>0</v>
      </c>
      <c r="N96" s="108">
        <f t="shared" si="38"/>
        <v>0</v>
      </c>
      <c r="O96" s="109" t="s">
        <v>58</v>
      </c>
    </row>
    <row r="97" spans="1:15" s="78" customFormat="1" ht="15" hidden="1" customHeight="1">
      <c r="A97" s="131"/>
      <c r="B97" s="132"/>
      <c r="C97" s="132"/>
      <c r="D97" s="133"/>
      <c r="E97" s="110"/>
      <c r="F97" s="110" t="str">
        <f t="shared" si="25"/>
        <v/>
      </c>
      <c r="G97" s="111">
        <f t="shared" si="33"/>
        <v>0</v>
      </c>
      <c r="H97" s="110"/>
      <c r="I97" s="112">
        <f t="shared" si="34"/>
        <v>0</v>
      </c>
      <c r="J97" s="112">
        <f t="shared" si="35"/>
        <v>0</v>
      </c>
      <c r="K97" s="112">
        <f t="shared" si="36"/>
        <v>0</v>
      </c>
      <c r="L97" s="112">
        <f t="shared" si="22"/>
        <v>0</v>
      </c>
      <c r="M97" s="112">
        <f t="shared" si="37"/>
        <v>0</v>
      </c>
      <c r="N97" s="112">
        <f t="shared" si="38"/>
        <v>0</v>
      </c>
      <c r="O97" s="113" t="s">
        <v>58</v>
      </c>
    </row>
    <row r="98" spans="1:15" s="78" customFormat="1" ht="20.100000000000001" hidden="1" customHeight="1">
      <c r="A98" s="114"/>
      <c r="B98" s="115"/>
      <c r="C98" s="115"/>
      <c r="D98" s="116"/>
      <c r="E98" s="128"/>
      <c r="F98" s="118" t="str">
        <f t="shared" si="25"/>
        <v/>
      </c>
      <c r="G98" s="119">
        <f>SUM(G88:G97)</f>
        <v>0</v>
      </c>
      <c r="H98" s="118"/>
      <c r="I98" s="129">
        <f t="shared" ref="I98:N98" si="39">SUM(I88:I97)</f>
        <v>0</v>
      </c>
      <c r="J98" s="129">
        <f t="shared" si="39"/>
        <v>0</v>
      </c>
      <c r="K98" s="129">
        <f t="shared" si="39"/>
        <v>0</v>
      </c>
      <c r="L98" s="129">
        <f t="shared" si="22"/>
        <v>0</v>
      </c>
      <c r="M98" s="129">
        <f t="shared" si="39"/>
        <v>0</v>
      </c>
      <c r="N98" s="129">
        <f t="shared" si="39"/>
        <v>0</v>
      </c>
      <c r="O98" s="130"/>
    </row>
    <row r="99" spans="1:15" s="78" customFormat="1" ht="15" hidden="1" customHeight="1">
      <c r="A99" s="95" t="s">
        <v>36</v>
      </c>
      <c r="B99" s="96"/>
      <c r="C99" s="96"/>
      <c r="D99" s="97"/>
      <c r="E99" s="98"/>
      <c r="F99" s="98" t="str">
        <f t="shared" si="25"/>
        <v/>
      </c>
      <c r="G99" s="99">
        <f t="shared" ref="G99:G110" si="40">COUNTIFS($E$6:$E$7,E99,$O$6:$O$7,O99)</f>
        <v>0</v>
      </c>
      <c r="H99" s="100"/>
      <c r="I99" s="101">
        <f t="shared" ref="I99:I110" si="41">SUMIFS($I$6:$I$7,$E$6:$E$7,E99,$O$6:$O$7,O99)</f>
        <v>0</v>
      </c>
      <c r="J99" s="101">
        <f t="shared" ref="J99:J110" si="42">SUMIFS($J$6:$J$7,$E$6:$E$7,E99,$O$6:$O$7,O99)</f>
        <v>0</v>
      </c>
      <c r="K99" s="101">
        <f t="shared" ref="K99:K110" si="43">SUMIFS($K$6:$K$7,$E$6:$E$7,E99,$O$6:$O$7,O99)</f>
        <v>0</v>
      </c>
      <c r="L99" s="101">
        <f t="shared" si="22"/>
        <v>0</v>
      </c>
      <c r="M99" s="101">
        <f t="shared" ref="M99:M110" si="44">SUMIFS($M$6:$M$7,$E$6:$E$7,E99,$O$6:$O$7,O99)</f>
        <v>0</v>
      </c>
      <c r="N99" s="101">
        <f t="shared" ref="N99:N110" si="45">SUMIFS($N$6:$N$7,$E$6:$E$7,E99,$O$6:$O$7,O99)</f>
        <v>0</v>
      </c>
      <c r="O99" s="102" t="s">
        <v>59</v>
      </c>
    </row>
    <row r="100" spans="1:15" s="78" customFormat="1" ht="15" hidden="1" customHeight="1">
      <c r="A100" s="122"/>
      <c r="B100" s="123"/>
      <c r="C100" s="123"/>
      <c r="D100" s="124"/>
      <c r="E100" s="106"/>
      <c r="F100" s="106" t="str">
        <f t="shared" si="25"/>
        <v/>
      </c>
      <c r="G100" s="107">
        <f t="shared" si="40"/>
        <v>0</v>
      </c>
      <c r="H100" s="106"/>
      <c r="I100" s="108">
        <f t="shared" si="41"/>
        <v>0</v>
      </c>
      <c r="J100" s="108">
        <f t="shared" si="42"/>
        <v>0</v>
      </c>
      <c r="K100" s="108">
        <f t="shared" si="43"/>
        <v>0</v>
      </c>
      <c r="L100" s="108">
        <f t="shared" si="22"/>
        <v>0</v>
      </c>
      <c r="M100" s="108">
        <f t="shared" si="44"/>
        <v>0</v>
      </c>
      <c r="N100" s="108">
        <f t="shared" si="45"/>
        <v>0</v>
      </c>
      <c r="O100" s="109" t="s">
        <v>59</v>
      </c>
    </row>
    <row r="101" spans="1:15" s="78" customFormat="1" ht="15" hidden="1" customHeight="1">
      <c r="A101" s="125"/>
      <c r="B101" s="126"/>
      <c r="C101" s="126"/>
      <c r="D101" s="127"/>
      <c r="E101" s="106"/>
      <c r="F101" s="106" t="str">
        <f t="shared" si="25"/>
        <v/>
      </c>
      <c r="G101" s="107">
        <f t="shared" si="40"/>
        <v>0</v>
      </c>
      <c r="H101" s="106"/>
      <c r="I101" s="108">
        <f t="shared" si="41"/>
        <v>0</v>
      </c>
      <c r="J101" s="108">
        <f t="shared" si="42"/>
        <v>0</v>
      </c>
      <c r="K101" s="108">
        <f t="shared" si="43"/>
        <v>0</v>
      </c>
      <c r="L101" s="108">
        <f t="shared" si="22"/>
        <v>0</v>
      </c>
      <c r="M101" s="108">
        <f t="shared" si="44"/>
        <v>0</v>
      </c>
      <c r="N101" s="108">
        <f t="shared" si="45"/>
        <v>0</v>
      </c>
      <c r="O101" s="109" t="s">
        <v>59</v>
      </c>
    </row>
    <row r="102" spans="1:15" s="78" customFormat="1" ht="15" hidden="1" customHeight="1">
      <c r="A102" s="125"/>
      <c r="B102" s="126"/>
      <c r="C102" s="126"/>
      <c r="D102" s="127"/>
      <c r="E102" s="106"/>
      <c r="F102" s="106" t="str">
        <f t="shared" si="25"/>
        <v/>
      </c>
      <c r="G102" s="107">
        <f t="shared" si="40"/>
        <v>0</v>
      </c>
      <c r="H102" s="106"/>
      <c r="I102" s="108">
        <f t="shared" si="41"/>
        <v>0</v>
      </c>
      <c r="J102" s="108">
        <f t="shared" si="42"/>
        <v>0</v>
      </c>
      <c r="K102" s="108">
        <f t="shared" si="43"/>
        <v>0</v>
      </c>
      <c r="L102" s="108">
        <f t="shared" si="22"/>
        <v>0</v>
      </c>
      <c r="M102" s="108">
        <f t="shared" si="44"/>
        <v>0</v>
      </c>
      <c r="N102" s="108">
        <f t="shared" si="45"/>
        <v>0</v>
      </c>
      <c r="O102" s="109" t="s">
        <v>59</v>
      </c>
    </row>
    <row r="103" spans="1:15" s="78" customFormat="1" ht="15" hidden="1" customHeight="1">
      <c r="A103" s="125"/>
      <c r="B103" s="126"/>
      <c r="C103" s="126"/>
      <c r="D103" s="127"/>
      <c r="E103" s="106"/>
      <c r="F103" s="106" t="str">
        <f t="shared" si="25"/>
        <v/>
      </c>
      <c r="G103" s="107">
        <f t="shared" si="40"/>
        <v>0</v>
      </c>
      <c r="H103" s="106"/>
      <c r="I103" s="108">
        <f t="shared" si="41"/>
        <v>0</v>
      </c>
      <c r="J103" s="108">
        <f t="shared" si="42"/>
        <v>0</v>
      </c>
      <c r="K103" s="108">
        <f t="shared" si="43"/>
        <v>0</v>
      </c>
      <c r="L103" s="108">
        <f t="shared" si="22"/>
        <v>0</v>
      </c>
      <c r="M103" s="108">
        <f t="shared" si="44"/>
        <v>0</v>
      </c>
      <c r="N103" s="108">
        <f t="shared" si="45"/>
        <v>0</v>
      </c>
      <c r="O103" s="109" t="s">
        <v>59</v>
      </c>
    </row>
    <row r="104" spans="1:15" s="78" customFormat="1" ht="15" hidden="1" customHeight="1">
      <c r="A104" s="125"/>
      <c r="B104" s="126"/>
      <c r="C104" s="126"/>
      <c r="D104" s="127"/>
      <c r="E104" s="106"/>
      <c r="F104" s="106" t="str">
        <f t="shared" si="25"/>
        <v/>
      </c>
      <c r="G104" s="107">
        <f t="shared" si="40"/>
        <v>0</v>
      </c>
      <c r="H104" s="106"/>
      <c r="I104" s="108">
        <f t="shared" si="41"/>
        <v>0</v>
      </c>
      <c r="J104" s="108">
        <f t="shared" si="42"/>
        <v>0</v>
      </c>
      <c r="K104" s="108">
        <f t="shared" si="43"/>
        <v>0</v>
      </c>
      <c r="L104" s="108">
        <f t="shared" si="22"/>
        <v>0</v>
      </c>
      <c r="M104" s="108">
        <f t="shared" si="44"/>
        <v>0</v>
      </c>
      <c r="N104" s="108">
        <f t="shared" si="45"/>
        <v>0</v>
      </c>
      <c r="O104" s="109" t="s">
        <v>59</v>
      </c>
    </row>
    <row r="105" spans="1:15" s="78" customFormat="1" ht="15" hidden="1" customHeight="1">
      <c r="A105" s="125"/>
      <c r="B105" s="126"/>
      <c r="C105" s="126"/>
      <c r="D105" s="127"/>
      <c r="E105" s="106"/>
      <c r="F105" s="106" t="str">
        <f t="shared" si="25"/>
        <v/>
      </c>
      <c r="G105" s="107">
        <f t="shared" si="40"/>
        <v>0</v>
      </c>
      <c r="H105" s="106"/>
      <c r="I105" s="108">
        <f t="shared" si="41"/>
        <v>0</v>
      </c>
      <c r="J105" s="108">
        <f t="shared" si="42"/>
        <v>0</v>
      </c>
      <c r="K105" s="108">
        <f t="shared" si="43"/>
        <v>0</v>
      </c>
      <c r="L105" s="108">
        <f t="shared" si="22"/>
        <v>0</v>
      </c>
      <c r="M105" s="108">
        <f t="shared" si="44"/>
        <v>0</v>
      </c>
      <c r="N105" s="108">
        <f t="shared" si="45"/>
        <v>0</v>
      </c>
      <c r="O105" s="109" t="s">
        <v>59</v>
      </c>
    </row>
    <row r="106" spans="1:15" s="78" customFormat="1" ht="15" hidden="1" customHeight="1">
      <c r="A106" s="125"/>
      <c r="B106" s="126"/>
      <c r="C106" s="126"/>
      <c r="D106" s="127"/>
      <c r="E106" s="106"/>
      <c r="F106" s="106" t="str">
        <f t="shared" si="25"/>
        <v/>
      </c>
      <c r="G106" s="107">
        <f t="shared" si="40"/>
        <v>0</v>
      </c>
      <c r="H106" s="106"/>
      <c r="I106" s="108">
        <f t="shared" si="41"/>
        <v>0</v>
      </c>
      <c r="J106" s="108">
        <f t="shared" si="42"/>
        <v>0</v>
      </c>
      <c r="K106" s="108">
        <f t="shared" si="43"/>
        <v>0</v>
      </c>
      <c r="L106" s="108">
        <f t="shared" si="22"/>
        <v>0</v>
      </c>
      <c r="M106" s="108">
        <f t="shared" si="44"/>
        <v>0</v>
      </c>
      <c r="N106" s="108">
        <f t="shared" si="45"/>
        <v>0</v>
      </c>
      <c r="O106" s="109" t="s">
        <v>59</v>
      </c>
    </row>
    <row r="107" spans="1:15" s="78" customFormat="1" ht="15" hidden="1" customHeight="1">
      <c r="A107" s="125"/>
      <c r="B107" s="126"/>
      <c r="C107" s="126"/>
      <c r="D107" s="127"/>
      <c r="E107" s="106"/>
      <c r="F107" s="106" t="str">
        <f t="shared" si="25"/>
        <v/>
      </c>
      <c r="G107" s="107">
        <f t="shared" si="40"/>
        <v>0</v>
      </c>
      <c r="H107" s="106"/>
      <c r="I107" s="108">
        <f t="shared" si="41"/>
        <v>0</v>
      </c>
      <c r="J107" s="108">
        <f t="shared" si="42"/>
        <v>0</v>
      </c>
      <c r="K107" s="108">
        <f t="shared" si="43"/>
        <v>0</v>
      </c>
      <c r="L107" s="108">
        <f t="shared" si="22"/>
        <v>0</v>
      </c>
      <c r="M107" s="108">
        <f t="shared" si="44"/>
        <v>0</v>
      </c>
      <c r="N107" s="108">
        <f t="shared" si="45"/>
        <v>0</v>
      </c>
      <c r="O107" s="109" t="s">
        <v>59</v>
      </c>
    </row>
    <row r="108" spans="1:15" s="78" customFormat="1" ht="15" hidden="1" customHeight="1">
      <c r="A108" s="125"/>
      <c r="B108" s="126"/>
      <c r="C108" s="126"/>
      <c r="D108" s="127"/>
      <c r="E108" s="106"/>
      <c r="F108" s="106" t="str">
        <f t="shared" si="25"/>
        <v/>
      </c>
      <c r="G108" s="107">
        <f t="shared" si="40"/>
        <v>0</v>
      </c>
      <c r="H108" s="106"/>
      <c r="I108" s="108">
        <f t="shared" si="41"/>
        <v>0</v>
      </c>
      <c r="J108" s="108">
        <f t="shared" si="42"/>
        <v>0</v>
      </c>
      <c r="K108" s="108">
        <f t="shared" si="43"/>
        <v>0</v>
      </c>
      <c r="L108" s="108">
        <f t="shared" si="22"/>
        <v>0</v>
      </c>
      <c r="M108" s="108">
        <f t="shared" si="44"/>
        <v>0</v>
      </c>
      <c r="N108" s="108">
        <f t="shared" si="45"/>
        <v>0</v>
      </c>
      <c r="O108" s="109" t="s">
        <v>59</v>
      </c>
    </row>
    <row r="109" spans="1:15" s="78" customFormat="1" ht="15" hidden="1" customHeight="1">
      <c r="A109" s="125"/>
      <c r="B109" s="126"/>
      <c r="C109" s="126"/>
      <c r="D109" s="127"/>
      <c r="E109" s="106"/>
      <c r="F109" s="106" t="str">
        <f t="shared" si="25"/>
        <v/>
      </c>
      <c r="G109" s="107">
        <f t="shared" si="40"/>
        <v>0</v>
      </c>
      <c r="H109" s="106"/>
      <c r="I109" s="108">
        <f t="shared" si="41"/>
        <v>0</v>
      </c>
      <c r="J109" s="108">
        <f t="shared" si="42"/>
        <v>0</v>
      </c>
      <c r="K109" s="108">
        <f t="shared" si="43"/>
        <v>0</v>
      </c>
      <c r="L109" s="108">
        <f t="shared" si="22"/>
        <v>0</v>
      </c>
      <c r="M109" s="108">
        <f t="shared" si="44"/>
        <v>0</v>
      </c>
      <c r="N109" s="108">
        <f t="shared" si="45"/>
        <v>0</v>
      </c>
      <c r="O109" s="109" t="s">
        <v>59</v>
      </c>
    </row>
    <row r="110" spans="1:15" s="78" customFormat="1" ht="15" hidden="1" customHeight="1">
      <c r="A110" s="131"/>
      <c r="B110" s="132"/>
      <c r="C110" s="132"/>
      <c r="D110" s="133"/>
      <c r="E110" s="110"/>
      <c r="F110" s="110" t="str">
        <f t="shared" si="25"/>
        <v/>
      </c>
      <c r="G110" s="111">
        <f t="shared" si="40"/>
        <v>0</v>
      </c>
      <c r="H110" s="110"/>
      <c r="I110" s="112">
        <f t="shared" si="41"/>
        <v>0</v>
      </c>
      <c r="J110" s="112">
        <f t="shared" si="42"/>
        <v>0</v>
      </c>
      <c r="K110" s="112">
        <f t="shared" si="43"/>
        <v>0</v>
      </c>
      <c r="L110" s="112">
        <f t="shared" si="22"/>
        <v>0</v>
      </c>
      <c r="M110" s="112">
        <f t="shared" si="44"/>
        <v>0</v>
      </c>
      <c r="N110" s="112">
        <f t="shared" si="45"/>
        <v>0</v>
      </c>
      <c r="O110" s="113" t="s">
        <v>59</v>
      </c>
    </row>
    <row r="111" spans="1:15" s="78" customFormat="1" ht="20.100000000000001" hidden="1" customHeight="1">
      <c r="A111" s="114"/>
      <c r="B111" s="115"/>
      <c r="C111" s="115"/>
      <c r="D111" s="116"/>
      <c r="E111" s="128"/>
      <c r="F111" s="118" t="str">
        <f t="shared" si="25"/>
        <v/>
      </c>
      <c r="G111" s="119">
        <f>SUM(G99:G110)</f>
        <v>0</v>
      </c>
      <c r="H111" s="118"/>
      <c r="I111" s="129">
        <f t="shared" ref="I111:N111" si="46">SUM(I99:I110)</f>
        <v>0</v>
      </c>
      <c r="J111" s="129">
        <f t="shared" si="46"/>
        <v>0</v>
      </c>
      <c r="K111" s="129">
        <f t="shared" si="46"/>
        <v>0</v>
      </c>
      <c r="L111" s="129">
        <f t="shared" si="22"/>
        <v>0</v>
      </c>
      <c r="M111" s="129">
        <f t="shared" si="46"/>
        <v>0</v>
      </c>
      <c r="N111" s="129">
        <f t="shared" si="46"/>
        <v>0</v>
      </c>
      <c r="O111" s="130"/>
    </row>
    <row r="112" spans="1:15" s="78" customFormat="1" ht="15" hidden="1" customHeight="1">
      <c r="A112" s="95" t="s">
        <v>37</v>
      </c>
      <c r="B112" s="96"/>
      <c r="C112" s="96"/>
      <c r="D112" s="97"/>
      <c r="E112" s="98"/>
      <c r="F112" s="98" t="str">
        <f t="shared" si="25"/>
        <v/>
      </c>
      <c r="G112" s="99">
        <f t="shared" ref="G112:G123" si="47">COUNTIFS($E$6:$E$7,E112,$O$6:$O$7,O112)</f>
        <v>0</v>
      </c>
      <c r="H112" s="100"/>
      <c r="I112" s="101">
        <f t="shared" ref="I112:I123" si="48">SUMIFS($I$6:$I$7,$E$6:$E$7,E112,$O$6:$O$7,O112)</f>
        <v>0</v>
      </c>
      <c r="J112" s="101">
        <f t="shared" ref="J112:J123" si="49">SUMIFS($J$6:$J$7,$E$6:$E$7,E112,$O$6:$O$7,O112)</f>
        <v>0</v>
      </c>
      <c r="K112" s="101">
        <f t="shared" ref="K112:K123" si="50">SUMIFS($K$6:$K$7,$E$6:$E$7,E112,$O$6:$O$7,O112)</f>
        <v>0</v>
      </c>
      <c r="L112" s="101">
        <f t="shared" si="22"/>
        <v>0</v>
      </c>
      <c r="M112" s="101">
        <f t="shared" ref="M112:M123" si="51">SUMIFS($M$6:$M$7,$E$6:$E$7,E112,$O$6:$O$7,O112)</f>
        <v>0</v>
      </c>
      <c r="N112" s="101">
        <f t="shared" ref="N112:N123" si="52">SUMIFS($N$6:$N$7,$E$6:$E$7,E112,$O$6:$O$7,O112)</f>
        <v>0</v>
      </c>
      <c r="O112" s="134" t="s">
        <v>60</v>
      </c>
    </row>
    <row r="113" spans="1:15" s="78" customFormat="1" ht="15" hidden="1" customHeight="1">
      <c r="A113" s="122"/>
      <c r="B113" s="123"/>
      <c r="C113" s="123"/>
      <c r="D113" s="124"/>
      <c r="E113" s="106"/>
      <c r="F113" s="106" t="str">
        <f t="shared" si="25"/>
        <v/>
      </c>
      <c r="G113" s="107">
        <f t="shared" si="47"/>
        <v>0</v>
      </c>
      <c r="H113" s="106"/>
      <c r="I113" s="108">
        <f t="shared" si="48"/>
        <v>0</v>
      </c>
      <c r="J113" s="108">
        <f t="shared" si="49"/>
        <v>0</v>
      </c>
      <c r="K113" s="108">
        <f t="shared" si="50"/>
        <v>0</v>
      </c>
      <c r="L113" s="108">
        <f t="shared" si="22"/>
        <v>0</v>
      </c>
      <c r="M113" s="108">
        <f t="shared" si="51"/>
        <v>0</v>
      </c>
      <c r="N113" s="108">
        <f t="shared" si="52"/>
        <v>0</v>
      </c>
      <c r="O113" s="109" t="s">
        <v>60</v>
      </c>
    </row>
    <row r="114" spans="1:15" s="78" customFormat="1" ht="15" hidden="1" customHeight="1">
      <c r="A114" s="125"/>
      <c r="B114" s="126"/>
      <c r="C114" s="126"/>
      <c r="D114" s="127"/>
      <c r="E114" s="135"/>
      <c r="F114" s="106" t="str">
        <f t="shared" si="25"/>
        <v/>
      </c>
      <c r="G114" s="107">
        <f t="shared" si="47"/>
        <v>0</v>
      </c>
      <c r="H114" s="106"/>
      <c r="I114" s="108">
        <f t="shared" si="48"/>
        <v>0</v>
      </c>
      <c r="J114" s="108">
        <f t="shared" si="49"/>
        <v>0</v>
      </c>
      <c r="K114" s="108">
        <f t="shared" si="50"/>
        <v>0</v>
      </c>
      <c r="L114" s="108">
        <f t="shared" si="22"/>
        <v>0</v>
      </c>
      <c r="M114" s="108">
        <f t="shared" si="51"/>
        <v>0</v>
      </c>
      <c r="N114" s="108">
        <f t="shared" si="52"/>
        <v>0</v>
      </c>
      <c r="O114" s="109" t="s">
        <v>60</v>
      </c>
    </row>
    <row r="115" spans="1:15" s="78" customFormat="1" ht="15" hidden="1" customHeight="1">
      <c r="A115" s="125"/>
      <c r="B115" s="126"/>
      <c r="C115" s="126"/>
      <c r="D115" s="127"/>
      <c r="E115" s="135"/>
      <c r="F115" s="106" t="str">
        <f t="shared" si="25"/>
        <v/>
      </c>
      <c r="G115" s="107">
        <f t="shared" si="47"/>
        <v>0</v>
      </c>
      <c r="H115" s="106"/>
      <c r="I115" s="108">
        <f t="shared" si="48"/>
        <v>0</v>
      </c>
      <c r="J115" s="108">
        <f t="shared" si="49"/>
        <v>0</v>
      </c>
      <c r="K115" s="108">
        <f t="shared" si="50"/>
        <v>0</v>
      </c>
      <c r="L115" s="108">
        <f t="shared" si="22"/>
        <v>0</v>
      </c>
      <c r="M115" s="108">
        <f t="shared" si="51"/>
        <v>0</v>
      </c>
      <c r="N115" s="108">
        <f t="shared" si="52"/>
        <v>0</v>
      </c>
      <c r="O115" s="109" t="s">
        <v>60</v>
      </c>
    </row>
    <row r="116" spans="1:15" s="78" customFormat="1" ht="15" hidden="1" customHeight="1">
      <c r="A116" s="125"/>
      <c r="B116" s="126"/>
      <c r="C116" s="126"/>
      <c r="D116" s="127"/>
      <c r="E116" s="135"/>
      <c r="F116" s="106" t="str">
        <f t="shared" si="25"/>
        <v/>
      </c>
      <c r="G116" s="107">
        <f t="shared" si="47"/>
        <v>0</v>
      </c>
      <c r="H116" s="106"/>
      <c r="I116" s="108">
        <f t="shared" si="48"/>
        <v>0</v>
      </c>
      <c r="J116" s="108">
        <f t="shared" si="49"/>
        <v>0</v>
      </c>
      <c r="K116" s="108">
        <f t="shared" si="50"/>
        <v>0</v>
      </c>
      <c r="L116" s="108">
        <f t="shared" si="22"/>
        <v>0</v>
      </c>
      <c r="M116" s="108">
        <f t="shared" si="51"/>
        <v>0</v>
      </c>
      <c r="N116" s="108">
        <f t="shared" si="52"/>
        <v>0</v>
      </c>
      <c r="O116" s="109" t="s">
        <v>60</v>
      </c>
    </row>
    <row r="117" spans="1:15" s="78" customFormat="1" ht="15" hidden="1" customHeight="1">
      <c r="A117" s="125"/>
      <c r="B117" s="126"/>
      <c r="C117" s="126"/>
      <c r="D117" s="127"/>
      <c r="E117" s="135"/>
      <c r="F117" s="106" t="str">
        <f t="shared" si="25"/>
        <v/>
      </c>
      <c r="G117" s="107">
        <f t="shared" si="47"/>
        <v>0</v>
      </c>
      <c r="H117" s="106"/>
      <c r="I117" s="108">
        <f t="shared" si="48"/>
        <v>0</v>
      </c>
      <c r="J117" s="108">
        <f t="shared" si="49"/>
        <v>0</v>
      </c>
      <c r="K117" s="108">
        <f t="shared" si="50"/>
        <v>0</v>
      </c>
      <c r="L117" s="108">
        <f t="shared" si="22"/>
        <v>0</v>
      </c>
      <c r="M117" s="108">
        <f t="shared" si="51"/>
        <v>0</v>
      </c>
      <c r="N117" s="108">
        <f t="shared" si="52"/>
        <v>0</v>
      </c>
      <c r="O117" s="109" t="s">
        <v>60</v>
      </c>
    </row>
    <row r="118" spans="1:15" s="78" customFormat="1" ht="15" hidden="1" customHeight="1">
      <c r="A118" s="125"/>
      <c r="B118" s="126"/>
      <c r="C118" s="126"/>
      <c r="D118" s="127"/>
      <c r="E118" s="135"/>
      <c r="F118" s="106" t="str">
        <f t="shared" si="25"/>
        <v/>
      </c>
      <c r="G118" s="107">
        <f t="shared" si="47"/>
        <v>0</v>
      </c>
      <c r="H118" s="106"/>
      <c r="I118" s="108">
        <f t="shared" si="48"/>
        <v>0</v>
      </c>
      <c r="J118" s="108">
        <f t="shared" si="49"/>
        <v>0</v>
      </c>
      <c r="K118" s="108">
        <f t="shared" si="50"/>
        <v>0</v>
      </c>
      <c r="L118" s="108">
        <f t="shared" si="22"/>
        <v>0</v>
      </c>
      <c r="M118" s="108">
        <f t="shared" si="51"/>
        <v>0</v>
      </c>
      <c r="N118" s="108">
        <f t="shared" si="52"/>
        <v>0</v>
      </c>
      <c r="O118" s="109" t="s">
        <v>60</v>
      </c>
    </row>
    <row r="119" spans="1:15" s="78" customFormat="1" ht="15" hidden="1" customHeight="1">
      <c r="A119" s="125"/>
      <c r="B119" s="126"/>
      <c r="C119" s="126"/>
      <c r="D119" s="127"/>
      <c r="E119" s="135"/>
      <c r="F119" s="106" t="str">
        <f t="shared" si="25"/>
        <v/>
      </c>
      <c r="G119" s="107">
        <f t="shared" si="47"/>
        <v>0</v>
      </c>
      <c r="H119" s="106"/>
      <c r="I119" s="108">
        <f t="shared" si="48"/>
        <v>0</v>
      </c>
      <c r="J119" s="108">
        <f t="shared" si="49"/>
        <v>0</v>
      </c>
      <c r="K119" s="108">
        <f t="shared" si="50"/>
        <v>0</v>
      </c>
      <c r="L119" s="108">
        <f t="shared" si="22"/>
        <v>0</v>
      </c>
      <c r="M119" s="108">
        <f t="shared" si="51"/>
        <v>0</v>
      </c>
      <c r="N119" s="108">
        <f t="shared" si="52"/>
        <v>0</v>
      </c>
      <c r="O119" s="109" t="s">
        <v>60</v>
      </c>
    </row>
    <row r="120" spans="1:15" s="78" customFormat="1" ht="15" hidden="1" customHeight="1">
      <c r="A120" s="125"/>
      <c r="B120" s="126"/>
      <c r="C120" s="126"/>
      <c r="D120" s="127"/>
      <c r="E120" s="135"/>
      <c r="F120" s="106" t="str">
        <f t="shared" si="25"/>
        <v/>
      </c>
      <c r="G120" s="107">
        <f t="shared" si="47"/>
        <v>0</v>
      </c>
      <c r="H120" s="106"/>
      <c r="I120" s="108">
        <f t="shared" si="48"/>
        <v>0</v>
      </c>
      <c r="J120" s="108">
        <f t="shared" si="49"/>
        <v>0</v>
      </c>
      <c r="K120" s="108">
        <f t="shared" si="50"/>
        <v>0</v>
      </c>
      <c r="L120" s="108">
        <f t="shared" si="22"/>
        <v>0</v>
      </c>
      <c r="M120" s="108">
        <f t="shared" si="51"/>
        <v>0</v>
      </c>
      <c r="N120" s="108">
        <f t="shared" si="52"/>
        <v>0</v>
      </c>
      <c r="O120" s="109" t="s">
        <v>60</v>
      </c>
    </row>
    <row r="121" spans="1:15" s="78" customFormat="1" ht="15" hidden="1" customHeight="1">
      <c r="A121" s="125"/>
      <c r="B121" s="126"/>
      <c r="C121" s="126"/>
      <c r="D121" s="127"/>
      <c r="E121" s="135"/>
      <c r="F121" s="106" t="str">
        <f t="shared" si="25"/>
        <v/>
      </c>
      <c r="G121" s="107">
        <f t="shared" si="47"/>
        <v>0</v>
      </c>
      <c r="H121" s="106"/>
      <c r="I121" s="108">
        <f t="shared" si="48"/>
        <v>0</v>
      </c>
      <c r="J121" s="108">
        <f t="shared" si="49"/>
        <v>0</v>
      </c>
      <c r="K121" s="108">
        <f t="shared" si="50"/>
        <v>0</v>
      </c>
      <c r="L121" s="108">
        <f t="shared" si="22"/>
        <v>0</v>
      </c>
      <c r="M121" s="108">
        <f t="shared" si="51"/>
        <v>0</v>
      </c>
      <c r="N121" s="108">
        <f t="shared" si="52"/>
        <v>0</v>
      </c>
      <c r="O121" s="109" t="s">
        <v>60</v>
      </c>
    </row>
    <row r="122" spans="1:15" s="78" customFormat="1" ht="15" hidden="1" customHeight="1">
      <c r="A122" s="125"/>
      <c r="B122" s="126"/>
      <c r="C122" s="126"/>
      <c r="D122" s="127"/>
      <c r="E122" s="135"/>
      <c r="F122" s="106" t="str">
        <f t="shared" si="25"/>
        <v/>
      </c>
      <c r="G122" s="107">
        <f t="shared" si="47"/>
        <v>0</v>
      </c>
      <c r="H122" s="106"/>
      <c r="I122" s="108">
        <f t="shared" si="48"/>
        <v>0</v>
      </c>
      <c r="J122" s="108">
        <f t="shared" si="49"/>
        <v>0</v>
      </c>
      <c r="K122" s="108">
        <f t="shared" si="50"/>
        <v>0</v>
      </c>
      <c r="L122" s="108">
        <f t="shared" si="22"/>
        <v>0</v>
      </c>
      <c r="M122" s="108">
        <f t="shared" si="51"/>
        <v>0</v>
      </c>
      <c r="N122" s="108">
        <f t="shared" si="52"/>
        <v>0</v>
      </c>
      <c r="O122" s="109" t="s">
        <v>60</v>
      </c>
    </row>
    <row r="123" spans="1:15" s="78" customFormat="1" ht="15" hidden="1" customHeight="1">
      <c r="A123" s="131"/>
      <c r="B123" s="132"/>
      <c r="C123" s="132"/>
      <c r="D123" s="133"/>
      <c r="E123" s="136"/>
      <c r="F123" s="110" t="str">
        <f t="shared" si="25"/>
        <v/>
      </c>
      <c r="G123" s="111">
        <f t="shared" si="47"/>
        <v>0</v>
      </c>
      <c r="H123" s="110"/>
      <c r="I123" s="112">
        <f t="shared" si="48"/>
        <v>0</v>
      </c>
      <c r="J123" s="112">
        <f t="shared" si="49"/>
        <v>0</v>
      </c>
      <c r="K123" s="112">
        <f t="shared" si="50"/>
        <v>0</v>
      </c>
      <c r="L123" s="112">
        <f t="shared" ref="L123:L186" si="53">IFERROR(M123/K123%,0)</f>
        <v>0</v>
      </c>
      <c r="M123" s="112">
        <f t="shared" si="51"/>
        <v>0</v>
      </c>
      <c r="N123" s="112">
        <f t="shared" si="52"/>
        <v>0</v>
      </c>
      <c r="O123" s="113" t="s">
        <v>60</v>
      </c>
    </row>
    <row r="124" spans="1:15" s="78" customFormat="1" ht="20.100000000000001" hidden="1" customHeight="1">
      <c r="A124" s="114"/>
      <c r="B124" s="115"/>
      <c r="C124" s="115"/>
      <c r="D124" s="116"/>
      <c r="E124" s="118"/>
      <c r="F124" s="118" t="str">
        <f t="shared" si="25"/>
        <v/>
      </c>
      <c r="G124" s="119">
        <f>SUM(G112:G123)</f>
        <v>0</v>
      </c>
      <c r="H124" s="118"/>
      <c r="I124" s="129">
        <f t="shared" ref="I124:N124" si="54">SUM(I112:I123)</f>
        <v>0</v>
      </c>
      <c r="J124" s="129">
        <f t="shared" si="54"/>
        <v>0</v>
      </c>
      <c r="K124" s="129">
        <f t="shared" si="54"/>
        <v>0</v>
      </c>
      <c r="L124" s="129">
        <f t="shared" si="53"/>
        <v>0</v>
      </c>
      <c r="M124" s="129">
        <f t="shared" si="54"/>
        <v>0</v>
      </c>
      <c r="N124" s="129">
        <f t="shared" si="54"/>
        <v>0</v>
      </c>
      <c r="O124" s="130"/>
    </row>
    <row r="125" spans="1:15" s="78" customFormat="1" ht="15" hidden="1" customHeight="1">
      <c r="A125" s="137" t="s">
        <v>38</v>
      </c>
      <c r="B125" s="138"/>
      <c r="C125" s="138"/>
      <c r="D125" s="139"/>
      <c r="E125" s="98"/>
      <c r="F125" s="98" t="str">
        <f t="shared" si="25"/>
        <v/>
      </c>
      <c r="G125" s="99">
        <f t="shared" ref="G125:G141" si="55">COUNTIFS($E$6:$E$7,E125,$O$6:$O$7,O125)</f>
        <v>0</v>
      </c>
      <c r="H125" s="100"/>
      <c r="I125" s="101">
        <f t="shared" ref="I125:I141" si="56">SUMIFS($I$6:$I$7,$E$6:$E$7,E125,$O$6:$O$7,O125)</f>
        <v>0</v>
      </c>
      <c r="J125" s="101">
        <f t="shared" ref="J125:J141" si="57">SUMIFS($J$6:$J$7,$E$6:$E$7,E125,$O$6:$O$7,O125)</f>
        <v>0</v>
      </c>
      <c r="K125" s="101">
        <f t="shared" ref="K125:K141" si="58">SUMIFS($K$6:$K$7,$E$6:$E$7,E125,$O$6:$O$7,O125)</f>
        <v>0</v>
      </c>
      <c r="L125" s="101">
        <f t="shared" si="53"/>
        <v>0</v>
      </c>
      <c r="M125" s="101">
        <f t="shared" ref="M125:M141" si="59">SUMIFS($M$6:$M$7,$E$6:$E$7,E125,$O$6:$O$7,O125)</f>
        <v>0</v>
      </c>
      <c r="N125" s="101">
        <f t="shared" ref="N125:N141" si="60">SUMIFS($N$6:$N$7,$E$6:$E$7,E125,$O$6:$O$7,O125)</f>
        <v>0</v>
      </c>
      <c r="O125" s="134" t="s">
        <v>61</v>
      </c>
    </row>
    <row r="126" spans="1:15" s="78" customFormat="1" ht="15" hidden="1" customHeight="1">
      <c r="A126" s="140"/>
      <c r="B126" s="74"/>
      <c r="C126" s="74"/>
      <c r="D126" s="141"/>
      <c r="E126" s="106"/>
      <c r="F126" s="106" t="str">
        <f t="shared" si="25"/>
        <v/>
      </c>
      <c r="G126" s="107">
        <f t="shared" si="55"/>
        <v>0</v>
      </c>
      <c r="H126" s="106"/>
      <c r="I126" s="108">
        <f t="shared" si="56"/>
        <v>0</v>
      </c>
      <c r="J126" s="108">
        <f t="shared" si="57"/>
        <v>0</v>
      </c>
      <c r="K126" s="108">
        <f t="shared" si="58"/>
        <v>0</v>
      </c>
      <c r="L126" s="108">
        <f t="shared" si="53"/>
        <v>0</v>
      </c>
      <c r="M126" s="108">
        <f t="shared" si="59"/>
        <v>0</v>
      </c>
      <c r="N126" s="108">
        <f t="shared" si="60"/>
        <v>0</v>
      </c>
      <c r="O126" s="142" t="s">
        <v>61</v>
      </c>
    </row>
    <row r="127" spans="1:15" s="78" customFormat="1" ht="15" hidden="1" customHeight="1">
      <c r="A127" s="140"/>
      <c r="B127" s="74"/>
      <c r="C127" s="74"/>
      <c r="D127" s="141"/>
      <c r="E127" s="106"/>
      <c r="F127" s="106" t="str">
        <f t="shared" si="25"/>
        <v/>
      </c>
      <c r="G127" s="107">
        <f t="shared" si="55"/>
        <v>0</v>
      </c>
      <c r="H127" s="106"/>
      <c r="I127" s="108">
        <f t="shared" si="56"/>
        <v>0</v>
      </c>
      <c r="J127" s="108">
        <f t="shared" si="57"/>
        <v>0</v>
      </c>
      <c r="K127" s="108">
        <f t="shared" si="58"/>
        <v>0</v>
      </c>
      <c r="L127" s="108">
        <f t="shared" si="53"/>
        <v>0</v>
      </c>
      <c r="M127" s="108">
        <f t="shared" si="59"/>
        <v>0</v>
      </c>
      <c r="N127" s="108">
        <f t="shared" si="60"/>
        <v>0</v>
      </c>
      <c r="O127" s="142" t="s">
        <v>61</v>
      </c>
    </row>
    <row r="128" spans="1:15" s="78" customFormat="1" ht="15" hidden="1" customHeight="1">
      <c r="A128" s="140"/>
      <c r="B128" s="74"/>
      <c r="C128" s="74"/>
      <c r="D128" s="141"/>
      <c r="E128" s="106"/>
      <c r="F128" s="106" t="str">
        <f t="shared" si="25"/>
        <v/>
      </c>
      <c r="G128" s="107">
        <f t="shared" si="55"/>
        <v>0</v>
      </c>
      <c r="H128" s="106"/>
      <c r="I128" s="108">
        <f t="shared" si="56"/>
        <v>0</v>
      </c>
      <c r="J128" s="108">
        <f t="shared" si="57"/>
        <v>0</v>
      </c>
      <c r="K128" s="108">
        <f t="shared" si="58"/>
        <v>0</v>
      </c>
      <c r="L128" s="108">
        <f t="shared" si="53"/>
        <v>0</v>
      </c>
      <c r="M128" s="108">
        <f t="shared" si="59"/>
        <v>0</v>
      </c>
      <c r="N128" s="108">
        <f t="shared" si="60"/>
        <v>0</v>
      </c>
      <c r="O128" s="142" t="s">
        <v>61</v>
      </c>
    </row>
    <row r="129" spans="1:15" s="78" customFormat="1" ht="15" hidden="1" customHeight="1">
      <c r="A129" s="140"/>
      <c r="B129" s="74"/>
      <c r="C129" s="74"/>
      <c r="D129" s="141"/>
      <c r="E129" s="106"/>
      <c r="F129" s="106" t="str">
        <f t="shared" si="25"/>
        <v/>
      </c>
      <c r="G129" s="107">
        <f t="shared" si="55"/>
        <v>0</v>
      </c>
      <c r="H129" s="106"/>
      <c r="I129" s="108">
        <f t="shared" si="56"/>
        <v>0</v>
      </c>
      <c r="J129" s="108">
        <f t="shared" si="57"/>
        <v>0</v>
      </c>
      <c r="K129" s="108">
        <f t="shared" si="58"/>
        <v>0</v>
      </c>
      <c r="L129" s="108">
        <f t="shared" si="53"/>
        <v>0</v>
      </c>
      <c r="M129" s="108">
        <f t="shared" si="59"/>
        <v>0</v>
      </c>
      <c r="N129" s="108">
        <f t="shared" si="60"/>
        <v>0</v>
      </c>
      <c r="O129" s="142" t="s">
        <v>61</v>
      </c>
    </row>
    <row r="130" spans="1:15" s="78" customFormat="1" ht="15" hidden="1" customHeight="1">
      <c r="A130" s="140"/>
      <c r="B130" s="74"/>
      <c r="C130" s="74"/>
      <c r="D130" s="141"/>
      <c r="E130" s="106"/>
      <c r="F130" s="106" t="str">
        <f t="shared" si="25"/>
        <v/>
      </c>
      <c r="G130" s="107">
        <f t="shared" si="55"/>
        <v>0</v>
      </c>
      <c r="H130" s="106"/>
      <c r="I130" s="108">
        <f t="shared" si="56"/>
        <v>0</v>
      </c>
      <c r="J130" s="108">
        <f t="shared" si="57"/>
        <v>0</v>
      </c>
      <c r="K130" s="108">
        <f t="shared" si="58"/>
        <v>0</v>
      </c>
      <c r="L130" s="108">
        <f t="shared" si="53"/>
        <v>0</v>
      </c>
      <c r="M130" s="108">
        <f t="shared" si="59"/>
        <v>0</v>
      </c>
      <c r="N130" s="108">
        <f t="shared" si="60"/>
        <v>0</v>
      </c>
      <c r="O130" s="142" t="s">
        <v>61</v>
      </c>
    </row>
    <row r="131" spans="1:15" s="78" customFormat="1" ht="15" hidden="1" customHeight="1">
      <c r="A131" s="140"/>
      <c r="B131" s="74"/>
      <c r="C131" s="74"/>
      <c r="D131" s="141"/>
      <c r="E131" s="106"/>
      <c r="F131" s="106" t="str">
        <f t="shared" si="25"/>
        <v/>
      </c>
      <c r="G131" s="107">
        <f t="shared" si="55"/>
        <v>0</v>
      </c>
      <c r="H131" s="106"/>
      <c r="I131" s="108">
        <f t="shared" si="56"/>
        <v>0</v>
      </c>
      <c r="J131" s="108">
        <f t="shared" si="57"/>
        <v>0</v>
      </c>
      <c r="K131" s="108">
        <f t="shared" si="58"/>
        <v>0</v>
      </c>
      <c r="L131" s="108">
        <f t="shared" si="53"/>
        <v>0</v>
      </c>
      <c r="M131" s="108">
        <f t="shared" si="59"/>
        <v>0</v>
      </c>
      <c r="N131" s="108">
        <f t="shared" si="60"/>
        <v>0</v>
      </c>
      <c r="O131" s="142" t="s">
        <v>61</v>
      </c>
    </row>
    <row r="132" spans="1:15" s="78" customFormat="1" ht="15" hidden="1" customHeight="1">
      <c r="A132" s="140"/>
      <c r="B132" s="74"/>
      <c r="C132" s="74"/>
      <c r="D132" s="141"/>
      <c r="E132" s="106"/>
      <c r="F132" s="106" t="str">
        <f t="shared" si="25"/>
        <v/>
      </c>
      <c r="G132" s="107">
        <f t="shared" si="55"/>
        <v>0</v>
      </c>
      <c r="H132" s="106"/>
      <c r="I132" s="108">
        <f t="shared" si="56"/>
        <v>0</v>
      </c>
      <c r="J132" s="108">
        <f t="shared" si="57"/>
        <v>0</v>
      </c>
      <c r="K132" s="108">
        <f t="shared" si="58"/>
        <v>0</v>
      </c>
      <c r="L132" s="108">
        <f t="shared" si="53"/>
        <v>0</v>
      </c>
      <c r="M132" s="108">
        <f t="shared" si="59"/>
        <v>0</v>
      </c>
      <c r="N132" s="108">
        <f t="shared" si="60"/>
        <v>0</v>
      </c>
      <c r="O132" s="142" t="s">
        <v>61</v>
      </c>
    </row>
    <row r="133" spans="1:15" s="78" customFormat="1" ht="15" hidden="1" customHeight="1">
      <c r="A133" s="140"/>
      <c r="B133" s="74"/>
      <c r="C133" s="74"/>
      <c r="D133" s="141"/>
      <c r="E133" s="106"/>
      <c r="F133" s="106" t="str">
        <f t="shared" si="25"/>
        <v/>
      </c>
      <c r="G133" s="107">
        <f t="shared" si="55"/>
        <v>0</v>
      </c>
      <c r="H133" s="106"/>
      <c r="I133" s="108">
        <f t="shared" si="56"/>
        <v>0</v>
      </c>
      <c r="J133" s="108">
        <f t="shared" si="57"/>
        <v>0</v>
      </c>
      <c r="K133" s="108">
        <f t="shared" si="58"/>
        <v>0</v>
      </c>
      <c r="L133" s="108">
        <f t="shared" si="53"/>
        <v>0</v>
      </c>
      <c r="M133" s="108">
        <f t="shared" si="59"/>
        <v>0</v>
      </c>
      <c r="N133" s="108">
        <f t="shared" si="60"/>
        <v>0</v>
      </c>
      <c r="O133" s="142" t="s">
        <v>61</v>
      </c>
    </row>
    <row r="134" spans="1:15" s="78" customFormat="1" ht="15" hidden="1" customHeight="1">
      <c r="A134" s="140"/>
      <c r="B134" s="74"/>
      <c r="C134" s="74"/>
      <c r="D134" s="141"/>
      <c r="E134" s="106"/>
      <c r="F134" s="106" t="str">
        <f t="shared" si="25"/>
        <v/>
      </c>
      <c r="G134" s="107">
        <f t="shared" si="55"/>
        <v>0</v>
      </c>
      <c r="H134" s="106"/>
      <c r="I134" s="108">
        <f t="shared" si="56"/>
        <v>0</v>
      </c>
      <c r="J134" s="108">
        <f t="shared" si="57"/>
        <v>0</v>
      </c>
      <c r="K134" s="108">
        <f t="shared" si="58"/>
        <v>0</v>
      </c>
      <c r="L134" s="108">
        <f t="shared" si="53"/>
        <v>0</v>
      </c>
      <c r="M134" s="108">
        <f t="shared" si="59"/>
        <v>0</v>
      </c>
      <c r="N134" s="108">
        <f t="shared" si="60"/>
        <v>0</v>
      </c>
      <c r="O134" s="142" t="s">
        <v>61</v>
      </c>
    </row>
    <row r="135" spans="1:15" s="78" customFormat="1" ht="15" hidden="1" customHeight="1">
      <c r="A135" s="140"/>
      <c r="B135" s="74"/>
      <c r="C135" s="74"/>
      <c r="D135" s="141"/>
      <c r="E135" s="106"/>
      <c r="F135" s="106" t="str">
        <f t="shared" si="25"/>
        <v/>
      </c>
      <c r="G135" s="107">
        <f t="shared" si="55"/>
        <v>0</v>
      </c>
      <c r="H135" s="106"/>
      <c r="I135" s="108">
        <f t="shared" si="56"/>
        <v>0</v>
      </c>
      <c r="J135" s="108">
        <f t="shared" si="57"/>
        <v>0</v>
      </c>
      <c r="K135" s="108">
        <f t="shared" si="58"/>
        <v>0</v>
      </c>
      <c r="L135" s="108">
        <f t="shared" si="53"/>
        <v>0</v>
      </c>
      <c r="M135" s="108">
        <f t="shared" si="59"/>
        <v>0</v>
      </c>
      <c r="N135" s="108">
        <f t="shared" si="60"/>
        <v>0</v>
      </c>
      <c r="O135" s="142" t="s">
        <v>61</v>
      </c>
    </row>
    <row r="136" spans="1:15" s="78" customFormat="1" ht="15" hidden="1" customHeight="1">
      <c r="A136" s="140"/>
      <c r="B136" s="74"/>
      <c r="C136" s="74"/>
      <c r="D136" s="141"/>
      <c r="E136" s="106"/>
      <c r="F136" s="106" t="str">
        <f t="shared" ref="F136:F199" si="61">IFERROR(VLOOKUP(E136,$E$6:$H$7,4,0),"")</f>
        <v/>
      </c>
      <c r="G136" s="107">
        <f t="shared" si="55"/>
        <v>0</v>
      </c>
      <c r="H136" s="106"/>
      <c r="I136" s="108">
        <f t="shared" si="56"/>
        <v>0</v>
      </c>
      <c r="J136" s="108">
        <f t="shared" si="57"/>
        <v>0</v>
      </c>
      <c r="K136" s="108">
        <f t="shared" si="58"/>
        <v>0</v>
      </c>
      <c r="L136" s="108">
        <f t="shared" si="53"/>
        <v>0</v>
      </c>
      <c r="M136" s="108">
        <f t="shared" si="59"/>
        <v>0</v>
      </c>
      <c r="N136" s="108">
        <f t="shared" si="60"/>
        <v>0</v>
      </c>
      <c r="O136" s="142" t="s">
        <v>61</v>
      </c>
    </row>
    <row r="137" spans="1:15" s="78" customFormat="1" ht="15" hidden="1" customHeight="1">
      <c r="A137" s="140"/>
      <c r="B137" s="74"/>
      <c r="C137" s="74"/>
      <c r="D137" s="141"/>
      <c r="E137" s="106"/>
      <c r="F137" s="106" t="str">
        <f t="shared" si="61"/>
        <v/>
      </c>
      <c r="G137" s="107">
        <f t="shared" si="55"/>
        <v>0</v>
      </c>
      <c r="H137" s="106"/>
      <c r="I137" s="108">
        <f t="shared" si="56"/>
        <v>0</v>
      </c>
      <c r="J137" s="108">
        <f t="shared" si="57"/>
        <v>0</v>
      </c>
      <c r="K137" s="108">
        <f t="shared" si="58"/>
        <v>0</v>
      </c>
      <c r="L137" s="108">
        <f t="shared" si="53"/>
        <v>0</v>
      </c>
      <c r="M137" s="108">
        <f t="shared" si="59"/>
        <v>0</v>
      </c>
      <c r="N137" s="108">
        <f t="shared" si="60"/>
        <v>0</v>
      </c>
      <c r="O137" s="142" t="s">
        <v>61</v>
      </c>
    </row>
    <row r="138" spans="1:15" s="78" customFormat="1" ht="15" hidden="1" customHeight="1">
      <c r="A138" s="140"/>
      <c r="B138" s="74"/>
      <c r="C138" s="74"/>
      <c r="D138" s="141"/>
      <c r="E138" s="106"/>
      <c r="F138" s="106" t="str">
        <f t="shared" si="61"/>
        <v/>
      </c>
      <c r="G138" s="107">
        <f t="shared" si="55"/>
        <v>0</v>
      </c>
      <c r="H138" s="106"/>
      <c r="I138" s="108">
        <f t="shared" si="56"/>
        <v>0</v>
      </c>
      <c r="J138" s="108">
        <f t="shared" si="57"/>
        <v>0</v>
      </c>
      <c r="K138" s="108">
        <f t="shared" si="58"/>
        <v>0</v>
      </c>
      <c r="L138" s="108">
        <f t="shared" si="53"/>
        <v>0</v>
      </c>
      <c r="M138" s="108">
        <f t="shared" si="59"/>
        <v>0</v>
      </c>
      <c r="N138" s="108">
        <f t="shared" si="60"/>
        <v>0</v>
      </c>
      <c r="O138" s="142" t="s">
        <v>61</v>
      </c>
    </row>
    <row r="139" spans="1:15" s="78" customFormat="1" ht="15" hidden="1" customHeight="1">
      <c r="A139" s="140"/>
      <c r="B139" s="74"/>
      <c r="C139" s="74"/>
      <c r="D139" s="141"/>
      <c r="E139" s="106"/>
      <c r="F139" s="106" t="str">
        <f t="shared" si="61"/>
        <v/>
      </c>
      <c r="G139" s="107">
        <f t="shared" si="55"/>
        <v>0</v>
      </c>
      <c r="H139" s="106"/>
      <c r="I139" s="108">
        <f t="shared" si="56"/>
        <v>0</v>
      </c>
      <c r="J139" s="108">
        <f t="shared" si="57"/>
        <v>0</v>
      </c>
      <c r="K139" s="108">
        <f t="shared" si="58"/>
        <v>0</v>
      </c>
      <c r="L139" s="108">
        <f t="shared" si="53"/>
        <v>0</v>
      </c>
      <c r="M139" s="108">
        <f t="shared" si="59"/>
        <v>0</v>
      </c>
      <c r="N139" s="108">
        <f t="shared" si="60"/>
        <v>0</v>
      </c>
      <c r="O139" s="142" t="s">
        <v>61</v>
      </c>
    </row>
    <row r="140" spans="1:15" s="78" customFormat="1" ht="15" hidden="1" customHeight="1">
      <c r="A140" s="140"/>
      <c r="B140" s="74"/>
      <c r="C140" s="74"/>
      <c r="D140" s="141"/>
      <c r="E140" s="106"/>
      <c r="F140" s="106" t="str">
        <f t="shared" si="61"/>
        <v/>
      </c>
      <c r="G140" s="107">
        <f t="shared" si="55"/>
        <v>0</v>
      </c>
      <c r="H140" s="106"/>
      <c r="I140" s="108">
        <f t="shared" si="56"/>
        <v>0</v>
      </c>
      <c r="J140" s="108">
        <f t="shared" si="57"/>
        <v>0</v>
      </c>
      <c r="K140" s="108">
        <f t="shared" si="58"/>
        <v>0</v>
      </c>
      <c r="L140" s="108">
        <f t="shared" si="53"/>
        <v>0</v>
      </c>
      <c r="M140" s="108">
        <f t="shared" si="59"/>
        <v>0</v>
      </c>
      <c r="N140" s="108">
        <f t="shared" si="60"/>
        <v>0</v>
      </c>
      <c r="O140" s="142" t="s">
        <v>61</v>
      </c>
    </row>
    <row r="141" spans="1:15" s="78" customFormat="1" ht="15" hidden="1" customHeight="1">
      <c r="A141" s="143"/>
      <c r="B141" s="144"/>
      <c r="C141" s="144"/>
      <c r="D141" s="145"/>
      <c r="E141" s="110"/>
      <c r="F141" s="110" t="str">
        <f t="shared" si="61"/>
        <v/>
      </c>
      <c r="G141" s="111">
        <f t="shared" si="55"/>
        <v>0</v>
      </c>
      <c r="H141" s="110"/>
      <c r="I141" s="112">
        <f t="shared" si="56"/>
        <v>0</v>
      </c>
      <c r="J141" s="112">
        <f t="shared" si="57"/>
        <v>0</v>
      </c>
      <c r="K141" s="112">
        <f t="shared" si="58"/>
        <v>0</v>
      </c>
      <c r="L141" s="112">
        <f t="shared" si="53"/>
        <v>0</v>
      </c>
      <c r="M141" s="112">
        <f t="shared" si="59"/>
        <v>0</v>
      </c>
      <c r="N141" s="112">
        <f t="shared" si="60"/>
        <v>0</v>
      </c>
      <c r="O141" s="146" t="s">
        <v>61</v>
      </c>
    </row>
    <row r="142" spans="1:15" s="78" customFormat="1" ht="20.100000000000001" hidden="1" customHeight="1">
      <c r="A142" s="114"/>
      <c r="B142" s="115"/>
      <c r="C142" s="115"/>
      <c r="D142" s="116"/>
      <c r="E142" s="118"/>
      <c r="F142" s="118" t="str">
        <f t="shared" si="61"/>
        <v/>
      </c>
      <c r="G142" s="119">
        <f>SUM(G125:G141)</f>
        <v>0</v>
      </c>
      <c r="H142" s="118"/>
      <c r="I142" s="129">
        <f t="shared" ref="I142:N142" si="62">SUM(I125:I141)</f>
        <v>0</v>
      </c>
      <c r="J142" s="129">
        <f t="shared" si="62"/>
        <v>0</v>
      </c>
      <c r="K142" s="129">
        <f t="shared" si="62"/>
        <v>0</v>
      </c>
      <c r="L142" s="129">
        <f t="shared" si="53"/>
        <v>0</v>
      </c>
      <c r="M142" s="129">
        <f t="shared" si="62"/>
        <v>0</v>
      </c>
      <c r="N142" s="129">
        <f t="shared" si="62"/>
        <v>0</v>
      </c>
      <c r="O142" s="121"/>
    </row>
    <row r="143" spans="1:15" s="78" customFormat="1" ht="15" hidden="1" customHeight="1">
      <c r="A143" s="147" t="s">
        <v>39</v>
      </c>
      <c r="B143" s="148"/>
      <c r="C143" s="148"/>
      <c r="D143" s="149"/>
      <c r="E143" s="98"/>
      <c r="F143" s="98" t="str">
        <f t="shared" si="61"/>
        <v/>
      </c>
      <c r="G143" s="99">
        <f t="shared" ref="G143:G151" si="63">COUNTIFS($E$6:$E$7,E143,$O$6:$O$7,O143)</f>
        <v>0</v>
      </c>
      <c r="H143" s="100"/>
      <c r="I143" s="101">
        <f t="shared" ref="I143:I151" si="64">SUMIFS($I$6:$I$7,$E$6:$E$7,E143,$O$6:$O$7,O143)</f>
        <v>0</v>
      </c>
      <c r="J143" s="101">
        <f t="shared" ref="J143:J151" si="65">SUMIFS($J$6:$J$7,$E$6:$E$7,E143,$O$6:$O$7,O143)</f>
        <v>0</v>
      </c>
      <c r="K143" s="101">
        <f t="shared" ref="K143:K151" si="66">SUMIFS($K$6:$K$7,$E$6:$E$7,E143,$O$6:$O$7,O143)</f>
        <v>0</v>
      </c>
      <c r="L143" s="101">
        <f t="shared" si="53"/>
        <v>0</v>
      </c>
      <c r="M143" s="101">
        <f t="shared" ref="M143:M151" si="67">SUMIFS($M$6:$M$7,$E$6:$E$7,E143,$O$6:$O$7,O143)</f>
        <v>0</v>
      </c>
      <c r="N143" s="101">
        <f t="shared" ref="N143:N151" si="68">SUMIFS($N$6:$N$7,$E$6:$E$7,E143,$O$6:$O$7,O143)</f>
        <v>0</v>
      </c>
      <c r="O143" s="134" t="s">
        <v>62</v>
      </c>
    </row>
    <row r="144" spans="1:15" s="78" customFormat="1" ht="14.25" hidden="1" customHeight="1">
      <c r="A144" s="125"/>
      <c r="B144" s="126"/>
      <c r="C144" s="126"/>
      <c r="D144" s="127"/>
      <c r="E144" s="106"/>
      <c r="F144" s="106" t="str">
        <f t="shared" si="61"/>
        <v/>
      </c>
      <c r="G144" s="107">
        <f t="shared" si="63"/>
        <v>0</v>
      </c>
      <c r="H144" s="106"/>
      <c r="I144" s="108">
        <f t="shared" si="64"/>
        <v>0</v>
      </c>
      <c r="J144" s="108">
        <f t="shared" si="65"/>
        <v>0</v>
      </c>
      <c r="K144" s="108">
        <f t="shared" si="66"/>
        <v>0</v>
      </c>
      <c r="L144" s="108">
        <f t="shared" si="53"/>
        <v>0</v>
      </c>
      <c r="M144" s="108">
        <f t="shared" si="67"/>
        <v>0</v>
      </c>
      <c r="N144" s="108">
        <f t="shared" si="68"/>
        <v>0</v>
      </c>
      <c r="O144" s="109" t="s">
        <v>62</v>
      </c>
    </row>
    <row r="145" spans="1:15" s="78" customFormat="1" ht="14.25" hidden="1" customHeight="1">
      <c r="A145" s="125"/>
      <c r="B145" s="126"/>
      <c r="C145" s="126"/>
      <c r="D145" s="127"/>
      <c r="E145" s="106"/>
      <c r="F145" s="106" t="str">
        <f t="shared" si="61"/>
        <v/>
      </c>
      <c r="G145" s="107">
        <f t="shared" si="63"/>
        <v>0</v>
      </c>
      <c r="H145" s="106"/>
      <c r="I145" s="108">
        <f t="shared" si="64"/>
        <v>0</v>
      </c>
      <c r="J145" s="108">
        <f t="shared" si="65"/>
        <v>0</v>
      </c>
      <c r="K145" s="108">
        <f t="shared" si="66"/>
        <v>0</v>
      </c>
      <c r="L145" s="108">
        <f t="shared" si="53"/>
        <v>0</v>
      </c>
      <c r="M145" s="108">
        <f t="shared" si="67"/>
        <v>0</v>
      </c>
      <c r="N145" s="108">
        <f t="shared" si="68"/>
        <v>0</v>
      </c>
      <c r="O145" s="109" t="s">
        <v>62</v>
      </c>
    </row>
    <row r="146" spans="1:15" s="78" customFormat="1" ht="14.25" hidden="1" customHeight="1">
      <c r="A146" s="125"/>
      <c r="B146" s="126"/>
      <c r="C146" s="126"/>
      <c r="D146" s="127"/>
      <c r="E146" s="106"/>
      <c r="F146" s="106" t="str">
        <f t="shared" si="61"/>
        <v/>
      </c>
      <c r="G146" s="107">
        <f t="shared" si="63"/>
        <v>0</v>
      </c>
      <c r="H146" s="106"/>
      <c r="I146" s="108">
        <f t="shared" si="64"/>
        <v>0</v>
      </c>
      <c r="J146" s="108">
        <f t="shared" si="65"/>
        <v>0</v>
      </c>
      <c r="K146" s="108">
        <f t="shared" si="66"/>
        <v>0</v>
      </c>
      <c r="L146" s="108">
        <f t="shared" si="53"/>
        <v>0</v>
      </c>
      <c r="M146" s="108">
        <f t="shared" si="67"/>
        <v>0</v>
      </c>
      <c r="N146" s="108">
        <f t="shared" si="68"/>
        <v>0</v>
      </c>
      <c r="O146" s="109" t="s">
        <v>62</v>
      </c>
    </row>
    <row r="147" spans="1:15" s="78" customFormat="1" ht="14.25" hidden="1" customHeight="1">
      <c r="A147" s="125"/>
      <c r="B147" s="126"/>
      <c r="C147" s="126"/>
      <c r="D147" s="127"/>
      <c r="E147" s="106"/>
      <c r="F147" s="106" t="str">
        <f t="shared" si="61"/>
        <v/>
      </c>
      <c r="G147" s="107">
        <f t="shared" si="63"/>
        <v>0</v>
      </c>
      <c r="H147" s="106"/>
      <c r="I147" s="108">
        <f t="shared" si="64"/>
        <v>0</v>
      </c>
      <c r="J147" s="108">
        <f t="shared" si="65"/>
        <v>0</v>
      </c>
      <c r="K147" s="108">
        <f t="shared" si="66"/>
        <v>0</v>
      </c>
      <c r="L147" s="108">
        <f t="shared" si="53"/>
        <v>0</v>
      </c>
      <c r="M147" s="108">
        <f t="shared" si="67"/>
        <v>0</v>
      </c>
      <c r="N147" s="108">
        <f t="shared" si="68"/>
        <v>0</v>
      </c>
      <c r="O147" s="109" t="s">
        <v>62</v>
      </c>
    </row>
    <row r="148" spans="1:15" s="78" customFormat="1" ht="14.25" hidden="1" customHeight="1">
      <c r="A148" s="125"/>
      <c r="B148" s="126"/>
      <c r="C148" s="126"/>
      <c r="D148" s="127"/>
      <c r="E148" s="106"/>
      <c r="F148" s="106" t="str">
        <f t="shared" si="61"/>
        <v/>
      </c>
      <c r="G148" s="107">
        <f t="shared" si="63"/>
        <v>0</v>
      </c>
      <c r="H148" s="106"/>
      <c r="I148" s="108">
        <f t="shared" si="64"/>
        <v>0</v>
      </c>
      <c r="J148" s="108">
        <f t="shared" si="65"/>
        <v>0</v>
      </c>
      <c r="K148" s="108">
        <f t="shared" si="66"/>
        <v>0</v>
      </c>
      <c r="L148" s="108">
        <f t="shared" si="53"/>
        <v>0</v>
      </c>
      <c r="M148" s="108">
        <f t="shared" si="67"/>
        <v>0</v>
      </c>
      <c r="N148" s="108">
        <f t="shared" si="68"/>
        <v>0</v>
      </c>
      <c r="O148" s="109" t="s">
        <v>62</v>
      </c>
    </row>
    <row r="149" spans="1:15" s="78" customFormat="1" ht="14.25" hidden="1" customHeight="1">
      <c r="A149" s="125"/>
      <c r="B149" s="126"/>
      <c r="C149" s="126"/>
      <c r="D149" s="127"/>
      <c r="E149" s="106"/>
      <c r="F149" s="106" t="str">
        <f t="shared" si="61"/>
        <v/>
      </c>
      <c r="G149" s="107">
        <f t="shared" si="63"/>
        <v>0</v>
      </c>
      <c r="H149" s="106"/>
      <c r="I149" s="108">
        <f t="shared" si="64"/>
        <v>0</v>
      </c>
      <c r="J149" s="108">
        <f t="shared" si="65"/>
        <v>0</v>
      </c>
      <c r="K149" s="108">
        <f t="shared" si="66"/>
        <v>0</v>
      </c>
      <c r="L149" s="108">
        <f t="shared" si="53"/>
        <v>0</v>
      </c>
      <c r="M149" s="108">
        <f t="shared" si="67"/>
        <v>0</v>
      </c>
      <c r="N149" s="108">
        <f t="shared" si="68"/>
        <v>0</v>
      </c>
      <c r="O149" s="109" t="s">
        <v>62</v>
      </c>
    </row>
    <row r="150" spans="1:15" s="78" customFormat="1" ht="14.25" hidden="1" customHeight="1">
      <c r="A150" s="125"/>
      <c r="B150" s="126"/>
      <c r="C150" s="126"/>
      <c r="D150" s="127"/>
      <c r="E150" s="106"/>
      <c r="F150" s="106" t="str">
        <f t="shared" si="61"/>
        <v/>
      </c>
      <c r="G150" s="107">
        <f t="shared" si="63"/>
        <v>0</v>
      </c>
      <c r="H150" s="106"/>
      <c r="I150" s="108">
        <f t="shared" si="64"/>
        <v>0</v>
      </c>
      <c r="J150" s="108">
        <f t="shared" si="65"/>
        <v>0</v>
      </c>
      <c r="K150" s="108">
        <f t="shared" si="66"/>
        <v>0</v>
      </c>
      <c r="L150" s="108">
        <f t="shared" si="53"/>
        <v>0</v>
      </c>
      <c r="M150" s="108">
        <f t="shared" si="67"/>
        <v>0</v>
      </c>
      <c r="N150" s="108">
        <f t="shared" si="68"/>
        <v>0</v>
      </c>
      <c r="O150" s="109" t="s">
        <v>62</v>
      </c>
    </row>
    <row r="151" spans="1:15" s="78" customFormat="1" ht="14.25" hidden="1" customHeight="1">
      <c r="A151" s="131"/>
      <c r="B151" s="132"/>
      <c r="C151" s="132"/>
      <c r="D151" s="133"/>
      <c r="E151" s="110"/>
      <c r="F151" s="110" t="str">
        <f t="shared" si="61"/>
        <v/>
      </c>
      <c r="G151" s="111">
        <f t="shared" si="63"/>
        <v>0</v>
      </c>
      <c r="H151" s="110"/>
      <c r="I151" s="112">
        <f t="shared" si="64"/>
        <v>0</v>
      </c>
      <c r="J151" s="112">
        <f t="shared" si="65"/>
        <v>0</v>
      </c>
      <c r="K151" s="112">
        <f t="shared" si="66"/>
        <v>0</v>
      </c>
      <c r="L151" s="112">
        <f t="shared" si="53"/>
        <v>0</v>
      </c>
      <c r="M151" s="112">
        <f t="shared" si="67"/>
        <v>0</v>
      </c>
      <c r="N151" s="112">
        <f t="shared" si="68"/>
        <v>0</v>
      </c>
      <c r="O151" s="113" t="s">
        <v>62</v>
      </c>
    </row>
    <row r="152" spans="1:15" s="78" customFormat="1" ht="20.100000000000001" hidden="1" customHeight="1">
      <c r="A152" s="114"/>
      <c r="B152" s="115"/>
      <c r="C152" s="115"/>
      <c r="D152" s="116"/>
      <c r="E152" s="118"/>
      <c r="F152" s="118" t="str">
        <f t="shared" si="61"/>
        <v/>
      </c>
      <c r="G152" s="119">
        <f>SUM(G143:G151)</f>
        <v>0</v>
      </c>
      <c r="H152" s="118"/>
      <c r="I152" s="120">
        <f t="shared" ref="I152:N152" si="69">SUM(I143:I151)</f>
        <v>0</v>
      </c>
      <c r="J152" s="120">
        <f t="shared" si="69"/>
        <v>0</v>
      </c>
      <c r="K152" s="120">
        <f t="shared" si="69"/>
        <v>0</v>
      </c>
      <c r="L152" s="120">
        <f t="shared" si="53"/>
        <v>0</v>
      </c>
      <c r="M152" s="120">
        <f t="shared" si="69"/>
        <v>0</v>
      </c>
      <c r="N152" s="120">
        <f t="shared" si="69"/>
        <v>0</v>
      </c>
      <c r="O152" s="121"/>
    </row>
    <row r="153" spans="1:15" s="78" customFormat="1" ht="15" hidden="1" customHeight="1">
      <c r="A153" s="147" t="s">
        <v>40</v>
      </c>
      <c r="B153" s="148"/>
      <c r="C153" s="148"/>
      <c r="D153" s="149"/>
      <c r="E153" s="98"/>
      <c r="F153" s="98" t="str">
        <f t="shared" si="61"/>
        <v/>
      </c>
      <c r="G153" s="150">
        <f t="shared" ref="G153:G165" si="70">COUNTIFS($E$6:$E$7,E153,$O$6:$O$7,O153)</f>
        <v>0</v>
      </c>
      <c r="H153" s="100"/>
      <c r="I153" s="101">
        <f t="shared" ref="I153:I165" si="71">SUMIFS($I$6:$I$7,$E$6:$E$7,E153,$O$6:$O$7,O153)</f>
        <v>0</v>
      </c>
      <c r="J153" s="101">
        <f t="shared" ref="J153:J165" si="72">SUMIFS($J$6:$J$7,$E$6:$E$7,E153,$O$6:$O$7,O153)</f>
        <v>0</v>
      </c>
      <c r="K153" s="101">
        <f t="shared" ref="K153:K165" si="73">SUMIFS($K$6:$K$7,$E$6:$E$7,E153,$O$6:$O$7,O153)</f>
        <v>0</v>
      </c>
      <c r="L153" s="101">
        <f t="shared" si="53"/>
        <v>0</v>
      </c>
      <c r="M153" s="101">
        <f t="shared" ref="M153:M165" si="74">SUMIFS($M$6:$M$7,$E$6:$E$7,E153,$O$6:$O$7,O153)</f>
        <v>0</v>
      </c>
      <c r="N153" s="101">
        <f t="shared" ref="N153:N165" si="75">SUMIFS($N$6:$N$7,$E$6:$E$7,E153,$O$6:$O$7,O153)</f>
        <v>0</v>
      </c>
      <c r="O153" s="134" t="s">
        <v>63</v>
      </c>
    </row>
    <row r="154" spans="1:15" s="78" customFormat="1" ht="15" hidden="1" customHeight="1">
      <c r="A154" s="140"/>
      <c r="B154" s="74"/>
      <c r="C154" s="74"/>
      <c r="D154" s="141"/>
      <c r="E154" s="106"/>
      <c r="F154" s="106" t="str">
        <f t="shared" si="61"/>
        <v/>
      </c>
      <c r="G154" s="151">
        <f t="shared" si="70"/>
        <v>0</v>
      </c>
      <c r="H154" s="106"/>
      <c r="I154" s="108">
        <f t="shared" si="71"/>
        <v>0</v>
      </c>
      <c r="J154" s="108">
        <f t="shared" si="72"/>
        <v>0</v>
      </c>
      <c r="K154" s="108">
        <f t="shared" si="73"/>
        <v>0</v>
      </c>
      <c r="L154" s="108">
        <f t="shared" si="53"/>
        <v>0</v>
      </c>
      <c r="M154" s="108">
        <f t="shared" si="74"/>
        <v>0</v>
      </c>
      <c r="N154" s="108">
        <f t="shared" si="75"/>
        <v>0</v>
      </c>
      <c r="O154" s="142" t="s">
        <v>63</v>
      </c>
    </row>
    <row r="155" spans="1:15" s="78" customFormat="1" ht="15" hidden="1" customHeight="1">
      <c r="A155" s="140"/>
      <c r="B155" s="74"/>
      <c r="C155" s="74"/>
      <c r="D155" s="141"/>
      <c r="E155" s="106"/>
      <c r="F155" s="106" t="str">
        <f t="shared" si="61"/>
        <v/>
      </c>
      <c r="G155" s="151">
        <f t="shared" si="70"/>
        <v>0</v>
      </c>
      <c r="H155" s="106"/>
      <c r="I155" s="108">
        <f t="shared" si="71"/>
        <v>0</v>
      </c>
      <c r="J155" s="108">
        <f t="shared" si="72"/>
        <v>0</v>
      </c>
      <c r="K155" s="108">
        <f t="shared" si="73"/>
        <v>0</v>
      </c>
      <c r="L155" s="108">
        <f t="shared" si="53"/>
        <v>0</v>
      </c>
      <c r="M155" s="108">
        <f t="shared" si="74"/>
        <v>0</v>
      </c>
      <c r="N155" s="108">
        <f t="shared" si="75"/>
        <v>0</v>
      </c>
      <c r="O155" s="142" t="s">
        <v>63</v>
      </c>
    </row>
    <row r="156" spans="1:15" s="78" customFormat="1" ht="15" hidden="1" customHeight="1">
      <c r="A156" s="140"/>
      <c r="B156" s="74"/>
      <c r="C156" s="74"/>
      <c r="D156" s="141"/>
      <c r="E156" s="106"/>
      <c r="F156" s="106" t="str">
        <f t="shared" si="61"/>
        <v/>
      </c>
      <c r="G156" s="151">
        <f t="shared" si="70"/>
        <v>0</v>
      </c>
      <c r="H156" s="106"/>
      <c r="I156" s="108">
        <f t="shared" si="71"/>
        <v>0</v>
      </c>
      <c r="J156" s="108">
        <f t="shared" si="72"/>
        <v>0</v>
      </c>
      <c r="K156" s="108">
        <f t="shared" si="73"/>
        <v>0</v>
      </c>
      <c r="L156" s="108">
        <f t="shared" si="53"/>
        <v>0</v>
      </c>
      <c r="M156" s="108">
        <f t="shared" si="74"/>
        <v>0</v>
      </c>
      <c r="N156" s="108">
        <f t="shared" si="75"/>
        <v>0</v>
      </c>
      <c r="O156" s="142" t="s">
        <v>63</v>
      </c>
    </row>
    <row r="157" spans="1:15" s="78" customFormat="1" ht="15" hidden="1" customHeight="1">
      <c r="A157" s="140"/>
      <c r="B157" s="74"/>
      <c r="C157" s="74"/>
      <c r="D157" s="141"/>
      <c r="E157" s="106"/>
      <c r="F157" s="106" t="str">
        <f t="shared" si="61"/>
        <v/>
      </c>
      <c r="G157" s="151">
        <f t="shared" si="70"/>
        <v>0</v>
      </c>
      <c r="H157" s="106"/>
      <c r="I157" s="108">
        <f t="shared" si="71"/>
        <v>0</v>
      </c>
      <c r="J157" s="108">
        <f t="shared" si="72"/>
        <v>0</v>
      </c>
      <c r="K157" s="108">
        <f t="shared" si="73"/>
        <v>0</v>
      </c>
      <c r="L157" s="108">
        <f t="shared" si="53"/>
        <v>0</v>
      </c>
      <c r="M157" s="108">
        <f t="shared" si="74"/>
        <v>0</v>
      </c>
      <c r="N157" s="108">
        <f t="shared" si="75"/>
        <v>0</v>
      </c>
      <c r="O157" s="142" t="s">
        <v>63</v>
      </c>
    </row>
    <row r="158" spans="1:15" s="78" customFormat="1" ht="15" hidden="1" customHeight="1">
      <c r="A158" s="140"/>
      <c r="B158" s="74"/>
      <c r="C158" s="74"/>
      <c r="D158" s="141"/>
      <c r="E158" s="106"/>
      <c r="F158" s="106" t="str">
        <f t="shared" si="61"/>
        <v/>
      </c>
      <c r="G158" s="151">
        <f t="shared" si="70"/>
        <v>0</v>
      </c>
      <c r="H158" s="106"/>
      <c r="I158" s="108">
        <f t="shared" si="71"/>
        <v>0</v>
      </c>
      <c r="J158" s="108">
        <f t="shared" si="72"/>
        <v>0</v>
      </c>
      <c r="K158" s="108">
        <f t="shared" si="73"/>
        <v>0</v>
      </c>
      <c r="L158" s="108">
        <f t="shared" si="53"/>
        <v>0</v>
      </c>
      <c r="M158" s="108">
        <f t="shared" si="74"/>
        <v>0</v>
      </c>
      <c r="N158" s="108">
        <f t="shared" si="75"/>
        <v>0</v>
      </c>
      <c r="O158" s="142" t="s">
        <v>63</v>
      </c>
    </row>
    <row r="159" spans="1:15" s="78" customFormat="1" ht="15" hidden="1" customHeight="1">
      <c r="A159" s="140"/>
      <c r="B159" s="74"/>
      <c r="C159" s="74"/>
      <c r="D159" s="141"/>
      <c r="E159" s="106"/>
      <c r="F159" s="106" t="str">
        <f t="shared" si="61"/>
        <v/>
      </c>
      <c r="G159" s="151">
        <f t="shared" si="70"/>
        <v>0</v>
      </c>
      <c r="H159" s="106"/>
      <c r="I159" s="108">
        <f t="shared" si="71"/>
        <v>0</v>
      </c>
      <c r="J159" s="108">
        <f t="shared" si="72"/>
        <v>0</v>
      </c>
      <c r="K159" s="108">
        <f t="shared" si="73"/>
        <v>0</v>
      </c>
      <c r="L159" s="108">
        <f t="shared" si="53"/>
        <v>0</v>
      </c>
      <c r="M159" s="108">
        <f t="shared" si="74"/>
        <v>0</v>
      </c>
      <c r="N159" s="108">
        <f t="shared" si="75"/>
        <v>0</v>
      </c>
      <c r="O159" s="142" t="s">
        <v>63</v>
      </c>
    </row>
    <row r="160" spans="1:15" s="78" customFormat="1" ht="15" hidden="1" customHeight="1">
      <c r="A160" s="140"/>
      <c r="B160" s="74"/>
      <c r="C160" s="74"/>
      <c r="D160" s="141"/>
      <c r="E160" s="106"/>
      <c r="F160" s="106" t="str">
        <f t="shared" si="61"/>
        <v/>
      </c>
      <c r="G160" s="151">
        <f t="shared" si="70"/>
        <v>0</v>
      </c>
      <c r="H160" s="106"/>
      <c r="I160" s="108">
        <f t="shared" si="71"/>
        <v>0</v>
      </c>
      <c r="J160" s="108">
        <f t="shared" si="72"/>
        <v>0</v>
      </c>
      <c r="K160" s="108">
        <f t="shared" si="73"/>
        <v>0</v>
      </c>
      <c r="L160" s="108">
        <f t="shared" si="53"/>
        <v>0</v>
      </c>
      <c r="M160" s="108">
        <f t="shared" si="74"/>
        <v>0</v>
      </c>
      <c r="N160" s="108">
        <f t="shared" si="75"/>
        <v>0</v>
      </c>
      <c r="O160" s="142" t="s">
        <v>63</v>
      </c>
    </row>
    <row r="161" spans="1:15" s="78" customFormat="1" ht="15" hidden="1" customHeight="1">
      <c r="A161" s="140"/>
      <c r="B161" s="74"/>
      <c r="C161" s="74"/>
      <c r="D161" s="141"/>
      <c r="E161" s="106"/>
      <c r="F161" s="106" t="str">
        <f t="shared" si="61"/>
        <v/>
      </c>
      <c r="G161" s="151">
        <f t="shared" si="70"/>
        <v>0</v>
      </c>
      <c r="H161" s="106"/>
      <c r="I161" s="108">
        <f t="shared" si="71"/>
        <v>0</v>
      </c>
      <c r="J161" s="108">
        <f t="shared" si="72"/>
        <v>0</v>
      </c>
      <c r="K161" s="108">
        <f t="shared" si="73"/>
        <v>0</v>
      </c>
      <c r="L161" s="108">
        <f t="shared" si="53"/>
        <v>0</v>
      </c>
      <c r="M161" s="108">
        <f t="shared" si="74"/>
        <v>0</v>
      </c>
      <c r="N161" s="108">
        <f t="shared" si="75"/>
        <v>0</v>
      </c>
      <c r="O161" s="142" t="s">
        <v>63</v>
      </c>
    </row>
    <row r="162" spans="1:15" s="78" customFormat="1" ht="15" hidden="1" customHeight="1">
      <c r="A162" s="140"/>
      <c r="B162" s="74"/>
      <c r="C162" s="74"/>
      <c r="D162" s="141"/>
      <c r="E162" s="106"/>
      <c r="F162" s="106" t="str">
        <f t="shared" si="61"/>
        <v/>
      </c>
      <c r="G162" s="151">
        <f t="shared" si="70"/>
        <v>0</v>
      </c>
      <c r="H162" s="106"/>
      <c r="I162" s="108">
        <f t="shared" si="71"/>
        <v>0</v>
      </c>
      <c r="J162" s="108">
        <f t="shared" si="72"/>
        <v>0</v>
      </c>
      <c r="K162" s="108">
        <f t="shared" si="73"/>
        <v>0</v>
      </c>
      <c r="L162" s="108">
        <f t="shared" si="53"/>
        <v>0</v>
      </c>
      <c r="M162" s="108">
        <f t="shared" si="74"/>
        <v>0</v>
      </c>
      <c r="N162" s="108">
        <f t="shared" si="75"/>
        <v>0</v>
      </c>
      <c r="O162" s="142" t="s">
        <v>63</v>
      </c>
    </row>
    <row r="163" spans="1:15" s="78" customFormat="1" ht="15" hidden="1" customHeight="1">
      <c r="A163" s="140"/>
      <c r="B163" s="74"/>
      <c r="C163" s="74"/>
      <c r="D163" s="141"/>
      <c r="E163" s="106"/>
      <c r="F163" s="106" t="str">
        <f t="shared" si="61"/>
        <v/>
      </c>
      <c r="G163" s="151">
        <f t="shared" si="70"/>
        <v>0</v>
      </c>
      <c r="H163" s="106"/>
      <c r="I163" s="108">
        <f t="shared" si="71"/>
        <v>0</v>
      </c>
      <c r="J163" s="108">
        <f t="shared" si="72"/>
        <v>0</v>
      </c>
      <c r="K163" s="108">
        <f t="shared" si="73"/>
        <v>0</v>
      </c>
      <c r="L163" s="108">
        <f t="shared" si="53"/>
        <v>0</v>
      </c>
      <c r="M163" s="108">
        <f t="shared" si="74"/>
        <v>0</v>
      </c>
      <c r="N163" s="108">
        <f t="shared" si="75"/>
        <v>0</v>
      </c>
      <c r="O163" s="142" t="s">
        <v>63</v>
      </c>
    </row>
    <row r="164" spans="1:15" s="78" customFormat="1" ht="15" hidden="1" customHeight="1">
      <c r="A164" s="140"/>
      <c r="B164" s="74"/>
      <c r="C164" s="74"/>
      <c r="D164" s="141"/>
      <c r="E164" s="106"/>
      <c r="F164" s="106" t="str">
        <f t="shared" si="61"/>
        <v/>
      </c>
      <c r="G164" s="151">
        <f t="shared" si="70"/>
        <v>0</v>
      </c>
      <c r="H164" s="106"/>
      <c r="I164" s="108">
        <f t="shared" si="71"/>
        <v>0</v>
      </c>
      <c r="J164" s="108">
        <f t="shared" si="72"/>
        <v>0</v>
      </c>
      <c r="K164" s="108">
        <f t="shared" si="73"/>
        <v>0</v>
      </c>
      <c r="L164" s="108">
        <f t="shared" si="53"/>
        <v>0</v>
      </c>
      <c r="M164" s="108">
        <f t="shared" si="74"/>
        <v>0</v>
      </c>
      <c r="N164" s="108">
        <f t="shared" si="75"/>
        <v>0</v>
      </c>
      <c r="O164" s="142" t="s">
        <v>63</v>
      </c>
    </row>
    <row r="165" spans="1:15" s="78" customFormat="1" ht="15" hidden="1" customHeight="1">
      <c r="A165" s="143"/>
      <c r="B165" s="144"/>
      <c r="C165" s="144"/>
      <c r="D165" s="145"/>
      <c r="E165" s="110"/>
      <c r="F165" s="110" t="str">
        <f t="shared" si="61"/>
        <v/>
      </c>
      <c r="G165" s="152">
        <f t="shared" si="70"/>
        <v>0</v>
      </c>
      <c r="H165" s="110"/>
      <c r="I165" s="112">
        <f t="shared" si="71"/>
        <v>0</v>
      </c>
      <c r="J165" s="112">
        <f t="shared" si="72"/>
        <v>0</v>
      </c>
      <c r="K165" s="112">
        <f t="shared" si="73"/>
        <v>0</v>
      </c>
      <c r="L165" s="112">
        <f t="shared" si="53"/>
        <v>0</v>
      </c>
      <c r="M165" s="112">
        <f t="shared" si="74"/>
        <v>0</v>
      </c>
      <c r="N165" s="112">
        <f t="shared" si="75"/>
        <v>0</v>
      </c>
      <c r="O165" s="146" t="s">
        <v>63</v>
      </c>
    </row>
    <row r="166" spans="1:15" s="78" customFormat="1" ht="20.100000000000001" hidden="1" customHeight="1">
      <c r="A166" s="114"/>
      <c r="B166" s="115"/>
      <c r="C166" s="115"/>
      <c r="D166" s="116"/>
      <c r="E166" s="153"/>
      <c r="F166" s="118" t="str">
        <f t="shared" si="61"/>
        <v/>
      </c>
      <c r="G166" s="119">
        <f>SUM(G153:G165)</f>
        <v>0</v>
      </c>
      <c r="H166" s="118"/>
      <c r="I166" s="120">
        <f t="shared" ref="I166:N166" si="76">SUM(I153:I165)</f>
        <v>0</v>
      </c>
      <c r="J166" s="120">
        <f t="shared" si="76"/>
        <v>0</v>
      </c>
      <c r="K166" s="120">
        <f t="shared" si="76"/>
        <v>0</v>
      </c>
      <c r="L166" s="120">
        <f t="shared" si="53"/>
        <v>0</v>
      </c>
      <c r="M166" s="120">
        <f t="shared" si="76"/>
        <v>0</v>
      </c>
      <c r="N166" s="120">
        <f t="shared" si="76"/>
        <v>0</v>
      </c>
      <c r="O166" s="154"/>
    </row>
    <row r="167" spans="1:15" s="78" customFormat="1" ht="15" hidden="1" customHeight="1">
      <c r="A167" s="155" t="s">
        <v>41</v>
      </c>
      <c r="B167" s="156"/>
      <c r="C167" s="156"/>
      <c r="D167" s="157"/>
      <c r="E167" s="158"/>
      <c r="F167" s="158" t="str">
        <f t="shared" si="61"/>
        <v/>
      </c>
      <c r="G167" s="150">
        <f t="shared" ref="G167:G177" si="77">COUNTIFS($E$6:$E$7,E167,$O$6:$O$7,O167)</f>
        <v>0</v>
      </c>
      <c r="H167" s="100"/>
      <c r="I167" s="159">
        <f t="shared" ref="I167:I177" si="78">SUMIFS($I$6:$I$7,$E$6:$E$7,E167,$O$6:$O$7,O167)</f>
        <v>0</v>
      </c>
      <c r="J167" s="159">
        <f t="shared" ref="J167:J177" si="79">SUMIFS($J$6:$J$7,$E$6:$E$7,E167,$O$6:$O$7,O167)</f>
        <v>0</v>
      </c>
      <c r="K167" s="159">
        <f t="shared" ref="K167:K177" si="80">SUMIFS($K$6:$K$7,$E$6:$E$7,E167,$O$6:$O$7,O167)</f>
        <v>0</v>
      </c>
      <c r="L167" s="159">
        <f t="shared" si="53"/>
        <v>0</v>
      </c>
      <c r="M167" s="159">
        <f t="shared" ref="M167:M177" si="81">SUMIFS($M$6:$M$7,$E$6:$E$7,E167,$O$6:$O$7,O167)</f>
        <v>0</v>
      </c>
      <c r="N167" s="159">
        <f t="shared" ref="N167:N177" si="82">SUMIFS($N$6:$N$7,$E$6:$E$7,E167,$O$6:$O$7,O167)</f>
        <v>0</v>
      </c>
      <c r="O167" s="134" t="s">
        <v>64</v>
      </c>
    </row>
    <row r="168" spans="1:15" s="78" customFormat="1" ht="15" hidden="1" customHeight="1">
      <c r="A168" s="140"/>
      <c r="B168" s="74"/>
      <c r="C168" s="74"/>
      <c r="D168" s="141"/>
      <c r="E168" s="106"/>
      <c r="F168" s="106" t="str">
        <f t="shared" si="61"/>
        <v/>
      </c>
      <c r="G168" s="151">
        <f t="shared" si="77"/>
        <v>0</v>
      </c>
      <c r="H168" s="106"/>
      <c r="I168" s="108">
        <f t="shared" si="78"/>
        <v>0</v>
      </c>
      <c r="J168" s="108">
        <f t="shared" si="79"/>
        <v>0</v>
      </c>
      <c r="K168" s="108">
        <f t="shared" si="80"/>
        <v>0</v>
      </c>
      <c r="L168" s="108">
        <f t="shared" si="53"/>
        <v>0</v>
      </c>
      <c r="M168" s="108">
        <f t="shared" si="81"/>
        <v>0</v>
      </c>
      <c r="N168" s="108">
        <f t="shared" si="82"/>
        <v>0</v>
      </c>
      <c r="O168" s="142" t="s">
        <v>64</v>
      </c>
    </row>
    <row r="169" spans="1:15" s="78" customFormat="1" ht="15" hidden="1" customHeight="1">
      <c r="A169" s="140"/>
      <c r="B169" s="74"/>
      <c r="C169" s="74"/>
      <c r="D169" s="141"/>
      <c r="E169" s="106"/>
      <c r="F169" s="106" t="str">
        <f t="shared" si="61"/>
        <v/>
      </c>
      <c r="G169" s="151">
        <f t="shared" si="77"/>
        <v>0</v>
      </c>
      <c r="H169" s="106"/>
      <c r="I169" s="108">
        <f t="shared" si="78"/>
        <v>0</v>
      </c>
      <c r="J169" s="108">
        <f t="shared" si="79"/>
        <v>0</v>
      </c>
      <c r="K169" s="108">
        <f t="shared" si="80"/>
        <v>0</v>
      </c>
      <c r="L169" s="108">
        <f t="shared" si="53"/>
        <v>0</v>
      </c>
      <c r="M169" s="108">
        <f t="shared" si="81"/>
        <v>0</v>
      </c>
      <c r="N169" s="108">
        <f t="shared" si="82"/>
        <v>0</v>
      </c>
      <c r="O169" s="142" t="s">
        <v>64</v>
      </c>
    </row>
    <row r="170" spans="1:15" s="78" customFormat="1" ht="15" hidden="1" customHeight="1">
      <c r="A170" s="140"/>
      <c r="B170" s="74"/>
      <c r="C170" s="74"/>
      <c r="D170" s="141"/>
      <c r="E170" s="106"/>
      <c r="F170" s="106" t="str">
        <f t="shared" si="61"/>
        <v/>
      </c>
      <c r="G170" s="151">
        <f t="shared" si="77"/>
        <v>0</v>
      </c>
      <c r="H170" s="106"/>
      <c r="I170" s="108">
        <f t="shared" si="78"/>
        <v>0</v>
      </c>
      <c r="J170" s="108">
        <f t="shared" si="79"/>
        <v>0</v>
      </c>
      <c r="K170" s="108">
        <f t="shared" si="80"/>
        <v>0</v>
      </c>
      <c r="L170" s="108">
        <f t="shared" si="53"/>
        <v>0</v>
      </c>
      <c r="M170" s="108">
        <f t="shared" si="81"/>
        <v>0</v>
      </c>
      <c r="N170" s="108">
        <f t="shared" si="82"/>
        <v>0</v>
      </c>
      <c r="O170" s="142" t="s">
        <v>64</v>
      </c>
    </row>
    <row r="171" spans="1:15" s="78" customFormat="1" ht="15" hidden="1" customHeight="1">
      <c r="A171" s="140"/>
      <c r="B171" s="74"/>
      <c r="C171" s="74"/>
      <c r="D171" s="141"/>
      <c r="E171" s="106"/>
      <c r="F171" s="106" t="str">
        <f t="shared" si="61"/>
        <v/>
      </c>
      <c r="G171" s="151">
        <f t="shared" si="77"/>
        <v>0</v>
      </c>
      <c r="H171" s="106"/>
      <c r="I171" s="108">
        <f t="shared" si="78"/>
        <v>0</v>
      </c>
      <c r="J171" s="108">
        <f t="shared" si="79"/>
        <v>0</v>
      </c>
      <c r="K171" s="108">
        <f t="shared" si="80"/>
        <v>0</v>
      </c>
      <c r="L171" s="108">
        <f t="shared" si="53"/>
        <v>0</v>
      </c>
      <c r="M171" s="108">
        <f t="shared" si="81"/>
        <v>0</v>
      </c>
      <c r="N171" s="108">
        <f t="shared" si="82"/>
        <v>0</v>
      </c>
      <c r="O171" s="142" t="s">
        <v>64</v>
      </c>
    </row>
    <row r="172" spans="1:15" s="78" customFormat="1" ht="15" hidden="1" customHeight="1">
      <c r="A172" s="140"/>
      <c r="B172" s="74"/>
      <c r="C172" s="74"/>
      <c r="D172" s="141"/>
      <c r="E172" s="106"/>
      <c r="F172" s="106" t="str">
        <f t="shared" si="61"/>
        <v/>
      </c>
      <c r="G172" s="151">
        <f t="shared" si="77"/>
        <v>0</v>
      </c>
      <c r="H172" s="106"/>
      <c r="I172" s="108">
        <f t="shared" si="78"/>
        <v>0</v>
      </c>
      <c r="J172" s="108">
        <f t="shared" si="79"/>
        <v>0</v>
      </c>
      <c r="K172" s="108">
        <f t="shared" si="80"/>
        <v>0</v>
      </c>
      <c r="L172" s="108">
        <f t="shared" si="53"/>
        <v>0</v>
      </c>
      <c r="M172" s="108">
        <f t="shared" si="81"/>
        <v>0</v>
      </c>
      <c r="N172" s="108">
        <f t="shared" si="82"/>
        <v>0</v>
      </c>
      <c r="O172" s="142" t="s">
        <v>64</v>
      </c>
    </row>
    <row r="173" spans="1:15" s="78" customFormat="1" ht="15" hidden="1" customHeight="1">
      <c r="A173" s="140"/>
      <c r="B173" s="74"/>
      <c r="C173" s="74"/>
      <c r="D173" s="141"/>
      <c r="E173" s="106"/>
      <c r="F173" s="106" t="str">
        <f t="shared" si="61"/>
        <v/>
      </c>
      <c r="G173" s="151">
        <f t="shared" si="77"/>
        <v>0</v>
      </c>
      <c r="H173" s="106"/>
      <c r="I173" s="108">
        <f t="shared" si="78"/>
        <v>0</v>
      </c>
      <c r="J173" s="108">
        <f t="shared" si="79"/>
        <v>0</v>
      </c>
      <c r="K173" s="108">
        <f t="shared" si="80"/>
        <v>0</v>
      </c>
      <c r="L173" s="108">
        <f t="shared" si="53"/>
        <v>0</v>
      </c>
      <c r="M173" s="108">
        <f t="shared" si="81"/>
        <v>0</v>
      </c>
      <c r="N173" s="108">
        <f t="shared" si="82"/>
        <v>0</v>
      </c>
      <c r="O173" s="142" t="s">
        <v>64</v>
      </c>
    </row>
    <row r="174" spans="1:15" s="78" customFormat="1" ht="15" hidden="1" customHeight="1">
      <c r="A174" s="140"/>
      <c r="B174" s="74"/>
      <c r="C174" s="74"/>
      <c r="D174" s="141"/>
      <c r="E174" s="106"/>
      <c r="F174" s="106" t="str">
        <f t="shared" si="61"/>
        <v/>
      </c>
      <c r="G174" s="151">
        <f t="shared" si="77"/>
        <v>0</v>
      </c>
      <c r="H174" s="106"/>
      <c r="I174" s="108">
        <f t="shared" si="78"/>
        <v>0</v>
      </c>
      <c r="J174" s="108">
        <f t="shared" si="79"/>
        <v>0</v>
      </c>
      <c r="K174" s="108">
        <f t="shared" si="80"/>
        <v>0</v>
      </c>
      <c r="L174" s="108">
        <f t="shared" si="53"/>
        <v>0</v>
      </c>
      <c r="M174" s="108">
        <f t="shared" si="81"/>
        <v>0</v>
      </c>
      <c r="N174" s="108">
        <f t="shared" si="82"/>
        <v>0</v>
      </c>
      <c r="O174" s="142" t="s">
        <v>64</v>
      </c>
    </row>
    <row r="175" spans="1:15" s="78" customFormat="1" ht="15" hidden="1" customHeight="1">
      <c r="A175" s="140"/>
      <c r="B175" s="74"/>
      <c r="C175" s="74"/>
      <c r="D175" s="141"/>
      <c r="E175" s="106"/>
      <c r="F175" s="106" t="str">
        <f t="shared" si="61"/>
        <v/>
      </c>
      <c r="G175" s="151">
        <f t="shared" si="77"/>
        <v>0</v>
      </c>
      <c r="H175" s="106"/>
      <c r="I175" s="108">
        <f t="shared" si="78"/>
        <v>0</v>
      </c>
      <c r="J175" s="108">
        <f t="shared" si="79"/>
        <v>0</v>
      </c>
      <c r="K175" s="108">
        <f t="shared" si="80"/>
        <v>0</v>
      </c>
      <c r="L175" s="108">
        <f t="shared" si="53"/>
        <v>0</v>
      </c>
      <c r="M175" s="108">
        <f t="shared" si="81"/>
        <v>0</v>
      </c>
      <c r="N175" s="108">
        <f t="shared" si="82"/>
        <v>0</v>
      </c>
      <c r="O175" s="142" t="s">
        <v>64</v>
      </c>
    </row>
    <row r="176" spans="1:15" s="78" customFormat="1" ht="15" hidden="1" customHeight="1">
      <c r="A176" s="140"/>
      <c r="B176" s="74"/>
      <c r="C176" s="74"/>
      <c r="D176" s="141"/>
      <c r="E176" s="106"/>
      <c r="F176" s="106" t="str">
        <f t="shared" si="61"/>
        <v/>
      </c>
      <c r="G176" s="151">
        <f t="shared" si="77"/>
        <v>0</v>
      </c>
      <c r="H176" s="106"/>
      <c r="I176" s="108">
        <f t="shared" si="78"/>
        <v>0</v>
      </c>
      <c r="J176" s="108">
        <f t="shared" si="79"/>
        <v>0</v>
      </c>
      <c r="K176" s="108">
        <f t="shared" si="80"/>
        <v>0</v>
      </c>
      <c r="L176" s="108">
        <f t="shared" si="53"/>
        <v>0</v>
      </c>
      <c r="M176" s="108">
        <f t="shared" si="81"/>
        <v>0</v>
      </c>
      <c r="N176" s="108">
        <f t="shared" si="82"/>
        <v>0</v>
      </c>
      <c r="O176" s="142" t="s">
        <v>64</v>
      </c>
    </row>
    <row r="177" spans="1:15" s="78" customFormat="1" ht="15" hidden="1" customHeight="1">
      <c r="A177" s="143"/>
      <c r="B177" s="144"/>
      <c r="C177" s="144"/>
      <c r="D177" s="145"/>
      <c r="E177" s="110"/>
      <c r="F177" s="110" t="str">
        <f t="shared" si="61"/>
        <v/>
      </c>
      <c r="G177" s="152">
        <f t="shared" si="77"/>
        <v>0</v>
      </c>
      <c r="H177" s="110"/>
      <c r="I177" s="112">
        <f t="shared" si="78"/>
        <v>0</v>
      </c>
      <c r="J177" s="112">
        <f t="shared" si="79"/>
        <v>0</v>
      </c>
      <c r="K177" s="112">
        <f t="shared" si="80"/>
        <v>0</v>
      </c>
      <c r="L177" s="112">
        <f t="shared" si="53"/>
        <v>0</v>
      </c>
      <c r="M177" s="112">
        <f t="shared" si="81"/>
        <v>0</v>
      </c>
      <c r="N177" s="112">
        <f t="shared" si="82"/>
        <v>0</v>
      </c>
      <c r="O177" s="146" t="s">
        <v>64</v>
      </c>
    </row>
    <row r="178" spans="1:15" s="78" customFormat="1" ht="20.100000000000001" hidden="1" customHeight="1">
      <c r="A178" s="114"/>
      <c r="B178" s="115"/>
      <c r="C178" s="115"/>
      <c r="D178" s="116"/>
      <c r="E178" s="118"/>
      <c r="F178" s="118" t="str">
        <f t="shared" si="61"/>
        <v/>
      </c>
      <c r="G178" s="119">
        <f>SUM(G167:G177)</f>
        <v>0</v>
      </c>
      <c r="H178" s="118"/>
      <c r="I178" s="120">
        <f t="shared" ref="I178:N178" si="83">SUM(I167:I177)</f>
        <v>0</v>
      </c>
      <c r="J178" s="120">
        <f t="shared" si="83"/>
        <v>0</v>
      </c>
      <c r="K178" s="120">
        <f t="shared" si="83"/>
        <v>0</v>
      </c>
      <c r="L178" s="120">
        <f t="shared" si="53"/>
        <v>0</v>
      </c>
      <c r="M178" s="120">
        <f t="shared" si="83"/>
        <v>0</v>
      </c>
      <c r="N178" s="120">
        <f t="shared" si="83"/>
        <v>0</v>
      </c>
      <c r="O178" s="154"/>
    </row>
    <row r="179" spans="1:15" s="78" customFormat="1" ht="15" hidden="1" customHeight="1">
      <c r="A179" s="147" t="s">
        <v>42</v>
      </c>
      <c r="B179" s="148"/>
      <c r="C179" s="148"/>
      <c r="D179" s="149"/>
      <c r="E179" s="98"/>
      <c r="F179" s="98" t="str">
        <f t="shared" si="61"/>
        <v/>
      </c>
      <c r="G179" s="150">
        <f t="shared" ref="G179:G188" si="84">COUNTIFS($E$6:$E$7,E179,$O$6:$O$7,O179)</f>
        <v>0</v>
      </c>
      <c r="H179" s="100"/>
      <c r="I179" s="101">
        <f t="shared" ref="I179:I188" si="85">SUMIFS($I$6:$I$7,$E$6:$E$7,E179,$O$6:$O$7,O179)</f>
        <v>0</v>
      </c>
      <c r="J179" s="101">
        <f t="shared" ref="J179:J188" si="86">SUMIFS($J$6:$J$7,$E$6:$E$7,E179,$O$6:$O$7,O179)</f>
        <v>0</v>
      </c>
      <c r="K179" s="101">
        <f t="shared" ref="K179:K188" si="87">SUMIFS($K$6:$K$7,$E$6:$E$7,E179,$O$6:$O$7,O179)</f>
        <v>0</v>
      </c>
      <c r="L179" s="101">
        <f t="shared" si="53"/>
        <v>0</v>
      </c>
      <c r="M179" s="101">
        <f t="shared" ref="M179:M188" si="88">SUMIFS($M$6:$M$7,$E$6:$E$7,E179,$O$6:$O$7,O179)</f>
        <v>0</v>
      </c>
      <c r="N179" s="101">
        <f t="shared" ref="N179:N188" si="89">SUMIFS($N$6:$N$7,$E$6:$E$7,E179,$O$6:$O$7,O179)</f>
        <v>0</v>
      </c>
      <c r="O179" s="134" t="s">
        <v>65</v>
      </c>
    </row>
    <row r="180" spans="1:15" s="78" customFormat="1" ht="15" hidden="1" customHeight="1">
      <c r="A180" s="140"/>
      <c r="B180" s="74"/>
      <c r="C180" s="74"/>
      <c r="D180" s="141"/>
      <c r="E180" s="106"/>
      <c r="F180" s="106" t="str">
        <f t="shared" si="61"/>
        <v/>
      </c>
      <c r="G180" s="151">
        <f t="shared" si="84"/>
        <v>0</v>
      </c>
      <c r="H180" s="106"/>
      <c r="I180" s="108">
        <f t="shared" si="85"/>
        <v>0</v>
      </c>
      <c r="J180" s="108">
        <f t="shared" si="86"/>
        <v>0</v>
      </c>
      <c r="K180" s="108">
        <f t="shared" si="87"/>
        <v>0</v>
      </c>
      <c r="L180" s="108">
        <f t="shared" si="53"/>
        <v>0</v>
      </c>
      <c r="M180" s="108">
        <f t="shared" si="88"/>
        <v>0</v>
      </c>
      <c r="N180" s="108">
        <f t="shared" si="89"/>
        <v>0</v>
      </c>
      <c r="O180" s="142" t="s">
        <v>65</v>
      </c>
    </row>
    <row r="181" spans="1:15" s="78" customFormat="1" ht="15" hidden="1" customHeight="1">
      <c r="A181" s="140"/>
      <c r="B181" s="74"/>
      <c r="C181" s="74"/>
      <c r="D181" s="141"/>
      <c r="E181" s="106"/>
      <c r="F181" s="106" t="str">
        <f t="shared" si="61"/>
        <v/>
      </c>
      <c r="G181" s="151">
        <f t="shared" si="84"/>
        <v>0</v>
      </c>
      <c r="H181" s="106"/>
      <c r="I181" s="108">
        <f t="shared" si="85"/>
        <v>0</v>
      </c>
      <c r="J181" s="108">
        <f t="shared" si="86"/>
        <v>0</v>
      </c>
      <c r="K181" s="108">
        <f t="shared" si="87"/>
        <v>0</v>
      </c>
      <c r="L181" s="108">
        <f t="shared" si="53"/>
        <v>0</v>
      </c>
      <c r="M181" s="108">
        <f t="shared" si="88"/>
        <v>0</v>
      </c>
      <c r="N181" s="108">
        <f t="shared" si="89"/>
        <v>0</v>
      </c>
      <c r="O181" s="142" t="s">
        <v>65</v>
      </c>
    </row>
    <row r="182" spans="1:15" s="78" customFormat="1" ht="15" hidden="1" customHeight="1">
      <c r="A182" s="140"/>
      <c r="B182" s="74"/>
      <c r="C182" s="74"/>
      <c r="D182" s="141"/>
      <c r="E182" s="106"/>
      <c r="F182" s="106" t="str">
        <f t="shared" si="61"/>
        <v/>
      </c>
      <c r="G182" s="151">
        <f t="shared" si="84"/>
        <v>0</v>
      </c>
      <c r="H182" s="106"/>
      <c r="I182" s="108">
        <f t="shared" si="85"/>
        <v>0</v>
      </c>
      <c r="J182" s="108">
        <f t="shared" si="86"/>
        <v>0</v>
      </c>
      <c r="K182" s="108">
        <f t="shared" si="87"/>
        <v>0</v>
      </c>
      <c r="L182" s="108">
        <f t="shared" si="53"/>
        <v>0</v>
      </c>
      <c r="M182" s="108">
        <f t="shared" si="88"/>
        <v>0</v>
      </c>
      <c r="N182" s="108">
        <f t="shared" si="89"/>
        <v>0</v>
      </c>
      <c r="O182" s="142" t="s">
        <v>65</v>
      </c>
    </row>
    <row r="183" spans="1:15" s="78" customFormat="1" ht="15" hidden="1" customHeight="1">
      <c r="A183" s="140"/>
      <c r="B183" s="74"/>
      <c r="C183" s="74"/>
      <c r="D183" s="141"/>
      <c r="E183" s="106"/>
      <c r="F183" s="106" t="str">
        <f t="shared" si="61"/>
        <v/>
      </c>
      <c r="G183" s="151">
        <f t="shared" si="84"/>
        <v>0</v>
      </c>
      <c r="H183" s="106"/>
      <c r="I183" s="108">
        <f t="shared" si="85"/>
        <v>0</v>
      </c>
      <c r="J183" s="108">
        <f t="shared" si="86"/>
        <v>0</v>
      </c>
      <c r="K183" s="108">
        <f t="shared" si="87"/>
        <v>0</v>
      </c>
      <c r="L183" s="108">
        <f t="shared" si="53"/>
        <v>0</v>
      </c>
      <c r="M183" s="108">
        <f t="shared" si="88"/>
        <v>0</v>
      </c>
      <c r="N183" s="108">
        <f t="shared" si="89"/>
        <v>0</v>
      </c>
      <c r="O183" s="142" t="s">
        <v>65</v>
      </c>
    </row>
    <row r="184" spans="1:15" s="78" customFormat="1" ht="15" hidden="1" customHeight="1">
      <c r="A184" s="140"/>
      <c r="B184" s="74"/>
      <c r="C184" s="74"/>
      <c r="D184" s="141"/>
      <c r="E184" s="106"/>
      <c r="F184" s="106" t="str">
        <f t="shared" si="61"/>
        <v/>
      </c>
      <c r="G184" s="151">
        <f t="shared" si="84"/>
        <v>0</v>
      </c>
      <c r="H184" s="106"/>
      <c r="I184" s="108">
        <f t="shared" si="85"/>
        <v>0</v>
      </c>
      <c r="J184" s="108">
        <f t="shared" si="86"/>
        <v>0</v>
      </c>
      <c r="K184" s="108">
        <f t="shared" si="87"/>
        <v>0</v>
      </c>
      <c r="L184" s="108">
        <f t="shared" si="53"/>
        <v>0</v>
      </c>
      <c r="M184" s="108">
        <f t="shared" si="88"/>
        <v>0</v>
      </c>
      <c r="N184" s="108">
        <f t="shared" si="89"/>
        <v>0</v>
      </c>
      <c r="O184" s="142" t="s">
        <v>65</v>
      </c>
    </row>
    <row r="185" spans="1:15" s="78" customFormat="1" ht="15" hidden="1" customHeight="1">
      <c r="A185" s="140"/>
      <c r="B185" s="74"/>
      <c r="C185" s="74"/>
      <c r="D185" s="141"/>
      <c r="E185" s="106"/>
      <c r="F185" s="106" t="str">
        <f t="shared" si="61"/>
        <v/>
      </c>
      <c r="G185" s="151">
        <f t="shared" si="84"/>
        <v>0</v>
      </c>
      <c r="H185" s="106"/>
      <c r="I185" s="108">
        <f t="shared" si="85"/>
        <v>0</v>
      </c>
      <c r="J185" s="108">
        <f t="shared" si="86"/>
        <v>0</v>
      </c>
      <c r="K185" s="108">
        <f t="shared" si="87"/>
        <v>0</v>
      </c>
      <c r="L185" s="108">
        <f t="shared" si="53"/>
        <v>0</v>
      </c>
      <c r="M185" s="108">
        <f t="shared" si="88"/>
        <v>0</v>
      </c>
      <c r="N185" s="108">
        <f t="shared" si="89"/>
        <v>0</v>
      </c>
      <c r="O185" s="142" t="s">
        <v>65</v>
      </c>
    </row>
    <row r="186" spans="1:15" s="78" customFormat="1" ht="15" hidden="1" customHeight="1">
      <c r="A186" s="140"/>
      <c r="B186" s="74"/>
      <c r="C186" s="74"/>
      <c r="D186" s="141"/>
      <c r="E186" s="106"/>
      <c r="F186" s="106" t="str">
        <f t="shared" si="61"/>
        <v/>
      </c>
      <c r="G186" s="151">
        <f t="shared" si="84"/>
        <v>0</v>
      </c>
      <c r="H186" s="106"/>
      <c r="I186" s="108">
        <f t="shared" si="85"/>
        <v>0</v>
      </c>
      <c r="J186" s="108">
        <f t="shared" si="86"/>
        <v>0</v>
      </c>
      <c r="K186" s="108">
        <f t="shared" si="87"/>
        <v>0</v>
      </c>
      <c r="L186" s="108">
        <f t="shared" si="53"/>
        <v>0</v>
      </c>
      <c r="M186" s="108">
        <f t="shared" si="88"/>
        <v>0</v>
      </c>
      <c r="N186" s="108">
        <f t="shared" si="89"/>
        <v>0</v>
      </c>
      <c r="O186" s="142" t="s">
        <v>65</v>
      </c>
    </row>
    <row r="187" spans="1:15" s="78" customFormat="1" ht="15" hidden="1" customHeight="1">
      <c r="A187" s="140"/>
      <c r="B187" s="74"/>
      <c r="C187" s="74"/>
      <c r="D187" s="141"/>
      <c r="E187" s="106"/>
      <c r="F187" s="106" t="str">
        <f t="shared" si="61"/>
        <v/>
      </c>
      <c r="G187" s="151">
        <f t="shared" si="84"/>
        <v>0</v>
      </c>
      <c r="H187" s="106"/>
      <c r="I187" s="108">
        <f t="shared" si="85"/>
        <v>0</v>
      </c>
      <c r="J187" s="108">
        <f t="shared" si="86"/>
        <v>0</v>
      </c>
      <c r="K187" s="108">
        <f t="shared" si="87"/>
        <v>0</v>
      </c>
      <c r="L187" s="108">
        <f t="shared" ref="L187:L250" si="90">IFERROR(M187/K187%,0)</f>
        <v>0</v>
      </c>
      <c r="M187" s="108">
        <f t="shared" si="88"/>
        <v>0</v>
      </c>
      <c r="N187" s="108">
        <f t="shared" si="89"/>
        <v>0</v>
      </c>
      <c r="O187" s="142" t="s">
        <v>65</v>
      </c>
    </row>
    <row r="188" spans="1:15" s="78" customFormat="1" ht="15" hidden="1" customHeight="1">
      <c r="A188" s="143"/>
      <c r="B188" s="144"/>
      <c r="C188" s="144"/>
      <c r="D188" s="145"/>
      <c r="E188" s="110"/>
      <c r="F188" s="110" t="str">
        <f t="shared" si="61"/>
        <v/>
      </c>
      <c r="G188" s="152">
        <f t="shared" si="84"/>
        <v>0</v>
      </c>
      <c r="H188" s="110"/>
      <c r="I188" s="112">
        <f t="shared" si="85"/>
        <v>0</v>
      </c>
      <c r="J188" s="112">
        <f t="shared" si="86"/>
        <v>0</v>
      </c>
      <c r="K188" s="112">
        <f t="shared" si="87"/>
        <v>0</v>
      </c>
      <c r="L188" s="112">
        <f t="shared" si="90"/>
        <v>0</v>
      </c>
      <c r="M188" s="112">
        <f t="shared" si="88"/>
        <v>0</v>
      </c>
      <c r="N188" s="112">
        <f t="shared" si="89"/>
        <v>0</v>
      </c>
      <c r="O188" s="146" t="s">
        <v>65</v>
      </c>
    </row>
    <row r="189" spans="1:15" s="78" customFormat="1" ht="20.100000000000001" hidden="1" customHeight="1">
      <c r="A189" s="114"/>
      <c r="B189" s="115"/>
      <c r="C189" s="115"/>
      <c r="D189" s="116"/>
      <c r="E189" s="128"/>
      <c r="F189" s="118" t="str">
        <f t="shared" si="61"/>
        <v/>
      </c>
      <c r="G189" s="119">
        <f>SUM(G179:G188)</f>
        <v>0</v>
      </c>
      <c r="H189" s="118"/>
      <c r="I189" s="120">
        <f t="shared" ref="I189:N189" si="91">SUM(I179:I188)</f>
        <v>0</v>
      </c>
      <c r="J189" s="120">
        <f t="shared" si="91"/>
        <v>0</v>
      </c>
      <c r="K189" s="120">
        <f t="shared" si="91"/>
        <v>0</v>
      </c>
      <c r="L189" s="120">
        <f t="shared" si="90"/>
        <v>0</v>
      </c>
      <c r="M189" s="120">
        <f t="shared" si="91"/>
        <v>0</v>
      </c>
      <c r="N189" s="120">
        <f t="shared" si="91"/>
        <v>0</v>
      </c>
      <c r="O189" s="130"/>
    </row>
    <row r="190" spans="1:15" s="78" customFormat="1" ht="15" hidden="1" customHeight="1">
      <c r="A190" s="147" t="s">
        <v>43</v>
      </c>
      <c r="B190" s="148"/>
      <c r="C190" s="148"/>
      <c r="D190" s="149"/>
      <c r="E190" s="98"/>
      <c r="F190" s="98" t="str">
        <f t="shared" si="61"/>
        <v/>
      </c>
      <c r="G190" s="99">
        <f t="shared" ref="G190:G207" si="92">COUNTIFS($E$6:$E$7,E190,$O$6:$O$7,O190)</f>
        <v>0</v>
      </c>
      <c r="H190" s="100"/>
      <c r="I190" s="101">
        <f t="shared" ref="I190:I207" si="93">SUMIFS($I$6:$I$7,$E$6:$E$7,E190,$O$6:$O$7,O190)</f>
        <v>0</v>
      </c>
      <c r="J190" s="101">
        <f t="shared" ref="J190:J207" si="94">SUMIFS($J$6:$J$7,$E$6:$E$7,E190,$O$6:$O$7,O190)</f>
        <v>0</v>
      </c>
      <c r="K190" s="101">
        <f t="shared" ref="K190:K207" si="95">SUMIFS($K$6:$K$7,$E$6:$E$7,E190,$O$6:$O$7,O190)</f>
        <v>0</v>
      </c>
      <c r="L190" s="101">
        <f t="shared" si="90"/>
        <v>0</v>
      </c>
      <c r="M190" s="101">
        <f t="shared" ref="M190:M207" si="96">SUMIFS($M$6:$M$7,$E$6:$E$7,E190,$O$6:$O$7,O190)</f>
        <v>0</v>
      </c>
      <c r="N190" s="101">
        <f t="shared" ref="N190:N207" si="97">SUMIFS($N$6:$N$7,$E$6:$E$7,E190,$O$6:$O$7,O190)</f>
        <v>0</v>
      </c>
      <c r="O190" s="134" t="s">
        <v>66</v>
      </c>
    </row>
    <row r="191" spans="1:15" s="78" customFormat="1" ht="15" hidden="1" customHeight="1">
      <c r="A191" s="140"/>
      <c r="B191" s="74"/>
      <c r="C191" s="74"/>
      <c r="D191" s="141"/>
      <c r="E191" s="106"/>
      <c r="F191" s="106" t="str">
        <f t="shared" si="61"/>
        <v/>
      </c>
      <c r="G191" s="107">
        <f t="shared" si="92"/>
        <v>0</v>
      </c>
      <c r="H191" s="106"/>
      <c r="I191" s="108">
        <f t="shared" si="93"/>
        <v>0</v>
      </c>
      <c r="J191" s="108">
        <f t="shared" si="94"/>
        <v>0</v>
      </c>
      <c r="K191" s="108">
        <f t="shared" si="95"/>
        <v>0</v>
      </c>
      <c r="L191" s="108">
        <f t="shared" si="90"/>
        <v>0</v>
      </c>
      <c r="M191" s="108">
        <f t="shared" si="96"/>
        <v>0</v>
      </c>
      <c r="N191" s="108">
        <f t="shared" si="97"/>
        <v>0</v>
      </c>
      <c r="O191" s="142" t="s">
        <v>66</v>
      </c>
    </row>
    <row r="192" spans="1:15" s="78" customFormat="1" ht="15" hidden="1" customHeight="1">
      <c r="A192" s="140"/>
      <c r="B192" s="74"/>
      <c r="C192" s="74"/>
      <c r="D192" s="141"/>
      <c r="E192" s="106"/>
      <c r="F192" s="106" t="str">
        <f t="shared" si="61"/>
        <v/>
      </c>
      <c r="G192" s="107">
        <f t="shared" si="92"/>
        <v>0</v>
      </c>
      <c r="H192" s="106"/>
      <c r="I192" s="108">
        <f t="shared" si="93"/>
        <v>0</v>
      </c>
      <c r="J192" s="108">
        <f t="shared" si="94"/>
        <v>0</v>
      </c>
      <c r="K192" s="108">
        <f t="shared" si="95"/>
        <v>0</v>
      </c>
      <c r="L192" s="108">
        <f t="shared" si="90"/>
        <v>0</v>
      </c>
      <c r="M192" s="108">
        <f t="shared" si="96"/>
        <v>0</v>
      </c>
      <c r="N192" s="108">
        <f t="shared" si="97"/>
        <v>0</v>
      </c>
      <c r="O192" s="142" t="s">
        <v>66</v>
      </c>
    </row>
    <row r="193" spans="1:15" s="78" customFormat="1" ht="15" hidden="1" customHeight="1">
      <c r="A193" s="140"/>
      <c r="B193" s="74"/>
      <c r="C193" s="74"/>
      <c r="D193" s="141"/>
      <c r="E193" s="106"/>
      <c r="F193" s="106" t="str">
        <f t="shared" si="61"/>
        <v/>
      </c>
      <c r="G193" s="107">
        <f t="shared" si="92"/>
        <v>0</v>
      </c>
      <c r="H193" s="106"/>
      <c r="I193" s="108">
        <f t="shared" si="93"/>
        <v>0</v>
      </c>
      <c r="J193" s="108">
        <f t="shared" si="94"/>
        <v>0</v>
      </c>
      <c r="K193" s="108">
        <f t="shared" si="95"/>
        <v>0</v>
      </c>
      <c r="L193" s="108">
        <f t="shared" si="90"/>
        <v>0</v>
      </c>
      <c r="M193" s="108">
        <f t="shared" si="96"/>
        <v>0</v>
      </c>
      <c r="N193" s="108">
        <f t="shared" si="97"/>
        <v>0</v>
      </c>
      <c r="O193" s="142" t="s">
        <v>66</v>
      </c>
    </row>
    <row r="194" spans="1:15" s="78" customFormat="1" ht="15" hidden="1" customHeight="1">
      <c r="A194" s="140"/>
      <c r="B194" s="74"/>
      <c r="C194" s="74"/>
      <c r="D194" s="141"/>
      <c r="E194" s="106"/>
      <c r="F194" s="106" t="str">
        <f t="shared" si="61"/>
        <v/>
      </c>
      <c r="G194" s="107">
        <f t="shared" si="92"/>
        <v>0</v>
      </c>
      <c r="H194" s="106"/>
      <c r="I194" s="108">
        <f t="shared" si="93"/>
        <v>0</v>
      </c>
      <c r="J194" s="108">
        <f t="shared" si="94"/>
        <v>0</v>
      </c>
      <c r="K194" s="108">
        <f t="shared" si="95"/>
        <v>0</v>
      </c>
      <c r="L194" s="108">
        <f t="shared" si="90"/>
        <v>0</v>
      </c>
      <c r="M194" s="108">
        <f t="shared" si="96"/>
        <v>0</v>
      </c>
      <c r="N194" s="108">
        <f t="shared" si="97"/>
        <v>0</v>
      </c>
      <c r="O194" s="142" t="s">
        <v>66</v>
      </c>
    </row>
    <row r="195" spans="1:15" s="78" customFormat="1" ht="15" hidden="1" customHeight="1">
      <c r="A195" s="140"/>
      <c r="B195" s="74"/>
      <c r="C195" s="74"/>
      <c r="D195" s="141"/>
      <c r="E195" s="106"/>
      <c r="F195" s="106" t="str">
        <f t="shared" si="61"/>
        <v/>
      </c>
      <c r="G195" s="107">
        <f t="shared" si="92"/>
        <v>0</v>
      </c>
      <c r="H195" s="106"/>
      <c r="I195" s="108">
        <f t="shared" si="93"/>
        <v>0</v>
      </c>
      <c r="J195" s="108">
        <f t="shared" si="94"/>
        <v>0</v>
      </c>
      <c r="K195" s="108">
        <f t="shared" si="95"/>
        <v>0</v>
      </c>
      <c r="L195" s="108">
        <f t="shared" si="90"/>
        <v>0</v>
      </c>
      <c r="M195" s="108">
        <f t="shared" si="96"/>
        <v>0</v>
      </c>
      <c r="N195" s="108">
        <f t="shared" si="97"/>
        <v>0</v>
      </c>
      <c r="O195" s="142" t="s">
        <v>66</v>
      </c>
    </row>
    <row r="196" spans="1:15" s="78" customFormat="1" ht="15" hidden="1" customHeight="1">
      <c r="A196" s="140"/>
      <c r="B196" s="74"/>
      <c r="C196" s="74"/>
      <c r="D196" s="141"/>
      <c r="E196" s="106"/>
      <c r="F196" s="106" t="str">
        <f t="shared" si="61"/>
        <v/>
      </c>
      <c r="G196" s="107">
        <f t="shared" si="92"/>
        <v>0</v>
      </c>
      <c r="H196" s="106"/>
      <c r="I196" s="108">
        <f t="shared" si="93"/>
        <v>0</v>
      </c>
      <c r="J196" s="108">
        <f t="shared" si="94"/>
        <v>0</v>
      </c>
      <c r="K196" s="108">
        <f t="shared" si="95"/>
        <v>0</v>
      </c>
      <c r="L196" s="108">
        <f t="shared" si="90"/>
        <v>0</v>
      </c>
      <c r="M196" s="108">
        <f t="shared" si="96"/>
        <v>0</v>
      </c>
      <c r="N196" s="108">
        <f t="shared" si="97"/>
        <v>0</v>
      </c>
      <c r="O196" s="142" t="s">
        <v>66</v>
      </c>
    </row>
    <row r="197" spans="1:15" s="78" customFormat="1" ht="15" hidden="1" customHeight="1">
      <c r="A197" s="140"/>
      <c r="B197" s="74"/>
      <c r="C197" s="74"/>
      <c r="D197" s="141"/>
      <c r="E197" s="106"/>
      <c r="F197" s="106" t="str">
        <f t="shared" si="61"/>
        <v/>
      </c>
      <c r="G197" s="107">
        <f t="shared" si="92"/>
        <v>0</v>
      </c>
      <c r="H197" s="106"/>
      <c r="I197" s="108">
        <f t="shared" si="93"/>
        <v>0</v>
      </c>
      <c r="J197" s="108">
        <f t="shared" si="94"/>
        <v>0</v>
      </c>
      <c r="K197" s="108">
        <f t="shared" si="95"/>
        <v>0</v>
      </c>
      <c r="L197" s="108">
        <f t="shared" si="90"/>
        <v>0</v>
      </c>
      <c r="M197" s="108">
        <f t="shared" si="96"/>
        <v>0</v>
      </c>
      <c r="N197" s="108">
        <f t="shared" si="97"/>
        <v>0</v>
      </c>
      <c r="O197" s="142" t="s">
        <v>66</v>
      </c>
    </row>
    <row r="198" spans="1:15" s="78" customFormat="1" ht="15" hidden="1" customHeight="1">
      <c r="A198" s="140"/>
      <c r="B198" s="74"/>
      <c r="C198" s="74"/>
      <c r="D198" s="141"/>
      <c r="E198" s="106"/>
      <c r="F198" s="106" t="str">
        <f t="shared" si="61"/>
        <v/>
      </c>
      <c r="G198" s="107">
        <f t="shared" si="92"/>
        <v>0</v>
      </c>
      <c r="H198" s="106"/>
      <c r="I198" s="108">
        <f t="shared" si="93"/>
        <v>0</v>
      </c>
      <c r="J198" s="108">
        <f t="shared" si="94"/>
        <v>0</v>
      </c>
      <c r="K198" s="108">
        <f t="shared" si="95"/>
        <v>0</v>
      </c>
      <c r="L198" s="108">
        <f t="shared" si="90"/>
        <v>0</v>
      </c>
      <c r="M198" s="108">
        <f t="shared" si="96"/>
        <v>0</v>
      </c>
      <c r="N198" s="108">
        <f t="shared" si="97"/>
        <v>0</v>
      </c>
      <c r="O198" s="142" t="s">
        <v>66</v>
      </c>
    </row>
    <row r="199" spans="1:15" s="78" customFormat="1" ht="15" hidden="1" customHeight="1">
      <c r="A199" s="140"/>
      <c r="B199" s="74"/>
      <c r="C199" s="74"/>
      <c r="D199" s="141"/>
      <c r="E199" s="106"/>
      <c r="F199" s="106" t="str">
        <f t="shared" si="61"/>
        <v/>
      </c>
      <c r="G199" s="107">
        <f t="shared" si="92"/>
        <v>0</v>
      </c>
      <c r="H199" s="106"/>
      <c r="I199" s="108">
        <f t="shared" si="93"/>
        <v>0</v>
      </c>
      <c r="J199" s="108">
        <f t="shared" si="94"/>
        <v>0</v>
      </c>
      <c r="K199" s="108">
        <f t="shared" si="95"/>
        <v>0</v>
      </c>
      <c r="L199" s="108">
        <f t="shared" si="90"/>
        <v>0</v>
      </c>
      <c r="M199" s="108">
        <f t="shared" si="96"/>
        <v>0</v>
      </c>
      <c r="N199" s="108">
        <f t="shared" si="97"/>
        <v>0</v>
      </c>
      <c r="O199" s="142" t="s">
        <v>66</v>
      </c>
    </row>
    <row r="200" spans="1:15" s="78" customFormat="1" ht="15" hidden="1" customHeight="1">
      <c r="A200" s="140"/>
      <c r="B200" s="74"/>
      <c r="C200" s="74"/>
      <c r="D200" s="141"/>
      <c r="E200" s="106"/>
      <c r="F200" s="106" t="str">
        <f t="shared" ref="F200:F263" si="98">IFERROR(VLOOKUP(E200,$E$6:$H$7,4,0),"")</f>
        <v/>
      </c>
      <c r="G200" s="107">
        <f t="shared" si="92"/>
        <v>0</v>
      </c>
      <c r="H200" s="106"/>
      <c r="I200" s="108">
        <f t="shared" si="93"/>
        <v>0</v>
      </c>
      <c r="J200" s="108">
        <f t="shared" si="94"/>
        <v>0</v>
      </c>
      <c r="K200" s="108">
        <f t="shared" si="95"/>
        <v>0</v>
      </c>
      <c r="L200" s="108">
        <f t="shared" si="90"/>
        <v>0</v>
      </c>
      <c r="M200" s="108">
        <f t="shared" si="96"/>
        <v>0</v>
      </c>
      <c r="N200" s="108">
        <f t="shared" si="97"/>
        <v>0</v>
      </c>
      <c r="O200" s="142" t="s">
        <v>66</v>
      </c>
    </row>
    <row r="201" spans="1:15" s="78" customFormat="1" ht="15" hidden="1" customHeight="1">
      <c r="A201" s="140"/>
      <c r="B201" s="74"/>
      <c r="C201" s="74"/>
      <c r="D201" s="141"/>
      <c r="E201" s="106"/>
      <c r="F201" s="106" t="str">
        <f t="shared" si="98"/>
        <v/>
      </c>
      <c r="G201" s="107">
        <f t="shared" si="92"/>
        <v>0</v>
      </c>
      <c r="H201" s="106"/>
      <c r="I201" s="108">
        <f t="shared" si="93"/>
        <v>0</v>
      </c>
      <c r="J201" s="108">
        <f t="shared" si="94"/>
        <v>0</v>
      </c>
      <c r="K201" s="108">
        <f t="shared" si="95"/>
        <v>0</v>
      </c>
      <c r="L201" s="108">
        <f t="shared" si="90"/>
        <v>0</v>
      </c>
      <c r="M201" s="108">
        <f t="shared" si="96"/>
        <v>0</v>
      </c>
      <c r="N201" s="108">
        <f t="shared" si="97"/>
        <v>0</v>
      </c>
      <c r="O201" s="142" t="s">
        <v>66</v>
      </c>
    </row>
    <row r="202" spans="1:15" s="78" customFormat="1" ht="15" hidden="1" customHeight="1">
      <c r="A202" s="140"/>
      <c r="B202" s="74"/>
      <c r="C202" s="74"/>
      <c r="D202" s="141"/>
      <c r="E202" s="106"/>
      <c r="F202" s="106" t="str">
        <f t="shared" si="98"/>
        <v/>
      </c>
      <c r="G202" s="107">
        <f t="shared" si="92"/>
        <v>0</v>
      </c>
      <c r="H202" s="106"/>
      <c r="I202" s="108">
        <f t="shared" si="93"/>
        <v>0</v>
      </c>
      <c r="J202" s="108">
        <f t="shared" si="94"/>
        <v>0</v>
      </c>
      <c r="K202" s="108">
        <f t="shared" si="95"/>
        <v>0</v>
      </c>
      <c r="L202" s="108">
        <f t="shared" si="90"/>
        <v>0</v>
      </c>
      <c r="M202" s="108">
        <f t="shared" si="96"/>
        <v>0</v>
      </c>
      <c r="N202" s="108">
        <f t="shared" si="97"/>
        <v>0</v>
      </c>
      <c r="O202" s="142" t="s">
        <v>66</v>
      </c>
    </row>
    <row r="203" spans="1:15" s="78" customFormat="1" ht="15" hidden="1" customHeight="1">
      <c r="A203" s="140"/>
      <c r="B203" s="74"/>
      <c r="C203" s="74"/>
      <c r="D203" s="141"/>
      <c r="E203" s="106"/>
      <c r="F203" s="106" t="str">
        <f t="shared" si="98"/>
        <v/>
      </c>
      <c r="G203" s="107">
        <f t="shared" si="92"/>
        <v>0</v>
      </c>
      <c r="H203" s="106"/>
      <c r="I203" s="108">
        <f t="shared" si="93"/>
        <v>0</v>
      </c>
      <c r="J203" s="108">
        <f t="shared" si="94"/>
        <v>0</v>
      </c>
      <c r="K203" s="108">
        <f t="shared" si="95"/>
        <v>0</v>
      </c>
      <c r="L203" s="108">
        <f t="shared" si="90"/>
        <v>0</v>
      </c>
      <c r="M203" s="108">
        <f t="shared" si="96"/>
        <v>0</v>
      </c>
      <c r="N203" s="108">
        <f t="shared" si="97"/>
        <v>0</v>
      </c>
      <c r="O203" s="142" t="s">
        <v>66</v>
      </c>
    </row>
    <row r="204" spans="1:15" s="78" customFormat="1" ht="15" hidden="1" customHeight="1">
      <c r="A204" s="140"/>
      <c r="B204" s="74"/>
      <c r="C204" s="74"/>
      <c r="D204" s="141"/>
      <c r="E204" s="106"/>
      <c r="F204" s="106" t="str">
        <f t="shared" si="98"/>
        <v/>
      </c>
      <c r="G204" s="107">
        <f t="shared" si="92"/>
        <v>0</v>
      </c>
      <c r="H204" s="106"/>
      <c r="I204" s="108">
        <f t="shared" si="93"/>
        <v>0</v>
      </c>
      <c r="J204" s="108">
        <f t="shared" si="94"/>
        <v>0</v>
      </c>
      <c r="K204" s="108">
        <f t="shared" si="95"/>
        <v>0</v>
      </c>
      <c r="L204" s="108">
        <f t="shared" si="90"/>
        <v>0</v>
      </c>
      <c r="M204" s="108">
        <f t="shared" si="96"/>
        <v>0</v>
      </c>
      <c r="N204" s="108">
        <f t="shared" si="97"/>
        <v>0</v>
      </c>
      <c r="O204" s="142" t="s">
        <v>66</v>
      </c>
    </row>
    <row r="205" spans="1:15" s="78" customFormat="1" ht="15" hidden="1" customHeight="1">
      <c r="A205" s="140"/>
      <c r="B205" s="74"/>
      <c r="C205" s="74"/>
      <c r="D205" s="141"/>
      <c r="E205" s="106"/>
      <c r="F205" s="106" t="str">
        <f t="shared" si="98"/>
        <v/>
      </c>
      <c r="G205" s="107">
        <f t="shared" si="92"/>
        <v>0</v>
      </c>
      <c r="H205" s="106"/>
      <c r="I205" s="108">
        <f t="shared" si="93"/>
        <v>0</v>
      </c>
      <c r="J205" s="108">
        <f t="shared" si="94"/>
        <v>0</v>
      </c>
      <c r="K205" s="108">
        <f t="shared" si="95"/>
        <v>0</v>
      </c>
      <c r="L205" s="108">
        <f t="shared" si="90"/>
        <v>0</v>
      </c>
      <c r="M205" s="108">
        <f t="shared" si="96"/>
        <v>0</v>
      </c>
      <c r="N205" s="108">
        <f t="shared" si="97"/>
        <v>0</v>
      </c>
      <c r="O205" s="142" t="s">
        <v>66</v>
      </c>
    </row>
    <row r="206" spans="1:15" s="78" customFormat="1" ht="15" hidden="1" customHeight="1">
      <c r="A206" s="140"/>
      <c r="B206" s="74"/>
      <c r="C206" s="74"/>
      <c r="D206" s="141"/>
      <c r="E206" s="106"/>
      <c r="F206" s="106" t="str">
        <f t="shared" si="98"/>
        <v/>
      </c>
      <c r="G206" s="107">
        <f t="shared" si="92"/>
        <v>0</v>
      </c>
      <c r="H206" s="106"/>
      <c r="I206" s="108">
        <f t="shared" si="93"/>
        <v>0</v>
      </c>
      <c r="J206" s="108">
        <f t="shared" si="94"/>
        <v>0</v>
      </c>
      <c r="K206" s="108">
        <f t="shared" si="95"/>
        <v>0</v>
      </c>
      <c r="L206" s="108">
        <f t="shared" si="90"/>
        <v>0</v>
      </c>
      <c r="M206" s="108">
        <f t="shared" si="96"/>
        <v>0</v>
      </c>
      <c r="N206" s="108">
        <f t="shared" si="97"/>
        <v>0</v>
      </c>
      <c r="O206" s="142" t="s">
        <v>66</v>
      </c>
    </row>
    <row r="207" spans="1:15" s="78" customFormat="1" ht="15" hidden="1" customHeight="1">
      <c r="A207" s="143"/>
      <c r="B207" s="144"/>
      <c r="C207" s="144"/>
      <c r="D207" s="145"/>
      <c r="E207" s="110"/>
      <c r="F207" s="110" t="str">
        <f t="shared" si="98"/>
        <v/>
      </c>
      <c r="G207" s="111">
        <f t="shared" si="92"/>
        <v>0</v>
      </c>
      <c r="H207" s="110"/>
      <c r="I207" s="112">
        <f t="shared" si="93"/>
        <v>0</v>
      </c>
      <c r="J207" s="112">
        <f t="shared" si="94"/>
        <v>0</v>
      </c>
      <c r="K207" s="112">
        <f t="shared" si="95"/>
        <v>0</v>
      </c>
      <c r="L207" s="112">
        <f t="shared" si="90"/>
        <v>0</v>
      </c>
      <c r="M207" s="112">
        <f t="shared" si="96"/>
        <v>0</v>
      </c>
      <c r="N207" s="112">
        <f t="shared" si="97"/>
        <v>0</v>
      </c>
      <c r="O207" s="146" t="s">
        <v>66</v>
      </c>
    </row>
    <row r="208" spans="1:15" s="78" customFormat="1" ht="20.100000000000001" hidden="1" customHeight="1">
      <c r="A208" s="114"/>
      <c r="B208" s="115"/>
      <c r="C208" s="115"/>
      <c r="D208" s="116"/>
      <c r="E208" s="118"/>
      <c r="F208" s="118" t="str">
        <f t="shared" si="98"/>
        <v/>
      </c>
      <c r="G208" s="119">
        <f>SUM(G190:G207)</f>
        <v>0</v>
      </c>
      <c r="H208" s="118"/>
      <c r="I208" s="129">
        <f t="shared" ref="I208:N208" si="99">SUM(I190:I207)</f>
        <v>0</v>
      </c>
      <c r="J208" s="129">
        <f t="shared" si="99"/>
        <v>0</v>
      </c>
      <c r="K208" s="129">
        <f t="shared" si="99"/>
        <v>0</v>
      </c>
      <c r="L208" s="129">
        <f t="shared" si="90"/>
        <v>0</v>
      </c>
      <c r="M208" s="129">
        <f t="shared" si="99"/>
        <v>0</v>
      </c>
      <c r="N208" s="129">
        <f t="shared" si="99"/>
        <v>0</v>
      </c>
      <c r="O208" s="121"/>
    </row>
    <row r="209" spans="1:15" s="78" customFormat="1" ht="15" hidden="1" customHeight="1">
      <c r="A209" s="140" t="s">
        <v>44</v>
      </c>
      <c r="B209" s="74"/>
      <c r="C209" s="74"/>
      <c r="D209" s="141"/>
      <c r="E209" s="106"/>
      <c r="F209" s="106" t="str">
        <f t="shared" si="98"/>
        <v/>
      </c>
      <c r="G209" s="107">
        <f t="shared" ref="G209:G226" si="100">COUNTIFS($E$6:$E$7,E209,$O$6:$O$7,O209)</f>
        <v>0</v>
      </c>
      <c r="H209" s="100"/>
      <c r="I209" s="108">
        <f t="shared" ref="I209:I226" si="101">SUMIFS($I$6:$I$7,$E$6:$E$7,E209,$O$6:$O$7,O209)</f>
        <v>0</v>
      </c>
      <c r="J209" s="108">
        <f t="shared" ref="J209:J226" si="102">SUMIFS($J$6:$J$7,$E$6:$E$7,E209,$O$6:$O$7,O209)</f>
        <v>0</v>
      </c>
      <c r="K209" s="108">
        <f t="shared" ref="K209:K226" si="103">SUMIFS($K$6:$K$7,$E$6:$E$7,E209,$O$6:$O$7,O209)</f>
        <v>0</v>
      </c>
      <c r="L209" s="108">
        <f t="shared" si="90"/>
        <v>0</v>
      </c>
      <c r="M209" s="108">
        <f t="shared" ref="M209:M226" si="104">SUMIFS($M$6:$M$7,$E$6:$E$7,E209,$O$6:$O$7,O209)</f>
        <v>0</v>
      </c>
      <c r="N209" s="108">
        <f t="shared" ref="N209:N226" si="105">SUMIFS($N$6:$N$7,$E$6:$E$7,E209,$O$6:$O$7,O209)</f>
        <v>0</v>
      </c>
      <c r="O209" s="142" t="s">
        <v>67</v>
      </c>
    </row>
    <row r="210" spans="1:15" s="78" customFormat="1" ht="15" hidden="1" customHeight="1">
      <c r="A210" s="140"/>
      <c r="B210" s="74"/>
      <c r="C210" s="74"/>
      <c r="D210" s="141"/>
      <c r="E210" s="106"/>
      <c r="F210" s="106" t="str">
        <f t="shared" si="98"/>
        <v/>
      </c>
      <c r="G210" s="107">
        <f t="shared" si="100"/>
        <v>0</v>
      </c>
      <c r="H210" s="100"/>
      <c r="I210" s="108">
        <f t="shared" si="101"/>
        <v>0</v>
      </c>
      <c r="J210" s="108">
        <f t="shared" si="102"/>
        <v>0</v>
      </c>
      <c r="K210" s="108">
        <f t="shared" si="103"/>
        <v>0</v>
      </c>
      <c r="L210" s="108">
        <f t="shared" si="90"/>
        <v>0</v>
      </c>
      <c r="M210" s="108">
        <f t="shared" si="104"/>
        <v>0</v>
      </c>
      <c r="N210" s="108">
        <f t="shared" si="105"/>
        <v>0</v>
      </c>
      <c r="O210" s="142" t="s">
        <v>67</v>
      </c>
    </row>
    <row r="211" spans="1:15" s="78" customFormat="1" ht="15" hidden="1" customHeight="1">
      <c r="A211" s="140"/>
      <c r="B211" s="74"/>
      <c r="C211" s="74"/>
      <c r="D211" s="141"/>
      <c r="E211" s="106"/>
      <c r="F211" s="106" t="str">
        <f t="shared" si="98"/>
        <v/>
      </c>
      <c r="G211" s="107">
        <f t="shared" si="100"/>
        <v>0</v>
      </c>
      <c r="H211" s="106"/>
      <c r="I211" s="108">
        <f t="shared" si="101"/>
        <v>0</v>
      </c>
      <c r="J211" s="108">
        <f t="shared" si="102"/>
        <v>0</v>
      </c>
      <c r="K211" s="108">
        <f t="shared" si="103"/>
        <v>0</v>
      </c>
      <c r="L211" s="108">
        <f t="shared" si="90"/>
        <v>0</v>
      </c>
      <c r="M211" s="108">
        <f t="shared" si="104"/>
        <v>0</v>
      </c>
      <c r="N211" s="108">
        <f t="shared" si="105"/>
        <v>0</v>
      </c>
      <c r="O211" s="142" t="s">
        <v>67</v>
      </c>
    </row>
    <row r="212" spans="1:15" s="78" customFormat="1" ht="15" hidden="1" customHeight="1">
      <c r="A212" s="140"/>
      <c r="B212" s="74"/>
      <c r="C212" s="74"/>
      <c r="D212" s="141"/>
      <c r="E212" s="106"/>
      <c r="F212" s="106" t="str">
        <f t="shared" si="98"/>
        <v/>
      </c>
      <c r="G212" s="107">
        <f t="shared" si="100"/>
        <v>0</v>
      </c>
      <c r="H212" s="106"/>
      <c r="I212" s="108">
        <f t="shared" si="101"/>
        <v>0</v>
      </c>
      <c r="J212" s="108">
        <f t="shared" si="102"/>
        <v>0</v>
      </c>
      <c r="K212" s="108">
        <f t="shared" si="103"/>
        <v>0</v>
      </c>
      <c r="L212" s="108">
        <f t="shared" si="90"/>
        <v>0</v>
      </c>
      <c r="M212" s="108">
        <f t="shared" si="104"/>
        <v>0</v>
      </c>
      <c r="N212" s="108">
        <f t="shared" si="105"/>
        <v>0</v>
      </c>
      <c r="O212" s="142" t="s">
        <v>67</v>
      </c>
    </row>
    <row r="213" spans="1:15" s="78" customFormat="1" ht="15" hidden="1" customHeight="1">
      <c r="A213" s="140"/>
      <c r="B213" s="74"/>
      <c r="C213" s="74"/>
      <c r="D213" s="141"/>
      <c r="E213" s="106"/>
      <c r="F213" s="106" t="str">
        <f t="shared" si="98"/>
        <v/>
      </c>
      <c r="G213" s="107">
        <f t="shared" si="100"/>
        <v>0</v>
      </c>
      <c r="H213" s="106"/>
      <c r="I213" s="108">
        <f t="shared" si="101"/>
        <v>0</v>
      </c>
      <c r="J213" s="108">
        <f t="shared" si="102"/>
        <v>0</v>
      </c>
      <c r="K213" s="108">
        <f t="shared" si="103"/>
        <v>0</v>
      </c>
      <c r="L213" s="108">
        <f t="shared" si="90"/>
        <v>0</v>
      </c>
      <c r="M213" s="108">
        <f t="shared" si="104"/>
        <v>0</v>
      </c>
      <c r="N213" s="108">
        <f t="shared" si="105"/>
        <v>0</v>
      </c>
      <c r="O213" s="142" t="s">
        <v>67</v>
      </c>
    </row>
    <row r="214" spans="1:15" s="78" customFormat="1" ht="15" hidden="1" customHeight="1">
      <c r="A214" s="140"/>
      <c r="B214" s="74"/>
      <c r="C214" s="74"/>
      <c r="D214" s="141"/>
      <c r="E214" s="106"/>
      <c r="F214" s="106" t="str">
        <f t="shared" si="98"/>
        <v/>
      </c>
      <c r="G214" s="107">
        <f t="shared" si="100"/>
        <v>0</v>
      </c>
      <c r="H214" s="106"/>
      <c r="I214" s="108">
        <f t="shared" si="101"/>
        <v>0</v>
      </c>
      <c r="J214" s="108">
        <f t="shared" si="102"/>
        <v>0</v>
      </c>
      <c r="K214" s="108">
        <f t="shared" si="103"/>
        <v>0</v>
      </c>
      <c r="L214" s="108">
        <f t="shared" si="90"/>
        <v>0</v>
      </c>
      <c r="M214" s="108">
        <f t="shared" si="104"/>
        <v>0</v>
      </c>
      <c r="N214" s="108">
        <f t="shared" si="105"/>
        <v>0</v>
      </c>
      <c r="O214" s="142" t="s">
        <v>67</v>
      </c>
    </row>
    <row r="215" spans="1:15" s="78" customFormat="1" ht="15" hidden="1" customHeight="1">
      <c r="A215" s="140"/>
      <c r="B215" s="74"/>
      <c r="C215" s="74"/>
      <c r="D215" s="141"/>
      <c r="E215" s="106"/>
      <c r="F215" s="106" t="str">
        <f t="shared" si="98"/>
        <v/>
      </c>
      <c r="G215" s="107">
        <f t="shared" si="100"/>
        <v>0</v>
      </c>
      <c r="H215" s="106"/>
      <c r="I215" s="108">
        <f t="shared" si="101"/>
        <v>0</v>
      </c>
      <c r="J215" s="108">
        <f t="shared" si="102"/>
        <v>0</v>
      </c>
      <c r="K215" s="108">
        <f t="shared" si="103"/>
        <v>0</v>
      </c>
      <c r="L215" s="108">
        <f t="shared" si="90"/>
        <v>0</v>
      </c>
      <c r="M215" s="108">
        <f t="shared" si="104"/>
        <v>0</v>
      </c>
      <c r="N215" s="108">
        <f t="shared" si="105"/>
        <v>0</v>
      </c>
      <c r="O215" s="142" t="s">
        <v>67</v>
      </c>
    </row>
    <row r="216" spans="1:15" s="78" customFormat="1" ht="15" hidden="1" customHeight="1">
      <c r="A216" s="140"/>
      <c r="B216" s="74"/>
      <c r="C216" s="74"/>
      <c r="D216" s="141"/>
      <c r="E216" s="106"/>
      <c r="F216" s="106" t="str">
        <f t="shared" si="98"/>
        <v/>
      </c>
      <c r="G216" s="107">
        <f t="shared" si="100"/>
        <v>0</v>
      </c>
      <c r="H216" s="106"/>
      <c r="I216" s="108">
        <f t="shared" si="101"/>
        <v>0</v>
      </c>
      <c r="J216" s="108">
        <f t="shared" si="102"/>
        <v>0</v>
      </c>
      <c r="K216" s="108">
        <f t="shared" si="103"/>
        <v>0</v>
      </c>
      <c r="L216" s="108">
        <f t="shared" si="90"/>
        <v>0</v>
      </c>
      <c r="M216" s="108">
        <f t="shared" si="104"/>
        <v>0</v>
      </c>
      <c r="N216" s="108">
        <f t="shared" si="105"/>
        <v>0</v>
      </c>
      <c r="O216" s="142" t="s">
        <v>67</v>
      </c>
    </row>
    <row r="217" spans="1:15" s="78" customFormat="1" ht="15" hidden="1" customHeight="1">
      <c r="A217" s="140"/>
      <c r="B217" s="74"/>
      <c r="C217" s="74"/>
      <c r="D217" s="141"/>
      <c r="E217" s="106"/>
      <c r="F217" s="106" t="str">
        <f t="shared" si="98"/>
        <v/>
      </c>
      <c r="G217" s="107">
        <f t="shared" si="100"/>
        <v>0</v>
      </c>
      <c r="H217" s="106"/>
      <c r="I217" s="108">
        <f t="shared" si="101"/>
        <v>0</v>
      </c>
      <c r="J217" s="108">
        <f t="shared" si="102"/>
        <v>0</v>
      </c>
      <c r="K217" s="108">
        <f t="shared" si="103"/>
        <v>0</v>
      </c>
      <c r="L217" s="108">
        <f t="shared" si="90"/>
        <v>0</v>
      </c>
      <c r="M217" s="108">
        <f t="shared" si="104"/>
        <v>0</v>
      </c>
      <c r="N217" s="108">
        <f t="shared" si="105"/>
        <v>0</v>
      </c>
      <c r="O217" s="142" t="s">
        <v>67</v>
      </c>
    </row>
    <row r="218" spans="1:15" s="78" customFormat="1" ht="15" hidden="1" customHeight="1">
      <c r="A218" s="140"/>
      <c r="B218" s="74"/>
      <c r="C218" s="74"/>
      <c r="D218" s="141"/>
      <c r="E218" s="106"/>
      <c r="F218" s="106" t="str">
        <f t="shared" si="98"/>
        <v/>
      </c>
      <c r="G218" s="107">
        <f t="shared" si="100"/>
        <v>0</v>
      </c>
      <c r="H218" s="106"/>
      <c r="I218" s="108">
        <f t="shared" si="101"/>
        <v>0</v>
      </c>
      <c r="J218" s="108">
        <f t="shared" si="102"/>
        <v>0</v>
      </c>
      <c r="K218" s="108">
        <f t="shared" si="103"/>
        <v>0</v>
      </c>
      <c r="L218" s="108">
        <f t="shared" si="90"/>
        <v>0</v>
      </c>
      <c r="M218" s="108">
        <f t="shared" si="104"/>
        <v>0</v>
      </c>
      <c r="N218" s="108">
        <f t="shared" si="105"/>
        <v>0</v>
      </c>
      <c r="O218" s="142" t="s">
        <v>67</v>
      </c>
    </row>
    <row r="219" spans="1:15" s="78" customFormat="1" ht="15" hidden="1" customHeight="1">
      <c r="A219" s="140"/>
      <c r="B219" s="74"/>
      <c r="C219" s="74"/>
      <c r="D219" s="141"/>
      <c r="E219" s="106"/>
      <c r="F219" s="106" t="str">
        <f t="shared" si="98"/>
        <v/>
      </c>
      <c r="G219" s="107">
        <f t="shared" si="100"/>
        <v>0</v>
      </c>
      <c r="H219" s="106"/>
      <c r="I219" s="108">
        <f t="shared" si="101"/>
        <v>0</v>
      </c>
      <c r="J219" s="108">
        <f t="shared" si="102"/>
        <v>0</v>
      </c>
      <c r="K219" s="108">
        <f t="shared" si="103"/>
        <v>0</v>
      </c>
      <c r="L219" s="108">
        <f t="shared" si="90"/>
        <v>0</v>
      </c>
      <c r="M219" s="108">
        <f t="shared" si="104"/>
        <v>0</v>
      </c>
      <c r="N219" s="108">
        <f t="shared" si="105"/>
        <v>0</v>
      </c>
      <c r="O219" s="142" t="s">
        <v>67</v>
      </c>
    </row>
    <row r="220" spans="1:15" s="78" customFormat="1" ht="15" hidden="1" customHeight="1">
      <c r="A220" s="140"/>
      <c r="B220" s="74"/>
      <c r="C220" s="74"/>
      <c r="D220" s="141"/>
      <c r="E220" s="106"/>
      <c r="F220" s="106" t="str">
        <f t="shared" si="98"/>
        <v/>
      </c>
      <c r="G220" s="107">
        <f t="shared" si="100"/>
        <v>0</v>
      </c>
      <c r="H220" s="106"/>
      <c r="I220" s="108">
        <f t="shared" si="101"/>
        <v>0</v>
      </c>
      <c r="J220" s="108">
        <f t="shared" si="102"/>
        <v>0</v>
      </c>
      <c r="K220" s="108">
        <f t="shared" si="103"/>
        <v>0</v>
      </c>
      <c r="L220" s="108">
        <f t="shared" si="90"/>
        <v>0</v>
      </c>
      <c r="M220" s="108">
        <f t="shared" si="104"/>
        <v>0</v>
      </c>
      <c r="N220" s="108">
        <f t="shared" si="105"/>
        <v>0</v>
      </c>
      <c r="O220" s="142" t="s">
        <v>67</v>
      </c>
    </row>
    <row r="221" spans="1:15" s="78" customFormat="1" ht="15" hidden="1" customHeight="1">
      <c r="A221" s="140"/>
      <c r="B221" s="74"/>
      <c r="C221" s="74"/>
      <c r="D221" s="141"/>
      <c r="E221" s="106"/>
      <c r="F221" s="106" t="str">
        <f t="shared" si="98"/>
        <v/>
      </c>
      <c r="G221" s="107">
        <f t="shared" si="100"/>
        <v>0</v>
      </c>
      <c r="H221" s="106"/>
      <c r="I221" s="108">
        <f t="shared" si="101"/>
        <v>0</v>
      </c>
      <c r="J221" s="108">
        <f t="shared" si="102"/>
        <v>0</v>
      </c>
      <c r="K221" s="108">
        <f t="shared" si="103"/>
        <v>0</v>
      </c>
      <c r="L221" s="108">
        <f t="shared" si="90"/>
        <v>0</v>
      </c>
      <c r="M221" s="108">
        <f t="shared" si="104"/>
        <v>0</v>
      </c>
      <c r="N221" s="108">
        <f t="shared" si="105"/>
        <v>0</v>
      </c>
      <c r="O221" s="142" t="s">
        <v>67</v>
      </c>
    </row>
    <row r="222" spans="1:15" s="78" customFormat="1" ht="15" hidden="1" customHeight="1">
      <c r="A222" s="140"/>
      <c r="B222" s="74"/>
      <c r="C222" s="74"/>
      <c r="D222" s="141"/>
      <c r="E222" s="106"/>
      <c r="F222" s="106" t="str">
        <f t="shared" si="98"/>
        <v/>
      </c>
      <c r="G222" s="107">
        <f t="shared" si="100"/>
        <v>0</v>
      </c>
      <c r="H222" s="106"/>
      <c r="I222" s="108">
        <f t="shared" si="101"/>
        <v>0</v>
      </c>
      <c r="J222" s="108">
        <f t="shared" si="102"/>
        <v>0</v>
      </c>
      <c r="K222" s="108">
        <f t="shared" si="103"/>
        <v>0</v>
      </c>
      <c r="L222" s="108">
        <f t="shared" si="90"/>
        <v>0</v>
      </c>
      <c r="M222" s="108">
        <f t="shared" si="104"/>
        <v>0</v>
      </c>
      <c r="N222" s="108">
        <f t="shared" si="105"/>
        <v>0</v>
      </c>
      <c r="O222" s="142" t="s">
        <v>67</v>
      </c>
    </row>
    <row r="223" spans="1:15" s="78" customFormat="1" ht="15" hidden="1" customHeight="1">
      <c r="A223" s="140"/>
      <c r="B223" s="74"/>
      <c r="C223" s="74"/>
      <c r="D223" s="141"/>
      <c r="E223" s="106"/>
      <c r="F223" s="106" t="str">
        <f t="shared" si="98"/>
        <v/>
      </c>
      <c r="G223" s="107">
        <f t="shared" si="100"/>
        <v>0</v>
      </c>
      <c r="H223" s="106"/>
      <c r="I223" s="108">
        <f t="shared" si="101"/>
        <v>0</v>
      </c>
      <c r="J223" s="108">
        <f t="shared" si="102"/>
        <v>0</v>
      </c>
      <c r="K223" s="108">
        <f t="shared" si="103"/>
        <v>0</v>
      </c>
      <c r="L223" s="108">
        <f t="shared" si="90"/>
        <v>0</v>
      </c>
      <c r="M223" s="108">
        <f t="shared" si="104"/>
        <v>0</v>
      </c>
      <c r="N223" s="108">
        <f t="shared" si="105"/>
        <v>0</v>
      </c>
      <c r="O223" s="142" t="s">
        <v>67</v>
      </c>
    </row>
    <row r="224" spans="1:15" s="78" customFormat="1" ht="15" hidden="1" customHeight="1">
      <c r="A224" s="140"/>
      <c r="B224" s="74"/>
      <c r="C224" s="74"/>
      <c r="D224" s="141"/>
      <c r="E224" s="106"/>
      <c r="F224" s="106" t="str">
        <f t="shared" si="98"/>
        <v/>
      </c>
      <c r="G224" s="107">
        <f t="shared" si="100"/>
        <v>0</v>
      </c>
      <c r="H224" s="106"/>
      <c r="I224" s="108">
        <f t="shared" si="101"/>
        <v>0</v>
      </c>
      <c r="J224" s="108">
        <f t="shared" si="102"/>
        <v>0</v>
      </c>
      <c r="K224" s="108">
        <f t="shared" si="103"/>
        <v>0</v>
      </c>
      <c r="L224" s="108">
        <f t="shared" si="90"/>
        <v>0</v>
      </c>
      <c r="M224" s="108">
        <f t="shared" si="104"/>
        <v>0</v>
      </c>
      <c r="N224" s="108">
        <f t="shared" si="105"/>
        <v>0</v>
      </c>
      <c r="O224" s="142" t="s">
        <v>67</v>
      </c>
    </row>
    <row r="225" spans="1:15" s="78" customFormat="1" ht="15" hidden="1" customHeight="1">
      <c r="A225" s="140"/>
      <c r="B225" s="74"/>
      <c r="C225" s="74"/>
      <c r="D225" s="141"/>
      <c r="E225" s="106"/>
      <c r="F225" s="106" t="str">
        <f t="shared" si="98"/>
        <v/>
      </c>
      <c r="G225" s="107">
        <f t="shared" si="100"/>
        <v>0</v>
      </c>
      <c r="H225" s="106"/>
      <c r="I225" s="108">
        <f t="shared" si="101"/>
        <v>0</v>
      </c>
      <c r="J225" s="108">
        <f t="shared" si="102"/>
        <v>0</v>
      </c>
      <c r="K225" s="108">
        <f t="shared" si="103"/>
        <v>0</v>
      </c>
      <c r="L225" s="108">
        <f t="shared" si="90"/>
        <v>0</v>
      </c>
      <c r="M225" s="108">
        <f t="shared" si="104"/>
        <v>0</v>
      </c>
      <c r="N225" s="108">
        <f t="shared" si="105"/>
        <v>0</v>
      </c>
      <c r="O225" s="142" t="s">
        <v>67</v>
      </c>
    </row>
    <row r="226" spans="1:15" s="78" customFormat="1" ht="15" hidden="1" customHeight="1">
      <c r="A226" s="140"/>
      <c r="B226" s="74"/>
      <c r="C226" s="74"/>
      <c r="D226" s="141"/>
      <c r="E226" s="106"/>
      <c r="F226" s="106" t="str">
        <f t="shared" si="98"/>
        <v/>
      </c>
      <c r="G226" s="107">
        <f t="shared" si="100"/>
        <v>0</v>
      </c>
      <c r="H226" s="106"/>
      <c r="I226" s="108">
        <f t="shared" si="101"/>
        <v>0</v>
      </c>
      <c r="J226" s="108">
        <f t="shared" si="102"/>
        <v>0</v>
      </c>
      <c r="K226" s="108">
        <f t="shared" si="103"/>
        <v>0</v>
      </c>
      <c r="L226" s="108">
        <f t="shared" si="90"/>
        <v>0</v>
      </c>
      <c r="M226" s="108">
        <f t="shared" si="104"/>
        <v>0</v>
      </c>
      <c r="N226" s="108">
        <f t="shared" si="105"/>
        <v>0</v>
      </c>
      <c r="O226" s="142" t="s">
        <v>67</v>
      </c>
    </row>
    <row r="227" spans="1:15" s="78" customFormat="1" ht="20.100000000000001" hidden="1" customHeight="1">
      <c r="A227" s="114"/>
      <c r="B227" s="115"/>
      <c r="C227" s="115"/>
      <c r="D227" s="116"/>
      <c r="E227" s="118"/>
      <c r="F227" s="118" t="str">
        <f t="shared" si="98"/>
        <v/>
      </c>
      <c r="G227" s="119">
        <f>SUM(G209:G226)</f>
        <v>0</v>
      </c>
      <c r="H227" s="118"/>
      <c r="I227" s="129">
        <f t="shared" ref="I227:N227" si="106">SUM(I209:I226)</f>
        <v>0</v>
      </c>
      <c r="J227" s="129">
        <f t="shared" si="106"/>
        <v>0</v>
      </c>
      <c r="K227" s="129">
        <f t="shared" si="106"/>
        <v>0</v>
      </c>
      <c r="L227" s="129">
        <f t="shared" si="90"/>
        <v>0</v>
      </c>
      <c r="M227" s="129">
        <f t="shared" si="106"/>
        <v>0</v>
      </c>
      <c r="N227" s="129">
        <f t="shared" si="106"/>
        <v>0</v>
      </c>
      <c r="O227" s="130"/>
    </row>
    <row r="228" spans="1:15" s="78" customFormat="1" ht="15" hidden="1" customHeight="1">
      <c r="A228" s="95" t="s">
        <v>45</v>
      </c>
      <c r="B228" s="96"/>
      <c r="C228" s="96"/>
      <c r="D228" s="97"/>
      <c r="E228" s="98"/>
      <c r="F228" s="98" t="str">
        <f t="shared" si="98"/>
        <v/>
      </c>
      <c r="G228" s="150">
        <f t="shared" ref="G228:G238" si="107">COUNTIFS($E$6:$E$7,E228,$O$6:$O$7,O228)</f>
        <v>0</v>
      </c>
      <c r="H228" s="100"/>
      <c r="I228" s="101">
        <f t="shared" ref="I228:I238" si="108">SUMIFS($I$6:$I$7,$E$6:$E$7,E228,$O$6:$O$7,O228)</f>
        <v>0</v>
      </c>
      <c r="J228" s="101">
        <f t="shared" ref="J228:J238" si="109">SUMIFS($J$6:$J$7,$E$6:$E$7,E228,$O$6:$O$7,O228)</f>
        <v>0</v>
      </c>
      <c r="K228" s="101">
        <f t="shared" ref="K228:K238" si="110">SUMIFS($K$6:$K$7,$E$6:$E$7,E228,$O$6:$O$7,O228)</f>
        <v>0</v>
      </c>
      <c r="L228" s="101">
        <f t="shared" si="90"/>
        <v>0</v>
      </c>
      <c r="M228" s="101">
        <f t="shared" ref="M228:M238" si="111">SUMIFS($M$6:$M$7,$E$6:$E$7,E228,$O$6:$O$7,O228)</f>
        <v>0</v>
      </c>
      <c r="N228" s="101">
        <f t="shared" ref="N228:N238" si="112">SUMIFS($N$6:$N$7,$E$6:$E$7,E228,$O$6:$O$7,O228)</f>
        <v>0</v>
      </c>
      <c r="O228" s="134" t="s">
        <v>68</v>
      </c>
    </row>
    <row r="229" spans="1:15" s="78" customFormat="1" ht="15" hidden="1" customHeight="1">
      <c r="A229" s="122"/>
      <c r="B229" s="123"/>
      <c r="C229" s="123"/>
      <c r="D229" s="124"/>
      <c r="E229" s="106"/>
      <c r="F229" s="106" t="str">
        <f t="shared" si="98"/>
        <v/>
      </c>
      <c r="G229" s="150">
        <f t="shared" si="107"/>
        <v>0</v>
      </c>
      <c r="H229" s="106"/>
      <c r="I229" s="101">
        <f t="shared" si="108"/>
        <v>0</v>
      </c>
      <c r="J229" s="101">
        <f t="shared" si="109"/>
        <v>0</v>
      </c>
      <c r="K229" s="101">
        <f t="shared" si="110"/>
        <v>0</v>
      </c>
      <c r="L229" s="101">
        <f t="shared" si="90"/>
        <v>0</v>
      </c>
      <c r="M229" s="101">
        <f t="shared" si="111"/>
        <v>0</v>
      </c>
      <c r="N229" s="101">
        <f t="shared" si="112"/>
        <v>0</v>
      </c>
      <c r="O229" s="142" t="s">
        <v>68</v>
      </c>
    </row>
    <row r="230" spans="1:15" s="78" customFormat="1" ht="15" hidden="1" customHeight="1">
      <c r="A230" s="125"/>
      <c r="B230" s="126"/>
      <c r="C230" s="126"/>
      <c r="D230" s="127"/>
      <c r="E230" s="135"/>
      <c r="F230" s="106" t="str">
        <f t="shared" si="98"/>
        <v/>
      </c>
      <c r="G230" s="150">
        <f t="shared" si="107"/>
        <v>0</v>
      </c>
      <c r="H230" s="106"/>
      <c r="I230" s="101">
        <f t="shared" si="108"/>
        <v>0</v>
      </c>
      <c r="J230" s="101">
        <f t="shared" si="109"/>
        <v>0</v>
      </c>
      <c r="K230" s="101">
        <f t="shared" si="110"/>
        <v>0</v>
      </c>
      <c r="L230" s="101">
        <f t="shared" si="90"/>
        <v>0</v>
      </c>
      <c r="M230" s="101">
        <f t="shared" si="111"/>
        <v>0</v>
      </c>
      <c r="N230" s="101">
        <f t="shared" si="112"/>
        <v>0</v>
      </c>
      <c r="O230" s="142" t="s">
        <v>68</v>
      </c>
    </row>
    <row r="231" spans="1:15" s="78" customFormat="1" ht="15" hidden="1" customHeight="1">
      <c r="A231" s="125"/>
      <c r="B231" s="126"/>
      <c r="C231" s="126"/>
      <c r="D231" s="127"/>
      <c r="E231" s="135"/>
      <c r="F231" s="106" t="str">
        <f t="shared" si="98"/>
        <v/>
      </c>
      <c r="G231" s="150">
        <f t="shared" si="107"/>
        <v>0</v>
      </c>
      <c r="H231" s="106"/>
      <c r="I231" s="101">
        <f t="shared" si="108"/>
        <v>0</v>
      </c>
      <c r="J231" s="101">
        <f t="shared" si="109"/>
        <v>0</v>
      </c>
      <c r="K231" s="101">
        <f t="shared" si="110"/>
        <v>0</v>
      </c>
      <c r="L231" s="101">
        <f t="shared" si="90"/>
        <v>0</v>
      </c>
      <c r="M231" s="101">
        <f t="shared" si="111"/>
        <v>0</v>
      </c>
      <c r="N231" s="101">
        <f t="shared" si="112"/>
        <v>0</v>
      </c>
      <c r="O231" s="142" t="s">
        <v>68</v>
      </c>
    </row>
    <row r="232" spans="1:15" s="78" customFormat="1" ht="15" hidden="1" customHeight="1">
      <c r="A232" s="122"/>
      <c r="B232" s="123"/>
      <c r="C232" s="123"/>
      <c r="D232" s="124"/>
      <c r="E232" s="135"/>
      <c r="F232" s="106" t="str">
        <f t="shared" si="98"/>
        <v/>
      </c>
      <c r="G232" s="150">
        <f t="shared" si="107"/>
        <v>0</v>
      </c>
      <c r="H232" s="106"/>
      <c r="I232" s="101">
        <f t="shared" si="108"/>
        <v>0</v>
      </c>
      <c r="J232" s="101">
        <f t="shared" si="109"/>
        <v>0</v>
      </c>
      <c r="K232" s="101">
        <f t="shared" si="110"/>
        <v>0</v>
      </c>
      <c r="L232" s="101">
        <f t="shared" si="90"/>
        <v>0</v>
      </c>
      <c r="M232" s="101">
        <f t="shared" si="111"/>
        <v>0</v>
      </c>
      <c r="N232" s="101">
        <f t="shared" si="112"/>
        <v>0</v>
      </c>
      <c r="O232" s="142" t="s">
        <v>68</v>
      </c>
    </row>
    <row r="233" spans="1:15" s="78" customFormat="1" ht="15" hidden="1" customHeight="1">
      <c r="A233" s="125"/>
      <c r="B233" s="126"/>
      <c r="C233" s="126"/>
      <c r="D233" s="127"/>
      <c r="E233" s="135"/>
      <c r="F233" s="106" t="str">
        <f t="shared" si="98"/>
        <v/>
      </c>
      <c r="G233" s="150">
        <f t="shared" si="107"/>
        <v>0</v>
      </c>
      <c r="H233" s="106"/>
      <c r="I233" s="101">
        <f t="shared" si="108"/>
        <v>0</v>
      </c>
      <c r="J233" s="101">
        <f t="shared" si="109"/>
        <v>0</v>
      </c>
      <c r="K233" s="101">
        <f t="shared" si="110"/>
        <v>0</v>
      </c>
      <c r="L233" s="101">
        <f t="shared" si="90"/>
        <v>0</v>
      </c>
      <c r="M233" s="101">
        <f t="shared" si="111"/>
        <v>0</v>
      </c>
      <c r="N233" s="101">
        <f t="shared" si="112"/>
        <v>0</v>
      </c>
      <c r="O233" s="142" t="s">
        <v>68</v>
      </c>
    </row>
    <row r="234" spans="1:15" s="78" customFormat="1" ht="15" hidden="1" customHeight="1">
      <c r="A234" s="125"/>
      <c r="B234" s="126"/>
      <c r="C234" s="126"/>
      <c r="D234" s="127"/>
      <c r="E234" s="135"/>
      <c r="F234" s="106" t="str">
        <f t="shared" si="98"/>
        <v/>
      </c>
      <c r="G234" s="150">
        <f t="shared" si="107"/>
        <v>0</v>
      </c>
      <c r="H234" s="106"/>
      <c r="I234" s="101">
        <f t="shared" si="108"/>
        <v>0</v>
      </c>
      <c r="J234" s="101">
        <f t="shared" si="109"/>
        <v>0</v>
      </c>
      <c r="K234" s="101">
        <f t="shared" si="110"/>
        <v>0</v>
      </c>
      <c r="L234" s="101">
        <f t="shared" si="90"/>
        <v>0</v>
      </c>
      <c r="M234" s="101">
        <f t="shared" si="111"/>
        <v>0</v>
      </c>
      <c r="N234" s="101">
        <f t="shared" si="112"/>
        <v>0</v>
      </c>
      <c r="O234" s="142" t="s">
        <v>68</v>
      </c>
    </row>
    <row r="235" spans="1:15" s="78" customFormat="1" ht="15" hidden="1" customHeight="1">
      <c r="A235" s="125"/>
      <c r="B235" s="126"/>
      <c r="C235" s="126"/>
      <c r="D235" s="127"/>
      <c r="E235" s="135"/>
      <c r="F235" s="106" t="str">
        <f t="shared" si="98"/>
        <v/>
      </c>
      <c r="G235" s="150">
        <f t="shared" si="107"/>
        <v>0</v>
      </c>
      <c r="H235" s="106"/>
      <c r="I235" s="101">
        <f t="shared" si="108"/>
        <v>0</v>
      </c>
      <c r="J235" s="101">
        <f t="shared" si="109"/>
        <v>0</v>
      </c>
      <c r="K235" s="101">
        <f t="shared" si="110"/>
        <v>0</v>
      </c>
      <c r="L235" s="101">
        <f t="shared" si="90"/>
        <v>0</v>
      </c>
      <c r="M235" s="101">
        <f t="shared" si="111"/>
        <v>0</v>
      </c>
      <c r="N235" s="101">
        <f t="shared" si="112"/>
        <v>0</v>
      </c>
      <c r="O235" s="142" t="s">
        <v>68</v>
      </c>
    </row>
    <row r="236" spans="1:15" s="78" customFormat="1" ht="15" hidden="1" customHeight="1">
      <c r="A236" s="122"/>
      <c r="B236" s="123"/>
      <c r="C236" s="123"/>
      <c r="D236" s="124"/>
      <c r="E236" s="135"/>
      <c r="F236" s="106" t="str">
        <f t="shared" si="98"/>
        <v/>
      </c>
      <c r="G236" s="150">
        <f t="shared" si="107"/>
        <v>0</v>
      </c>
      <c r="H236" s="106"/>
      <c r="I236" s="101">
        <f t="shared" si="108"/>
        <v>0</v>
      </c>
      <c r="J236" s="101">
        <f t="shared" si="109"/>
        <v>0</v>
      </c>
      <c r="K236" s="101">
        <f t="shared" si="110"/>
        <v>0</v>
      </c>
      <c r="L236" s="101">
        <f t="shared" si="90"/>
        <v>0</v>
      </c>
      <c r="M236" s="101">
        <f t="shared" si="111"/>
        <v>0</v>
      </c>
      <c r="N236" s="101">
        <f t="shared" si="112"/>
        <v>0</v>
      </c>
      <c r="O236" s="142" t="s">
        <v>68</v>
      </c>
    </row>
    <row r="237" spans="1:15" s="78" customFormat="1" ht="15" hidden="1" customHeight="1">
      <c r="A237" s="125"/>
      <c r="B237" s="126"/>
      <c r="C237" s="126"/>
      <c r="D237" s="127"/>
      <c r="E237" s="135"/>
      <c r="F237" s="106" t="str">
        <f t="shared" si="98"/>
        <v/>
      </c>
      <c r="G237" s="150">
        <f t="shared" si="107"/>
        <v>0</v>
      </c>
      <c r="H237" s="106"/>
      <c r="I237" s="101">
        <f t="shared" si="108"/>
        <v>0</v>
      </c>
      <c r="J237" s="101">
        <f t="shared" si="109"/>
        <v>0</v>
      </c>
      <c r="K237" s="101">
        <f t="shared" si="110"/>
        <v>0</v>
      </c>
      <c r="L237" s="101">
        <f t="shared" si="90"/>
        <v>0</v>
      </c>
      <c r="M237" s="101">
        <f t="shared" si="111"/>
        <v>0</v>
      </c>
      <c r="N237" s="101">
        <f t="shared" si="112"/>
        <v>0</v>
      </c>
      <c r="O237" s="142" t="s">
        <v>68</v>
      </c>
    </row>
    <row r="238" spans="1:15" s="78" customFormat="1" ht="15" hidden="1" customHeight="1">
      <c r="A238" s="103"/>
      <c r="B238" s="104"/>
      <c r="C238" s="104"/>
      <c r="D238" s="105"/>
      <c r="E238" s="136"/>
      <c r="F238" s="110" t="str">
        <f t="shared" si="98"/>
        <v/>
      </c>
      <c r="G238" s="160">
        <f t="shared" si="107"/>
        <v>0</v>
      </c>
      <c r="H238" s="110"/>
      <c r="I238" s="159">
        <f t="shared" si="108"/>
        <v>0</v>
      </c>
      <c r="J238" s="159">
        <f t="shared" si="109"/>
        <v>0</v>
      </c>
      <c r="K238" s="159">
        <f t="shared" si="110"/>
        <v>0</v>
      </c>
      <c r="L238" s="159">
        <f t="shared" si="90"/>
        <v>0</v>
      </c>
      <c r="M238" s="159">
        <f t="shared" si="111"/>
        <v>0</v>
      </c>
      <c r="N238" s="159">
        <f t="shared" si="112"/>
        <v>0</v>
      </c>
      <c r="O238" s="146" t="s">
        <v>68</v>
      </c>
    </row>
    <row r="239" spans="1:15" s="78" customFormat="1" ht="20.100000000000001" hidden="1" customHeight="1">
      <c r="A239" s="114"/>
      <c r="B239" s="115"/>
      <c r="C239" s="115"/>
      <c r="D239" s="116"/>
      <c r="E239" s="118"/>
      <c r="F239" s="118" t="str">
        <f t="shared" si="98"/>
        <v/>
      </c>
      <c r="G239" s="119">
        <f>SUM(G228:G236)</f>
        <v>0</v>
      </c>
      <c r="H239" s="118"/>
      <c r="I239" s="129">
        <f t="shared" ref="I239:N239" si="113">SUM(I228:I236)</f>
        <v>0</v>
      </c>
      <c r="J239" s="129">
        <f t="shared" si="113"/>
        <v>0</v>
      </c>
      <c r="K239" s="129">
        <f t="shared" si="113"/>
        <v>0</v>
      </c>
      <c r="L239" s="129">
        <f t="shared" si="90"/>
        <v>0</v>
      </c>
      <c r="M239" s="129">
        <f t="shared" si="113"/>
        <v>0</v>
      </c>
      <c r="N239" s="129">
        <f t="shared" si="113"/>
        <v>0</v>
      </c>
      <c r="O239" s="130"/>
    </row>
    <row r="240" spans="1:15" s="78" customFormat="1" ht="15" customHeight="1">
      <c r="A240" s="137" t="s">
        <v>46</v>
      </c>
      <c r="B240" s="138"/>
      <c r="C240" s="138"/>
      <c r="D240" s="139"/>
      <c r="E240" s="98" t="s">
        <v>89</v>
      </c>
      <c r="F240" s="98" t="str">
        <f t="shared" si="98"/>
        <v>TEMBILAHAN</v>
      </c>
      <c r="G240" s="99">
        <f t="shared" ref="G240:G255" si="114">COUNTIFS($E$6:$E$7,E240,$O$6:$O$7,O240)</f>
        <v>1</v>
      </c>
      <c r="H240" s="100"/>
      <c r="I240" s="101">
        <f t="shared" ref="I240:I255" si="115">SUMIFS($I$6:$I$7,$E$6:$E$7,E240,$O$6:$O$7,O240)</f>
        <v>5940</v>
      </c>
      <c r="J240" s="101">
        <f t="shared" ref="J240:J255" si="116">SUMIFS($J$6:$J$7,$E$6:$E$7,E240,$O$6:$O$7,O240)</f>
        <v>3890</v>
      </c>
      <c r="K240" s="101">
        <f t="shared" ref="K240:K255" si="117">SUMIFS($K$6:$K$7,$E$6:$E$7,E240,$O$6:$O$7,O240)</f>
        <v>2050</v>
      </c>
      <c r="L240" s="101">
        <f t="shared" si="90"/>
        <v>6</v>
      </c>
      <c r="M240" s="101">
        <f t="shared" ref="M240:M255" si="118">SUMIFS($M$6:$M$7,$E$6:$E$7,E240,$O$6:$O$7,O240)</f>
        <v>123</v>
      </c>
      <c r="N240" s="101">
        <f t="shared" ref="N240:N255" si="119">SUMIFS($N$6:$N$7,$E$6:$E$7,E240,$O$6:$O$7,O240)</f>
        <v>1927</v>
      </c>
      <c r="O240" s="134" t="s">
        <v>69</v>
      </c>
    </row>
    <row r="241" spans="1:15" s="78" customFormat="1" ht="15" customHeight="1">
      <c r="A241" s="140"/>
      <c r="B241" s="74"/>
      <c r="C241" s="74"/>
      <c r="D241" s="141"/>
      <c r="E241" s="106" t="s">
        <v>92</v>
      </c>
      <c r="F241" s="106" t="str">
        <f t="shared" si="98"/>
        <v>TEMBILAHAN</v>
      </c>
      <c r="G241" s="107">
        <f t="shared" si="114"/>
        <v>1</v>
      </c>
      <c r="H241" s="106"/>
      <c r="I241" s="108">
        <f t="shared" si="115"/>
        <v>7930</v>
      </c>
      <c r="J241" s="108">
        <f t="shared" si="116"/>
        <v>3940</v>
      </c>
      <c r="K241" s="108">
        <f t="shared" si="117"/>
        <v>3990</v>
      </c>
      <c r="L241" s="108">
        <f t="shared" si="90"/>
        <v>6</v>
      </c>
      <c r="M241" s="108">
        <f t="shared" si="118"/>
        <v>239.39999999999998</v>
      </c>
      <c r="N241" s="108">
        <f t="shared" si="119"/>
        <v>3750.6</v>
      </c>
      <c r="O241" s="142" t="s">
        <v>69</v>
      </c>
    </row>
    <row r="242" spans="1:15" s="78" customFormat="1" ht="15" hidden="1" customHeight="1">
      <c r="A242" s="140"/>
      <c r="B242" s="74"/>
      <c r="C242" s="74"/>
      <c r="D242" s="141"/>
      <c r="E242" s="106"/>
      <c r="F242" s="106" t="str">
        <f t="shared" si="98"/>
        <v/>
      </c>
      <c r="G242" s="107">
        <f t="shared" si="114"/>
        <v>0</v>
      </c>
      <c r="H242" s="106"/>
      <c r="I242" s="108">
        <f t="shared" si="115"/>
        <v>0</v>
      </c>
      <c r="J242" s="108">
        <f t="shared" si="116"/>
        <v>0</v>
      </c>
      <c r="K242" s="108">
        <f t="shared" si="117"/>
        <v>0</v>
      </c>
      <c r="L242" s="108">
        <f t="shared" si="90"/>
        <v>0</v>
      </c>
      <c r="M242" s="108">
        <f t="shared" si="118"/>
        <v>0</v>
      </c>
      <c r="N242" s="108">
        <f t="shared" si="119"/>
        <v>0</v>
      </c>
      <c r="O242" s="142" t="s">
        <v>69</v>
      </c>
    </row>
    <row r="243" spans="1:15" s="78" customFormat="1" ht="15" hidden="1" customHeight="1">
      <c r="A243" s="140"/>
      <c r="B243" s="74"/>
      <c r="C243" s="74"/>
      <c r="D243" s="141"/>
      <c r="E243" s="106"/>
      <c r="F243" s="106" t="str">
        <f t="shared" si="98"/>
        <v/>
      </c>
      <c r="G243" s="107">
        <f t="shared" si="114"/>
        <v>0</v>
      </c>
      <c r="H243" s="106"/>
      <c r="I243" s="108">
        <f t="shared" si="115"/>
        <v>0</v>
      </c>
      <c r="J243" s="108">
        <f t="shared" si="116"/>
        <v>0</v>
      </c>
      <c r="K243" s="108">
        <f t="shared" si="117"/>
        <v>0</v>
      </c>
      <c r="L243" s="108">
        <f t="shared" si="90"/>
        <v>0</v>
      </c>
      <c r="M243" s="108">
        <f t="shared" si="118"/>
        <v>0</v>
      </c>
      <c r="N243" s="108">
        <f t="shared" si="119"/>
        <v>0</v>
      </c>
      <c r="O243" s="142" t="s">
        <v>69</v>
      </c>
    </row>
    <row r="244" spans="1:15" s="78" customFormat="1" ht="15" hidden="1" customHeight="1">
      <c r="A244" s="140"/>
      <c r="B244" s="74"/>
      <c r="C244" s="74"/>
      <c r="D244" s="141"/>
      <c r="E244" s="106"/>
      <c r="F244" s="106" t="str">
        <f t="shared" si="98"/>
        <v/>
      </c>
      <c r="G244" s="107">
        <f t="shared" si="114"/>
        <v>0</v>
      </c>
      <c r="H244" s="106"/>
      <c r="I244" s="108">
        <f t="shared" si="115"/>
        <v>0</v>
      </c>
      <c r="J244" s="108">
        <f t="shared" si="116"/>
        <v>0</v>
      </c>
      <c r="K244" s="108">
        <f t="shared" si="117"/>
        <v>0</v>
      </c>
      <c r="L244" s="108">
        <f t="shared" si="90"/>
        <v>0</v>
      </c>
      <c r="M244" s="108">
        <f t="shared" si="118"/>
        <v>0</v>
      </c>
      <c r="N244" s="108">
        <f t="shared" si="119"/>
        <v>0</v>
      </c>
      <c r="O244" s="142" t="s">
        <v>69</v>
      </c>
    </row>
    <row r="245" spans="1:15" s="78" customFormat="1" ht="15" hidden="1" customHeight="1">
      <c r="A245" s="140"/>
      <c r="B245" s="74"/>
      <c r="C245" s="74"/>
      <c r="D245" s="141"/>
      <c r="E245" s="106"/>
      <c r="F245" s="106" t="str">
        <f t="shared" si="98"/>
        <v/>
      </c>
      <c r="G245" s="107">
        <f t="shared" si="114"/>
        <v>0</v>
      </c>
      <c r="H245" s="106"/>
      <c r="I245" s="108">
        <f t="shared" si="115"/>
        <v>0</v>
      </c>
      <c r="J245" s="108">
        <f t="shared" si="116"/>
        <v>0</v>
      </c>
      <c r="K245" s="108">
        <f t="shared" si="117"/>
        <v>0</v>
      </c>
      <c r="L245" s="108">
        <f t="shared" si="90"/>
        <v>0</v>
      </c>
      <c r="M245" s="108">
        <f t="shared" si="118"/>
        <v>0</v>
      </c>
      <c r="N245" s="108">
        <f t="shared" si="119"/>
        <v>0</v>
      </c>
      <c r="O245" s="142" t="s">
        <v>69</v>
      </c>
    </row>
    <row r="246" spans="1:15" s="78" customFormat="1" ht="15" hidden="1" customHeight="1">
      <c r="A246" s="140"/>
      <c r="B246" s="74"/>
      <c r="C246" s="74"/>
      <c r="D246" s="141"/>
      <c r="E246" s="106"/>
      <c r="F246" s="106" t="str">
        <f t="shared" si="98"/>
        <v/>
      </c>
      <c r="G246" s="107">
        <f t="shared" si="114"/>
        <v>0</v>
      </c>
      <c r="H246" s="106"/>
      <c r="I246" s="108">
        <f t="shared" si="115"/>
        <v>0</v>
      </c>
      <c r="J246" s="108">
        <f t="shared" si="116"/>
        <v>0</v>
      </c>
      <c r="K246" s="108">
        <f t="shared" si="117"/>
        <v>0</v>
      </c>
      <c r="L246" s="108">
        <f t="shared" si="90"/>
        <v>0</v>
      </c>
      <c r="M246" s="108">
        <f t="shared" si="118"/>
        <v>0</v>
      </c>
      <c r="N246" s="108">
        <f t="shared" si="119"/>
        <v>0</v>
      </c>
      <c r="O246" s="142" t="s">
        <v>69</v>
      </c>
    </row>
    <row r="247" spans="1:15" s="78" customFormat="1" ht="15" hidden="1" customHeight="1">
      <c r="A247" s="140"/>
      <c r="B247" s="74"/>
      <c r="C247" s="74"/>
      <c r="D247" s="141"/>
      <c r="E247" s="106"/>
      <c r="F247" s="106" t="str">
        <f t="shared" si="98"/>
        <v/>
      </c>
      <c r="G247" s="107">
        <f t="shared" si="114"/>
        <v>0</v>
      </c>
      <c r="H247" s="106"/>
      <c r="I247" s="108">
        <f t="shared" si="115"/>
        <v>0</v>
      </c>
      <c r="J247" s="108">
        <f t="shared" si="116"/>
        <v>0</v>
      </c>
      <c r="K247" s="108">
        <f t="shared" si="117"/>
        <v>0</v>
      </c>
      <c r="L247" s="108">
        <f t="shared" si="90"/>
        <v>0</v>
      </c>
      <c r="M247" s="108">
        <f t="shared" si="118"/>
        <v>0</v>
      </c>
      <c r="N247" s="108">
        <f t="shared" si="119"/>
        <v>0</v>
      </c>
      <c r="O247" s="142" t="s">
        <v>69</v>
      </c>
    </row>
    <row r="248" spans="1:15" s="78" customFormat="1" ht="15" hidden="1" customHeight="1">
      <c r="A248" s="140"/>
      <c r="B248" s="74"/>
      <c r="C248" s="74"/>
      <c r="D248" s="141"/>
      <c r="E248" s="106"/>
      <c r="F248" s="106" t="str">
        <f t="shared" si="98"/>
        <v/>
      </c>
      <c r="G248" s="107">
        <f t="shared" si="114"/>
        <v>0</v>
      </c>
      <c r="H248" s="106"/>
      <c r="I248" s="108">
        <f t="shared" si="115"/>
        <v>0</v>
      </c>
      <c r="J248" s="108">
        <f t="shared" si="116"/>
        <v>0</v>
      </c>
      <c r="K248" s="108">
        <f t="shared" si="117"/>
        <v>0</v>
      </c>
      <c r="L248" s="108">
        <f t="shared" si="90"/>
        <v>0</v>
      </c>
      <c r="M248" s="108">
        <f t="shared" si="118"/>
        <v>0</v>
      </c>
      <c r="N248" s="108">
        <f t="shared" si="119"/>
        <v>0</v>
      </c>
      <c r="O248" s="142" t="s">
        <v>69</v>
      </c>
    </row>
    <row r="249" spans="1:15" s="78" customFormat="1" ht="15" hidden="1" customHeight="1">
      <c r="A249" s="140"/>
      <c r="B249" s="74"/>
      <c r="C249" s="74"/>
      <c r="D249" s="141"/>
      <c r="E249" s="106"/>
      <c r="F249" s="106" t="str">
        <f t="shared" si="98"/>
        <v/>
      </c>
      <c r="G249" s="107">
        <f t="shared" si="114"/>
        <v>0</v>
      </c>
      <c r="H249" s="106"/>
      <c r="I249" s="108">
        <f t="shared" si="115"/>
        <v>0</v>
      </c>
      <c r="J249" s="108">
        <f t="shared" si="116"/>
        <v>0</v>
      </c>
      <c r="K249" s="108">
        <f t="shared" si="117"/>
        <v>0</v>
      </c>
      <c r="L249" s="108">
        <f t="shared" si="90"/>
        <v>0</v>
      </c>
      <c r="M249" s="108">
        <f t="shared" si="118"/>
        <v>0</v>
      </c>
      <c r="N249" s="108">
        <f t="shared" si="119"/>
        <v>0</v>
      </c>
      <c r="O249" s="142" t="s">
        <v>69</v>
      </c>
    </row>
    <row r="250" spans="1:15" s="78" customFormat="1" ht="15" hidden="1" customHeight="1">
      <c r="A250" s="140"/>
      <c r="B250" s="74"/>
      <c r="C250" s="74"/>
      <c r="D250" s="141"/>
      <c r="E250" s="106"/>
      <c r="F250" s="106" t="str">
        <f t="shared" si="98"/>
        <v/>
      </c>
      <c r="G250" s="107">
        <f t="shared" si="114"/>
        <v>0</v>
      </c>
      <c r="H250" s="106"/>
      <c r="I250" s="108">
        <f t="shared" si="115"/>
        <v>0</v>
      </c>
      <c r="J250" s="108">
        <f t="shared" si="116"/>
        <v>0</v>
      </c>
      <c r="K250" s="108">
        <f t="shared" si="117"/>
        <v>0</v>
      </c>
      <c r="L250" s="108">
        <f t="shared" si="90"/>
        <v>0</v>
      </c>
      <c r="M250" s="108">
        <f t="shared" si="118"/>
        <v>0</v>
      </c>
      <c r="N250" s="108">
        <f t="shared" si="119"/>
        <v>0</v>
      </c>
      <c r="O250" s="142" t="s">
        <v>69</v>
      </c>
    </row>
    <row r="251" spans="1:15" s="78" customFormat="1" ht="15" hidden="1" customHeight="1">
      <c r="A251" s="140"/>
      <c r="B251" s="74"/>
      <c r="C251" s="74"/>
      <c r="D251" s="141"/>
      <c r="E251" s="106"/>
      <c r="F251" s="106" t="str">
        <f t="shared" si="98"/>
        <v/>
      </c>
      <c r="G251" s="107">
        <f t="shared" si="114"/>
        <v>0</v>
      </c>
      <c r="H251" s="106"/>
      <c r="I251" s="108">
        <f t="shared" si="115"/>
        <v>0</v>
      </c>
      <c r="J251" s="108">
        <f t="shared" si="116"/>
        <v>0</v>
      </c>
      <c r="K251" s="108">
        <f t="shared" si="117"/>
        <v>0</v>
      </c>
      <c r="L251" s="108">
        <f t="shared" ref="L251:L329" si="120">IFERROR(M251/K251%,0)</f>
        <v>0</v>
      </c>
      <c r="M251" s="108">
        <f t="shared" si="118"/>
        <v>0</v>
      </c>
      <c r="N251" s="108">
        <f t="shared" si="119"/>
        <v>0</v>
      </c>
      <c r="O251" s="142" t="s">
        <v>69</v>
      </c>
    </row>
    <row r="252" spans="1:15" s="78" customFormat="1" ht="15" hidden="1" customHeight="1">
      <c r="A252" s="140"/>
      <c r="B252" s="74"/>
      <c r="C252" s="74"/>
      <c r="D252" s="141"/>
      <c r="E252" s="106"/>
      <c r="F252" s="106" t="str">
        <f t="shared" si="98"/>
        <v/>
      </c>
      <c r="G252" s="107">
        <f t="shared" si="114"/>
        <v>0</v>
      </c>
      <c r="H252" s="106"/>
      <c r="I252" s="108">
        <f t="shared" si="115"/>
        <v>0</v>
      </c>
      <c r="J252" s="108">
        <f t="shared" si="116"/>
        <v>0</v>
      </c>
      <c r="K252" s="108">
        <f t="shared" si="117"/>
        <v>0</v>
      </c>
      <c r="L252" s="108">
        <f t="shared" si="120"/>
        <v>0</v>
      </c>
      <c r="M252" s="108">
        <f t="shared" si="118"/>
        <v>0</v>
      </c>
      <c r="N252" s="108">
        <f t="shared" si="119"/>
        <v>0</v>
      </c>
      <c r="O252" s="142" t="s">
        <v>69</v>
      </c>
    </row>
    <row r="253" spans="1:15" s="78" customFormat="1" ht="15" hidden="1" customHeight="1">
      <c r="A253" s="140"/>
      <c r="B253" s="74"/>
      <c r="C253" s="74"/>
      <c r="D253" s="141"/>
      <c r="E253" s="106"/>
      <c r="F253" s="106" t="str">
        <f t="shared" si="98"/>
        <v/>
      </c>
      <c r="G253" s="107">
        <f t="shared" si="114"/>
        <v>0</v>
      </c>
      <c r="H253" s="106"/>
      <c r="I253" s="108">
        <f t="shared" si="115"/>
        <v>0</v>
      </c>
      <c r="J253" s="108">
        <f t="shared" si="116"/>
        <v>0</v>
      </c>
      <c r="K253" s="108">
        <f t="shared" si="117"/>
        <v>0</v>
      </c>
      <c r="L253" s="108">
        <f t="shared" si="120"/>
        <v>0</v>
      </c>
      <c r="M253" s="108">
        <f t="shared" si="118"/>
        <v>0</v>
      </c>
      <c r="N253" s="108">
        <f t="shared" si="119"/>
        <v>0</v>
      </c>
      <c r="O253" s="142" t="s">
        <v>69</v>
      </c>
    </row>
    <row r="254" spans="1:15" s="78" customFormat="1" ht="15" hidden="1" customHeight="1">
      <c r="A254" s="140"/>
      <c r="B254" s="74"/>
      <c r="C254" s="74"/>
      <c r="D254" s="141"/>
      <c r="E254" s="106"/>
      <c r="F254" s="106" t="str">
        <f t="shared" si="98"/>
        <v/>
      </c>
      <c r="G254" s="107">
        <f t="shared" si="114"/>
        <v>0</v>
      </c>
      <c r="H254" s="106"/>
      <c r="I254" s="108">
        <f t="shared" si="115"/>
        <v>0</v>
      </c>
      <c r="J254" s="108">
        <f t="shared" si="116"/>
        <v>0</v>
      </c>
      <c r="K254" s="108">
        <f t="shared" si="117"/>
        <v>0</v>
      </c>
      <c r="L254" s="108">
        <f t="shared" si="120"/>
        <v>0</v>
      </c>
      <c r="M254" s="108">
        <f t="shared" si="118"/>
        <v>0</v>
      </c>
      <c r="N254" s="108">
        <f t="shared" si="119"/>
        <v>0</v>
      </c>
      <c r="O254" s="142" t="s">
        <v>69</v>
      </c>
    </row>
    <row r="255" spans="1:15" s="78" customFormat="1" ht="15" hidden="1" customHeight="1">
      <c r="A255" s="143"/>
      <c r="B255" s="144"/>
      <c r="C255" s="144"/>
      <c r="D255" s="145"/>
      <c r="E255" s="110"/>
      <c r="F255" s="110" t="str">
        <f t="shared" si="98"/>
        <v/>
      </c>
      <c r="G255" s="111">
        <f t="shared" si="114"/>
        <v>0</v>
      </c>
      <c r="H255" s="110"/>
      <c r="I255" s="112">
        <f t="shared" si="115"/>
        <v>0</v>
      </c>
      <c r="J255" s="112">
        <f t="shared" si="116"/>
        <v>0</v>
      </c>
      <c r="K255" s="112">
        <f t="shared" si="117"/>
        <v>0</v>
      </c>
      <c r="L255" s="112">
        <f t="shared" si="120"/>
        <v>0</v>
      </c>
      <c r="M255" s="112">
        <f t="shared" si="118"/>
        <v>0</v>
      </c>
      <c r="N255" s="112">
        <f t="shared" si="119"/>
        <v>0</v>
      </c>
      <c r="O255" s="146" t="s">
        <v>69</v>
      </c>
    </row>
    <row r="256" spans="1:15" s="78" customFormat="1" ht="20.100000000000001" customHeight="1">
      <c r="A256" s="114"/>
      <c r="B256" s="115"/>
      <c r="C256" s="115"/>
      <c r="D256" s="116"/>
      <c r="E256" s="161"/>
      <c r="F256" s="118" t="str">
        <f t="shared" si="98"/>
        <v/>
      </c>
      <c r="G256" s="119">
        <f>SUM(G240:G255)</f>
        <v>2</v>
      </c>
      <c r="H256" s="118"/>
      <c r="I256" s="129">
        <f t="shared" ref="I256:N256" si="121">SUM(I240:I255)</f>
        <v>13870</v>
      </c>
      <c r="J256" s="129">
        <f t="shared" si="121"/>
        <v>7830</v>
      </c>
      <c r="K256" s="129">
        <f t="shared" si="121"/>
        <v>6040</v>
      </c>
      <c r="L256" s="129">
        <f t="shared" si="120"/>
        <v>6</v>
      </c>
      <c r="M256" s="129">
        <f t="shared" si="121"/>
        <v>362.4</v>
      </c>
      <c r="N256" s="129">
        <f t="shared" si="121"/>
        <v>5677.6</v>
      </c>
      <c r="O256" s="121"/>
    </row>
    <row r="257" spans="1:15" s="78" customFormat="1" ht="15" hidden="1" customHeight="1">
      <c r="A257" s="147" t="s">
        <v>47</v>
      </c>
      <c r="B257" s="148"/>
      <c r="C257" s="148"/>
      <c r="D257" s="149"/>
      <c r="E257" s="98"/>
      <c r="F257" s="98" t="str">
        <f t="shared" si="98"/>
        <v/>
      </c>
      <c r="G257" s="99">
        <f t="shared" ref="G257:G279" si="122">COUNTIFS($E$6:$E$7,E257,$O$6:$O$7,O257)</f>
        <v>0</v>
      </c>
      <c r="H257" s="100"/>
      <c r="I257" s="101">
        <f t="shared" ref="I257:I279" si="123">SUMIFS($I$6:$I$7,$E$6:$E$7,E257,$O$6:$O$7,O257)</f>
        <v>0</v>
      </c>
      <c r="J257" s="101">
        <f t="shared" ref="J257:J279" si="124">SUMIFS($J$6:$J$7,$E$6:$E$7,E257,$O$6:$O$7,O257)</f>
        <v>0</v>
      </c>
      <c r="K257" s="101">
        <f t="shared" ref="K257:K279" si="125">SUMIFS($K$6:$K$7,$E$6:$E$7,E257,$O$6:$O$7,O257)</f>
        <v>0</v>
      </c>
      <c r="L257" s="101">
        <f t="shared" si="120"/>
        <v>0</v>
      </c>
      <c r="M257" s="101">
        <f t="shared" ref="M257:M279" si="126">SUMIFS($M$6:$M$7,$E$6:$E$7,E257,$O$6:$O$7,O257)</f>
        <v>0</v>
      </c>
      <c r="N257" s="101">
        <f t="shared" ref="N257:N279" si="127">SUMIFS($N$6:$N$7,$E$6:$E$7,E257,$O$6:$O$7,O257)</f>
        <v>0</v>
      </c>
      <c r="O257" s="134" t="s">
        <v>70</v>
      </c>
    </row>
    <row r="258" spans="1:15" s="78" customFormat="1" ht="14.25" hidden="1" customHeight="1">
      <c r="A258" s="125"/>
      <c r="B258" s="126"/>
      <c r="C258" s="126"/>
      <c r="D258" s="127"/>
      <c r="E258" s="106"/>
      <c r="F258" s="106" t="str">
        <f t="shared" si="98"/>
        <v/>
      </c>
      <c r="G258" s="107">
        <f t="shared" si="122"/>
        <v>0</v>
      </c>
      <c r="H258" s="106"/>
      <c r="I258" s="108">
        <f t="shared" si="123"/>
        <v>0</v>
      </c>
      <c r="J258" s="108">
        <f t="shared" si="124"/>
        <v>0</v>
      </c>
      <c r="K258" s="108">
        <f t="shared" si="125"/>
        <v>0</v>
      </c>
      <c r="L258" s="108">
        <f t="shared" si="120"/>
        <v>0</v>
      </c>
      <c r="M258" s="108">
        <f t="shared" si="126"/>
        <v>0</v>
      </c>
      <c r="N258" s="108">
        <f t="shared" si="127"/>
        <v>0</v>
      </c>
      <c r="O258" s="109" t="s">
        <v>70</v>
      </c>
    </row>
    <row r="259" spans="1:15" s="78" customFormat="1" ht="14.25" hidden="1" customHeight="1">
      <c r="A259" s="125"/>
      <c r="B259" s="126"/>
      <c r="C259" s="126"/>
      <c r="D259" s="127"/>
      <c r="E259" s="106"/>
      <c r="F259" s="106" t="str">
        <f t="shared" si="98"/>
        <v/>
      </c>
      <c r="G259" s="107">
        <f t="shared" si="122"/>
        <v>0</v>
      </c>
      <c r="H259" s="106"/>
      <c r="I259" s="108">
        <f t="shared" si="123"/>
        <v>0</v>
      </c>
      <c r="J259" s="108">
        <f t="shared" si="124"/>
        <v>0</v>
      </c>
      <c r="K259" s="108">
        <f t="shared" si="125"/>
        <v>0</v>
      </c>
      <c r="L259" s="108">
        <f t="shared" si="120"/>
        <v>0</v>
      </c>
      <c r="M259" s="108">
        <f t="shared" si="126"/>
        <v>0</v>
      </c>
      <c r="N259" s="108">
        <f t="shared" si="127"/>
        <v>0</v>
      </c>
      <c r="O259" s="109" t="s">
        <v>70</v>
      </c>
    </row>
    <row r="260" spans="1:15" s="78" customFormat="1" ht="14.25" hidden="1" customHeight="1">
      <c r="A260" s="125"/>
      <c r="B260" s="126"/>
      <c r="C260" s="126"/>
      <c r="D260" s="127"/>
      <c r="E260" s="106"/>
      <c r="F260" s="106" t="str">
        <f t="shared" si="98"/>
        <v/>
      </c>
      <c r="G260" s="107">
        <f t="shared" si="122"/>
        <v>0</v>
      </c>
      <c r="H260" s="106"/>
      <c r="I260" s="108">
        <f t="shared" si="123"/>
        <v>0</v>
      </c>
      <c r="J260" s="108">
        <f t="shared" si="124"/>
        <v>0</v>
      </c>
      <c r="K260" s="108">
        <f t="shared" si="125"/>
        <v>0</v>
      </c>
      <c r="L260" s="108">
        <f t="shared" si="120"/>
        <v>0</v>
      </c>
      <c r="M260" s="108">
        <f t="shared" si="126"/>
        <v>0</v>
      </c>
      <c r="N260" s="108">
        <f t="shared" si="127"/>
        <v>0</v>
      </c>
      <c r="O260" s="109" t="s">
        <v>70</v>
      </c>
    </row>
    <row r="261" spans="1:15" s="78" customFormat="1" ht="14.25" hidden="1" customHeight="1">
      <c r="A261" s="125"/>
      <c r="B261" s="126"/>
      <c r="C261" s="126"/>
      <c r="D261" s="127"/>
      <c r="E261" s="106"/>
      <c r="F261" s="106" t="str">
        <f t="shared" si="98"/>
        <v/>
      </c>
      <c r="G261" s="107">
        <f t="shared" si="122"/>
        <v>0</v>
      </c>
      <c r="H261" s="106"/>
      <c r="I261" s="108">
        <f t="shared" si="123"/>
        <v>0</v>
      </c>
      <c r="J261" s="108">
        <f t="shared" si="124"/>
        <v>0</v>
      </c>
      <c r="K261" s="108">
        <f t="shared" si="125"/>
        <v>0</v>
      </c>
      <c r="L261" s="108">
        <f t="shared" si="120"/>
        <v>0</v>
      </c>
      <c r="M261" s="108">
        <f t="shared" si="126"/>
        <v>0</v>
      </c>
      <c r="N261" s="108">
        <f t="shared" si="127"/>
        <v>0</v>
      </c>
      <c r="O261" s="109" t="s">
        <v>70</v>
      </c>
    </row>
    <row r="262" spans="1:15" s="78" customFormat="1" ht="14.25" hidden="1" customHeight="1">
      <c r="A262" s="125"/>
      <c r="B262" s="126"/>
      <c r="C262" s="126"/>
      <c r="D262" s="127"/>
      <c r="E262" s="106"/>
      <c r="F262" s="106" t="str">
        <f t="shared" si="98"/>
        <v/>
      </c>
      <c r="G262" s="107">
        <f t="shared" si="122"/>
        <v>0</v>
      </c>
      <c r="H262" s="106"/>
      <c r="I262" s="108">
        <f t="shared" si="123"/>
        <v>0</v>
      </c>
      <c r="J262" s="108">
        <f t="shared" si="124"/>
        <v>0</v>
      </c>
      <c r="K262" s="108">
        <f t="shared" si="125"/>
        <v>0</v>
      </c>
      <c r="L262" s="108">
        <f t="shared" si="120"/>
        <v>0</v>
      </c>
      <c r="M262" s="108">
        <f t="shared" si="126"/>
        <v>0</v>
      </c>
      <c r="N262" s="108">
        <f t="shared" si="127"/>
        <v>0</v>
      </c>
      <c r="O262" s="109" t="s">
        <v>70</v>
      </c>
    </row>
    <row r="263" spans="1:15" s="78" customFormat="1" ht="14.25" hidden="1" customHeight="1">
      <c r="A263" s="125"/>
      <c r="B263" s="126"/>
      <c r="C263" s="126"/>
      <c r="D263" s="127"/>
      <c r="E263" s="106"/>
      <c r="F263" s="106" t="str">
        <f t="shared" si="98"/>
        <v/>
      </c>
      <c r="G263" s="107">
        <f t="shared" si="122"/>
        <v>0</v>
      </c>
      <c r="H263" s="106"/>
      <c r="I263" s="108">
        <f t="shared" si="123"/>
        <v>0</v>
      </c>
      <c r="J263" s="108">
        <f t="shared" si="124"/>
        <v>0</v>
      </c>
      <c r="K263" s="108">
        <f t="shared" si="125"/>
        <v>0</v>
      </c>
      <c r="L263" s="108">
        <f t="shared" si="120"/>
        <v>0</v>
      </c>
      <c r="M263" s="108">
        <f t="shared" si="126"/>
        <v>0</v>
      </c>
      <c r="N263" s="108">
        <f t="shared" si="127"/>
        <v>0</v>
      </c>
      <c r="O263" s="109" t="s">
        <v>70</v>
      </c>
    </row>
    <row r="264" spans="1:15" s="78" customFormat="1" ht="14.25" hidden="1" customHeight="1">
      <c r="A264" s="125"/>
      <c r="B264" s="126"/>
      <c r="C264" s="126"/>
      <c r="D264" s="127"/>
      <c r="E264" s="106"/>
      <c r="F264" s="106" t="str">
        <f t="shared" ref="F264:F327" si="128">IFERROR(VLOOKUP(E264,$E$6:$H$7,4,0),"")</f>
        <v/>
      </c>
      <c r="G264" s="107">
        <f t="shared" si="122"/>
        <v>0</v>
      </c>
      <c r="H264" s="106"/>
      <c r="I264" s="108">
        <f t="shared" si="123"/>
        <v>0</v>
      </c>
      <c r="J264" s="108">
        <f t="shared" si="124"/>
        <v>0</v>
      </c>
      <c r="K264" s="108">
        <f t="shared" si="125"/>
        <v>0</v>
      </c>
      <c r="L264" s="108">
        <f t="shared" si="120"/>
        <v>0</v>
      </c>
      <c r="M264" s="108">
        <f t="shared" si="126"/>
        <v>0</v>
      </c>
      <c r="N264" s="108">
        <f t="shared" si="127"/>
        <v>0</v>
      </c>
      <c r="O264" s="109" t="s">
        <v>70</v>
      </c>
    </row>
    <row r="265" spans="1:15" s="78" customFormat="1" ht="14.25" hidden="1" customHeight="1">
      <c r="A265" s="125"/>
      <c r="B265" s="126"/>
      <c r="C265" s="126"/>
      <c r="D265" s="127"/>
      <c r="E265" s="106"/>
      <c r="F265" s="106" t="str">
        <f t="shared" si="128"/>
        <v/>
      </c>
      <c r="G265" s="107">
        <f t="shared" si="122"/>
        <v>0</v>
      </c>
      <c r="H265" s="106"/>
      <c r="I265" s="108">
        <f t="shared" si="123"/>
        <v>0</v>
      </c>
      <c r="J265" s="108">
        <f t="shared" si="124"/>
        <v>0</v>
      </c>
      <c r="K265" s="108">
        <f t="shared" si="125"/>
        <v>0</v>
      </c>
      <c r="L265" s="108">
        <f t="shared" si="120"/>
        <v>0</v>
      </c>
      <c r="M265" s="108">
        <f t="shared" si="126"/>
        <v>0</v>
      </c>
      <c r="N265" s="108">
        <f t="shared" si="127"/>
        <v>0</v>
      </c>
      <c r="O265" s="109" t="s">
        <v>70</v>
      </c>
    </row>
    <row r="266" spans="1:15" s="78" customFormat="1" ht="14.25" hidden="1" customHeight="1">
      <c r="A266" s="125"/>
      <c r="B266" s="126"/>
      <c r="C266" s="126"/>
      <c r="D266" s="127"/>
      <c r="E266" s="106"/>
      <c r="F266" s="106" t="str">
        <f t="shared" si="128"/>
        <v/>
      </c>
      <c r="G266" s="107">
        <f t="shared" si="122"/>
        <v>0</v>
      </c>
      <c r="H266" s="106"/>
      <c r="I266" s="108">
        <f t="shared" si="123"/>
        <v>0</v>
      </c>
      <c r="J266" s="108">
        <f t="shared" si="124"/>
        <v>0</v>
      </c>
      <c r="K266" s="108">
        <f t="shared" si="125"/>
        <v>0</v>
      </c>
      <c r="L266" s="108">
        <f t="shared" si="120"/>
        <v>0</v>
      </c>
      <c r="M266" s="108">
        <f t="shared" si="126"/>
        <v>0</v>
      </c>
      <c r="N266" s="108">
        <f t="shared" si="127"/>
        <v>0</v>
      </c>
      <c r="O266" s="109" t="s">
        <v>70</v>
      </c>
    </row>
    <row r="267" spans="1:15" s="78" customFormat="1" ht="14.25" hidden="1" customHeight="1">
      <c r="A267" s="125"/>
      <c r="B267" s="126"/>
      <c r="C267" s="126"/>
      <c r="D267" s="127"/>
      <c r="E267" s="106"/>
      <c r="F267" s="106" t="str">
        <f t="shared" si="128"/>
        <v/>
      </c>
      <c r="G267" s="107">
        <f t="shared" si="122"/>
        <v>0</v>
      </c>
      <c r="H267" s="106"/>
      <c r="I267" s="108">
        <f t="shared" si="123"/>
        <v>0</v>
      </c>
      <c r="J267" s="108">
        <f t="shared" si="124"/>
        <v>0</v>
      </c>
      <c r="K267" s="108">
        <f t="shared" si="125"/>
        <v>0</v>
      </c>
      <c r="L267" s="108">
        <f t="shared" si="120"/>
        <v>0</v>
      </c>
      <c r="M267" s="108">
        <f t="shared" si="126"/>
        <v>0</v>
      </c>
      <c r="N267" s="108">
        <f t="shared" si="127"/>
        <v>0</v>
      </c>
      <c r="O267" s="109" t="s">
        <v>70</v>
      </c>
    </row>
    <row r="268" spans="1:15" s="78" customFormat="1" ht="14.25" hidden="1" customHeight="1">
      <c r="A268" s="125"/>
      <c r="B268" s="126"/>
      <c r="C268" s="126"/>
      <c r="D268" s="127"/>
      <c r="E268" s="106"/>
      <c r="F268" s="106" t="str">
        <f t="shared" si="128"/>
        <v/>
      </c>
      <c r="G268" s="107">
        <f t="shared" si="122"/>
        <v>0</v>
      </c>
      <c r="H268" s="106"/>
      <c r="I268" s="108">
        <f t="shared" si="123"/>
        <v>0</v>
      </c>
      <c r="J268" s="108">
        <f t="shared" si="124"/>
        <v>0</v>
      </c>
      <c r="K268" s="108">
        <f t="shared" si="125"/>
        <v>0</v>
      </c>
      <c r="L268" s="108">
        <f t="shared" si="120"/>
        <v>0</v>
      </c>
      <c r="M268" s="108">
        <f t="shared" si="126"/>
        <v>0</v>
      </c>
      <c r="N268" s="108">
        <f t="shared" si="127"/>
        <v>0</v>
      </c>
      <c r="O268" s="109" t="s">
        <v>70</v>
      </c>
    </row>
    <row r="269" spans="1:15" s="78" customFormat="1" ht="14.25" hidden="1" customHeight="1">
      <c r="A269" s="125"/>
      <c r="B269" s="126"/>
      <c r="C269" s="126"/>
      <c r="D269" s="127"/>
      <c r="E269" s="106"/>
      <c r="F269" s="106" t="str">
        <f t="shared" si="128"/>
        <v/>
      </c>
      <c r="G269" s="107">
        <f t="shared" si="122"/>
        <v>0</v>
      </c>
      <c r="H269" s="106"/>
      <c r="I269" s="108">
        <f t="shared" si="123"/>
        <v>0</v>
      </c>
      <c r="J269" s="108">
        <f t="shared" si="124"/>
        <v>0</v>
      </c>
      <c r="K269" s="108">
        <f t="shared" si="125"/>
        <v>0</v>
      </c>
      <c r="L269" s="108">
        <f t="shared" si="120"/>
        <v>0</v>
      </c>
      <c r="M269" s="108">
        <f t="shared" si="126"/>
        <v>0</v>
      </c>
      <c r="N269" s="108">
        <f t="shared" si="127"/>
        <v>0</v>
      </c>
      <c r="O269" s="109" t="s">
        <v>70</v>
      </c>
    </row>
    <row r="270" spans="1:15" s="78" customFormat="1" ht="14.25" hidden="1" customHeight="1">
      <c r="A270" s="125"/>
      <c r="B270" s="126"/>
      <c r="C270" s="126"/>
      <c r="D270" s="127"/>
      <c r="E270" s="106"/>
      <c r="F270" s="106" t="str">
        <f t="shared" si="128"/>
        <v/>
      </c>
      <c r="G270" s="107">
        <f t="shared" si="122"/>
        <v>0</v>
      </c>
      <c r="H270" s="106"/>
      <c r="I270" s="108">
        <f t="shared" si="123"/>
        <v>0</v>
      </c>
      <c r="J270" s="108">
        <f t="shared" si="124"/>
        <v>0</v>
      </c>
      <c r="K270" s="108">
        <f t="shared" si="125"/>
        <v>0</v>
      </c>
      <c r="L270" s="108">
        <f t="shared" si="120"/>
        <v>0</v>
      </c>
      <c r="M270" s="108">
        <f t="shared" si="126"/>
        <v>0</v>
      </c>
      <c r="N270" s="108">
        <f t="shared" si="127"/>
        <v>0</v>
      </c>
      <c r="O270" s="109" t="s">
        <v>70</v>
      </c>
    </row>
    <row r="271" spans="1:15" s="78" customFormat="1" ht="14.25" hidden="1" customHeight="1">
      <c r="A271" s="125"/>
      <c r="B271" s="126"/>
      <c r="C271" s="126"/>
      <c r="D271" s="127"/>
      <c r="E271" s="106"/>
      <c r="F271" s="106" t="str">
        <f t="shared" si="128"/>
        <v/>
      </c>
      <c r="G271" s="107">
        <f t="shared" si="122"/>
        <v>0</v>
      </c>
      <c r="H271" s="106"/>
      <c r="I271" s="108">
        <f t="shared" si="123"/>
        <v>0</v>
      </c>
      <c r="J271" s="108">
        <f t="shared" si="124"/>
        <v>0</v>
      </c>
      <c r="K271" s="108">
        <f t="shared" si="125"/>
        <v>0</v>
      </c>
      <c r="L271" s="108">
        <f t="shared" si="120"/>
        <v>0</v>
      </c>
      <c r="M271" s="108">
        <f t="shared" si="126"/>
        <v>0</v>
      </c>
      <c r="N271" s="108">
        <f t="shared" si="127"/>
        <v>0</v>
      </c>
      <c r="O271" s="109" t="s">
        <v>70</v>
      </c>
    </row>
    <row r="272" spans="1:15" s="78" customFormat="1" ht="14.25" hidden="1" customHeight="1">
      <c r="A272" s="125"/>
      <c r="B272" s="126"/>
      <c r="C272" s="126"/>
      <c r="D272" s="127"/>
      <c r="E272" s="106"/>
      <c r="F272" s="106" t="str">
        <f t="shared" si="128"/>
        <v/>
      </c>
      <c r="G272" s="107">
        <f t="shared" si="122"/>
        <v>0</v>
      </c>
      <c r="H272" s="106"/>
      <c r="I272" s="108">
        <f t="shared" si="123"/>
        <v>0</v>
      </c>
      <c r="J272" s="108">
        <f t="shared" si="124"/>
        <v>0</v>
      </c>
      <c r="K272" s="108">
        <f t="shared" si="125"/>
        <v>0</v>
      </c>
      <c r="L272" s="108">
        <f t="shared" si="120"/>
        <v>0</v>
      </c>
      <c r="M272" s="108">
        <f t="shared" si="126"/>
        <v>0</v>
      </c>
      <c r="N272" s="108">
        <f t="shared" si="127"/>
        <v>0</v>
      </c>
      <c r="O272" s="109" t="s">
        <v>70</v>
      </c>
    </row>
    <row r="273" spans="1:15" s="78" customFormat="1" ht="14.25" hidden="1" customHeight="1">
      <c r="A273" s="125"/>
      <c r="B273" s="126"/>
      <c r="C273" s="126"/>
      <c r="D273" s="127"/>
      <c r="E273" s="106"/>
      <c r="F273" s="106" t="str">
        <f t="shared" si="128"/>
        <v/>
      </c>
      <c r="G273" s="107">
        <f t="shared" si="122"/>
        <v>0</v>
      </c>
      <c r="H273" s="106"/>
      <c r="I273" s="108">
        <f t="shared" si="123"/>
        <v>0</v>
      </c>
      <c r="J273" s="108">
        <f t="shared" si="124"/>
        <v>0</v>
      </c>
      <c r="K273" s="108">
        <f t="shared" si="125"/>
        <v>0</v>
      </c>
      <c r="L273" s="108">
        <f t="shared" si="120"/>
        <v>0</v>
      </c>
      <c r="M273" s="108">
        <f t="shared" si="126"/>
        <v>0</v>
      </c>
      <c r="N273" s="108">
        <f t="shared" si="127"/>
        <v>0</v>
      </c>
      <c r="O273" s="109" t="s">
        <v>70</v>
      </c>
    </row>
    <row r="274" spans="1:15" s="78" customFormat="1" ht="14.25" hidden="1" customHeight="1">
      <c r="A274" s="125"/>
      <c r="B274" s="126"/>
      <c r="C274" s="126"/>
      <c r="D274" s="127"/>
      <c r="E274" s="106"/>
      <c r="F274" s="106" t="str">
        <f t="shared" si="128"/>
        <v/>
      </c>
      <c r="G274" s="107">
        <f t="shared" si="122"/>
        <v>0</v>
      </c>
      <c r="H274" s="106"/>
      <c r="I274" s="108">
        <f t="shared" si="123"/>
        <v>0</v>
      </c>
      <c r="J274" s="108">
        <f t="shared" si="124"/>
        <v>0</v>
      </c>
      <c r="K274" s="108">
        <f t="shared" si="125"/>
        <v>0</v>
      </c>
      <c r="L274" s="108">
        <f t="shared" si="120"/>
        <v>0</v>
      </c>
      <c r="M274" s="108">
        <f t="shared" si="126"/>
        <v>0</v>
      </c>
      <c r="N274" s="108">
        <f t="shared" si="127"/>
        <v>0</v>
      </c>
      <c r="O274" s="109" t="s">
        <v>70</v>
      </c>
    </row>
    <row r="275" spans="1:15" s="78" customFormat="1" ht="14.25" hidden="1" customHeight="1">
      <c r="A275" s="125"/>
      <c r="B275" s="126"/>
      <c r="C275" s="126"/>
      <c r="D275" s="127"/>
      <c r="E275" s="106"/>
      <c r="F275" s="106" t="str">
        <f t="shared" si="128"/>
        <v/>
      </c>
      <c r="G275" s="107">
        <f t="shared" si="122"/>
        <v>0</v>
      </c>
      <c r="H275" s="106"/>
      <c r="I275" s="108">
        <f t="shared" si="123"/>
        <v>0</v>
      </c>
      <c r="J275" s="108">
        <f t="shared" si="124"/>
        <v>0</v>
      </c>
      <c r="K275" s="108">
        <f t="shared" si="125"/>
        <v>0</v>
      </c>
      <c r="L275" s="108">
        <f t="shared" si="120"/>
        <v>0</v>
      </c>
      <c r="M275" s="108">
        <f t="shared" si="126"/>
        <v>0</v>
      </c>
      <c r="N275" s="108">
        <f t="shared" si="127"/>
        <v>0</v>
      </c>
      <c r="O275" s="109" t="s">
        <v>70</v>
      </c>
    </row>
    <row r="276" spans="1:15" s="78" customFormat="1" ht="14.25" hidden="1" customHeight="1">
      <c r="A276" s="125"/>
      <c r="B276" s="126"/>
      <c r="C276" s="126"/>
      <c r="D276" s="127"/>
      <c r="E276" s="106"/>
      <c r="F276" s="106" t="str">
        <f t="shared" si="128"/>
        <v/>
      </c>
      <c r="G276" s="107">
        <f t="shared" si="122"/>
        <v>0</v>
      </c>
      <c r="H276" s="106"/>
      <c r="I276" s="108">
        <f t="shared" si="123"/>
        <v>0</v>
      </c>
      <c r="J276" s="108">
        <f t="shared" si="124"/>
        <v>0</v>
      </c>
      <c r="K276" s="108">
        <f t="shared" si="125"/>
        <v>0</v>
      </c>
      <c r="L276" s="108">
        <f t="shared" si="120"/>
        <v>0</v>
      </c>
      <c r="M276" s="108">
        <f t="shared" si="126"/>
        <v>0</v>
      </c>
      <c r="N276" s="108">
        <f t="shared" si="127"/>
        <v>0</v>
      </c>
      <c r="O276" s="109" t="s">
        <v>70</v>
      </c>
    </row>
    <row r="277" spans="1:15" s="78" customFormat="1" ht="14.25" hidden="1" customHeight="1">
      <c r="A277" s="125"/>
      <c r="B277" s="126"/>
      <c r="C277" s="126"/>
      <c r="D277" s="127"/>
      <c r="E277" s="106"/>
      <c r="F277" s="106" t="str">
        <f t="shared" si="128"/>
        <v/>
      </c>
      <c r="G277" s="107">
        <f t="shared" si="122"/>
        <v>0</v>
      </c>
      <c r="H277" s="106"/>
      <c r="I277" s="108">
        <f t="shared" si="123"/>
        <v>0</v>
      </c>
      <c r="J277" s="108">
        <f t="shared" si="124"/>
        <v>0</v>
      </c>
      <c r="K277" s="108">
        <f t="shared" si="125"/>
        <v>0</v>
      </c>
      <c r="L277" s="108">
        <f t="shared" si="120"/>
        <v>0</v>
      </c>
      <c r="M277" s="108">
        <f t="shared" si="126"/>
        <v>0</v>
      </c>
      <c r="N277" s="108">
        <f t="shared" si="127"/>
        <v>0</v>
      </c>
      <c r="O277" s="109" t="s">
        <v>70</v>
      </c>
    </row>
    <row r="278" spans="1:15" s="78" customFormat="1" ht="14.25" hidden="1" customHeight="1">
      <c r="A278" s="125"/>
      <c r="B278" s="126"/>
      <c r="C278" s="126"/>
      <c r="D278" s="127"/>
      <c r="E278" s="106"/>
      <c r="F278" s="106" t="str">
        <f t="shared" si="128"/>
        <v/>
      </c>
      <c r="G278" s="107">
        <f t="shared" si="122"/>
        <v>0</v>
      </c>
      <c r="H278" s="106"/>
      <c r="I278" s="108">
        <f t="shared" si="123"/>
        <v>0</v>
      </c>
      <c r="J278" s="108">
        <f t="shared" si="124"/>
        <v>0</v>
      </c>
      <c r="K278" s="108">
        <f t="shared" si="125"/>
        <v>0</v>
      </c>
      <c r="L278" s="108">
        <f t="shared" si="120"/>
        <v>0</v>
      </c>
      <c r="M278" s="108">
        <f t="shared" si="126"/>
        <v>0</v>
      </c>
      <c r="N278" s="108">
        <f t="shared" si="127"/>
        <v>0</v>
      </c>
      <c r="O278" s="109" t="s">
        <v>70</v>
      </c>
    </row>
    <row r="279" spans="1:15" s="78" customFormat="1" ht="14.25" hidden="1" customHeight="1">
      <c r="A279" s="131"/>
      <c r="B279" s="132"/>
      <c r="C279" s="132"/>
      <c r="D279" s="133"/>
      <c r="E279" s="110"/>
      <c r="F279" s="110" t="str">
        <f t="shared" si="128"/>
        <v/>
      </c>
      <c r="G279" s="111">
        <f t="shared" si="122"/>
        <v>0</v>
      </c>
      <c r="H279" s="110"/>
      <c r="I279" s="112">
        <f t="shared" si="123"/>
        <v>0</v>
      </c>
      <c r="J279" s="112">
        <f t="shared" si="124"/>
        <v>0</v>
      </c>
      <c r="K279" s="112">
        <f t="shared" si="125"/>
        <v>0</v>
      </c>
      <c r="L279" s="112">
        <f t="shared" si="120"/>
        <v>0</v>
      </c>
      <c r="M279" s="112">
        <f t="shared" si="126"/>
        <v>0</v>
      </c>
      <c r="N279" s="112">
        <f t="shared" si="127"/>
        <v>0</v>
      </c>
      <c r="O279" s="113" t="s">
        <v>70</v>
      </c>
    </row>
    <row r="280" spans="1:15" s="78" customFormat="1" ht="20.100000000000001" hidden="1" customHeight="1">
      <c r="A280" s="114"/>
      <c r="B280" s="115"/>
      <c r="C280" s="115"/>
      <c r="D280" s="116"/>
      <c r="E280" s="153"/>
      <c r="F280" s="118" t="str">
        <f t="shared" si="128"/>
        <v/>
      </c>
      <c r="G280" s="119">
        <f>SUM(G257:G279)</f>
        <v>0</v>
      </c>
      <c r="H280" s="118"/>
      <c r="I280" s="129">
        <f t="shared" ref="I280:N280" si="129">SUM(I257:I279)</f>
        <v>0</v>
      </c>
      <c r="J280" s="129">
        <f t="shared" si="129"/>
        <v>0</v>
      </c>
      <c r="K280" s="129">
        <f t="shared" si="129"/>
        <v>0</v>
      </c>
      <c r="L280" s="129">
        <f t="shared" si="120"/>
        <v>0</v>
      </c>
      <c r="M280" s="129">
        <f t="shared" si="129"/>
        <v>0</v>
      </c>
      <c r="N280" s="129">
        <f t="shared" si="129"/>
        <v>0</v>
      </c>
      <c r="O280" s="121"/>
    </row>
    <row r="281" spans="1:15" s="78" customFormat="1" ht="15" hidden="1" customHeight="1">
      <c r="A281" s="147" t="s">
        <v>48</v>
      </c>
      <c r="B281" s="148"/>
      <c r="C281" s="148"/>
      <c r="D281" s="149"/>
      <c r="E281" s="98"/>
      <c r="F281" s="98" t="str">
        <f t="shared" si="128"/>
        <v/>
      </c>
      <c r="G281" s="150">
        <f t="shared" ref="G281:G297" si="130">COUNTIFS($E$6:$E$7,E281,$O$6:$O$7,O281)</f>
        <v>0</v>
      </c>
      <c r="H281" s="100"/>
      <c r="I281" s="101">
        <f t="shared" ref="I281:I297" si="131">SUMIFS($I$6:$I$7,$E$6:$E$7,E281,$O$6:$O$7,O281)</f>
        <v>0</v>
      </c>
      <c r="J281" s="101">
        <f t="shared" ref="J281:J297" si="132">SUMIFS($J$6:$J$7,$E$6:$E$7,E281,$O$6:$O$7,O281)</f>
        <v>0</v>
      </c>
      <c r="K281" s="101">
        <f t="shared" ref="K281:K297" si="133">SUMIFS($K$6:$K$7,$E$6:$E$7,E281,$O$6:$O$7,O281)</f>
        <v>0</v>
      </c>
      <c r="L281" s="101">
        <f t="shared" si="120"/>
        <v>0</v>
      </c>
      <c r="M281" s="101">
        <f t="shared" ref="M281:M297" si="134">SUMIFS($M$6:$M$7,$E$6:$E$7,E281,$O$6:$O$7,O281)</f>
        <v>0</v>
      </c>
      <c r="N281" s="101">
        <f t="shared" ref="N281:N297" si="135">SUMIFS($N$6:$N$7,$E$6:$E$7,E281,$O$6:$O$7,O281)</f>
        <v>0</v>
      </c>
      <c r="O281" s="134" t="s">
        <v>71</v>
      </c>
    </row>
    <row r="282" spans="1:15" s="78" customFormat="1" ht="15" hidden="1" customHeight="1">
      <c r="A282" s="140"/>
      <c r="B282" s="74"/>
      <c r="C282" s="74"/>
      <c r="D282" s="141"/>
      <c r="E282" s="106"/>
      <c r="F282" s="106" t="str">
        <f t="shared" si="128"/>
        <v/>
      </c>
      <c r="G282" s="151">
        <f t="shared" si="130"/>
        <v>0</v>
      </c>
      <c r="H282" s="106"/>
      <c r="I282" s="108">
        <f t="shared" si="131"/>
        <v>0</v>
      </c>
      <c r="J282" s="108">
        <f t="shared" si="132"/>
        <v>0</v>
      </c>
      <c r="K282" s="108">
        <f t="shared" si="133"/>
        <v>0</v>
      </c>
      <c r="L282" s="108">
        <f t="shared" si="120"/>
        <v>0</v>
      </c>
      <c r="M282" s="108">
        <f t="shared" si="134"/>
        <v>0</v>
      </c>
      <c r="N282" s="108">
        <f t="shared" si="135"/>
        <v>0</v>
      </c>
      <c r="O282" s="142" t="s">
        <v>71</v>
      </c>
    </row>
    <row r="283" spans="1:15" s="78" customFormat="1" ht="15" hidden="1" customHeight="1">
      <c r="A283" s="140"/>
      <c r="B283" s="74"/>
      <c r="C283" s="74"/>
      <c r="D283" s="141"/>
      <c r="E283" s="106"/>
      <c r="F283" s="106" t="str">
        <f t="shared" si="128"/>
        <v/>
      </c>
      <c r="G283" s="151">
        <f t="shared" si="130"/>
        <v>0</v>
      </c>
      <c r="H283" s="106"/>
      <c r="I283" s="108">
        <f t="shared" si="131"/>
        <v>0</v>
      </c>
      <c r="J283" s="108">
        <f t="shared" si="132"/>
        <v>0</v>
      </c>
      <c r="K283" s="108">
        <f t="shared" si="133"/>
        <v>0</v>
      </c>
      <c r="L283" s="108">
        <f t="shared" si="120"/>
        <v>0</v>
      </c>
      <c r="M283" s="108">
        <f t="shared" si="134"/>
        <v>0</v>
      </c>
      <c r="N283" s="108">
        <f t="shared" si="135"/>
        <v>0</v>
      </c>
      <c r="O283" s="142" t="s">
        <v>71</v>
      </c>
    </row>
    <row r="284" spans="1:15" s="78" customFormat="1" ht="15" hidden="1" customHeight="1">
      <c r="A284" s="140"/>
      <c r="B284" s="74"/>
      <c r="C284" s="74"/>
      <c r="D284" s="141"/>
      <c r="E284" s="106"/>
      <c r="F284" s="106" t="str">
        <f t="shared" si="128"/>
        <v/>
      </c>
      <c r="G284" s="151">
        <f t="shared" si="130"/>
        <v>0</v>
      </c>
      <c r="H284" s="106"/>
      <c r="I284" s="108">
        <f t="shared" si="131"/>
        <v>0</v>
      </c>
      <c r="J284" s="108">
        <f t="shared" si="132"/>
        <v>0</v>
      </c>
      <c r="K284" s="108">
        <f t="shared" si="133"/>
        <v>0</v>
      </c>
      <c r="L284" s="108">
        <f t="shared" si="120"/>
        <v>0</v>
      </c>
      <c r="M284" s="108">
        <f t="shared" si="134"/>
        <v>0</v>
      </c>
      <c r="N284" s="108">
        <f t="shared" si="135"/>
        <v>0</v>
      </c>
      <c r="O284" s="142" t="s">
        <v>71</v>
      </c>
    </row>
    <row r="285" spans="1:15" s="78" customFormat="1" ht="15" hidden="1" customHeight="1">
      <c r="A285" s="140"/>
      <c r="B285" s="74"/>
      <c r="C285" s="74"/>
      <c r="D285" s="141"/>
      <c r="E285" s="106"/>
      <c r="F285" s="106" t="str">
        <f t="shared" si="128"/>
        <v/>
      </c>
      <c r="G285" s="151">
        <f t="shared" si="130"/>
        <v>0</v>
      </c>
      <c r="H285" s="106"/>
      <c r="I285" s="108">
        <f t="shared" si="131"/>
        <v>0</v>
      </c>
      <c r="J285" s="108">
        <f t="shared" si="132"/>
        <v>0</v>
      </c>
      <c r="K285" s="108">
        <f t="shared" si="133"/>
        <v>0</v>
      </c>
      <c r="L285" s="108">
        <f t="shared" si="120"/>
        <v>0</v>
      </c>
      <c r="M285" s="108">
        <f t="shared" si="134"/>
        <v>0</v>
      </c>
      <c r="N285" s="108">
        <f t="shared" si="135"/>
        <v>0</v>
      </c>
      <c r="O285" s="142" t="s">
        <v>71</v>
      </c>
    </row>
    <row r="286" spans="1:15" s="78" customFormat="1" ht="15" hidden="1" customHeight="1">
      <c r="A286" s="140"/>
      <c r="B286" s="74"/>
      <c r="C286" s="74"/>
      <c r="D286" s="141"/>
      <c r="E286" s="106"/>
      <c r="F286" s="106" t="str">
        <f t="shared" si="128"/>
        <v/>
      </c>
      <c r="G286" s="151">
        <f t="shared" si="130"/>
        <v>0</v>
      </c>
      <c r="H286" s="106"/>
      <c r="I286" s="108">
        <f t="shared" si="131"/>
        <v>0</v>
      </c>
      <c r="J286" s="108">
        <f t="shared" si="132"/>
        <v>0</v>
      </c>
      <c r="K286" s="108">
        <f t="shared" si="133"/>
        <v>0</v>
      </c>
      <c r="L286" s="108">
        <f t="shared" si="120"/>
        <v>0</v>
      </c>
      <c r="M286" s="108">
        <f t="shared" si="134"/>
        <v>0</v>
      </c>
      <c r="N286" s="108">
        <f t="shared" si="135"/>
        <v>0</v>
      </c>
      <c r="O286" s="142" t="s">
        <v>71</v>
      </c>
    </row>
    <row r="287" spans="1:15" s="78" customFormat="1" ht="15" hidden="1" customHeight="1">
      <c r="A287" s="140"/>
      <c r="B287" s="74"/>
      <c r="C287" s="74"/>
      <c r="D287" s="141"/>
      <c r="E287" s="106"/>
      <c r="F287" s="106" t="str">
        <f t="shared" si="128"/>
        <v/>
      </c>
      <c r="G287" s="151">
        <f t="shared" si="130"/>
        <v>0</v>
      </c>
      <c r="H287" s="106"/>
      <c r="I287" s="108">
        <f t="shared" si="131"/>
        <v>0</v>
      </c>
      <c r="J287" s="108">
        <f t="shared" si="132"/>
        <v>0</v>
      </c>
      <c r="K287" s="108">
        <f t="shared" si="133"/>
        <v>0</v>
      </c>
      <c r="L287" s="108">
        <f t="shared" si="120"/>
        <v>0</v>
      </c>
      <c r="M287" s="108">
        <f t="shared" si="134"/>
        <v>0</v>
      </c>
      <c r="N287" s="108">
        <f t="shared" si="135"/>
        <v>0</v>
      </c>
      <c r="O287" s="142" t="s">
        <v>71</v>
      </c>
    </row>
    <row r="288" spans="1:15" s="78" customFormat="1" ht="15" hidden="1" customHeight="1">
      <c r="A288" s="140"/>
      <c r="B288" s="74"/>
      <c r="C288" s="74"/>
      <c r="D288" s="141"/>
      <c r="E288" s="106"/>
      <c r="F288" s="106" t="str">
        <f t="shared" si="128"/>
        <v/>
      </c>
      <c r="G288" s="151">
        <f t="shared" si="130"/>
        <v>0</v>
      </c>
      <c r="H288" s="106"/>
      <c r="I288" s="108">
        <f t="shared" si="131"/>
        <v>0</v>
      </c>
      <c r="J288" s="108">
        <f t="shared" si="132"/>
        <v>0</v>
      </c>
      <c r="K288" s="108">
        <f t="shared" si="133"/>
        <v>0</v>
      </c>
      <c r="L288" s="108">
        <f t="shared" si="120"/>
        <v>0</v>
      </c>
      <c r="M288" s="108">
        <f t="shared" si="134"/>
        <v>0</v>
      </c>
      <c r="N288" s="108">
        <f t="shared" si="135"/>
        <v>0</v>
      </c>
      <c r="O288" s="142" t="s">
        <v>71</v>
      </c>
    </row>
    <row r="289" spans="1:15" s="78" customFormat="1" ht="15" hidden="1" customHeight="1">
      <c r="A289" s="140"/>
      <c r="B289" s="74"/>
      <c r="C289" s="74"/>
      <c r="D289" s="141"/>
      <c r="E289" s="106"/>
      <c r="F289" s="106" t="str">
        <f t="shared" si="128"/>
        <v/>
      </c>
      <c r="G289" s="151">
        <f t="shared" si="130"/>
        <v>0</v>
      </c>
      <c r="H289" s="106"/>
      <c r="I289" s="108">
        <f t="shared" si="131"/>
        <v>0</v>
      </c>
      <c r="J289" s="108">
        <f t="shared" si="132"/>
        <v>0</v>
      </c>
      <c r="K289" s="108">
        <f t="shared" si="133"/>
        <v>0</v>
      </c>
      <c r="L289" s="108">
        <f t="shared" si="120"/>
        <v>0</v>
      </c>
      <c r="M289" s="108">
        <f t="shared" si="134"/>
        <v>0</v>
      </c>
      <c r="N289" s="108">
        <f t="shared" si="135"/>
        <v>0</v>
      </c>
      <c r="O289" s="142" t="s">
        <v>71</v>
      </c>
    </row>
    <row r="290" spans="1:15" s="78" customFormat="1" ht="15" hidden="1" customHeight="1">
      <c r="A290" s="140"/>
      <c r="B290" s="74"/>
      <c r="C290" s="74"/>
      <c r="D290" s="141"/>
      <c r="E290" s="106"/>
      <c r="F290" s="106" t="str">
        <f t="shared" si="128"/>
        <v/>
      </c>
      <c r="G290" s="151">
        <f t="shared" si="130"/>
        <v>0</v>
      </c>
      <c r="H290" s="106"/>
      <c r="I290" s="108">
        <f t="shared" si="131"/>
        <v>0</v>
      </c>
      <c r="J290" s="108">
        <f t="shared" si="132"/>
        <v>0</v>
      </c>
      <c r="K290" s="108">
        <f t="shared" si="133"/>
        <v>0</v>
      </c>
      <c r="L290" s="108">
        <f t="shared" si="120"/>
        <v>0</v>
      </c>
      <c r="M290" s="108">
        <f t="shared" si="134"/>
        <v>0</v>
      </c>
      <c r="N290" s="108">
        <f t="shared" si="135"/>
        <v>0</v>
      </c>
      <c r="O290" s="142" t="s">
        <v>71</v>
      </c>
    </row>
    <row r="291" spans="1:15" s="78" customFormat="1" ht="15" hidden="1" customHeight="1">
      <c r="A291" s="140"/>
      <c r="B291" s="74"/>
      <c r="C291" s="74"/>
      <c r="D291" s="141"/>
      <c r="E291" s="106"/>
      <c r="F291" s="106" t="str">
        <f t="shared" si="128"/>
        <v/>
      </c>
      <c r="G291" s="151">
        <f t="shared" si="130"/>
        <v>0</v>
      </c>
      <c r="H291" s="106"/>
      <c r="I291" s="108">
        <f t="shared" si="131"/>
        <v>0</v>
      </c>
      <c r="J291" s="108">
        <f t="shared" si="132"/>
        <v>0</v>
      </c>
      <c r="K291" s="108">
        <f t="shared" si="133"/>
        <v>0</v>
      </c>
      <c r="L291" s="108">
        <f t="shared" si="120"/>
        <v>0</v>
      </c>
      <c r="M291" s="108">
        <f t="shared" si="134"/>
        <v>0</v>
      </c>
      <c r="N291" s="108">
        <f t="shared" si="135"/>
        <v>0</v>
      </c>
      <c r="O291" s="142" t="s">
        <v>71</v>
      </c>
    </row>
    <row r="292" spans="1:15" s="78" customFormat="1" ht="15" hidden="1" customHeight="1">
      <c r="A292" s="140"/>
      <c r="B292" s="74"/>
      <c r="C292" s="74"/>
      <c r="D292" s="141"/>
      <c r="E292" s="106"/>
      <c r="F292" s="106" t="str">
        <f t="shared" si="128"/>
        <v/>
      </c>
      <c r="G292" s="151">
        <f t="shared" si="130"/>
        <v>0</v>
      </c>
      <c r="H292" s="106"/>
      <c r="I292" s="108">
        <f t="shared" si="131"/>
        <v>0</v>
      </c>
      <c r="J292" s="108">
        <f t="shared" si="132"/>
        <v>0</v>
      </c>
      <c r="K292" s="108">
        <f t="shared" si="133"/>
        <v>0</v>
      </c>
      <c r="L292" s="108">
        <f t="shared" si="120"/>
        <v>0</v>
      </c>
      <c r="M292" s="108">
        <f t="shared" si="134"/>
        <v>0</v>
      </c>
      <c r="N292" s="108">
        <f t="shared" si="135"/>
        <v>0</v>
      </c>
      <c r="O292" s="142" t="s">
        <v>71</v>
      </c>
    </row>
    <row r="293" spans="1:15" s="78" customFormat="1" ht="15" hidden="1" customHeight="1">
      <c r="A293" s="140"/>
      <c r="B293" s="74"/>
      <c r="C293" s="74"/>
      <c r="D293" s="141"/>
      <c r="E293" s="106"/>
      <c r="F293" s="106" t="str">
        <f t="shared" si="128"/>
        <v/>
      </c>
      <c r="G293" s="151">
        <f t="shared" si="130"/>
        <v>0</v>
      </c>
      <c r="H293" s="106"/>
      <c r="I293" s="108">
        <f t="shared" si="131"/>
        <v>0</v>
      </c>
      <c r="J293" s="108">
        <f t="shared" si="132"/>
        <v>0</v>
      </c>
      <c r="K293" s="108">
        <f t="shared" si="133"/>
        <v>0</v>
      </c>
      <c r="L293" s="108">
        <f t="shared" si="120"/>
        <v>0</v>
      </c>
      <c r="M293" s="108">
        <f t="shared" si="134"/>
        <v>0</v>
      </c>
      <c r="N293" s="108">
        <f t="shared" si="135"/>
        <v>0</v>
      </c>
      <c r="O293" s="142" t="s">
        <v>71</v>
      </c>
    </row>
    <row r="294" spans="1:15" s="78" customFormat="1" ht="15" hidden="1" customHeight="1">
      <c r="A294" s="140"/>
      <c r="B294" s="74"/>
      <c r="C294" s="74"/>
      <c r="D294" s="141"/>
      <c r="E294" s="106"/>
      <c r="F294" s="106" t="str">
        <f t="shared" si="128"/>
        <v/>
      </c>
      <c r="G294" s="151">
        <f t="shared" si="130"/>
        <v>0</v>
      </c>
      <c r="H294" s="106"/>
      <c r="I294" s="108">
        <f t="shared" si="131"/>
        <v>0</v>
      </c>
      <c r="J294" s="108">
        <f t="shared" si="132"/>
        <v>0</v>
      </c>
      <c r="K294" s="108">
        <f t="shared" si="133"/>
        <v>0</v>
      </c>
      <c r="L294" s="108">
        <f t="shared" si="120"/>
        <v>0</v>
      </c>
      <c r="M294" s="108">
        <f t="shared" si="134"/>
        <v>0</v>
      </c>
      <c r="N294" s="108">
        <f t="shared" si="135"/>
        <v>0</v>
      </c>
      <c r="O294" s="142" t="s">
        <v>71</v>
      </c>
    </row>
    <row r="295" spans="1:15" s="78" customFormat="1" ht="15" hidden="1" customHeight="1">
      <c r="A295" s="140"/>
      <c r="B295" s="74"/>
      <c r="C295" s="74"/>
      <c r="D295" s="141"/>
      <c r="E295" s="106"/>
      <c r="F295" s="106" t="str">
        <f t="shared" si="128"/>
        <v/>
      </c>
      <c r="G295" s="151">
        <f t="shared" si="130"/>
        <v>0</v>
      </c>
      <c r="H295" s="106"/>
      <c r="I295" s="108">
        <f t="shared" si="131"/>
        <v>0</v>
      </c>
      <c r="J295" s="108">
        <f t="shared" si="132"/>
        <v>0</v>
      </c>
      <c r="K295" s="108">
        <f t="shared" si="133"/>
        <v>0</v>
      </c>
      <c r="L295" s="108">
        <f t="shared" si="120"/>
        <v>0</v>
      </c>
      <c r="M295" s="108">
        <f t="shared" si="134"/>
        <v>0</v>
      </c>
      <c r="N295" s="108">
        <f t="shared" si="135"/>
        <v>0</v>
      </c>
      <c r="O295" s="142" t="s">
        <v>71</v>
      </c>
    </row>
    <row r="296" spans="1:15" s="78" customFormat="1" ht="15" hidden="1" customHeight="1">
      <c r="A296" s="140"/>
      <c r="B296" s="74"/>
      <c r="C296" s="74"/>
      <c r="D296" s="141"/>
      <c r="E296" s="106"/>
      <c r="F296" s="106" t="str">
        <f t="shared" si="128"/>
        <v/>
      </c>
      <c r="G296" s="151">
        <f t="shared" si="130"/>
        <v>0</v>
      </c>
      <c r="H296" s="106"/>
      <c r="I296" s="108">
        <f t="shared" si="131"/>
        <v>0</v>
      </c>
      <c r="J296" s="108">
        <f t="shared" si="132"/>
        <v>0</v>
      </c>
      <c r="K296" s="108">
        <f t="shared" si="133"/>
        <v>0</v>
      </c>
      <c r="L296" s="108">
        <f t="shared" si="120"/>
        <v>0</v>
      </c>
      <c r="M296" s="108">
        <f t="shared" si="134"/>
        <v>0</v>
      </c>
      <c r="N296" s="108">
        <f t="shared" si="135"/>
        <v>0</v>
      </c>
      <c r="O296" s="142" t="s">
        <v>71</v>
      </c>
    </row>
    <row r="297" spans="1:15" s="78" customFormat="1" ht="15" hidden="1" customHeight="1">
      <c r="A297" s="143"/>
      <c r="B297" s="144"/>
      <c r="C297" s="144"/>
      <c r="D297" s="145"/>
      <c r="E297" s="110"/>
      <c r="F297" s="110" t="str">
        <f t="shared" si="128"/>
        <v/>
      </c>
      <c r="G297" s="152">
        <f t="shared" si="130"/>
        <v>0</v>
      </c>
      <c r="H297" s="110"/>
      <c r="I297" s="112">
        <f t="shared" si="131"/>
        <v>0</v>
      </c>
      <c r="J297" s="112">
        <f t="shared" si="132"/>
        <v>0</v>
      </c>
      <c r="K297" s="112">
        <f t="shared" si="133"/>
        <v>0</v>
      </c>
      <c r="L297" s="112">
        <f t="shared" si="120"/>
        <v>0</v>
      </c>
      <c r="M297" s="112">
        <f t="shared" si="134"/>
        <v>0</v>
      </c>
      <c r="N297" s="112">
        <f t="shared" si="135"/>
        <v>0</v>
      </c>
      <c r="O297" s="146" t="s">
        <v>71</v>
      </c>
    </row>
    <row r="298" spans="1:15" s="78" customFormat="1" ht="20.100000000000001" hidden="1" customHeight="1">
      <c r="A298" s="114"/>
      <c r="B298" s="115"/>
      <c r="C298" s="115"/>
      <c r="D298" s="116"/>
      <c r="E298" s="153"/>
      <c r="F298" s="118" t="str">
        <f t="shared" si="128"/>
        <v/>
      </c>
      <c r="G298" s="119">
        <f>SUM(G281:G297)</f>
        <v>0</v>
      </c>
      <c r="H298" s="118"/>
      <c r="I298" s="120">
        <f t="shared" ref="I298:N298" si="136">SUM(I281:I297)</f>
        <v>0</v>
      </c>
      <c r="J298" s="120">
        <f t="shared" si="136"/>
        <v>0</v>
      </c>
      <c r="K298" s="120">
        <f t="shared" si="136"/>
        <v>0</v>
      </c>
      <c r="L298" s="120">
        <f t="shared" si="120"/>
        <v>0</v>
      </c>
      <c r="M298" s="120">
        <f t="shared" si="136"/>
        <v>0</v>
      </c>
      <c r="N298" s="120">
        <f t="shared" si="136"/>
        <v>0</v>
      </c>
      <c r="O298" s="154"/>
    </row>
    <row r="299" spans="1:15" s="78" customFormat="1" ht="15" hidden="1" customHeight="1">
      <c r="A299" s="155" t="s">
        <v>49</v>
      </c>
      <c r="B299" s="156"/>
      <c r="C299" s="156"/>
      <c r="D299" s="157"/>
      <c r="E299" s="158"/>
      <c r="F299" s="158" t="str">
        <f t="shared" si="128"/>
        <v/>
      </c>
      <c r="G299" s="150">
        <f t="shared" ref="G299:G317" si="137">COUNTIFS($E$6:$E$7,E299,$O$6:$O$7,O299)</f>
        <v>0</v>
      </c>
      <c r="H299" s="100"/>
      <c r="I299" s="101">
        <f t="shared" ref="I299:I317" si="138">SUMIFS($I$6:$I$7,$E$6:$E$7,E299,$O$6:$O$7,O299)</f>
        <v>0</v>
      </c>
      <c r="J299" s="101">
        <f t="shared" ref="J299:J317" si="139">SUMIFS($J$6:$J$7,$E$6:$E$7,E299,$O$6:$O$7,O299)</f>
        <v>0</v>
      </c>
      <c r="K299" s="101">
        <f t="shared" ref="K299:K317" si="140">SUMIFS($K$6:$K$7,$E$6:$E$7,E299,$O$6:$O$7,O299)</f>
        <v>0</v>
      </c>
      <c r="L299" s="101">
        <f t="shared" si="120"/>
        <v>0</v>
      </c>
      <c r="M299" s="101">
        <f t="shared" ref="M299:M317" si="141">SUMIFS($M$6:$M$7,$E$6:$E$7,E299,$O$6:$O$7,O299)</f>
        <v>0</v>
      </c>
      <c r="N299" s="101">
        <f t="shared" ref="N299:N317" si="142">SUMIFS($N$6:$N$7,$E$6:$E$7,E299,$O$6:$O$7,O299)</f>
        <v>0</v>
      </c>
      <c r="O299" s="134" t="s">
        <v>72</v>
      </c>
    </row>
    <row r="300" spans="1:15" s="78" customFormat="1" ht="15" hidden="1" customHeight="1">
      <c r="A300" s="140"/>
      <c r="B300" s="74"/>
      <c r="C300" s="74"/>
      <c r="D300" s="141"/>
      <c r="E300" s="106"/>
      <c r="F300" s="106" t="str">
        <f t="shared" si="128"/>
        <v/>
      </c>
      <c r="G300" s="150">
        <f t="shared" si="137"/>
        <v>0</v>
      </c>
      <c r="H300" s="106"/>
      <c r="I300" s="101">
        <f t="shared" si="138"/>
        <v>0</v>
      </c>
      <c r="J300" s="101">
        <f t="shared" si="139"/>
        <v>0</v>
      </c>
      <c r="K300" s="101">
        <f t="shared" si="140"/>
        <v>0</v>
      </c>
      <c r="L300" s="101">
        <f t="shared" si="120"/>
        <v>0</v>
      </c>
      <c r="M300" s="101">
        <f t="shared" si="141"/>
        <v>0</v>
      </c>
      <c r="N300" s="101">
        <f t="shared" si="142"/>
        <v>0</v>
      </c>
      <c r="O300" s="142" t="s">
        <v>72</v>
      </c>
    </row>
    <row r="301" spans="1:15" s="78" customFormat="1" ht="15" hidden="1" customHeight="1">
      <c r="A301" s="140"/>
      <c r="B301" s="74"/>
      <c r="C301" s="74"/>
      <c r="D301" s="141"/>
      <c r="E301" s="106"/>
      <c r="F301" s="106" t="str">
        <f t="shared" si="128"/>
        <v/>
      </c>
      <c r="G301" s="150">
        <f t="shared" si="137"/>
        <v>0</v>
      </c>
      <c r="H301" s="106"/>
      <c r="I301" s="101">
        <f t="shared" si="138"/>
        <v>0</v>
      </c>
      <c r="J301" s="101">
        <f t="shared" si="139"/>
        <v>0</v>
      </c>
      <c r="K301" s="101">
        <f t="shared" si="140"/>
        <v>0</v>
      </c>
      <c r="L301" s="101">
        <f t="shared" si="120"/>
        <v>0</v>
      </c>
      <c r="M301" s="101">
        <f t="shared" si="141"/>
        <v>0</v>
      </c>
      <c r="N301" s="101">
        <f t="shared" si="142"/>
        <v>0</v>
      </c>
      <c r="O301" s="142" t="s">
        <v>72</v>
      </c>
    </row>
    <row r="302" spans="1:15" s="78" customFormat="1" ht="15" hidden="1" customHeight="1">
      <c r="A302" s="140"/>
      <c r="B302" s="74"/>
      <c r="C302" s="74"/>
      <c r="D302" s="141"/>
      <c r="E302" s="106"/>
      <c r="F302" s="106" t="str">
        <f t="shared" si="128"/>
        <v/>
      </c>
      <c r="G302" s="150">
        <f t="shared" si="137"/>
        <v>0</v>
      </c>
      <c r="H302" s="106"/>
      <c r="I302" s="101">
        <f t="shared" si="138"/>
        <v>0</v>
      </c>
      <c r="J302" s="101">
        <f t="shared" si="139"/>
        <v>0</v>
      </c>
      <c r="K302" s="101">
        <f t="shared" si="140"/>
        <v>0</v>
      </c>
      <c r="L302" s="101">
        <f t="shared" si="120"/>
        <v>0</v>
      </c>
      <c r="M302" s="101">
        <f t="shared" si="141"/>
        <v>0</v>
      </c>
      <c r="N302" s="101">
        <f t="shared" si="142"/>
        <v>0</v>
      </c>
      <c r="O302" s="142" t="s">
        <v>72</v>
      </c>
    </row>
    <row r="303" spans="1:15" s="78" customFormat="1" ht="15" hidden="1" customHeight="1">
      <c r="A303" s="140"/>
      <c r="B303" s="74"/>
      <c r="C303" s="74"/>
      <c r="D303" s="141"/>
      <c r="E303" s="106"/>
      <c r="F303" s="106" t="str">
        <f t="shared" si="128"/>
        <v/>
      </c>
      <c r="G303" s="150">
        <f t="shared" si="137"/>
        <v>0</v>
      </c>
      <c r="H303" s="106"/>
      <c r="I303" s="101">
        <f t="shared" si="138"/>
        <v>0</v>
      </c>
      <c r="J303" s="101">
        <f t="shared" si="139"/>
        <v>0</v>
      </c>
      <c r="K303" s="101">
        <f t="shared" si="140"/>
        <v>0</v>
      </c>
      <c r="L303" s="101">
        <f t="shared" si="120"/>
        <v>0</v>
      </c>
      <c r="M303" s="101">
        <f t="shared" si="141"/>
        <v>0</v>
      </c>
      <c r="N303" s="101">
        <f t="shared" si="142"/>
        <v>0</v>
      </c>
      <c r="O303" s="142" t="s">
        <v>72</v>
      </c>
    </row>
    <row r="304" spans="1:15" s="78" customFormat="1" ht="15" hidden="1" customHeight="1">
      <c r="A304" s="140"/>
      <c r="B304" s="74"/>
      <c r="C304" s="74"/>
      <c r="D304" s="141"/>
      <c r="E304" s="106"/>
      <c r="F304" s="106" t="str">
        <f t="shared" si="128"/>
        <v/>
      </c>
      <c r="G304" s="150">
        <f t="shared" si="137"/>
        <v>0</v>
      </c>
      <c r="H304" s="106"/>
      <c r="I304" s="101">
        <f t="shared" si="138"/>
        <v>0</v>
      </c>
      <c r="J304" s="101">
        <f t="shared" si="139"/>
        <v>0</v>
      </c>
      <c r="K304" s="101">
        <f t="shared" si="140"/>
        <v>0</v>
      </c>
      <c r="L304" s="101">
        <f t="shared" si="120"/>
        <v>0</v>
      </c>
      <c r="M304" s="101">
        <f t="shared" si="141"/>
        <v>0</v>
      </c>
      <c r="N304" s="101">
        <f t="shared" si="142"/>
        <v>0</v>
      </c>
      <c r="O304" s="142" t="s">
        <v>72</v>
      </c>
    </row>
    <row r="305" spans="1:15" s="78" customFormat="1" ht="15" hidden="1" customHeight="1">
      <c r="A305" s="140"/>
      <c r="B305" s="74"/>
      <c r="C305" s="74"/>
      <c r="D305" s="141"/>
      <c r="E305" s="106"/>
      <c r="F305" s="106" t="str">
        <f t="shared" si="128"/>
        <v/>
      </c>
      <c r="G305" s="150">
        <f t="shared" si="137"/>
        <v>0</v>
      </c>
      <c r="H305" s="106"/>
      <c r="I305" s="101">
        <f t="shared" si="138"/>
        <v>0</v>
      </c>
      <c r="J305" s="101">
        <f t="shared" si="139"/>
        <v>0</v>
      </c>
      <c r="K305" s="101">
        <f t="shared" si="140"/>
        <v>0</v>
      </c>
      <c r="L305" s="101">
        <f t="shared" si="120"/>
        <v>0</v>
      </c>
      <c r="M305" s="101">
        <f t="shared" si="141"/>
        <v>0</v>
      </c>
      <c r="N305" s="101">
        <f t="shared" si="142"/>
        <v>0</v>
      </c>
      <c r="O305" s="142" t="s">
        <v>72</v>
      </c>
    </row>
    <row r="306" spans="1:15" s="78" customFormat="1" ht="15" hidden="1" customHeight="1">
      <c r="A306" s="140"/>
      <c r="B306" s="74"/>
      <c r="C306" s="74"/>
      <c r="D306" s="141"/>
      <c r="E306" s="106"/>
      <c r="F306" s="106" t="str">
        <f t="shared" si="128"/>
        <v/>
      </c>
      <c r="G306" s="150">
        <f t="shared" si="137"/>
        <v>0</v>
      </c>
      <c r="H306" s="106"/>
      <c r="I306" s="101">
        <f t="shared" si="138"/>
        <v>0</v>
      </c>
      <c r="J306" s="101">
        <f t="shared" si="139"/>
        <v>0</v>
      </c>
      <c r="K306" s="101">
        <f t="shared" si="140"/>
        <v>0</v>
      </c>
      <c r="L306" s="101">
        <f t="shared" si="120"/>
        <v>0</v>
      </c>
      <c r="M306" s="101">
        <f t="shared" si="141"/>
        <v>0</v>
      </c>
      <c r="N306" s="101">
        <f t="shared" si="142"/>
        <v>0</v>
      </c>
      <c r="O306" s="142" t="s">
        <v>72</v>
      </c>
    </row>
    <row r="307" spans="1:15" s="78" customFormat="1" ht="15" hidden="1" customHeight="1">
      <c r="A307" s="140"/>
      <c r="B307" s="74"/>
      <c r="C307" s="74"/>
      <c r="D307" s="141"/>
      <c r="E307" s="106"/>
      <c r="F307" s="106" t="str">
        <f t="shared" si="128"/>
        <v/>
      </c>
      <c r="G307" s="150">
        <f t="shared" si="137"/>
        <v>0</v>
      </c>
      <c r="H307" s="106"/>
      <c r="I307" s="101">
        <f t="shared" si="138"/>
        <v>0</v>
      </c>
      <c r="J307" s="101">
        <f t="shared" si="139"/>
        <v>0</v>
      </c>
      <c r="K307" s="101">
        <f t="shared" si="140"/>
        <v>0</v>
      </c>
      <c r="L307" s="101">
        <f t="shared" si="120"/>
        <v>0</v>
      </c>
      <c r="M307" s="101">
        <f t="shared" si="141"/>
        <v>0</v>
      </c>
      <c r="N307" s="101">
        <f t="shared" si="142"/>
        <v>0</v>
      </c>
      <c r="O307" s="142" t="s">
        <v>72</v>
      </c>
    </row>
    <row r="308" spans="1:15" s="78" customFormat="1" ht="15" hidden="1" customHeight="1">
      <c r="A308" s="140"/>
      <c r="B308" s="74"/>
      <c r="C308" s="74"/>
      <c r="D308" s="141"/>
      <c r="E308" s="106"/>
      <c r="F308" s="106" t="str">
        <f t="shared" si="128"/>
        <v/>
      </c>
      <c r="G308" s="150">
        <f t="shared" si="137"/>
        <v>0</v>
      </c>
      <c r="H308" s="106"/>
      <c r="I308" s="101">
        <f t="shared" si="138"/>
        <v>0</v>
      </c>
      <c r="J308" s="101">
        <f t="shared" si="139"/>
        <v>0</v>
      </c>
      <c r="K308" s="101">
        <f t="shared" si="140"/>
        <v>0</v>
      </c>
      <c r="L308" s="101">
        <f t="shared" si="120"/>
        <v>0</v>
      </c>
      <c r="M308" s="101">
        <f t="shared" si="141"/>
        <v>0</v>
      </c>
      <c r="N308" s="101">
        <f t="shared" si="142"/>
        <v>0</v>
      </c>
      <c r="O308" s="142" t="s">
        <v>72</v>
      </c>
    </row>
    <row r="309" spans="1:15" s="78" customFormat="1" ht="15" hidden="1" customHeight="1">
      <c r="A309" s="140"/>
      <c r="B309" s="74"/>
      <c r="C309" s="74"/>
      <c r="D309" s="141"/>
      <c r="E309" s="106"/>
      <c r="F309" s="106" t="str">
        <f t="shared" si="128"/>
        <v/>
      </c>
      <c r="G309" s="150">
        <f t="shared" si="137"/>
        <v>0</v>
      </c>
      <c r="H309" s="106"/>
      <c r="I309" s="101">
        <f t="shared" si="138"/>
        <v>0</v>
      </c>
      <c r="J309" s="101">
        <f t="shared" si="139"/>
        <v>0</v>
      </c>
      <c r="K309" s="101">
        <f t="shared" si="140"/>
        <v>0</v>
      </c>
      <c r="L309" s="101">
        <f t="shared" si="120"/>
        <v>0</v>
      </c>
      <c r="M309" s="101">
        <f t="shared" si="141"/>
        <v>0</v>
      </c>
      <c r="N309" s="101">
        <f t="shared" si="142"/>
        <v>0</v>
      </c>
      <c r="O309" s="142" t="s">
        <v>72</v>
      </c>
    </row>
    <row r="310" spans="1:15" s="78" customFormat="1" ht="15" hidden="1" customHeight="1">
      <c r="A310" s="140"/>
      <c r="B310" s="74"/>
      <c r="C310" s="74"/>
      <c r="D310" s="141"/>
      <c r="E310" s="106"/>
      <c r="F310" s="106" t="str">
        <f t="shared" si="128"/>
        <v/>
      </c>
      <c r="G310" s="150">
        <f t="shared" si="137"/>
        <v>0</v>
      </c>
      <c r="H310" s="106"/>
      <c r="I310" s="101">
        <f t="shared" si="138"/>
        <v>0</v>
      </c>
      <c r="J310" s="101">
        <f t="shared" si="139"/>
        <v>0</v>
      </c>
      <c r="K310" s="101">
        <f t="shared" si="140"/>
        <v>0</v>
      </c>
      <c r="L310" s="101">
        <f t="shared" si="120"/>
        <v>0</v>
      </c>
      <c r="M310" s="101">
        <f t="shared" si="141"/>
        <v>0</v>
      </c>
      <c r="N310" s="101">
        <f t="shared" si="142"/>
        <v>0</v>
      </c>
      <c r="O310" s="142" t="s">
        <v>72</v>
      </c>
    </row>
    <row r="311" spans="1:15" s="78" customFormat="1" ht="15" hidden="1" customHeight="1">
      <c r="A311" s="140"/>
      <c r="B311" s="74"/>
      <c r="C311" s="74"/>
      <c r="D311" s="141"/>
      <c r="E311" s="106"/>
      <c r="F311" s="106" t="str">
        <f t="shared" si="128"/>
        <v/>
      </c>
      <c r="G311" s="150">
        <f t="shared" si="137"/>
        <v>0</v>
      </c>
      <c r="H311" s="106"/>
      <c r="I311" s="101">
        <f t="shared" si="138"/>
        <v>0</v>
      </c>
      <c r="J311" s="101">
        <f t="shared" si="139"/>
        <v>0</v>
      </c>
      <c r="K311" s="101">
        <f t="shared" si="140"/>
        <v>0</v>
      </c>
      <c r="L311" s="101">
        <f t="shared" si="120"/>
        <v>0</v>
      </c>
      <c r="M311" s="101">
        <f t="shared" si="141"/>
        <v>0</v>
      </c>
      <c r="N311" s="101">
        <f t="shared" si="142"/>
        <v>0</v>
      </c>
      <c r="O311" s="142" t="s">
        <v>72</v>
      </c>
    </row>
    <row r="312" spans="1:15" s="78" customFormat="1" ht="15" hidden="1" customHeight="1">
      <c r="A312" s="140"/>
      <c r="B312" s="74"/>
      <c r="C312" s="74"/>
      <c r="D312" s="141"/>
      <c r="E312" s="106"/>
      <c r="F312" s="106" t="str">
        <f t="shared" si="128"/>
        <v/>
      </c>
      <c r="G312" s="150">
        <f t="shared" si="137"/>
        <v>0</v>
      </c>
      <c r="H312" s="106"/>
      <c r="I312" s="101">
        <f t="shared" si="138"/>
        <v>0</v>
      </c>
      <c r="J312" s="101">
        <f t="shared" si="139"/>
        <v>0</v>
      </c>
      <c r="K312" s="101">
        <f t="shared" si="140"/>
        <v>0</v>
      </c>
      <c r="L312" s="101">
        <f t="shared" si="120"/>
        <v>0</v>
      </c>
      <c r="M312" s="101">
        <f t="shared" si="141"/>
        <v>0</v>
      </c>
      <c r="N312" s="101">
        <f t="shared" si="142"/>
        <v>0</v>
      </c>
      <c r="O312" s="142" t="s">
        <v>72</v>
      </c>
    </row>
    <row r="313" spans="1:15" s="78" customFormat="1" ht="15" hidden="1" customHeight="1">
      <c r="A313" s="140"/>
      <c r="B313" s="74"/>
      <c r="C313" s="74"/>
      <c r="D313" s="141"/>
      <c r="E313" s="106"/>
      <c r="F313" s="106" t="str">
        <f t="shared" si="128"/>
        <v/>
      </c>
      <c r="G313" s="150">
        <f t="shared" si="137"/>
        <v>0</v>
      </c>
      <c r="H313" s="106"/>
      <c r="I313" s="101">
        <f t="shared" si="138"/>
        <v>0</v>
      </c>
      <c r="J313" s="101">
        <f t="shared" si="139"/>
        <v>0</v>
      </c>
      <c r="K313" s="101">
        <f t="shared" si="140"/>
        <v>0</v>
      </c>
      <c r="L313" s="101">
        <f t="shared" si="120"/>
        <v>0</v>
      </c>
      <c r="M313" s="101">
        <f t="shared" si="141"/>
        <v>0</v>
      </c>
      <c r="N313" s="101">
        <f t="shared" si="142"/>
        <v>0</v>
      </c>
      <c r="O313" s="142" t="s">
        <v>72</v>
      </c>
    </row>
    <row r="314" spans="1:15" s="78" customFormat="1" ht="15" hidden="1" customHeight="1">
      <c r="A314" s="140"/>
      <c r="B314" s="74"/>
      <c r="C314" s="74"/>
      <c r="D314" s="141"/>
      <c r="E314" s="106"/>
      <c r="F314" s="106" t="str">
        <f t="shared" si="128"/>
        <v/>
      </c>
      <c r="G314" s="150">
        <f t="shared" si="137"/>
        <v>0</v>
      </c>
      <c r="H314" s="106"/>
      <c r="I314" s="101">
        <f t="shared" si="138"/>
        <v>0</v>
      </c>
      <c r="J314" s="101">
        <f t="shared" si="139"/>
        <v>0</v>
      </c>
      <c r="K314" s="101">
        <f t="shared" si="140"/>
        <v>0</v>
      </c>
      <c r="L314" s="101">
        <f t="shared" si="120"/>
        <v>0</v>
      </c>
      <c r="M314" s="101">
        <f t="shared" si="141"/>
        <v>0</v>
      </c>
      <c r="N314" s="101">
        <f t="shared" si="142"/>
        <v>0</v>
      </c>
      <c r="O314" s="142" t="s">
        <v>72</v>
      </c>
    </row>
    <row r="315" spans="1:15" s="78" customFormat="1" ht="15" hidden="1" customHeight="1">
      <c r="A315" s="140"/>
      <c r="B315" s="74"/>
      <c r="C315" s="74"/>
      <c r="D315" s="141"/>
      <c r="E315" s="106"/>
      <c r="F315" s="106" t="str">
        <f t="shared" si="128"/>
        <v/>
      </c>
      <c r="G315" s="150">
        <f t="shared" si="137"/>
        <v>0</v>
      </c>
      <c r="H315" s="106"/>
      <c r="I315" s="101">
        <f t="shared" si="138"/>
        <v>0</v>
      </c>
      <c r="J315" s="101">
        <f t="shared" si="139"/>
        <v>0</v>
      </c>
      <c r="K315" s="101">
        <f t="shared" si="140"/>
        <v>0</v>
      </c>
      <c r="L315" s="101">
        <f t="shared" si="120"/>
        <v>0</v>
      </c>
      <c r="M315" s="101">
        <f t="shared" si="141"/>
        <v>0</v>
      </c>
      <c r="N315" s="101">
        <f t="shared" si="142"/>
        <v>0</v>
      </c>
      <c r="O315" s="142" t="s">
        <v>72</v>
      </c>
    </row>
    <row r="316" spans="1:15" s="78" customFormat="1" ht="15" hidden="1" customHeight="1">
      <c r="A316" s="140"/>
      <c r="B316" s="74"/>
      <c r="C316" s="74"/>
      <c r="D316" s="141"/>
      <c r="E316" s="106"/>
      <c r="F316" s="106" t="str">
        <f t="shared" si="128"/>
        <v/>
      </c>
      <c r="G316" s="150">
        <f t="shared" si="137"/>
        <v>0</v>
      </c>
      <c r="H316" s="106"/>
      <c r="I316" s="101">
        <f t="shared" si="138"/>
        <v>0</v>
      </c>
      <c r="J316" s="101">
        <f t="shared" si="139"/>
        <v>0</v>
      </c>
      <c r="K316" s="101">
        <f t="shared" si="140"/>
        <v>0</v>
      </c>
      <c r="L316" s="101">
        <f t="shared" si="120"/>
        <v>0</v>
      </c>
      <c r="M316" s="101">
        <f t="shared" si="141"/>
        <v>0</v>
      </c>
      <c r="N316" s="101">
        <f t="shared" si="142"/>
        <v>0</v>
      </c>
      <c r="O316" s="142" t="s">
        <v>72</v>
      </c>
    </row>
    <row r="317" spans="1:15" s="78" customFormat="1" ht="15" hidden="1" customHeight="1">
      <c r="A317" s="143"/>
      <c r="B317" s="144"/>
      <c r="C317" s="144"/>
      <c r="D317" s="145"/>
      <c r="E317" s="110"/>
      <c r="F317" s="110" t="str">
        <f t="shared" si="128"/>
        <v/>
      </c>
      <c r="G317" s="160">
        <f t="shared" si="137"/>
        <v>0</v>
      </c>
      <c r="H317" s="110"/>
      <c r="I317" s="159">
        <f t="shared" si="138"/>
        <v>0</v>
      </c>
      <c r="J317" s="159">
        <f t="shared" si="139"/>
        <v>0</v>
      </c>
      <c r="K317" s="159">
        <f t="shared" si="140"/>
        <v>0</v>
      </c>
      <c r="L317" s="159">
        <f t="shared" si="120"/>
        <v>0</v>
      </c>
      <c r="M317" s="159">
        <f t="shared" si="141"/>
        <v>0</v>
      </c>
      <c r="N317" s="159">
        <f t="shared" si="142"/>
        <v>0</v>
      </c>
      <c r="O317" s="146" t="s">
        <v>72</v>
      </c>
    </row>
    <row r="318" spans="1:15" s="78" customFormat="1" ht="20.100000000000001" hidden="1" customHeight="1">
      <c r="A318" s="114"/>
      <c r="B318" s="115"/>
      <c r="C318" s="115"/>
      <c r="D318" s="116"/>
      <c r="E318" s="118"/>
      <c r="F318" s="118" t="str">
        <f t="shared" si="128"/>
        <v/>
      </c>
      <c r="G318" s="119">
        <f>SUM(G299:G317)</f>
        <v>0</v>
      </c>
      <c r="H318" s="118"/>
      <c r="I318" s="120">
        <f t="shared" ref="I318:N318" si="143">SUM(I299:I317)</f>
        <v>0</v>
      </c>
      <c r="J318" s="120">
        <f t="shared" si="143"/>
        <v>0</v>
      </c>
      <c r="K318" s="120">
        <f t="shared" si="143"/>
        <v>0</v>
      </c>
      <c r="L318" s="120">
        <f t="shared" si="120"/>
        <v>0</v>
      </c>
      <c r="M318" s="120">
        <f t="shared" si="143"/>
        <v>0</v>
      </c>
      <c r="N318" s="120">
        <f t="shared" si="143"/>
        <v>0</v>
      </c>
      <c r="O318" s="154"/>
    </row>
    <row r="319" spans="1:15" s="78" customFormat="1" ht="15" hidden="1" customHeight="1">
      <c r="A319" s="147" t="s">
        <v>50</v>
      </c>
      <c r="B319" s="148"/>
      <c r="C319" s="148"/>
      <c r="D319" s="149"/>
      <c r="E319" s="98"/>
      <c r="F319" s="98" t="str">
        <f t="shared" si="128"/>
        <v/>
      </c>
      <c r="G319" s="150">
        <f t="shared" ref="G319:G335" si="144">COUNTIFS($E$6:$E$7,E319,$O$6:$O$7,O319)</f>
        <v>0</v>
      </c>
      <c r="H319" s="100"/>
      <c r="I319" s="101">
        <f t="shared" ref="I319:I335" si="145">SUMIFS($I$6:$I$7,$E$6:$E$7,E319,$O$6:$O$7,O319)</f>
        <v>0</v>
      </c>
      <c r="J319" s="101">
        <f t="shared" ref="J319:J335" si="146">SUMIFS($J$6:$J$7,$E$6:$E$7,E319,$O$6:$O$7,O319)</f>
        <v>0</v>
      </c>
      <c r="K319" s="101">
        <f t="shared" ref="K319:K335" si="147">SUMIFS($K$6:$K$7,$E$6:$E$7,E319,$O$6:$O$7,O319)</f>
        <v>0</v>
      </c>
      <c r="L319" s="101">
        <f t="shared" si="120"/>
        <v>0</v>
      </c>
      <c r="M319" s="101">
        <f t="shared" ref="M319:M335" si="148">SUMIFS($M$6:$M$7,$E$6:$E$7,E319,$O$6:$O$7,O319)</f>
        <v>0</v>
      </c>
      <c r="N319" s="101">
        <f t="shared" ref="N319:N335" si="149">SUMIFS($N$6:$N$7,$E$6:$E$7,E319,$O$6:$O$7,O319)</f>
        <v>0</v>
      </c>
      <c r="O319" s="134" t="s">
        <v>73</v>
      </c>
    </row>
    <row r="320" spans="1:15" s="78" customFormat="1" ht="15" hidden="1" customHeight="1">
      <c r="A320" s="140"/>
      <c r="B320" s="74"/>
      <c r="C320" s="74"/>
      <c r="D320" s="141"/>
      <c r="E320" s="106"/>
      <c r="F320" s="106" t="str">
        <f t="shared" si="128"/>
        <v/>
      </c>
      <c r="G320" s="150">
        <f t="shared" si="144"/>
        <v>0</v>
      </c>
      <c r="H320" s="106"/>
      <c r="I320" s="101">
        <f t="shared" si="145"/>
        <v>0</v>
      </c>
      <c r="J320" s="101">
        <f t="shared" si="146"/>
        <v>0</v>
      </c>
      <c r="K320" s="101">
        <f t="shared" si="147"/>
        <v>0</v>
      </c>
      <c r="L320" s="101">
        <f t="shared" si="120"/>
        <v>0</v>
      </c>
      <c r="M320" s="101">
        <f t="shared" si="148"/>
        <v>0</v>
      </c>
      <c r="N320" s="101">
        <f t="shared" si="149"/>
        <v>0</v>
      </c>
      <c r="O320" s="142" t="s">
        <v>73</v>
      </c>
    </row>
    <row r="321" spans="1:15" s="78" customFormat="1" ht="15" hidden="1" customHeight="1">
      <c r="A321" s="140"/>
      <c r="B321" s="74"/>
      <c r="C321" s="74"/>
      <c r="D321" s="141"/>
      <c r="E321" s="106"/>
      <c r="F321" s="106" t="str">
        <f t="shared" si="128"/>
        <v/>
      </c>
      <c r="G321" s="150">
        <f t="shared" si="144"/>
        <v>0</v>
      </c>
      <c r="H321" s="106"/>
      <c r="I321" s="101">
        <f t="shared" si="145"/>
        <v>0</v>
      </c>
      <c r="J321" s="101">
        <f t="shared" si="146"/>
        <v>0</v>
      </c>
      <c r="K321" s="101">
        <f t="shared" si="147"/>
        <v>0</v>
      </c>
      <c r="L321" s="101">
        <f t="shared" si="120"/>
        <v>0</v>
      </c>
      <c r="M321" s="101">
        <f t="shared" si="148"/>
        <v>0</v>
      </c>
      <c r="N321" s="101">
        <f t="shared" si="149"/>
        <v>0</v>
      </c>
      <c r="O321" s="142" t="s">
        <v>73</v>
      </c>
    </row>
    <row r="322" spans="1:15" s="78" customFormat="1" ht="15" hidden="1" customHeight="1">
      <c r="A322" s="140"/>
      <c r="B322" s="74"/>
      <c r="C322" s="74"/>
      <c r="D322" s="141"/>
      <c r="E322" s="106"/>
      <c r="F322" s="106" t="str">
        <f t="shared" si="128"/>
        <v/>
      </c>
      <c r="G322" s="150">
        <f t="shared" si="144"/>
        <v>0</v>
      </c>
      <c r="H322" s="106"/>
      <c r="I322" s="101">
        <f t="shared" si="145"/>
        <v>0</v>
      </c>
      <c r="J322" s="101">
        <f t="shared" si="146"/>
        <v>0</v>
      </c>
      <c r="K322" s="101">
        <f t="shared" si="147"/>
        <v>0</v>
      </c>
      <c r="L322" s="101">
        <f t="shared" si="120"/>
        <v>0</v>
      </c>
      <c r="M322" s="101">
        <f t="shared" si="148"/>
        <v>0</v>
      </c>
      <c r="N322" s="101">
        <f t="shared" si="149"/>
        <v>0</v>
      </c>
      <c r="O322" s="142" t="s">
        <v>73</v>
      </c>
    </row>
    <row r="323" spans="1:15" s="78" customFormat="1" ht="15" hidden="1" customHeight="1">
      <c r="A323" s="140"/>
      <c r="B323" s="74"/>
      <c r="C323" s="74"/>
      <c r="D323" s="141"/>
      <c r="E323" s="106"/>
      <c r="F323" s="106" t="str">
        <f t="shared" si="128"/>
        <v/>
      </c>
      <c r="G323" s="150">
        <f t="shared" si="144"/>
        <v>0</v>
      </c>
      <c r="H323" s="106"/>
      <c r="I323" s="101">
        <f t="shared" si="145"/>
        <v>0</v>
      </c>
      <c r="J323" s="101">
        <f t="shared" si="146"/>
        <v>0</v>
      </c>
      <c r="K323" s="101">
        <f t="shared" si="147"/>
        <v>0</v>
      </c>
      <c r="L323" s="101">
        <f t="shared" si="120"/>
        <v>0</v>
      </c>
      <c r="M323" s="101">
        <f t="shared" si="148"/>
        <v>0</v>
      </c>
      <c r="N323" s="101">
        <f t="shared" si="149"/>
        <v>0</v>
      </c>
      <c r="O323" s="142" t="s">
        <v>73</v>
      </c>
    </row>
    <row r="324" spans="1:15" s="78" customFormat="1" ht="15" hidden="1" customHeight="1">
      <c r="A324" s="140"/>
      <c r="B324" s="74"/>
      <c r="C324" s="74"/>
      <c r="D324" s="141"/>
      <c r="E324" s="106"/>
      <c r="F324" s="106" t="str">
        <f t="shared" si="128"/>
        <v/>
      </c>
      <c r="G324" s="150">
        <f t="shared" si="144"/>
        <v>0</v>
      </c>
      <c r="H324" s="106"/>
      <c r="I324" s="101">
        <f t="shared" si="145"/>
        <v>0</v>
      </c>
      <c r="J324" s="101">
        <f t="shared" si="146"/>
        <v>0</v>
      </c>
      <c r="K324" s="101">
        <f t="shared" si="147"/>
        <v>0</v>
      </c>
      <c r="L324" s="101">
        <f t="shared" si="120"/>
        <v>0</v>
      </c>
      <c r="M324" s="101">
        <f t="shared" si="148"/>
        <v>0</v>
      </c>
      <c r="N324" s="101">
        <f t="shared" si="149"/>
        <v>0</v>
      </c>
      <c r="O324" s="142" t="s">
        <v>73</v>
      </c>
    </row>
    <row r="325" spans="1:15" s="78" customFormat="1" ht="15" hidden="1" customHeight="1">
      <c r="A325" s="140"/>
      <c r="B325" s="74"/>
      <c r="C325" s="74"/>
      <c r="D325" s="141"/>
      <c r="E325" s="106"/>
      <c r="F325" s="106" t="str">
        <f t="shared" si="128"/>
        <v/>
      </c>
      <c r="G325" s="150">
        <f t="shared" si="144"/>
        <v>0</v>
      </c>
      <c r="H325" s="106"/>
      <c r="I325" s="101">
        <f t="shared" si="145"/>
        <v>0</v>
      </c>
      <c r="J325" s="101">
        <f t="shared" si="146"/>
        <v>0</v>
      </c>
      <c r="K325" s="101">
        <f t="shared" si="147"/>
        <v>0</v>
      </c>
      <c r="L325" s="101">
        <f t="shared" si="120"/>
        <v>0</v>
      </c>
      <c r="M325" s="101">
        <f t="shared" si="148"/>
        <v>0</v>
      </c>
      <c r="N325" s="101">
        <f t="shared" si="149"/>
        <v>0</v>
      </c>
      <c r="O325" s="142" t="s">
        <v>73</v>
      </c>
    </row>
    <row r="326" spans="1:15" s="78" customFormat="1" ht="15" hidden="1" customHeight="1">
      <c r="A326" s="140"/>
      <c r="B326" s="74"/>
      <c r="C326" s="74"/>
      <c r="D326" s="141"/>
      <c r="E326" s="106"/>
      <c r="F326" s="106" t="str">
        <f t="shared" si="128"/>
        <v/>
      </c>
      <c r="G326" s="150">
        <f t="shared" si="144"/>
        <v>0</v>
      </c>
      <c r="H326" s="106"/>
      <c r="I326" s="101">
        <f t="shared" si="145"/>
        <v>0</v>
      </c>
      <c r="J326" s="101">
        <f t="shared" si="146"/>
        <v>0</v>
      </c>
      <c r="K326" s="101">
        <f t="shared" si="147"/>
        <v>0</v>
      </c>
      <c r="L326" s="101">
        <f t="shared" si="120"/>
        <v>0</v>
      </c>
      <c r="M326" s="101">
        <f t="shared" si="148"/>
        <v>0</v>
      </c>
      <c r="N326" s="101">
        <f t="shared" si="149"/>
        <v>0</v>
      </c>
      <c r="O326" s="142" t="s">
        <v>73</v>
      </c>
    </row>
    <row r="327" spans="1:15" s="78" customFormat="1" ht="15" hidden="1" customHeight="1">
      <c r="A327" s="140"/>
      <c r="B327" s="74"/>
      <c r="C327" s="74"/>
      <c r="D327" s="141"/>
      <c r="E327" s="106"/>
      <c r="F327" s="106" t="str">
        <f t="shared" si="128"/>
        <v/>
      </c>
      <c r="G327" s="150">
        <f t="shared" si="144"/>
        <v>0</v>
      </c>
      <c r="H327" s="106"/>
      <c r="I327" s="101">
        <f t="shared" si="145"/>
        <v>0</v>
      </c>
      <c r="J327" s="101">
        <f t="shared" si="146"/>
        <v>0</v>
      </c>
      <c r="K327" s="101">
        <f t="shared" si="147"/>
        <v>0</v>
      </c>
      <c r="L327" s="101">
        <f t="shared" si="120"/>
        <v>0</v>
      </c>
      <c r="M327" s="101">
        <f t="shared" si="148"/>
        <v>0</v>
      </c>
      <c r="N327" s="101">
        <f t="shared" si="149"/>
        <v>0</v>
      </c>
      <c r="O327" s="142" t="s">
        <v>73</v>
      </c>
    </row>
    <row r="328" spans="1:15" s="78" customFormat="1" ht="15" hidden="1" customHeight="1">
      <c r="A328" s="140"/>
      <c r="B328" s="74"/>
      <c r="C328" s="74"/>
      <c r="D328" s="141"/>
      <c r="E328" s="106"/>
      <c r="F328" s="106" t="str">
        <f t="shared" ref="F328:F345" si="150">IFERROR(VLOOKUP(E328,$E$6:$H$7,4,0),"")</f>
        <v/>
      </c>
      <c r="G328" s="150">
        <f t="shared" si="144"/>
        <v>0</v>
      </c>
      <c r="H328" s="106"/>
      <c r="I328" s="101">
        <f t="shared" si="145"/>
        <v>0</v>
      </c>
      <c r="J328" s="101">
        <f t="shared" si="146"/>
        <v>0</v>
      </c>
      <c r="K328" s="101">
        <f t="shared" si="147"/>
        <v>0</v>
      </c>
      <c r="L328" s="101">
        <f t="shared" si="120"/>
        <v>0</v>
      </c>
      <c r="M328" s="101">
        <f t="shared" si="148"/>
        <v>0</v>
      </c>
      <c r="N328" s="101">
        <f t="shared" si="149"/>
        <v>0</v>
      </c>
      <c r="O328" s="142" t="s">
        <v>73</v>
      </c>
    </row>
    <row r="329" spans="1:15" s="78" customFormat="1" ht="15" hidden="1" customHeight="1">
      <c r="A329" s="140"/>
      <c r="B329" s="74"/>
      <c r="C329" s="74"/>
      <c r="D329" s="141"/>
      <c r="E329" s="106"/>
      <c r="F329" s="106" t="str">
        <f t="shared" si="150"/>
        <v/>
      </c>
      <c r="G329" s="150">
        <f t="shared" si="144"/>
        <v>0</v>
      </c>
      <c r="H329" s="106"/>
      <c r="I329" s="101">
        <f t="shared" si="145"/>
        <v>0</v>
      </c>
      <c r="J329" s="101">
        <f t="shared" si="146"/>
        <v>0</v>
      </c>
      <c r="K329" s="101">
        <f t="shared" si="147"/>
        <v>0</v>
      </c>
      <c r="L329" s="101">
        <f t="shared" si="120"/>
        <v>0</v>
      </c>
      <c r="M329" s="101">
        <f t="shared" si="148"/>
        <v>0</v>
      </c>
      <c r="N329" s="101">
        <f t="shared" si="149"/>
        <v>0</v>
      </c>
      <c r="O329" s="142" t="s">
        <v>73</v>
      </c>
    </row>
    <row r="330" spans="1:15" s="78" customFormat="1" ht="15" hidden="1" customHeight="1">
      <c r="A330" s="140"/>
      <c r="B330" s="74"/>
      <c r="C330" s="74"/>
      <c r="D330" s="141"/>
      <c r="E330" s="106"/>
      <c r="F330" s="106" t="str">
        <f t="shared" si="150"/>
        <v/>
      </c>
      <c r="G330" s="150">
        <f t="shared" si="144"/>
        <v>0</v>
      </c>
      <c r="H330" s="106"/>
      <c r="I330" s="101">
        <f t="shared" si="145"/>
        <v>0</v>
      </c>
      <c r="J330" s="101">
        <f t="shared" si="146"/>
        <v>0</v>
      </c>
      <c r="K330" s="101">
        <f t="shared" si="147"/>
        <v>0</v>
      </c>
      <c r="L330" s="101">
        <f t="shared" ref="L330:L371" si="151">IFERROR(M330/K330%,0)</f>
        <v>0</v>
      </c>
      <c r="M330" s="101">
        <f t="shared" si="148"/>
        <v>0</v>
      </c>
      <c r="N330" s="101">
        <f t="shared" si="149"/>
        <v>0</v>
      </c>
      <c r="O330" s="142" t="s">
        <v>73</v>
      </c>
    </row>
    <row r="331" spans="1:15" s="78" customFormat="1" ht="15" hidden="1" customHeight="1">
      <c r="A331" s="140"/>
      <c r="B331" s="74"/>
      <c r="C331" s="74"/>
      <c r="D331" s="141"/>
      <c r="E331" s="106"/>
      <c r="F331" s="106" t="str">
        <f t="shared" si="150"/>
        <v/>
      </c>
      <c r="G331" s="150">
        <f t="shared" si="144"/>
        <v>0</v>
      </c>
      <c r="H331" s="106"/>
      <c r="I331" s="101">
        <f t="shared" si="145"/>
        <v>0</v>
      </c>
      <c r="J331" s="101">
        <f t="shared" si="146"/>
        <v>0</v>
      </c>
      <c r="K331" s="101">
        <f t="shared" si="147"/>
        <v>0</v>
      </c>
      <c r="L331" s="101">
        <f t="shared" si="151"/>
        <v>0</v>
      </c>
      <c r="M331" s="101">
        <f t="shared" si="148"/>
        <v>0</v>
      </c>
      <c r="N331" s="101">
        <f t="shared" si="149"/>
        <v>0</v>
      </c>
      <c r="O331" s="142" t="s">
        <v>73</v>
      </c>
    </row>
    <row r="332" spans="1:15" s="78" customFormat="1" ht="15" hidden="1" customHeight="1">
      <c r="A332" s="140"/>
      <c r="B332" s="74"/>
      <c r="C332" s="74"/>
      <c r="D332" s="141"/>
      <c r="E332" s="106"/>
      <c r="F332" s="106" t="str">
        <f t="shared" si="150"/>
        <v/>
      </c>
      <c r="G332" s="150">
        <f t="shared" si="144"/>
        <v>0</v>
      </c>
      <c r="H332" s="106"/>
      <c r="I332" s="101">
        <f t="shared" si="145"/>
        <v>0</v>
      </c>
      <c r="J332" s="101">
        <f t="shared" si="146"/>
        <v>0</v>
      </c>
      <c r="K332" s="101">
        <f t="shared" si="147"/>
        <v>0</v>
      </c>
      <c r="L332" s="101">
        <f t="shared" si="151"/>
        <v>0</v>
      </c>
      <c r="M332" s="101">
        <f t="shared" si="148"/>
        <v>0</v>
      </c>
      <c r="N332" s="101">
        <f t="shared" si="149"/>
        <v>0</v>
      </c>
      <c r="O332" s="142" t="s">
        <v>73</v>
      </c>
    </row>
    <row r="333" spans="1:15" s="78" customFormat="1" ht="15" hidden="1" customHeight="1">
      <c r="A333" s="140"/>
      <c r="B333" s="74"/>
      <c r="C333" s="74"/>
      <c r="D333" s="141"/>
      <c r="E333" s="106"/>
      <c r="F333" s="106" t="str">
        <f t="shared" si="150"/>
        <v/>
      </c>
      <c r="G333" s="150">
        <f t="shared" si="144"/>
        <v>0</v>
      </c>
      <c r="H333" s="106"/>
      <c r="I333" s="101">
        <f t="shared" si="145"/>
        <v>0</v>
      </c>
      <c r="J333" s="101">
        <f t="shared" si="146"/>
        <v>0</v>
      </c>
      <c r="K333" s="101">
        <f t="shared" si="147"/>
        <v>0</v>
      </c>
      <c r="L333" s="101">
        <f t="shared" si="151"/>
        <v>0</v>
      </c>
      <c r="M333" s="101">
        <f t="shared" si="148"/>
        <v>0</v>
      </c>
      <c r="N333" s="101">
        <f t="shared" si="149"/>
        <v>0</v>
      </c>
      <c r="O333" s="142" t="s">
        <v>73</v>
      </c>
    </row>
    <row r="334" spans="1:15" s="78" customFormat="1" ht="15" hidden="1" customHeight="1">
      <c r="A334" s="140"/>
      <c r="B334" s="74"/>
      <c r="C334" s="74"/>
      <c r="D334" s="141"/>
      <c r="E334" s="106"/>
      <c r="F334" s="106" t="str">
        <f t="shared" si="150"/>
        <v/>
      </c>
      <c r="G334" s="150">
        <f t="shared" si="144"/>
        <v>0</v>
      </c>
      <c r="H334" s="106"/>
      <c r="I334" s="101">
        <f t="shared" si="145"/>
        <v>0</v>
      </c>
      <c r="J334" s="101">
        <f t="shared" si="146"/>
        <v>0</v>
      </c>
      <c r="K334" s="101">
        <f t="shared" si="147"/>
        <v>0</v>
      </c>
      <c r="L334" s="101">
        <f t="shared" si="151"/>
        <v>0</v>
      </c>
      <c r="M334" s="101">
        <f t="shared" si="148"/>
        <v>0</v>
      </c>
      <c r="N334" s="101">
        <f t="shared" si="149"/>
        <v>0</v>
      </c>
      <c r="O334" s="142" t="s">
        <v>73</v>
      </c>
    </row>
    <row r="335" spans="1:15" s="78" customFormat="1" ht="15" hidden="1" customHeight="1">
      <c r="A335" s="143"/>
      <c r="B335" s="144"/>
      <c r="C335" s="144"/>
      <c r="D335" s="145"/>
      <c r="E335" s="110"/>
      <c r="F335" s="110" t="str">
        <f t="shared" si="150"/>
        <v/>
      </c>
      <c r="G335" s="160">
        <f t="shared" si="144"/>
        <v>0</v>
      </c>
      <c r="H335" s="110"/>
      <c r="I335" s="159">
        <f t="shared" si="145"/>
        <v>0</v>
      </c>
      <c r="J335" s="159">
        <f t="shared" si="146"/>
        <v>0</v>
      </c>
      <c r="K335" s="159">
        <f t="shared" si="147"/>
        <v>0</v>
      </c>
      <c r="L335" s="159">
        <f t="shared" si="151"/>
        <v>0</v>
      </c>
      <c r="M335" s="159">
        <f t="shared" si="148"/>
        <v>0</v>
      </c>
      <c r="N335" s="159">
        <f t="shared" si="149"/>
        <v>0</v>
      </c>
      <c r="O335" s="146" t="s">
        <v>73</v>
      </c>
    </row>
    <row r="336" spans="1:15" s="78" customFormat="1" ht="20.100000000000001" hidden="1" customHeight="1">
      <c r="A336" s="114"/>
      <c r="B336" s="115"/>
      <c r="C336" s="115"/>
      <c r="D336" s="116"/>
      <c r="E336" s="118"/>
      <c r="F336" s="118" t="str">
        <f t="shared" si="150"/>
        <v/>
      </c>
      <c r="G336" s="119">
        <f>SUM(G319:G335)</f>
        <v>0</v>
      </c>
      <c r="H336" s="118"/>
      <c r="I336" s="120">
        <f t="shared" ref="I336:N336" si="152">SUM(I319:I335)</f>
        <v>0</v>
      </c>
      <c r="J336" s="120">
        <f t="shared" si="152"/>
        <v>0</v>
      </c>
      <c r="K336" s="120">
        <f t="shared" si="152"/>
        <v>0</v>
      </c>
      <c r="L336" s="120">
        <f t="shared" si="151"/>
        <v>0</v>
      </c>
      <c r="M336" s="120">
        <f t="shared" si="152"/>
        <v>0</v>
      </c>
      <c r="N336" s="120">
        <f t="shared" si="152"/>
        <v>0</v>
      </c>
      <c r="O336" s="121"/>
    </row>
    <row r="337" spans="1:15" s="78" customFormat="1" ht="15" hidden="1" customHeight="1">
      <c r="A337" s="147" t="s">
        <v>51</v>
      </c>
      <c r="B337" s="148"/>
      <c r="C337" s="148"/>
      <c r="D337" s="149"/>
      <c r="E337" s="98"/>
      <c r="F337" s="98" t="str">
        <f t="shared" si="150"/>
        <v/>
      </c>
      <c r="G337" s="150">
        <f t="shared" ref="G337:G345" si="153">COUNTIFS($E$6:$E$7,E337,$O$6:$O$7,O337)</f>
        <v>0</v>
      </c>
      <c r="H337" s="100"/>
      <c r="I337" s="101">
        <f t="shared" ref="I337:I345" si="154">SUMIFS($I$6:$I$7,$E$6:$E$7,E337,$O$6:$O$7,O337)</f>
        <v>0</v>
      </c>
      <c r="J337" s="101">
        <f t="shared" ref="J337:J345" si="155">SUMIFS($J$6:$J$7,$E$6:$E$7,E337,$O$6:$O$7,O337)</f>
        <v>0</v>
      </c>
      <c r="K337" s="101">
        <f t="shared" ref="K337:K345" si="156">SUMIFS($K$6:$K$7,$E$6:$E$7,E337,$O$6:$O$7,O337)</f>
        <v>0</v>
      </c>
      <c r="L337" s="101">
        <f t="shared" si="151"/>
        <v>0</v>
      </c>
      <c r="M337" s="101">
        <f t="shared" ref="M337:M345" si="157">SUMIFS($M$6:$M$7,$E$6:$E$7,E337,$O$6:$O$7,O337)</f>
        <v>0</v>
      </c>
      <c r="N337" s="101">
        <f t="shared" ref="N337:N345" si="158">SUMIFS($N$6:$N$7,$E$6:$E$7,E337,$O$6:$O$7,O337)</f>
        <v>0</v>
      </c>
      <c r="O337" s="134" t="s">
        <v>74</v>
      </c>
    </row>
    <row r="338" spans="1:15" s="78" customFormat="1" ht="15" hidden="1" customHeight="1">
      <c r="A338" s="140"/>
      <c r="B338" s="74"/>
      <c r="C338" s="74"/>
      <c r="D338" s="141"/>
      <c r="E338" s="106"/>
      <c r="F338" s="106" t="str">
        <f t="shared" si="150"/>
        <v/>
      </c>
      <c r="G338" s="150">
        <f t="shared" si="153"/>
        <v>0</v>
      </c>
      <c r="H338" s="106"/>
      <c r="I338" s="101">
        <f t="shared" si="154"/>
        <v>0</v>
      </c>
      <c r="J338" s="101">
        <f t="shared" si="155"/>
        <v>0</v>
      </c>
      <c r="K338" s="101">
        <f t="shared" si="156"/>
        <v>0</v>
      </c>
      <c r="L338" s="101">
        <f t="shared" si="151"/>
        <v>0</v>
      </c>
      <c r="M338" s="101">
        <f t="shared" si="157"/>
        <v>0</v>
      </c>
      <c r="N338" s="101">
        <f t="shared" si="158"/>
        <v>0</v>
      </c>
      <c r="O338" s="142" t="s">
        <v>74</v>
      </c>
    </row>
    <row r="339" spans="1:15" s="78" customFormat="1" ht="15" hidden="1" customHeight="1">
      <c r="A339" s="140"/>
      <c r="B339" s="74"/>
      <c r="C339" s="74"/>
      <c r="D339" s="141"/>
      <c r="E339" s="106"/>
      <c r="F339" s="106" t="str">
        <f t="shared" si="150"/>
        <v/>
      </c>
      <c r="G339" s="150">
        <f t="shared" si="153"/>
        <v>0</v>
      </c>
      <c r="H339" s="106"/>
      <c r="I339" s="101">
        <f t="shared" si="154"/>
        <v>0</v>
      </c>
      <c r="J339" s="101">
        <f t="shared" si="155"/>
        <v>0</v>
      </c>
      <c r="K339" s="101">
        <f t="shared" si="156"/>
        <v>0</v>
      </c>
      <c r="L339" s="101">
        <f t="shared" si="151"/>
        <v>0</v>
      </c>
      <c r="M339" s="101">
        <f t="shared" si="157"/>
        <v>0</v>
      </c>
      <c r="N339" s="101">
        <f t="shared" si="158"/>
        <v>0</v>
      </c>
      <c r="O339" s="142" t="s">
        <v>74</v>
      </c>
    </row>
    <row r="340" spans="1:15" s="78" customFormat="1" ht="15" hidden="1" customHeight="1">
      <c r="A340" s="140"/>
      <c r="B340" s="74"/>
      <c r="C340" s="74"/>
      <c r="D340" s="141"/>
      <c r="E340" s="106"/>
      <c r="F340" s="106" t="str">
        <f t="shared" si="150"/>
        <v/>
      </c>
      <c r="G340" s="150">
        <f t="shared" si="153"/>
        <v>0</v>
      </c>
      <c r="H340" s="106"/>
      <c r="I340" s="101">
        <f t="shared" si="154"/>
        <v>0</v>
      </c>
      <c r="J340" s="101">
        <f t="shared" si="155"/>
        <v>0</v>
      </c>
      <c r="K340" s="101">
        <f t="shared" si="156"/>
        <v>0</v>
      </c>
      <c r="L340" s="101">
        <f t="shared" si="151"/>
        <v>0</v>
      </c>
      <c r="M340" s="101">
        <f t="shared" si="157"/>
        <v>0</v>
      </c>
      <c r="N340" s="101">
        <f t="shared" si="158"/>
        <v>0</v>
      </c>
      <c r="O340" s="142" t="s">
        <v>74</v>
      </c>
    </row>
    <row r="341" spans="1:15" s="78" customFormat="1" ht="15" hidden="1" customHeight="1">
      <c r="A341" s="140"/>
      <c r="B341" s="74"/>
      <c r="C341" s="74"/>
      <c r="D341" s="141"/>
      <c r="E341" s="106"/>
      <c r="F341" s="106" t="str">
        <f t="shared" si="150"/>
        <v/>
      </c>
      <c r="G341" s="150">
        <f t="shared" si="153"/>
        <v>0</v>
      </c>
      <c r="H341" s="106"/>
      <c r="I341" s="101">
        <f t="shared" si="154"/>
        <v>0</v>
      </c>
      <c r="J341" s="101">
        <f t="shared" si="155"/>
        <v>0</v>
      </c>
      <c r="K341" s="101">
        <f t="shared" si="156"/>
        <v>0</v>
      </c>
      <c r="L341" s="101">
        <f t="shared" si="151"/>
        <v>0</v>
      </c>
      <c r="M341" s="101">
        <f t="shared" si="157"/>
        <v>0</v>
      </c>
      <c r="N341" s="101">
        <f t="shared" si="158"/>
        <v>0</v>
      </c>
      <c r="O341" s="142" t="s">
        <v>74</v>
      </c>
    </row>
    <row r="342" spans="1:15" s="78" customFormat="1" ht="15" hidden="1" customHeight="1">
      <c r="A342" s="140"/>
      <c r="B342" s="74"/>
      <c r="C342" s="74"/>
      <c r="D342" s="141"/>
      <c r="E342" s="106"/>
      <c r="F342" s="106" t="str">
        <f t="shared" si="150"/>
        <v/>
      </c>
      <c r="G342" s="150">
        <f t="shared" si="153"/>
        <v>0</v>
      </c>
      <c r="H342" s="106"/>
      <c r="I342" s="101">
        <f t="shared" si="154"/>
        <v>0</v>
      </c>
      <c r="J342" s="101">
        <f t="shared" si="155"/>
        <v>0</v>
      </c>
      <c r="K342" s="101">
        <f t="shared" si="156"/>
        <v>0</v>
      </c>
      <c r="L342" s="101">
        <f t="shared" si="151"/>
        <v>0</v>
      </c>
      <c r="M342" s="101">
        <f t="shared" si="157"/>
        <v>0</v>
      </c>
      <c r="N342" s="101">
        <f t="shared" si="158"/>
        <v>0</v>
      </c>
      <c r="O342" s="142" t="s">
        <v>74</v>
      </c>
    </row>
    <row r="343" spans="1:15" s="78" customFormat="1" ht="15" hidden="1" customHeight="1">
      <c r="A343" s="140"/>
      <c r="B343" s="74"/>
      <c r="C343" s="74"/>
      <c r="D343" s="141"/>
      <c r="E343" s="106"/>
      <c r="F343" s="106" t="str">
        <f t="shared" si="150"/>
        <v/>
      </c>
      <c r="G343" s="150">
        <f t="shared" si="153"/>
        <v>0</v>
      </c>
      <c r="H343" s="106"/>
      <c r="I343" s="101">
        <f t="shared" si="154"/>
        <v>0</v>
      </c>
      <c r="J343" s="101">
        <f t="shared" si="155"/>
        <v>0</v>
      </c>
      <c r="K343" s="101">
        <f t="shared" si="156"/>
        <v>0</v>
      </c>
      <c r="L343" s="101">
        <f t="shared" si="151"/>
        <v>0</v>
      </c>
      <c r="M343" s="101">
        <f t="shared" si="157"/>
        <v>0</v>
      </c>
      <c r="N343" s="101">
        <f t="shared" si="158"/>
        <v>0</v>
      </c>
      <c r="O343" s="142" t="s">
        <v>74</v>
      </c>
    </row>
    <row r="344" spans="1:15" s="78" customFormat="1" ht="15" hidden="1" customHeight="1">
      <c r="A344" s="140"/>
      <c r="B344" s="74"/>
      <c r="C344" s="74"/>
      <c r="D344" s="141"/>
      <c r="E344" s="106"/>
      <c r="F344" s="106" t="str">
        <f t="shared" si="150"/>
        <v/>
      </c>
      <c r="G344" s="150">
        <f t="shared" si="153"/>
        <v>0</v>
      </c>
      <c r="H344" s="106"/>
      <c r="I344" s="101">
        <f t="shared" si="154"/>
        <v>0</v>
      </c>
      <c r="J344" s="101">
        <f t="shared" si="155"/>
        <v>0</v>
      </c>
      <c r="K344" s="101">
        <f t="shared" si="156"/>
        <v>0</v>
      </c>
      <c r="L344" s="101">
        <f t="shared" si="151"/>
        <v>0</v>
      </c>
      <c r="M344" s="101">
        <f t="shared" si="157"/>
        <v>0</v>
      </c>
      <c r="N344" s="101">
        <f t="shared" si="158"/>
        <v>0</v>
      </c>
      <c r="O344" s="142" t="s">
        <v>74</v>
      </c>
    </row>
    <row r="345" spans="1:15" s="78" customFormat="1" ht="15" hidden="1" customHeight="1">
      <c r="A345" s="140"/>
      <c r="B345" s="74"/>
      <c r="C345" s="74"/>
      <c r="D345" s="141"/>
      <c r="E345" s="106"/>
      <c r="F345" s="106" t="str">
        <f t="shared" si="150"/>
        <v/>
      </c>
      <c r="G345" s="150">
        <f t="shared" si="153"/>
        <v>0</v>
      </c>
      <c r="H345" s="106"/>
      <c r="I345" s="101">
        <f t="shared" si="154"/>
        <v>0</v>
      </c>
      <c r="J345" s="101">
        <f t="shared" si="155"/>
        <v>0</v>
      </c>
      <c r="K345" s="101">
        <f t="shared" si="156"/>
        <v>0</v>
      </c>
      <c r="L345" s="101">
        <f t="shared" si="151"/>
        <v>0</v>
      </c>
      <c r="M345" s="101">
        <f t="shared" si="157"/>
        <v>0</v>
      </c>
      <c r="N345" s="101">
        <f t="shared" si="158"/>
        <v>0</v>
      </c>
      <c r="O345" s="142" t="s">
        <v>74</v>
      </c>
    </row>
    <row r="346" spans="1:15" s="78" customFormat="1" ht="20.100000000000001" hidden="1" customHeight="1">
      <c r="A346" s="114"/>
      <c r="B346" s="115"/>
      <c r="C346" s="115"/>
      <c r="D346" s="116"/>
      <c r="E346" s="118"/>
      <c r="F346" s="118"/>
      <c r="G346" s="119">
        <f>SUM(G337:G345)</f>
        <v>0</v>
      </c>
      <c r="H346" s="118"/>
      <c r="I346" s="129">
        <f>SUM(I337:I345)</f>
        <v>0</v>
      </c>
      <c r="J346" s="129">
        <f>SUM(J337:J345)</f>
        <v>0</v>
      </c>
      <c r="K346" s="129">
        <f>SUM(K337:K345)</f>
        <v>0</v>
      </c>
      <c r="L346" s="129">
        <f t="shared" si="151"/>
        <v>0</v>
      </c>
      <c r="M346" s="129">
        <f>SUM(M337:M345)</f>
        <v>0</v>
      </c>
      <c r="N346" s="129">
        <f>SUM(N337:N345)</f>
        <v>0</v>
      </c>
      <c r="O346" s="154"/>
    </row>
    <row r="347" spans="1:15" s="78" customFormat="1" ht="15" hidden="1" customHeight="1">
      <c r="A347" s="140" t="s">
        <v>52</v>
      </c>
      <c r="B347" s="74"/>
      <c r="C347" s="74"/>
      <c r="D347" s="141"/>
      <c r="E347" s="106"/>
      <c r="F347" s="106" t="str">
        <f t="shared" ref="F347:F357" si="159">IFERROR(VLOOKUP(E347,$E$6:$H$7,4,0),"")</f>
        <v/>
      </c>
      <c r="G347" s="150">
        <f t="shared" ref="G347:G365" si="160">COUNTIFS($E$6:$E$7,E347,$O$6:$O$7,O347)</f>
        <v>0</v>
      </c>
      <c r="H347" s="100"/>
      <c r="I347" s="101">
        <f t="shared" ref="I347:I365" si="161">SUMIFS($I$6:$I$7,$E$6:$E$7,E347,$O$6:$O$7,O347)</f>
        <v>0</v>
      </c>
      <c r="J347" s="101">
        <f t="shared" ref="J347:J365" si="162">SUMIFS($J$6:$J$7,$E$6:$E$7,E347,$O$6:$O$7,O347)</f>
        <v>0</v>
      </c>
      <c r="K347" s="101">
        <f t="shared" ref="K347:K365" si="163">SUMIFS($K$6:$K$7,$E$6:$E$7,E347,$O$6:$O$7,O347)</f>
        <v>0</v>
      </c>
      <c r="L347" s="101">
        <f t="shared" si="151"/>
        <v>0</v>
      </c>
      <c r="M347" s="101">
        <f t="shared" ref="M347:M365" si="164">SUMIFS($M$6:$M$7,$E$6:$E$7,E347,$O$6:$O$7,O347)</f>
        <v>0</v>
      </c>
      <c r="N347" s="101">
        <f t="shared" ref="N347:N365" si="165">SUMIFS($N$6:$N$7,$E$6:$E$7,E347,$O$6:$O$7,O347)</f>
        <v>0</v>
      </c>
      <c r="O347" s="142" t="s">
        <v>75</v>
      </c>
    </row>
    <row r="348" spans="1:15" s="78" customFormat="1" ht="15" hidden="1" customHeight="1">
      <c r="A348" s="140"/>
      <c r="B348" s="74"/>
      <c r="C348" s="74"/>
      <c r="D348" s="141"/>
      <c r="E348" s="106"/>
      <c r="F348" s="106" t="str">
        <f t="shared" si="159"/>
        <v/>
      </c>
      <c r="G348" s="150">
        <f t="shared" si="160"/>
        <v>0</v>
      </c>
      <c r="H348" s="106"/>
      <c r="I348" s="101">
        <f t="shared" si="161"/>
        <v>0</v>
      </c>
      <c r="J348" s="101">
        <f t="shared" si="162"/>
        <v>0</v>
      </c>
      <c r="K348" s="101">
        <f t="shared" si="163"/>
        <v>0</v>
      </c>
      <c r="L348" s="101">
        <f t="shared" si="151"/>
        <v>0</v>
      </c>
      <c r="M348" s="101">
        <f t="shared" si="164"/>
        <v>0</v>
      </c>
      <c r="N348" s="101">
        <f t="shared" si="165"/>
        <v>0</v>
      </c>
      <c r="O348" s="142" t="s">
        <v>75</v>
      </c>
    </row>
    <row r="349" spans="1:15" s="78" customFormat="1" ht="15" hidden="1" customHeight="1">
      <c r="A349" s="140"/>
      <c r="B349" s="74"/>
      <c r="C349" s="74"/>
      <c r="D349" s="141"/>
      <c r="E349" s="106"/>
      <c r="F349" s="106" t="str">
        <f t="shared" si="159"/>
        <v/>
      </c>
      <c r="G349" s="150">
        <f t="shared" si="160"/>
        <v>0</v>
      </c>
      <c r="H349" s="106"/>
      <c r="I349" s="101">
        <f t="shared" si="161"/>
        <v>0</v>
      </c>
      <c r="J349" s="101">
        <f t="shared" si="162"/>
        <v>0</v>
      </c>
      <c r="K349" s="101">
        <f t="shared" si="163"/>
        <v>0</v>
      </c>
      <c r="L349" s="101">
        <f t="shared" si="151"/>
        <v>0</v>
      </c>
      <c r="M349" s="101">
        <f t="shared" si="164"/>
        <v>0</v>
      </c>
      <c r="N349" s="101">
        <f t="shared" si="165"/>
        <v>0</v>
      </c>
      <c r="O349" s="142" t="s">
        <v>75</v>
      </c>
    </row>
    <row r="350" spans="1:15" s="78" customFormat="1" ht="15" hidden="1" customHeight="1">
      <c r="A350" s="140"/>
      <c r="B350" s="74"/>
      <c r="C350" s="74"/>
      <c r="D350" s="141"/>
      <c r="E350" s="106"/>
      <c r="F350" s="106" t="str">
        <f t="shared" si="159"/>
        <v/>
      </c>
      <c r="G350" s="150">
        <f t="shared" si="160"/>
        <v>0</v>
      </c>
      <c r="H350" s="106"/>
      <c r="I350" s="101">
        <f t="shared" si="161"/>
        <v>0</v>
      </c>
      <c r="J350" s="101">
        <f t="shared" si="162"/>
        <v>0</v>
      </c>
      <c r="K350" s="101">
        <f t="shared" si="163"/>
        <v>0</v>
      </c>
      <c r="L350" s="101">
        <f t="shared" si="151"/>
        <v>0</v>
      </c>
      <c r="M350" s="101">
        <f t="shared" si="164"/>
        <v>0</v>
      </c>
      <c r="N350" s="101">
        <f t="shared" si="165"/>
        <v>0</v>
      </c>
      <c r="O350" s="142" t="s">
        <v>75</v>
      </c>
    </row>
    <row r="351" spans="1:15" s="78" customFormat="1" ht="15" hidden="1" customHeight="1">
      <c r="A351" s="140"/>
      <c r="B351" s="74"/>
      <c r="C351" s="74"/>
      <c r="D351" s="141"/>
      <c r="E351" s="106"/>
      <c r="F351" s="106" t="str">
        <f t="shared" si="159"/>
        <v/>
      </c>
      <c r="G351" s="150">
        <f t="shared" si="160"/>
        <v>0</v>
      </c>
      <c r="H351" s="106"/>
      <c r="I351" s="101">
        <f t="shared" si="161"/>
        <v>0</v>
      </c>
      <c r="J351" s="101">
        <f t="shared" si="162"/>
        <v>0</v>
      </c>
      <c r="K351" s="101">
        <f t="shared" si="163"/>
        <v>0</v>
      </c>
      <c r="L351" s="101">
        <f t="shared" si="151"/>
        <v>0</v>
      </c>
      <c r="M351" s="101">
        <f t="shared" si="164"/>
        <v>0</v>
      </c>
      <c r="N351" s="101">
        <f t="shared" si="165"/>
        <v>0</v>
      </c>
      <c r="O351" s="142" t="s">
        <v>75</v>
      </c>
    </row>
    <row r="352" spans="1:15" s="78" customFormat="1" ht="15" hidden="1" customHeight="1">
      <c r="A352" s="140"/>
      <c r="B352" s="74"/>
      <c r="C352" s="74"/>
      <c r="D352" s="141"/>
      <c r="E352" s="106"/>
      <c r="F352" s="106" t="str">
        <f t="shared" si="159"/>
        <v/>
      </c>
      <c r="G352" s="150">
        <f t="shared" si="160"/>
        <v>0</v>
      </c>
      <c r="H352" s="106"/>
      <c r="I352" s="101">
        <f t="shared" si="161"/>
        <v>0</v>
      </c>
      <c r="J352" s="101">
        <f t="shared" si="162"/>
        <v>0</v>
      </c>
      <c r="K352" s="101">
        <f t="shared" si="163"/>
        <v>0</v>
      </c>
      <c r="L352" s="101">
        <f t="shared" si="151"/>
        <v>0</v>
      </c>
      <c r="M352" s="101">
        <f t="shared" si="164"/>
        <v>0</v>
      </c>
      <c r="N352" s="101">
        <f t="shared" si="165"/>
        <v>0</v>
      </c>
      <c r="O352" s="142" t="s">
        <v>75</v>
      </c>
    </row>
    <row r="353" spans="1:15" s="78" customFormat="1" ht="15" hidden="1" customHeight="1">
      <c r="A353" s="140"/>
      <c r="B353" s="74"/>
      <c r="C353" s="74"/>
      <c r="D353" s="141"/>
      <c r="E353" s="106"/>
      <c r="F353" s="106" t="str">
        <f t="shared" si="159"/>
        <v/>
      </c>
      <c r="G353" s="150">
        <f t="shared" si="160"/>
        <v>0</v>
      </c>
      <c r="H353" s="106"/>
      <c r="I353" s="101">
        <f t="shared" si="161"/>
        <v>0</v>
      </c>
      <c r="J353" s="101">
        <f t="shared" si="162"/>
        <v>0</v>
      </c>
      <c r="K353" s="101">
        <f t="shared" si="163"/>
        <v>0</v>
      </c>
      <c r="L353" s="101">
        <f t="shared" si="151"/>
        <v>0</v>
      </c>
      <c r="M353" s="101">
        <f t="shared" si="164"/>
        <v>0</v>
      </c>
      <c r="N353" s="101">
        <f t="shared" si="165"/>
        <v>0</v>
      </c>
      <c r="O353" s="142" t="s">
        <v>75</v>
      </c>
    </row>
    <row r="354" spans="1:15" s="78" customFormat="1" ht="15" hidden="1" customHeight="1">
      <c r="A354" s="140"/>
      <c r="B354" s="74"/>
      <c r="C354" s="74"/>
      <c r="D354" s="141"/>
      <c r="E354" s="106"/>
      <c r="F354" s="106" t="str">
        <f t="shared" si="159"/>
        <v/>
      </c>
      <c r="G354" s="150">
        <f t="shared" si="160"/>
        <v>0</v>
      </c>
      <c r="H354" s="106"/>
      <c r="I354" s="101">
        <f t="shared" si="161"/>
        <v>0</v>
      </c>
      <c r="J354" s="101">
        <f t="shared" si="162"/>
        <v>0</v>
      </c>
      <c r="K354" s="101">
        <f t="shared" si="163"/>
        <v>0</v>
      </c>
      <c r="L354" s="101">
        <f t="shared" si="151"/>
        <v>0</v>
      </c>
      <c r="M354" s="101">
        <f t="shared" si="164"/>
        <v>0</v>
      </c>
      <c r="N354" s="101">
        <f t="shared" si="165"/>
        <v>0</v>
      </c>
      <c r="O354" s="142" t="s">
        <v>75</v>
      </c>
    </row>
    <row r="355" spans="1:15" s="78" customFormat="1" ht="15" hidden="1" customHeight="1">
      <c r="A355" s="140"/>
      <c r="B355" s="74"/>
      <c r="C355" s="74"/>
      <c r="D355" s="141"/>
      <c r="E355" s="106"/>
      <c r="F355" s="106" t="str">
        <f t="shared" si="159"/>
        <v/>
      </c>
      <c r="G355" s="150">
        <f t="shared" si="160"/>
        <v>0</v>
      </c>
      <c r="H355" s="106"/>
      <c r="I355" s="101">
        <f t="shared" si="161"/>
        <v>0</v>
      </c>
      <c r="J355" s="101">
        <f t="shared" si="162"/>
        <v>0</v>
      </c>
      <c r="K355" s="101">
        <f t="shared" si="163"/>
        <v>0</v>
      </c>
      <c r="L355" s="101">
        <f t="shared" si="151"/>
        <v>0</v>
      </c>
      <c r="M355" s="101">
        <f t="shared" si="164"/>
        <v>0</v>
      </c>
      <c r="N355" s="101">
        <f t="shared" si="165"/>
        <v>0</v>
      </c>
      <c r="O355" s="142" t="s">
        <v>75</v>
      </c>
    </row>
    <row r="356" spans="1:15" s="78" customFormat="1" ht="15" hidden="1" customHeight="1">
      <c r="A356" s="140"/>
      <c r="B356" s="74"/>
      <c r="C356" s="74"/>
      <c r="D356" s="141"/>
      <c r="E356" s="106"/>
      <c r="F356" s="106" t="str">
        <f t="shared" si="159"/>
        <v/>
      </c>
      <c r="G356" s="150">
        <f t="shared" si="160"/>
        <v>0</v>
      </c>
      <c r="H356" s="106"/>
      <c r="I356" s="101">
        <f t="shared" si="161"/>
        <v>0</v>
      </c>
      <c r="J356" s="101">
        <f t="shared" si="162"/>
        <v>0</v>
      </c>
      <c r="K356" s="101">
        <f t="shared" si="163"/>
        <v>0</v>
      </c>
      <c r="L356" s="101">
        <f t="shared" si="151"/>
        <v>0</v>
      </c>
      <c r="M356" s="101">
        <f t="shared" si="164"/>
        <v>0</v>
      </c>
      <c r="N356" s="101">
        <f t="shared" si="165"/>
        <v>0</v>
      </c>
      <c r="O356" s="142" t="s">
        <v>75</v>
      </c>
    </row>
    <row r="357" spans="1:15" s="78" customFormat="1" ht="15" hidden="1" customHeight="1">
      <c r="A357" s="140"/>
      <c r="B357" s="74"/>
      <c r="C357" s="74"/>
      <c r="D357" s="141"/>
      <c r="E357" s="106"/>
      <c r="F357" s="106" t="str">
        <f t="shared" si="159"/>
        <v/>
      </c>
      <c r="G357" s="150">
        <f t="shared" si="160"/>
        <v>0</v>
      </c>
      <c r="H357" s="106"/>
      <c r="I357" s="101">
        <f t="shared" si="161"/>
        <v>0</v>
      </c>
      <c r="J357" s="101">
        <f t="shared" si="162"/>
        <v>0</v>
      </c>
      <c r="K357" s="101">
        <f t="shared" si="163"/>
        <v>0</v>
      </c>
      <c r="L357" s="101">
        <f t="shared" si="151"/>
        <v>0</v>
      </c>
      <c r="M357" s="101">
        <f t="shared" si="164"/>
        <v>0</v>
      </c>
      <c r="N357" s="101">
        <f t="shared" si="165"/>
        <v>0</v>
      </c>
      <c r="O357" s="142" t="s">
        <v>75</v>
      </c>
    </row>
    <row r="358" spans="1:15" s="78" customFormat="1" ht="15" hidden="1" customHeight="1">
      <c r="A358" s="140"/>
      <c r="B358" s="74"/>
      <c r="C358" s="74"/>
      <c r="D358" s="141"/>
      <c r="E358" s="106"/>
      <c r="F358" s="106"/>
      <c r="G358" s="150">
        <f t="shared" si="160"/>
        <v>0</v>
      </c>
      <c r="H358" s="106"/>
      <c r="I358" s="101">
        <f t="shared" si="161"/>
        <v>0</v>
      </c>
      <c r="J358" s="101">
        <f t="shared" si="162"/>
        <v>0</v>
      </c>
      <c r="K358" s="101">
        <f t="shared" si="163"/>
        <v>0</v>
      </c>
      <c r="L358" s="101">
        <f t="shared" si="151"/>
        <v>0</v>
      </c>
      <c r="M358" s="101">
        <f t="shared" si="164"/>
        <v>0</v>
      </c>
      <c r="N358" s="101">
        <f t="shared" si="165"/>
        <v>0</v>
      </c>
      <c r="O358" s="142" t="s">
        <v>75</v>
      </c>
    </row>
    <row r="359" spans="1:15" s="78" customFormat="1" ht="15" hidden="1" customHeight="1">
      <c r="A359" s="140"/>
      <c r="B359" s="74"/>
      <c r="C359" s="74"/>
      <c r="D359" s="141"/>
      <c r="E359" s="106"/>
      <c r="F359" s="106"/>
      <c r="G359" s="150">
        <f t="shared" si="160"/>
        <v>0</v>
      </c>
      <c r="H359" s="106"/>
      <c r="I359" s="101">
        <f t="shared" si="161"/>
        <v>0</v>
      </c>
      <c r="J359" s="101">
        <f t="shared" si="162"/>
        <v>0</v>
      </c>
      <c r="K359" s="101">
        <f t="shared" si="163"/>
        <v>0</v>
      </c>
      <c r="L359" s="101">
        <f t="shared" si="151"/>
        <v>0</v>
      </c>
      <c r="M359" s="101">
        <f t="shared" si="164"/>
        <v>0</v>
      </c>
      <c r="N359" s="101">
        <f t="shared" si="165"/>
        <v>0</v>
      </c>
      <c r="O359" s="142" t="s">
        <v>75</v>
      </c>
    </row>
    <row r="360" spans="1:15" s="78" customFormat="1" ht="15" hidden="1" customHeight="1">
      <c r="A360" s="140"/>
      <c r="B360" s="74"/>
      <c r="C360" s="74"/>
      <c r="D360" s="141"/>
      <c r="E360" s="106"/>
      <c r="F360" s="106"/>
      <c r="G360" s="150">
        <f t="shared" si="160"/>
        <v>0</v>
      </c>
      <c r="H360" s="106"/>
      <c r="I360" s="101">
        <f t="shared" si="161"/>
        <v>0</v>
      </c>
      <c r="J360" s="101">
        <f t="shared" si="162"/>
        <v>0</v>
      </c>
      <c r="K360" s="101">
        <f t="shared" si="163"/>
        <v>0</v>
      </c>
      <c r="L360" s="101">
        <f t="shared" si="151"/>
        <v>0</v>
      </c>
      <c r="M360" s="101">
        <f t="shared" si="164"/>
        <v>0</v>
      </c>
      <c r="N360" s="101">
        <f t="shared" si="165"/>
        <v>0</v>
      </c>
      <c r="O360" s="142" t="s">
        <v>75</v>
      </c>
    </row>
    <row r="361" spans="1:15" s="78" customFormat="1" ht="15" hidden="1" customHeight="1">
      <c r="A361" s="140"/>
      <c r="B361" s="74"/>
      <c r="C361" s="74"/>
      <c r="D361" s="141"/>
      <c r="E361" s="106"/>
      <c r="F361" s="106"/>
      <c r="G361" s="150">
        <f t="shared" si="160"/>
        <v>0</v>
      </c>
      <c r="H361" s="106"/>
      <c r="I361" s="101">
        <f t="shared" si="161"/>
        <v>0</v>
      </c>
      <c r="J361" s="101">
        <f t="shared" si="162"/>
        <v>0</v>
      </c>
      <c r="K361" s="101">
        <f t="shared" si="163"/>
        <v>0</v>
      </c>
      <c r="L361" s="101">
        <f t="shared" si="151"/>
        <v>0</v>
      </c>
      <c r="M361" s="101">
        <f t="shared" si="164"/>
        <v>0</v>
      </c>
      <c r="N361" s="101">
        <f t="shared" si="165"/>
        <v>0</v>
      </c>
      <c r="O361" s="142" t="s">
        <v>75</v>
      </c>
    </row>
    <row r="362" spans="1:15" s="78" customFormat="1" ht="15" hidden="1" customHeight="1">
      <c r="A362" s="140"/>
      <c r="B362" s="74"/>
      <c r="C362" s="74"/>
      <c r="D362" s="141"/>
      <c r="E362" s="106"/>
      <c r="F362" s="106"/>
      <c r="G362" s="150">
        <f t="shared" si="160"/>
        <v>0</v>
      </c>
      <c r="H362" s="106"/>
      <c r="I362" s="101">
        <f t="shared" si="161"/>
        <v>0</v>
      </c>
      <c r="J362" s="101">
        <f t="shared" si="162"/>
        <v>0</v>
      </c>
      <c r="K362" s="101">
        <f t="shared" si="163"/>
        <v>0</v>
      </c>
      <c r="L362" s="101">
        <f t="shared" si="151"/>
        <v>0</v>
      </c>
      <c r="M362" s="101">
        <f t="shared" si="164"/>
        <v>0</v>
      </c>
      <c r="N362" s="101">
        <f t="shared" si="165"/>
        <v>0</v>
      </c>
      <c r="O362" s="142" t="s">
        <v>75</v>
      </c>
    </row>
    <row r="363" spans="1:15" s="78" customFormat="1" ht="15" hidden="1" customHeight="1">
      <c r="A363" s="140"/>
      <c r="B363" s="74"/>
      <c r="C363" s="74"/>
      <c r="D363" s="141"/>
      <c r="E363" s="106"/>
      <c r="F363" s="106"/>
      <c r="G363" s="150">
        <f t="shared" si="160"/>
        <v>0</v>
      </c>
      <c r="H363" s="106"/>
      <c r="I363" s="101">
        <f t="shared" si="161"/>
        <v>0</v>
      </c>
      <c r="J363" s="101">
        <f t="shared" si="162"/>
        <v>0</v>
      </c>
      <c r="K363" s="101">
        <f t="shared" si="163"/>
        <v>0</v>
      </c>
      <c r="L363" s="101">
        <f t="shared" si="151"/>
        <v>0</v>
      </c>
      <c r="M363" s="101">
        <f t="shared" si="164"/>
        <v>0</v>
      </c>
      <c r="N363" s="101">
        <f t="shared" si="165"/>
        <v>0</v>
      </c>
      <c r="O363" s="142" t="s">
        <v>75</v>
      </c>
    </row>
    <row r="364" spans="1:15" s="78" customFormat="1" ht="15" hidden="1" customHeight="1">
      <c r="A364" s="140"/>
      <c r="B364" s="74"/>
      <c r="C364" s="74"/>
      <c r="D364" s="141"/>
      <c r="E364" s="106"/>
      <c r="F364" s="106"/>
      <c r="G364" s="150">
        <f t="shared" si="160"/>
        <v>0</v>
      </c>
      <c r="H364" s="106"/>
      <c r="I364" s="101">
        <f t="shared" si="161"/>
        <v>0</v>
      </c>
      <c r="J364" s="101">
        <f t="shared" si="162"/>
        <v>0</v>
      </c>
      <c r="K364" s="101">
        <f t="shared" si="163"/>
        <v>0</v>
      </c>
      <c r="L364" s="101">
        <f t="shared" si="151"/>
        <v>0</v>
      </c>
      <c r="M364" s="101">
        <f t="shared" si="164"/>
        <v>0</v>
      </c>
      <c r="N364" s="101">
        <f t="shared" si="165"/>
        <v>0</v>
      </c>
      <c r="O364" s="142" t="s">
        <v>75</v>
      </c>
    </row>
    <row r="365" spans="1:15" s="78" customFormat="1" ht="15" hidden="1" customHeight="1">
      <c r="A365" s="140"/>
      <c r="B365" s="74"/>
      <c r="C365" s="74"/>
      <c r="D365" s="141"/>
      <c r="E365" s="106"/>
      <c r="F365" s="106"/>
      <c r="G365" s="150">
        <f t="shared" si="160"/>
        <v>0</v>
      </c>
      <c r="H365" s="106"/>
      <c r="I365" s="101">
        <f t="shared" si="161"/>
        <v>0</v>
      </c>
      <c r="J365" s="101">
        <f t="shared" si="162"/>
        <v>0</v>
      </c>
      <c r="K365" s="101">
        <f t="shared" si="163"/>
        <v>0</v>
      </c>
      <c r="L365" s="101">
        <f t="shared" si="151"/>
        <v>0</v>
      </c>
      <c r="M365" s="101">
        <f t="shared" si="164"/>
        <v>0</v>
      </c>
      <c r="N365" s="101">
        <f t="shared" si="165"/>
        <v>0</v>
      </c>
      <c r="O365" s="142" t="s">
        <v>75</v>
      </c>
    </row>
    <row r="366" spans="1:15" s="78" customFormat="1" ht="20.100000000000001" hidden="1" customHeight="1">
      <c r="A366" s="114"/>
      <c r="B366" s="115"/>
      <c r="C366" s="115"/>
      <c r="D366" s="116"/>
      <c r="E366" s="118"/>
      <c r="F366" s="118"/>
      <c r="G366" s="119">
        <f>SUM(G347:G365)</f>
        <v>0</v>
      </c>
      <c r="H366" s="118"/>
      <c r="I366" s="129">
        <f t="shared" ref="I366:N366" si="166">SUM(I347:I365)</f>
        <v>0</v>
      </c>
      <c r="J366" s="129">
        <f t="shared" si="166"/>
        <v>0</v>
      </c>
      <c r="K366" s="129">
        <f t="shared" si="166"/>
        <v>0</v>
      </c>
      <c r="L366" s="129">
        <f t="shared" si="151"/>
        <v>0</v>
      </c>
      <c r="M366" s="129">
        <f t="shared" si="166"/>
        <v>0</v>
      </c>
      <c r="N366" s="129">
        <f t="shared" si="166"/>
        <v>0</v>
      </c>
      <c r="O366" s="130"/>
    </row>
    <row r="367" spans="1:15" s="78" customFormat="1" ht="20.100000000000001" customHeight="1">
      <c r="A367" s="162" t="s">
        <v>76</v>
      </c>
      <c r="B367" s="163"/>
      <c r="C367" s="163"/>
      <c r="D367" s="164"/>
      <c r="E367" s="165"/>
      <c r="F367" s="165"/>
      <c r="G367" s="119">
        <f>SUM(G366,G346,G336,G318,G298,G280,G256,G239,G227,G208,G189,G178,G166,G152,G142,G124,G111,G98,G87,G72)</f>
        <v>2</v>
      </c>
      <c r="H367" s="118"/>
      <c r="I367" s="129">
        <f>SUM(I366,I346,I336,I318,I298,I280,I256,I239,I227,I208,I189,I178,I166,I152,I142,I124,I111,I98,I87,I72)</f>
        <v>13870</v>
      </c>
      <c r="J367" s="129">
        <f>SUM(J366,J346,J336,J318,J298,J280,J256,J239,J227,J208,J189,J178,J166,J152,J142,J124,J111,J98,J87,J72)</f>
        <v>7830</v>
      </c>
      <c r="K367" s="129">
        <f>SUM(K366,K346,K336,K318,K298,K280,K256,K239,K227,K208,K189,K178,K166,K152,K142,K124,K111,K98,K87,K72)</f>
        <v>6040</v>
      </c>
      <c r="L367" s="129">
        <f t="shared" si="151"/>
        <v>6</v>
      </c>
      <c r="M367" s="129">
        <f>SUM(M366,M346,M336,M318,M298,M280,M256,M239,M227,M208,M189,M178,M166,M152,M142,M124,M111,M98,M87,M72)</f>
        <v>362.4</v>
      </c>
      <c r="N367" s="129">
        <f>SUM(N366,N346,N336,N318,N298,N280,N256,N239,N227,N208,N189,N178,N166,N152,N142,N124,N111,N98,N87,N72)</f>
        <v>5677.6</v>
      </c>
      <c r="O367" s="166"/>
    </row>
    <row r="368" spans="1:15" s="78" customFormat="1" ht="15" hidden="1" customHeight="1">
      <c r="A368" s="167" t="s">
        <v>54</v>
      </c>
      <c r="B368" s="168"/>
      <c r="C368" s="168"/>
      <c r="D368" s="169"/>
      <c r="E368" s="170"/>
      <c r="F368" s="171" t="str">
        <f>IFERROR(VLOOKUP(E368,E17:H26,4,0),"")</f>
        <v/>
      </c>
      <c r="G368" s="99">
        <f>COUNTIFS($E$17:$E$26,E368,$O$17:$O$26,O368)</f>
        <v>0</v>
      </c>
      <c r="H368" s="100" t="s">
        <v>77</v>
      </c>
      <c r="I368" s="172">
        <f>SUMIFS($I$17:$I$26,$E$17:$E$26,E368,$O$17:$O$26,O368)</f>
        <v>0</v>
      </c>
      <c r="J368" s="172">
        <f>SUMIFS($J$17:$J$26,$E$17:$E$26,E368,$O$17:$O$26,O368)</f>
        <v>0</v>
      </c>
      <c r="K368" s="172">
        <f>SUMIFS($K$17:$K$26,$E$17:$E$26,E368,$O$17:$O$26,O368)</f>
        <v>0</v>
      </c>
      <c r="L368" s="172">
        <f t="shared" si="151"/>
        <v>0</v>
      </c>
      <c r="M368" s="172">
        <f>SUMIFS($M$17:$M$26,$E$17:$E$26,E368,$O$17:$O$26,O368)</f>
        <v>0</v>
      </c>
      <c r="N368" s="172">
        <f>SUMIFS($N$17:$N$26,$E$17:$E$26,E368,$O$17:$O$26,O368)</f>
        <v>0</v>
      </c>
      <c r="O368" s="134" t="s">
        <v>55</v>
      </c>
    </row>
    <row r="369" spans="1:15" s="78" customFormat="1" ht="15" hidden="1" customHeight="1">
      <c r="A369" s="173"/>
      <c r="B369" s="174"/>
      <c r="C369" s="174"/>
      <c r="D369" s="175"/>
      <c r="E369" s="176"/>
      <c r="F369" s="176" t="str">
        <f>IFERROR(VLOOKUP(E369,E18:H27,4,0),"")</f>
        <v/>
      </c>
      <c r="G369" s="107">
        <f t="shared" ref="G369:G371" si="167">COUNTIFS($E$17:$E$26,E369,$O$17:$O$26,O369)</f>
        <v>0</v>
      </c>
      <c r="H369" s="176"/>
      <c r="I369" s="177">
        <f t="shared" ref="I369:I371" si="168">SUMIFS($I$17:$I$26,$E$17:$E$26,E369,$O$17:$O$26,O369)</f>
        <v>0</v>
      </c>
      <c r="J369" s="177">
        <f t="shared" ref="J369:J371" si="169">SUMIFS($J$17:$J$26,$E$17:$E$26,E369,$O$17:$O$26,O369)</f>
        <v>0</v>
      </c>
      <c r="K369" s="177">
        <f t="shared" ref="K369:K371" si="170">SUMIFS($K$17:$K$26,$E$17:$E$26,E369,$O$17:$O$26,O369)</f>
        <v>0</v>
      </c>
      <c r="L369" s="177">
        <f t="shared" si="151"/>
        <v>0</v>
      </c>
      <c r="M369" s="177">
        <f t="shared" ref="M369:M371" si="171">SUMIFS($M$17:$M$26,$E$17:$E$26,E369,$O$17:$O$26,O369)</f>
        <v>0</v>
      </c>
      <c r="N369" s="177">
        <f t="shared" ref="N369:N371" si="172">SUMIFS($N$17:$N$26,$E$17:$E$26,E369,$O$17:$O$26,O369)</f>
        <v>0</v>
      </c>
      <c r="O369" s="142" t="s">
        <v>55</v>
      </c>
    </row>
    <row r="370" spans="1:15" s="78" customFormat="1" ht="15" hidden="1" customHeight="1">
      <c r="A370" s="178"/>
      <c r="B370" s="179"/>
      <c r="C370" s="179"/>
      <c r="D370" s="180"/>
      <c r="E370" s="176"/>
      <c r="F370" s="176" t="str">
        <f>IFERROR(VLOOKUP(E370,E19:H28,4,0),"")</f>
        <v/>
      </c>
      <c r="G370" s="107">
        <f t="shared" si="167"/>
        <v>0</v>
      </c>
      <c r="H370" s="176"/>
      <c r="I370" s="177">
        <f t="shared" si="168"/>
        <v>0</v>
      </c>
      <c r="J370" s="177">
        <f t="shared" si="169"/>
        <v>0</v>
      </c>
      <c r="K370" s="177">
        <f t="shared" si="170"/>
        <v>0</v>
      </c>
      <c r="L370" s="177">
        <f t="shared" si="151"/>
        <v>0</v>
      </c>
      <c r="M370" s="177">
        <f t="shared" si="171"/>
        <v>0</v>
      </c>
      <c r="N370" s="177">
        <f t="shared" si="172"/>
        <v>0</v>
      </c>
      <c r="O370" s="142" t="s">
        <v>55</v>
      </c>
    </row>
    <row r="371" spans="1:15" s="78" customFormat="1" ht="15" hidden="1" customHeight="1">
      <c r="A371" s="181"/>
      <c r="B371" s="182"/>
      <c r="C371" s="182"/>
      <c r="D371" s="183"/>
      <c r="E371" s="184"/>
      <c r="F371" s="184"/>
      <c r="G371" s="111">
        <f t="shared" si="167"/>
        <v>0</v>
      </c>
      <c r="H371" s="184"/>
      <c r="I371" s="185">
        <f t="shared" si="168"/>
        <v>0</v>
      </c>
      <c r="J371" s="185">
        <f t="shared" si="169"/>
        <v>0</v>
      </c>
      <c r="K371" s="185">
        <f t="shared" si="170"/>
        <v>0</v>
      </c>
      <c r="L371" s="185">
        <f t="shared" si="151"/>
        <v>0</v>
      </c>
      <c r="M371" s="185">
        <f t="shared" si="171"/>
        <v>0</v>
      </c>
      <c r="N371" s="185">
        <f t="shared" si="172"/>
        <v>0</v>
      </c>
      <c r="O371" s="142" t="s">
        <v>55</v>
      </c>
    </row>
    <row r="372" spans="1:15" s="78" customFormat="1" ht="15" hidden="1" customHeight="1">
      <c r="A372" s="186" t="s">
        <v>78</v>
      </c>
      <c r="B372" s="187"/>
      <c r="C372" s="187"/>
      <c r="D372" s="187"/>
      <c r="E372" s="187"/>
      <c r="F372" s="188"/>
      <c r="G372" s="119">
        <f>SUM(G368:G371)</f>
        <v>0</v>
      </c>
      <c r="H372" s="189"/>
      <c r="I372" s="190">
        <f t="shared" ref="I372:K372" si="173">SUM(I368:I371)</f>
        <v>0</v>
      </c>
      <c r="J372" s="190">
        <f t="shared" si="173"/>
        <v>0</v>
      </c>
      <c r="K372" s="190">
        <f t="shared" si="173"/>
        <v>0</v>
      </c>
      <c r="L372" s="190">
        <f>IFERROR(M372/K372%,0)</f>
        <v>0</v>
      </c>
      <c r="M372" s="190">
        <f t="shared" ref="M372:N372" si="174">SUM(M368:M371)</f>
        <v>0</v>
      </c>
      <c r="N372" s="190">
        <f t="shared" si="174"/>
        <v>0</v>
      </c>
      <c r="O372" s="191"/>
    </row>
    <row r="373" spans="1:15" s="78" customFormat="1" ht="12" customHeight="1">
      <c r="A373" s="192"/>
      <c r="B373" s="193"/>
      <c r="C373" s="193"/>
      <c r="D373" s="193"/>
      <c r="E373" s="193"/>
      <c r="F373" s="193"/>
      <c r="G373" s="193"/>
      <c r="H373" s="1"/>
      <c r="I373" s="194"/>
      <c r="J373" s="194"/>
      <c r="K373" s="194"/>
      <c r="L373" s="194"/>
      <c r="M373" s="194"/>
      <c r="N373" s="194"/>
      <c r="O373" s="195"/>
    </row>
    <row r="374" spans="1:15" s="78" customFormat="1" ht="12" customHeight="1">
      <c r="A374" s="88"/>
      <c r="B374" s="233" t="s">
        <v>79</v>
      </c>
      <c r="C374" s="233"/>
      <c r="D374" s="233"/>
      <c r="E374" s="208"/>
      <c r="F374" s="208" t="s">
        <v>80</v>
      </c>
      <c r="G374" s="193"/>
      <c r="H374" s="1"/>
      <c r="I374" s="194"/>
      <c r="J374" s="194"/>
      <c r="K374" s="194"/>
      <c r="L374" s="194"/>
      <c r="M374" s="194"/>
      <c r="N374" s="194"/>
      <c r="O374" s="195"/>
    </row>
    <row r="375" spans="1:15" s="78" customFormat="1" ht="12" customHeight="1">
      <c r="A375" s="192"/>
      <c r="B375" s="193"/>
      <c r="C375" s="193"/>
      <c r="D375" s="193"/>
      <c r="E375" s="193"/>
      <c r="F375" s="193"/>
      <c r="G375" s="193"/>
      <c r="H375" s="1"/>
      <c r="I375" s="194"/>
      <c r="J375" s="194"/>
      <c r="K375" s="194"/>
      <c r="L375" s="194"/>
      <c r="M375" s="194"/>
      <c r="N375" s="194"/>
      <c r="O375" s="195"/>
    </row>
    <row r="376" spans="1:15" s="78" customFormat="1" ht="12" customHeight="1">
      <c r="A376" s="8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95"/>
    </row>
    <row r="377" spans="1:15" s="78" customFormat="1" ht="12" customHeight="1">
      <c r="A377" s="8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95"/>
    </row>
    <row r="378" spans="1:15" s="78" customFormat="1" ht="12" customHeight="1">
      <c r="A378" s="88"/>
      <c r="B378" s="197" t="s">
        <v>88</v>
      </c>
      <c r="C378" s="234" t="s">
        <v>81</v>
      </c>
      <c r="D378" s="234"/>
      <c r="E378" s="197"/>
      <c r="F378" s="209" t="s">
        <v>82</v>
      </c>
      <c r="G378" s="1"/>
      <c r="H378" s="1"/>
      <c r="I378" s="1"/>
      <c r="J378" s="1"/>
      <c r="K378" s="1"/>
      <c r="L378" s="1"/>
      <c r="M378" s="1"/>
      <c r="N378" s="1"/>
      <c r="O378" s="195"/>
    </row>
    <row r="379" spans="1:15" s="78" customFormat="1" ht="12" customHeight="1">
      <c r="A379" s="88"/>
      <c r="B379" s="91" t="s">
        <v>83</v>
      </c>
      <c r="C379" s="233" t="s">
        <v>84</v>
      </c>
      <c r="D379" s="233"/>
      <c r="E379" s="1"/>
      <c r="F379" s="208" t="s">
        <v>85</v>
      </c>
      <c r="G379" s="1"/>
      <c r="H379" s="1"/>
      <c r="I379" s="199"/>
      <c r="J379" s="199"/>
      <c r="K379" s="199"/>
      <c r="L379" s="199"/>
      <c r="M379" s="199"/>
      <c r="N379" s="199"/>
      <c r="O379" s="195"/>
    </row>
    <row r="380" spans="1:15" s="78" customFormat="1" ht="12" customHeight="1">
      <c r="A380" s="88"/>
      <c r="B380" s="91"/>
      <c r="C380" s="1"/>
      <c r="D380" s="1"/>
      <c r="E380" s="1"/>
      <c r="F380" s="208"/>
      <c r="G380" s="1"/>
      <c r="H380" s="1"/>
      <c r="I380" s="199"/>
      <c r="J380" s="199"/>
      <c r="K380" s="199"/>
      <c r="L380" s="199"/>
      <c r="M380" s="199"/>
      <c r="N380" s="199"/>
      <c r="O380" s="195"/>
    </row>
    <row r="381" spans="1:15" s="78" customFormat="1" ht="12" customHeight="1">
      <c r="A381" s="200" t="s">
        <v>86</v>
      </c>
      <c r="B381" s="201"/>
      <c r="C381" s="201"/>
      <c r="D381" s="201"/>
      <c r="E381" s="201"/>
      <c r="F381" s="201"/>
      <c r="G381" s="201"/>
      <c r="H381" s="201"/>
      <c r="I381" s="202"/>
      <c r="J381" s="202"/>
      <c r="K381" s="202"/>
      <c r="L381" s="202"/>
      <c r="M381" s="202"/>
      <c r="N381" s="235" t="s">
        <v>87</v>
      </c>
      <c r="O381" s="236"/>
    </row>
    <row r="382" spans="1:15" s="78" customFormat="1">
      <c r="I382" s="203"/>
      <c r="J382" s="203"/>
      <c r="K382" s="203"/>
      <c r="L382" s="203"/>
      <c r="M382" s="203"/>
      <c r="N382" s="203"/>
    </row>
    <row r="383" spans="1:15" s="78" customFormat="1">
      <c r="I383" s="203"/>
      <c r="J383" s="203"/>
      <c r="K383" s="203"/>
      <c r="L383" s="203"/>
      <c r="M383" s="203"/>
      <c r="N383" s="203"/>
    </row>
    <row r="384" spans="1:15" s="78" customFormat="1">
      <c r="I384" s="203"/>
      <c r="J384" s="203"/>
      <c r="K384" s="203"/>
      <c r="L384" s="203"/>
      <c r="M384" s="203"/>
      <c r="N384" s="203"/>
    </row>
    <row r="385" spans="7:14" s="78" customFormat="1">
      <c r="I385" s="204">
        <f>I367-I53</f>
        <v>0</v>
      </c>
      <c r="J385" s="204">
        <f>J367-J53</f>
        <v>0</v>
      </c>
      <c r="K385" s="204">
        <f>K367-K53</f>
        <v>0</v>
      </c>
      <c r="L385" s="204">
        <v>0</v>
      </c>
      <c r="M385" s="204">
        <f>M367-M53</f>
        <v>0</v>
      </c>
      <c r="N385" s="204">
        <f>N367-N53</f>
        <v>0</v>
      </c>
    </row>
    <row r="386" spans="7:14" s="78" customFormat="1">
      <c r="G386" s="205"/>
      <c r="I386" s="204">
        <f>I367-I8</f>
        <v>0</v>
      </c>
      <c r="J386" s="204">
        <f>J367-J8</f>
        <v>0</v>
      </c>
      <c r="K386" s="204">
        <f>K367-K8</f>
        <v>0</v>
      </c>
      <c r="L386" s="204">
        <v>0</v>
      </c>
      <c r="M386" s="204">
        <f>M367-M8</f>
        <v>0</v>
      </c>
      <c r="N386" s="204">
        <f>N367-N8</f>
        <v>0</v>
      </c>
    </row>
    <row r="387" spans="7:14" s="78" customFormat="1">
      <c r="I387" s="206"/>
      <c r="J387" s="206"/>
      <c r="K387" s="206"/>
      <c r="L387" s="206"/>
      <c r="M387" s="206"/>
      <c r="N387" s="206"/>
    </row>
    <row r="388" spans="7:14" s="78" customFormat="1">
      <c r="I388" s="206"/>
      <c r="J388" s="206"/>
      <c r="K388" s="206"/>
      <c r="L388" s="206"/>
      <c r="M388" s="206"/>
      <c r="N388" s="206"/>
    </row>
    <row r="389" spans="7:14" s="78" customFormat="1">
      <c r="I389" s="206"/>
      <c r="J389" s="206"/>
      <c r="K389" s="206"/>
      <c r="L389" s="206"/>
      <c r="M389" s="206"/>
      <c r="N389" s="206"/>
    </row>
    <row r="390" spans="7:14" s="78" customFormat="1">
      <c r="I390" s="206"/>
      <c r="J390" s="206"/>
      <c r="K390" s="206"/>
      <c r="L390" s="206"/>
      <c r="M390" s="206"/>
      <c r="N390" s="206"/>
    </row>
    <row r="391" spans="7:14" s="78" customFormat="1">
      <c r="I391" s="206"/>
      <c r="J391" s="206"/>
      <c r="K391" s="206"/>
      <c r="L391" s="206"/>
      <c r="M391" s="206"/>
      <c r="N391" s="206"/>
    </row>
    <row r="392" spans="7:14" s="78" customFormat="1">
      <c r="I392" s="206"/>
      <c r="J392" s="206"/>
      <c r="K392" s="206"/>
      <c r="L392" s="206"/>
      <c r="M392" s="206"/>
      <c r="N392" s="206"/>
    </row>
    <row r="393" spans="7:14" s="78" customFormat="1">
      <c r="I393" s="204"/>
      <c r="J393" s="204"/>
      <c r="K393" s="204"/>
      <c r="L393" s="204"/>
      <c r="M393" s="204"/>
      <c r="N393" s="204"/>
    </row>
    <row r="394" spans="7:14" s="78" customFormat="1">
      <c r="I394" s="204"/>
      <c r="J394" s="204"/>
      <c r="K394" s="204"/>
      <c r="L394" s="204"/>
      <c r="M394" s="204"/>
      <c r="N394" s="204"/>
    </row>
  </sheetData>
  <dataConsolidate/>
  <mergeCells count="35">
    <mergeCell ref="B374:D374"/>
    <mergeCell ref="C378:D378"/>
    <mergeCell ref="C379:D379"/>
    <mergeCell ref="N381:O381"/>
    <mergeCell ref="A53:E53"/>
    <mergeCell ref="A54:E54"/>
    <mergeCell ref="A56:O56"/>
    <mergeCell ref="A57:D58"/>
    <mergeCell ref="E57:E58"/>
    <mergeCell ref="F57:F58"/>
    <mergeCell ref="G57:H58"/>
    <mergeCell ref="L57:M57"/>
    <mergeCell ref="O57:O58"/>
    <mergeCell ref="L14:M14"/>
    <mergeCell ref="O14:O15"/>
    <mergeCell ref="A30:O30"/>
    <mergeCell ref="A31:E32"/>
    <mergeCell ref="L31:M31"/>
    <mergeCell ref="O31:O32"/>
    <mergeCell ref="A14:A15"/>
    <mergeCell ref="B14:B15"/>
    <mergeCell ref="C14:C15"/>
    <mergeCell ref="E14:E15"/>
    <mergeCell ref="F14:F15"/>
    <mergeCell ref="H14:H15"/>
    <mergeCell ref="A2:O2"/>
    <mergeCell ref="Q2:R2"/>
    <mergeCell ref="A3:A4"/>
    <mergeCell ref="B3:B4"/>
    <mergeCell ref="C3:C4"/>
    <mergeCell ref="E3:E4"/>
    <mergeCell ref="F3:F4"/>
    <mergeCell ref="H3:H4"/>
    <mergeCell ref="L3:M3"/>
    <mergeCell ref="O3:O4"/>
  </mergeCells>
  <conditionalFormatting sqref="D17:D26">
    <cfRule type="duplicateValues" dxfId="82" priority="32"/>
    <cfRule type="duplicateValues" dxfId="81" priority="33"/>
  </conditionalFormatting>
  <conditionalFormatting sqref="D17:D26">
    <cfRule type="duplicateValues" dxfId="80" priority="31"/>
  </conditionalFormatting>
  <conditionalFormatting sqref="O6:O7">
    <cfRule type="containsText" dxfId="79" priority="10" operator="containsText" text="B.MP.B">
      <formula>NOT(ISERROR(SEARCH("B.MP.B",O6)))</formula>
    </cfRule>
    <cfRule type="containsText" dxfId="78" priority="11" operator="containsText" text="B.MP.A">
      <formula>NOT(ISERROR(SEARCH("B.MP.A",O6)))</formula>
    </cfRule>
    <cfRule type="containsText" dxfId="77" priority="12" operator="containsText" text="B.PTL.C5">
      <formula>NOT(ISERROR(SEARCH("B.PTL.C5",O6)))</formula>
    </cfRule>
    <cfRule type="containsText" dxfId="76" priority="13" operator="containsText" text="B.PTL.C8">
      <formula>NOT(ISERROR(SEARCH("B.PTL.C8",O6)))</formula>
    </cfRule>
    <cfRule type="containsText" dxfId="75" priority="14" operator="containsText" text="B.PTL.D7">
      <formula>NOT(ISERROR(SEARCH("B.PTL.D7",O6)))</formula>
    </cfRule>
    <cfRule type="containsText" dxfId="74" priority="15" operator="containsText" text="B.PTL.C7">
      <formula>NOT(ISERROR(SEARCH("B.PTL.C7",O6)))</formula>
    </cfRule>
    <cfRule type="containsText" dxfId="73" priority="16" operator="containsText" text="B.PTL.C6">
      <formula>NOT(ISERROR(SEARCH("B.PTL.C6",O6)))</formula>
    </cfRule>
    <cfRule type="containsText" dxfId="72" priority="17" operator="containsText" text="B.PTL.C4">
      <formula>NOT(ISERROR(SEARCH("B.PTL.C4",O6)))</formula>
    </cfRule>
    <cfRule type="containsText" dxfId="71" priority="18" operator="containsText" text="B.PTL.C3">
      <formula>NOT(ISERROR(SEARCH("B.PTL.C3",O6)))</formula>
    </cfRule>
    <cfRule type="containsText" dxfId="70" priority="19" operator="containsText" text="B.PTL.D4">
      <formula>NOT(ISERROR(SEARCH("B.PTL.D4",O6)))</formula>
    </cfRule>
    <cfRule type="containsText" dxfId="69" priority="20" operator="containsText" text="B.PTL.D3">
      <formula>NOT(ISERROR(SEARCH("B.PTL.D3",O6)))</formula>
    </cfRule>
    <cfRule type="containsText" dxfId="68" priority="21" operator="containsText" text="B.PTL.D5">
      <formula>NOT(ISERROR(SEARCH("B.PTL.D5",O6)))</formula>
    </cfRule>
    <cfRule type="containsText" dxfId="67" priority="22" operator="containsText" text="B.PTL.D6">
      <formula>NOT(ISERROR(SEARCH("B.PTL.D6",O6)))</formula>
    </cfRule>
    <cfRule type="containsText" dxfId="66" priority="23" operator="containsText" text="B.PTL.D8">
      <formula>NOT(ISERROR(SEARCH("B.PTL.D8",O6)))</formula>
    </cfRule>
    <cfRule type="containsText" dxfId="65" priority="24" operator="containsText" text="B.PTL.C2">
      <formula>NOT(ISERROR(SEARCH("B.PTL.C2",O6)))</formula>
    </cfRule>
    <cfRule type="containsText" dxfId="64" priority="25" operator="containsText" text="B.PTL.D1">
      <formula>NOT(ISERROR(SEARCH("B.PTL.D1",O6)))</formula>
    </cfRule>
    <cfRule type="containsText" dxfId="63" priority="26" operator="containsText" text="B.PTL.D2">
      <formula>NOT(ISERROR(SEARCH("B.PTL.D2",O6)))</formula>
    </cfRule>
    <cfRule type="containsText" dxfId="62" priority="27" operator="containsText" text="B.PTL.C1">
      <formula>NOT(ISERROR(SEARCH("B.PTL.C1",O6)))</formula>
    </cfRule>
    <cfRule type="containsText" dxfId="61" priority="28" operator="containsText" text="B.MP2">
      <formula>NOT(ISERROR(SEARCH("B.MP2",O6)))</formula>
    </cfRule>
  </conditionalFormatting>
  <conditionalFormatting sqref="D6:D7">
    <cfRule type="duplicateValues" dxfId="60" priority="64"/>
    <cfRule type="duplicateValues" dxfId="59" priority="65"/>
  </conditionalFormatting>
  <conditionalFormatting sqref="D6:D7">
    <cfRule type="duplicateValues" dxfId="58" priority="87"/>
  </conditionalFormatting>
  <hyperlinks>
    <hyperlink ref="Q2" r:id="rId1"/>
  </hyperlinks>
  <pageMargins left="7.4999999999999997E-2" right="7.4999999999999997E-2" top="7.4999999999999997E-2" bottom="7.4999999999999997E-2" header="0.5" footer="0.5"/>
  <pageSetup paperSize="256" scale="55" orientation="portrait" horizontalDpi="4294967293" verticalDpi="180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2:T516"/>
  <sheetViews>
    <sheetView topLeftCell="A154" zoomScale="85" zoomScaleNormal="85" workbookViewId="0">
      <selection activeCell="N172" sqref="N172"/>
    </sheetView>
  </sheetViews>
  <sheetFormatPr defaultRowHeight="12.75"/>
  <cols>
    <col min="1" max="1" width="5.140625" style="78" customWidth="1"/>
    <col min="2" max="2" width="15.7109375" style="78" customWidth="1"/>
    <col min="3" max="3" width="5.42578125" style="78" customWidth="1"/>
    <col min="4" max="4" width="7.5703125" style="78" customWidth="1"/>
    <col min="5" max="5" width="38" style="78" customWidth="1"/>
    <col min="6" max="6" width="14" style="78" customWidth="1"/>
    <col min="7" max="7" width="11" style="78" customWidth="1"/>
    <col min="8" max="8" width="12.5703125" style="78" customWidth="1"/>
    <col min="9" max="9" width="13.5703125" style="78" customWidth="1"/>
    <col min="10" max="10" width="12.28515625" style="78" customWidth="1"/>
    <col min="11" max="11" width="11.85546875" style="78" customWidth="1"/>
    <col min="12" max="12" width="8" style="78" customWidth="1"/>
    <col min="13" max="13" width="11.7109375" style="78" customWidth="1"/>
    <col min="14" max="14" width="11.85546875" style="78" customWidth="1"/>
    <col min="15" max="15" width="10" style="78" customWidth="1"/>
    <col min="16" max="16" width="9.140625" style="1"/>
    <col min="17" max="17" width="10.28515625" style="1" bestFit="1" customWidth="1"/>
    <col min="18" max="16384" width="9.140625" style="1"/>
  </cols>
  <sheetData>
    <row r="2" spans="1:20" ht="25.5" customHeight="1">
      <c r="A2" s="273" t="s">
        <v>0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5"/>
      <c r="Q2" s="276" t="s">
        <v>1</v>
      </c>
      <c r="R2" s="276"/>
      <c r="S2" s="1" t="s">
        <v>2</v>
      </c>
      <c r="T2" s="1" t="s">
        <v>3</v>
      </c>
    </row>
    <row r="3" spans="1:20" ht="15" customHeight="1">
      <c r="A3" s="260" t="s">
        <v>4</v>
      </c>
      <c r="B3" s="260" t="s">
        <v>5</v>
      </c>
      <c r="C3" s="260" t="s">
        <v>6</v>
      </c>
      <c r="D3" s="2" t="s">
        <v>7</v>
      </c>
      <c r="E3" s="271" t="s">
        <v>8</v>
      </c>
      <c r="F3" s="271" t="s">
        <v>9</v>
      </c>
      <c r="G3" s="2" t="s">
        <v>10</v>
      </c>
      <c r="H3" s="271" t="s">
        <v>11</v>
      </c>
      <c r="I3" s="2" t="s">
        <v>12</v>
      </c>
      <c r="J3" s="2" t="s">
        <v>12</v>
      </c>
      <c r="K3" s="2" t="s">
        <v>12</v>
      </c>
      <c r="L3" s="258" t="s">
        <v>13</v>
      </c>
      <c r="M3" s="259"/>
      <c r="N3" s="2" t="s">
        <v>12</v>
      </c>
      <c r="O3" s="271" t="s">
        <v>14</v>
      </c>
      <c r="S3" s="1">
        <f>COUNTIFS(R:R,S2)</f>
        <v>124</v>
      </c>
      <c r="T3" s="1">
        <f>COUNTIFS(R:R,T2)</f>
        <v>0</v>
      </c>
    </row>
    <row r="4" spans="1:20" ht="15" customHeight="1">
      <c r="A4" s="277"/>
      <c r="B4" s="277"/>
      <c r="C4" s="277"/>
      <c r="D4" s="3" t="s">
        <v>15</v>
      </c>
      <c r="E4" s="278"/>
      <c r="F4" s="278"/>
      <c r="G4" s="3" t="s">
        <v>16</v>
      </c>
      <c r="H4" s="278"/>
      <c r="I4" s="3" t="s">
        <v>17</v>
      </c>
      <c r="J4" s="3" t="s">
        <v>18</v>
      </c>
      <c r="K4" s="3" t="s">
        <v>19</v>
      </c>
      <c r="L4" s="4" t="s">
        <v>20</v>
      </c>
      <c r="M4" s="5" t="s">
        <v>21</v>
      </c>
      <c r="N4" s="3" t="s">
        <v>22</v>
      </c>
      <c r="O4" s="278"/>
    </row>
    <row r="5" spans="1:20" ht="15" customHeight="1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</row>
    <row r="6" spans="1:20" ht="15" customHeight="1">
      <c r="A6" s="7">
        <f>ROW()-5</f>
        <v>1</v>
      </c>
      <c r="B6" s="207">
        <f ca="1">IFERROR(DATE(YEAR(NOW()-1),MONTH(NOW()-1),RIGHT(CELL("filename"),LEN(CELL("filename"))-FIND("]",CELL("filename")))),NOW()-1)</f>
        <v>43923</v>
      </c>
      <c r="C6" s="9"/>
      <c r="D6" s="10"/>
      <c r="E6" s="10"/>
      <c r="F6" s="11"/>
      <c r="G6" s="12"/>
      <c r="H6" s="13"/>
      <c r="I6" s="14"/>
      <c r="J6" s="14"/>
      <c r="K6" s="15">
        <f t="shared" ref="K6:K69" si="0">+I6-J6</f>
        <v>0</v>
      </c>
      <c r="L6" s="16">
        <v>0</v>
      </c>
      <c r="M6" s="17">
        <f t="shared" ref="M6:M69" si="1">K6*L6%</f>
        <v>0</v>
      </c>
      <c r="N6" s="17">
        <f t="shared" ref="N6:N69" si="2">K6-M6</f>
        <v>0</v>
      </c>
      <c r="O6" s="18" t="s">
        <v>23</v>
      </c>
      <c r="Q6" s="19">
        <f t="shared" ref="Q6:Q69" si="3">COUNTIFS($O$6:$O$129,O6)</f>
        <v>1</v>
      </c>
      <c r="R6" s="1" t="str">
        <f>IFERROR(IF(FIND("/KM",E6)&gt;0,"LAUT"),"DARAT")</f>
        <v>DARAT</v>
      </c>
    </row>
    <row r="7" spans="1:20" ht="15" customHeight="1">
      <c r="A7" s="7">
        <f t="shared" ref="A7:A129" si="4">ROW()-5</f>
        <v>2</v>
      </c>
      <c r="B7" s="20"/>
      <c r="C7" s="9"/>
      <c r="D7" s="10"/>
      <c r="E7" s="10"/>
      <c r="F7" s="11"/>
      <c r="G7" s="12"/>
      <c r="H7" s="13"/>
      <c r="I7" s="14"/>
      <c r="J7" s="14"/>
      <c r="K7" s="15">
        <f t="shared" si="0"/>
        <v>0</v>
      </c>
      <c r="L7" s="16">
        <v>0</v>
      </c>
      <c r="M7" s="17">
        <f t="shared" si="1"/>
        <v>0</v>
      </c>
      <c r="N7" s="17">
        <f t="shared" si="2"/>
        <v>0</v>
      </c>
      <c r="O7" s="18"/>
      <c r="Q7" s="19">
        <f t="shared" si="3"/>
        <v>0</v>
      </c>
      <c r="R7" s="1" t="str">
        <f t="shared" ref="R7:R70" si="5">IFERROR(IF(FIND("/KM",E7)&gt;0,"LAUT"),"DARAT")</f>
        <v>DARAT</v>
      </c>
    </row>
    <row r="8" spans="1:20" ht="15" hidden="1" customHeight="1">
      <c r="A8" s="7">
        <f t="shared" si="4"/>
        <v>3</v>
      </c>
      <c r="B8" s="20"/>
      <c r="C8" s="9"/>
      <c r="D8" s="10"/>
      <c r="E8" s="10"/>
      <c r="F8" s="11"/>
      <c r="G8" s="12"/>
      <c r="H8" s="13"/>
      <c r="I8" s="14"/>
      <c r="J8" s="14"/>
      <c r="K8" s="15">
        <f t="shared" si="0"/>
        <v>0</v>
      </c>
      <c r="L8" s="16">
        <v>0</v>
      </c>
      <c r="M8" s="17">
        <f t="shared" si="1"/>
        <v>0</v>
      </c>
      <c r="N8" s="17">
        <f t="shared" si="2"/>
        <v>0</v>
      </c>
      <c r="O8" s="18"/>
      <c r="Q8" s="19">
        <f t="shared" si="3"/>
        <v>0</v>
      </c>
      <c r="R8" s="1" t="str">
        <f t="shared" si="5"/>
        <v>DARAT</v>
      </c>
    </row>
    <row r="9" spans="1:20" ht="15" hidden="1" customHeight="1">
      <c r="A9" s="7">
        <f t="shared" si="4"/>
        <v>4</v>
      </c>
      <c r="B9" s="20"/>
      <c r="C9" s="9"/>
      <c r="D9" s="10"/>
      <c r="E9" s="10"/>
      <c r="F9" s="11"/>
      <c r="G9" s="12"/>
      <c r="H9" s="13"/>
      <c r="I9" s="14"/>
      <c r="J9" s="14"/>
      <c r="K9" s="15">
        <f t="shared" si="0"/>
        <v>0</v>
      </c>
      <c r="L9" s="16">
        <v>0</v>
      </c>
      <c r="M9" s="17">
        <f t="shared" si="1"/>
        <v>0</v>
      </c>
      <c r="N9" s="17">
        <f t="shared" si="2"/>
        <v>0</v>
      </c>
      <c r="O9" s="18"/>
      <c r="Q9" s="19">
        <f t="shared" si="3"/>
        <v>0</v>
      </c>
      <c r="R9" s="1" t="str">
        <f t="shared" si="5"/>
        <v>DARAT</v>
      </c>
    </row>
    <row r="10" spans="1:20" ht="15" hidden="1" customHeight="1">
      <c r="A10" s="7">
        <f t="shared" si="4"/>
        <v>5</v>
      </c>
      <c r="B10" s="20"/>
      <c r="C10" s="9"/>
      <c r="D10" s="10"/>
      <c r="E10" s="10"/>
      <c r="F10" s="11"/>
      <c r="G10" s="12"/>
      <c r="H10" s="13"/>
      <c r="I10" s="14"/>
      <c r="J10" s="14"/>
      <c r="K10" s="15">
        <f t="shared" si="0"/>
        <v>0</v>
      </c>
      <c r="L10" s="16">
        <v>0</v>
      </c>
      <c r="M10" s="17">
        <f t="shared" si="1"/>
        <v>0</v>
      </c>
      <c r="N10" s="17">
        <f t="shared" si="2"/>
        <v>0</v>
      </c>
      <c r="O10" s="18"/>
      <c r="Q10" s="19">
        <f t="shared" si="3"/>
        <v>0</v>
      </c>
      <c r="R10" s="1" t="str">
        <f t="shared" si="5"/>
        <v>DARAT</v>
      </c>
    </row>
    <row r="11" spans="1:20" ht="15" hidden="1" customHeight="1">
      <c r="A11" s="7">
        <f t="shared" si="4"/>
        <v>6</v>
      </c>
      <c r="B11" s="20"/>
      <c r="C11" s="9"/>
      <c r="D11" s="10"/>
      <c r="E11" s="10"/>
      <c r="F11" s="11"/>
      <c r="G11" s="12"/>
      <c r="H11" s="13"/>
      <c r="I11" s="14"/>
      <c r="J11" s="14"/>
      <c r="K11" s="15">
        <f t="shared" si="0"/>
        <v>0</v>
      </c>
      <c r="L11" s="16">
        <v>0</v>
      </c>
      <c r="M11" s="17">
        <f t="shared" si="1"/>
        <v>0</v>
      </c>
      <c r="N11" s="17">
        <f t="shared" si="2"/>
        <v>0</v>
      </c>
      <c r="O11" s="18"/>
      <c r="Q11" s="19">
        <f t="shared" si="3"/>
        <v>0</v>
      </c>
      <c r="R11" s="1" t="str">
        <f t="shared" si="5"/>
        <v>DARAT</v>
      </c>
    </row>
    <row r="12" spans="1:20" ht="15" hidden="1" customHeight="1">
      <c r="A12" s="7">
        <f t="shared" si="4"/>
        <v>7</v>
      </c>
      <c r="B12" s="20"/>
      <c r="C12" s="9"/>
      <c r="D12" s="10"/>
      <c r="E12" s="10"/>
      <c r="F12" s="11"/>
      <c r="G12" s="12"/>
      <c r="H12" s="13"/>
      <c r="I12" s="14"/>
      <c r="J12" s="14"/>
      <c r="K12" s="15">
        <f t="shared" si="0"/>
        <v>0</v>
      </c>
      <c r="L12" s="16">
        <v>0</v>
      </c>
      <c r="M12" s="17">
        <f t="shared" si="1"/>
        <v>0</v>
      </c>
      <c r="N12" s="17">
        <f t="shared" si="2"/>
        <v>0</v>
      </c>
      <c r="O12" s="18"/>
      <c r="Q12" s="19">
        <f t="shared" si="3"/>
        <v>0</v>
      </c>
      <c r="R12" s="1" t="str">
        <f t="shared" si="5"/>
        <v>DARAT</v>
      </c>
    </row>
    <row r="13" spans="1:20" ht="15" hidden="1" customHeight="1">
      <c r="A13" s="7">
        <f t="shared" si="4"/>
        <v>8</v>
      </c>
      <c r="B13" s="20"/>
      <c r="C13" s="9"/>
      <c r="D13" s="10"/>
      <c r="E13" s="10"/>
      <c r="F13" s="11"/>
      <c r="G13" s="12"/>
      <c r="H13" s="13"/>
      <c r="I13" s="14"/>
      <c r="J13" s="14"/>
      <c r="K13" s="15">
        <f t="shared" si="0"/>
        <v>0</v>
      </c>
      <c r="L13" s="16">
        <v>0</v>
      </c>
      <c r="M13" s="17">
        <f t="shared" si="1"/>
        <v>0</v>
      </c>
      <c r="N13" s="17">
        <f t="shared" si="2"/>
        <v>0</v>
      </c>
      <c r="O13" s="18"/>
      <c r="Q13" s="19">
        <f t="shared" si="3"/>
        <v>0</v>
      </c>
      <c r="R13" s="1" t="str">
        <f t="shared" si="5"/>
        <v>DARAT</v>
      </c>
    </row>
    <row r="14" spans="1:20" ht="15" hidden="1" customHeight="1">
      <c r="A14" s="7">
        <f t="shared" si="4"/>
        <v>9</v>
      </c>
      <c r="B14" s="20"/>
      <c r="C14" s="9"/>
      <c r="D14" s="10"/>
      <c r="E14" s="10"/>
      <c r="F14" s="11"/>
      <c r="G14" s="12"/>
      <c r="H14" s="13"/>
      <c r="I14" s="14"/>
      <c r="J14" s="14"/>
      <c r="K14" s="15">
        <f t="shared" si="0"/>
        <v>0</v>
      </c>
      <c r="L14" s="16">
        <v>0</v>
      </c>
      <c r="M14" s="17">
        <f t="shared" si="1"/>
        <v>0</v>
      </c>
      <c r="N14" s="17">
        <f t="shared" si="2"/>
        <v>0</v>
      </c>
      <c r="O14" s="18"/>
      <c r="Q14" s="19">
        <f t="shared" si="3"/>
        <v>0</v>
      </c>
      <c r="R14" s="1" t="str">
        <f t="shared" si="5"/>
        <v>DARAT</v>
      </c>
    </row>
    <row r="15" spans="1:20" ht="15" hidden="1" customHeight="1">
      <c r="A15" s="7">
        <f t="shared" si="4"/>
        <v>10</v>
      </c>
      <c r="B15" s="20"/>
      <c r="C15" s="9"/>
      <c r="D15" s="10"/>
      <c r="E15" s="10"/>
      <c r="F15" s="11"/>
      <c r="G15" s="12"/>
      <c r="H15" s="13"/>
      <c r="I15" s="14"/>
      <c r="J15" s="14"/>
      <c r="K15" s="15">
        <f t="shared" si="0"/>
        <v>0</v>
      </c>
      <c r="L15" s="16">
        <v>0</v>
      </c>
      <c r="M15" s="17">
        <f t="shared" si="1"/>
        <v>0</v>
      </c>
      <c r="N15" s="17">
        <f t="shared" si="2"/>
        <v>0</v>
      </c>
      <c r="O15" s="18"/>
      <c r="Q15" s="19">
        <f t="shared" si="3"/>
        <v>0</v>
      </c>
      <c r="R15" s="1" t="str">
        <f t="shared" si="5"/>
        <v>DARAT</v>
      </c>
    </row>
    <row r="16" spans="1:20" ht="15" hidden="1" customHeight="1">
      <c r="A16" s="7">
        <f t="shared" si="4"/>
        <v>11</v>
      </c>
      <c r="B16" s="20"/>
      <c r="C16" s="9"/>
      <c r="D16" s="10"/>
      <c r="E16" s="10"/>
      <c r="F16" s="11"/>
      <c r="G16" s="12"/>
      <c r="H16" s="13"/>
      <c r="I16" s="14"/>
      <c r="J16" s="14"/>
      <c r="K16" s="15">
        <f t="shared" si="0"/>
        <v>0</v>
      </c>
      <c r="L16" s="16">
        <v>0</v>
      </c>
      <c r="M16" s="17">
        <f t="shared" si="1"/>
        <v>0</v>
      </c>
      <c r="N16" s="17">
        <f t="shared" si="2"/>
        <v>0</v>
      </c>
      <c r="O16" s="18"/>
      <c r="Q16" s="19">
        <f t="shared" si="3"/>
        <v>0</v>
      </c>
      <c r="R16" s="1" t="str">
        <f t="shared" si="5"/>
        <v>DARAT</v>
      </c>
    </row>
    <row r="17" spans="1:18" ht="15" hidden="1" customHeight="1">
      <c r="A17" s="7">
        <f t="shared" si="4"/>
        <v>12</v>
      </c>
      <c r="B17" s="20"/>
      <c r="C17" s="9"/>
      <c r="D17" s="10"/>
      <c r="E17" s="10"/>
      <c r="F17" s="11"/>
      <c r="G17" s="12"/>
      <c r="H17" s="13"/>
      <c r="I17" s="14"/>
      <c r="J17" s="14"/>
      <c r="K17" s="15">
        <f t="shared" si="0"/>
        <v>0</v>
      </c>
      <c r="L17" s="16">
        <v>0</v>
      </c>
      <c r="M17" s="17">
        <f t="shared" si="1"/>
        <v>0</v>
      </c>
      <c r="N17" s="17">
        <f t="shared" si="2"/>
        <v>0</v>
      </c>
      <c r="O17" s="18"/>
      <c r="Q17" s="19">
        <f t="shared" si="3"/>
        <v>0</v>
      </c>
      <c r="R17" s="1" t="str">
        <f t="shared" si="5"/>
        <v>DARAT</v>
      </c>
    </row>
    <row r="18" spans="1:18" ht="15" hidden="1" customHeight="1">
      <c r="A18" s="7">
        <f t="shared" si="4"/>
        <v>13</v>
      </c>
      <c r="B18" s="20"/>
      <c r="C18" s="9"/>
      <c r="D18" s="10"/>
      <c r="E18" s="10"/>
      <c r="F18" s="11"/>
      <c r="G18" s="12"/>
      <c r="H18" s="13"/>
      <c r="I18" s="14"/>
      <c r="J18" s="14"/>
      <c r="K18" s="15">
        <f t="shared" si="0"/>
        <v>0</v>
      </c>
      <c r="L18" s="16">
        <v>0</v>
      </c>
      <c r="M18" s="17">
        <f t="shared" si="1"/>
        <v>0</v>
      </c>
      <c r="N18" s="17">
        <f t="shared" si="2"/>
        <v>0</v>
      </c>
      <c r="O18" s="18"/>
      <c r="Q18" s="19">
        <f t="shared" si="3"/>
        <v>0</v>
      </c>
      <c r="R18" s="1" t="str">
        <f t="shared" si="5"/>
        <v>DARAT</v>
      </c>
    </row>
    <row r="19" spans="1:18" ht="15" hidden="1" customHeight="1">
      <c r="A19" s="7">
        <f t="shared" si="4"/>
        <v>14</v>
      </c>
      <c r="B19" s="20"/>
      <c r="C19" s="9"/>
      <c r="D19" s="10"/>
      <c r="E19" s="10"/>
      <c r="F19" s="11"/>
      <c r="G19" s="12"/>
      <c r="H19" s="13"/>
      <c r="I19" s="14"/>
      <c r="J19" s="14"/>
      <c r="K19" s="15">
        <f t="shared" si="0"/>
        <v>0</v>
      </c>
      <c r="L19" s="16">
        <v>0</v>
      </c>
      <c r="M19" s="17">
        <f t="shared" si="1"/>
        <v>0</v>
      </c>
      <c r="N19" s="17">
        <f t="shared" si="2"/>
        <v>0</v>
      </c>
      <c r="O19" s="18"/>
      <c r="Q19" s="19">
        <f t="shared" si="3"/>
        <v>0</v>
      </c>
      <c r="R19" s="1" t="str">
        <f t="shared" si="5"/>
        <v>DARAT</v>
      </c>
    </row>
    <row r="20" spans="1:18" ht="15" hidden="1" customHeight="1">
      <c r="A20" s="7">
        <f t="shared" si="4"/>
        <v>15</v>
      </c>
      <c r="B20" s="20"/>
      <c r="C20" s="9"/>
      <c r="D20" s="10"/>
      <c r="E20" s="10"/>
      <c r="F20" s="11"/>
      <c r="G20" s="12"/>
      <c r="H20" s="13"/>
      <c r="I20" s="14"/>
      <c r="J20" s="14"/>
      <c r="K20" s="15">
        <f t="shared" si="0"/>
        <v>0</v>
      </c>
      <c r="L20" s="16">
        <v>0</v>
      </c>
      <c r="M20" s="17">
        <f t="shared" si="1"/>
        <v>0</v>
      </c>
      <c r="N20" s="17">
        <f t="shared" si="2"/>
        <v>0</v>
      </c>
      <c r="O20" s="18"/>
      <c r="Q20" s="19">
        <f t="shared" si="3"/>
        <v>0</v>
      </c>
      <c r="R20" s="1" t="str">
        <f t="shared" si="5"/>
        <v>DARAT</v>
      </c>
    </row>
    <row r="21" spans="1:18" ht="15" hidden="1" customHeight="1">
      <c r="A21" s="7">
        <f t="shared" si="4"/>
        <v>16</v>
      </c>
      <c r="B21" s="20"/>
      <c r="C21" s="9"/>
      <c r="D21" s="10"/>
      <c r="E21" s="10"/>
      <c r="F21" s="11"/>
      <c r="G21" s="12"/>
      <c r="H21" s="13"/>
      <c r="I21" s="14"/>
      <c r="J21" s="14"/>
      <c r="K21" s="15">
        <f t="shared" si="0"/>
        <v>0</v>
      </c>
      <c r="L21" s="16">
        <v>0</v>
      </c>
      <c r="M21" s="17">
        <f t="shared" si="1"/>
        <v>0</v>
      </c>
      <c r="N21" s="17">
        <f t="shared" si="2"/>
        <v>0</v>
      </c>
      <c r="O21" s="18"/>
      <c r="Q21" s="19">
        <f t="shared" si="3"/>
        <v>0</v>
      </c>
      <c r="R21" s="1" t="str">
        <f t="shared" si="5"/>
        <v>DARAT</v>
      </c>
    </row>
    <row r="22" spans="1:18" ht="15" hidden="1" customHeight="1">
      <c r="A22" s="7">
        <f t="shared" si="4"/>
        <v>17</v>
      </c>
      <c r="B22" s="20"/>
      <c r="C22" s="9"/>
      <c r="D22" s="10"/>
      <c r="E22" s="10"/>
      <c r="F22" s="11"/>
      <c r="G22" s="12"/>
      <c r="H22" s="13"/>
      <c r="I22" s="14"/>
      <c r="J22" s="14"/>
      <c r="K22" s="15">
        <f t="shared" si="0"/>
        <v>0</v>
      </c>
      <c r="L22" s="16">
        <v>0</v>
      </c>
      <c r="M22" s="17">
        <f t="shared" si="1"/>
        <v>0</v>
      </c>
      <c r="N22" s="17">
        <f t="shared" si="2"/>
        <v>0</v>
      </c>
      <c r="O22" s="18"/>
      <c r="Q22" s="19">
        <f t="shared" si="3"/>
        <v>0</v>
      </c>
      <c r="R22" s="1" t="str">
        <f t="shared" si="5"/>
        <v>DARAT</v>
      </c>
    </row>
    <row r="23" spans="1:18" ht="15" hidden="1" customHeight="1">
      <c r="A23" s="7">
        <f t="shared" si="4"/>
        <v>18</v>
      </c>
      <c r="B23" s="20"/>
      <c r="C23" s="9"/>
      <c r="D23" s="10"/>
      <c r="E23" s="10"/>
      <c r="F23" s="11"/>
      <c r="G23" s="12"/>
      <c r="H23" s="13"/>
      <c r="I23" s="14"/>
      <c r="J23" s="14"/>
      <c r="K23" s="15">
        <f t="shared" si="0"/>
        <v>0</v>
      </c>
      <c r="L23" s="16">
        <v>0</v>
      </c>
      <c r="M23" s="17">
        <f t="shared" si="1"/>
        <v>0</v>
      </c>
      <c r="N23" s="17">
        <f t="shared" si="2"/>
        <v>0</v>
      </c>
      <c r="O23" s="18"/>
      <c r="Q23" s="19">
        <f t="shared" si="3"/>
        <v>0</v>
      </c>
      <c r="R23" s="1" t="str">
        <f t="shared" si="5"/>
        <v>DARAT</v>
      </c>
    </row>
    <row r="24" spans="1:18" ht="15" hidden="1" customHeight="1">
      <c r="A24" s="7">
        <f t="shared" si="4"/>
        <v>19</v>
      </c>
      <c r="B24" s="20"/>
      <c r="C24" s="9"/>
      <c r="D24" s="10"/>
      <c r="E24" s="10"/>
      <c r="F24" s="11"/>
      <c r="G24" s="12"/>
      <c r="H24" s="13"/>
      <c r="I24" s="14"/>
      <c r="J24" s="14"/>
      <c r="K24" s="15">
        <f t="shared" si="0"/>
        <v>0</v>
      </c>
      <c r="L24" s="16">
        <v>0</v>
      </c>
      <c r="M24" s="17">
        <f t="shared" si="1"/>
        <v>0</v>
      </c>
      <c r="N24" s="17">
        <f t="shared" si="2"/>
        <v>0</v>
      </c>
      <c r="O24" s="18"/>
      <c r="Q24" s="19">
        <f t="shared" si="3"/>
        <v>0</v>
      </c>
      <c r="R24" s="1" t="str">
        <f t="shared" si="5"/>
        <v>DARAT</v>
      </c>
    </row>
    <row r="25" spans="1:18" ht="15" hidden="1" customHeight="1">
      <c r="A25" s="7">
        <f t="shared" si="4"/>
        <v>20</v>
      </c>
      <c r="B25" s="20"/>
      <c r="C25" s="9"/>
      <c r="D25" s="10"/>
      <c r="E25" s="10"/>
      <c r="F25" s="11"/>
      <c r="G25" s="12"/>
      <c r="H25" s="13"/>
      <c r="I25" s="14"/>
      <c r="J25" s="14"/>
      <c r="K25" s="15">
        <f t="shared" si="0"/>
        <v>0</v>
      </c>
      <c r="L25" s="16">
        <v>0</v>
      </c>
      <c r="M25" s="17">
        <f t="shared" si="1"/>
        <v>0</v>
      </c>
      <c r="N25" s="17">
        <f t="shared" si="2"/>
        <v>0</v>
      </c>
      <c r="O25" s="18"/>
      <c r="Q25" s="19">
        <f t="shared" si="3"/>
        <v>0</v>
      </c>
      <c r="R25" s="1" t="str">
        <f t="shared" si="5"/>
        <v>DARAT</v>
      </c>
    </row>
    <row r="26" spans="1:18" ht="15" hidden="1" customHeight="1">
      <c r="A26" s="7">
        <f t="shared" si="4"/>
        <v>21</v>
      </c>
      <c r="B26" s="20"/>
      <c r="C26" s="9"/>
      <c r="D26" s="10"/>
      <c r="E26" s="10"/>
      <c r="F26" s="11"/>
      <c r="G26" s="12"/>
      <c r="H26" s="13"/>
      <c r="I26" s="14"/>
      <c r="J26" s="14"/>
      <c r="K26" s="15">
        <f t="shared" si="0"/>
        <v>0</v>
      </c>
      <c r="L26" s="16">
        <v>0</v>
      </c>
      <c r="M26" s="17">
        <f t="shared" si="1"/>
        <v>0</v>
      </c>
      <c r="N26" s="17">
        <f t="shared" si="2"/>
        <v>0</v>
      </c>
      <c r="O26" s="18"/>
      <c r="Q26" s="19">
        <f t="shared" si="3"/>
        <v>0</v>
      </c>
      <c r="R26" s="1" t="str">
        <f t="shared" si="5"/>
        <v>DARAT</v>
      </c>
    </row>
    <row r="27" spans="1:18" ht="15" hidden="1" customHeight="1">
      <c r="A27" s="7">
        <f t="shared" si="4"/>
        <v>22</v>
      </c>
      <c r="B27" s="20"/>
      <c r="C27" s="9"/>
      <c r="D27" s="10"/>
      <c r="E27" s="10"/>
      <c r="F27" s="11"/>
      <c r="G27" s="12"/>
      <c r="H27" s="13"/>
      <c r="I27" s="14"/>
      <c r="J27" s="14"/>
      <c r="K27" s="15">
        <f t="shared" si="0"/>
        <v>0</v>
      </c>
      <c r="L27" s="16">
        <v>0</v>
      </c>
      <c r="M27" s="17">
        <f t="shared" si="1"/>
        <v>0</v>
      </c>
      <c r="N27" s="17">
        <f t="shared" si="2"/>
        <v>0</v>
      </c>
      <c r="O27" s="18"/>
      <c r="Q27" s="19">
        <f t="shared" si="3"/>
        <v>0</v>
      </c>
      <c r="R27" s="1" t="str">
        <f t="shared" si="5"/>
        <v>DARAT</v>
      </c>
    </row>
    <row r="28" spans="1:18" ht="15" hidden="1" customHeight="1">
      <c r="A28" s="7">
        <f t="shared" si="4"/>
        <v>23</v>
      </c>
      <c r="B28" s="20"/>
      <c r="C28" s="9"/>
      <c r="D28" s="10"/>
      <c r="E28" s="10"/>
      <c r="F28" s="11"/>
      <c r="G28" s="12"/>
      <c r="H28" s="13"/>
      <c r="I28" s="14"/>
      <c r="J28" s="14"/>
      <c r="K28" s="15">
        <f t="shared" si="0"/>
        <v>0</v>
      </c>
      <c r="L28" s="16">
        <v>0</v>
      </c>
      <c r="M28" s="17">
        <f t="shared" si="1"/>
        <v>0</v>
      </c>
      <c r="N28" s="17">
        <f t="shared" si="2"/>
        <v>0</v>
      </c>
      <c r="O28" s="18"/>
      <c r="Q28" s="19">
        <f t="shared" si="3"/>
        <v>0</v>
      </c>
      <c r="R28" s="1" t="str">
        <f t="shared" si="5"/>
        <v>DARAT</v>
      </c>
    </row>
    <row r="29" spans="1:18" ht="15" hidden="1" customHeight="1">
      <c r="A29" s="7">
        <f t="shared" si="4"/>
        <v>24</v>
      </c>
      <c r="B29" s="20"/>
      <c r="C29" s="9"/>
      <c r="D29" s="10"/>
      <c r="E29" s="10"/>
      <c r="F29" s="11"/>
      <c r="G29" s="12"/>
      <c r="H29" s="13"/>
      <c r="I29" s="14"/>
      <c r="J29" s="14"/>
      <c r="K29" s="15">
        <f t="shared" si="0"/>
        <v>0</v>
      </c>
      <c r="L29" s="16">
        <v>0</v>
      </c>
      <c r="M29" s="17">
        <f t="shared" si="1"/>
        <v>0</v>
      </c>
      <c r="N29" s="17">
        <f t="shared" si="2"/>
        <v>0</v>
      </c>
      <c r="O29" s="18"/>
      <c r="Q29" s="19">
        <f t="shared" si="3"/>
        <v>0</v>
      </c>
      <c r="R29" s="1" t="str">
        <f t="shared" si="5"/>
        <v>DARAT</v>
      </c>
    </row>
    <row r="30" spans="1:18" ht="15" hidden="1" customHeight="1">
      <c r="A30" s="7">
        <f t="shared" si="4"/>
        <v>25</v>
      </c>
      <c r="B30" s="20"/>
      <c r="C30" s="9"/>
      <c r="D30" s="10"/>
      <c r="E30" s="10"/>
      <c r="F30" s="11"/>
      <c r="G30" s="12"/>
      <c r="H30" s="13"/>
      <c r="I30" s="14"/>
      <c r="J30" s="14"/>
      <c r="K30" s="15">
        <f t="shared" si="0"/>
        <v>0</v>
      </c>
      <c r="L30" s="16">
        <v>0</v>
      </c>
      <c r="M30" s="17">
        <f t="shared" si="1"/>
        <v>0</v>
      </c>
      <c r="N30" s="17">
        <f t="shared" si="2"/>
        <v>0</v>
      </c>
      <c r="O30" s="18"/>
      <c r="Q30" s="19">
        <f t="shared" si="3"/>
        <v>0</v>
      </c>
      <c r="R30" s="1" t="str">
        <f t="shared" si="5"/>
        <v>DARAT</v>
      </c>
    </row>
    <row r="31" spans="1:18" ht="15" hidden="1" customHeight="1">
      <c r="A31" s="7">
        <f t="shared" si="4"/>
        <v>26</v>
      </c>
      <c r="B31" s="20"/>
      <c r="C31" s="9"/>
      <c r="D31" s="10"/>
      <c r="E31" s="10"/>
      <c r="F31" s="11"/>
      <c r="G31" s="12"/>
      <c r="H31" s="13"/>
      <c r="I31" s="14"/>
      <c r="J31" s="14"/>
      <c r="K31" s="15">
        <f t="shared" si="0"/>
        <v>0</v>
      </c>
      <c r="L31" s="16">
        <v>0</v>
      </c>
      <c r="M31" s="17">
        <f t="shared" si="1"/>
        <v>0</v>
      </c>
      <c r="N31" s="17">
        <f t="shared" si="2"/>
        <v>0</v>
      </c>
      <c r="O31" s="18"/>
      <c r="Q31" s="19">
        <f t="shared" si="3"/>
        <v>0</v>
      </c>
      <c r="R31" s="1" t="str">
        <f t="shared" si="5"/>
        <v>DARAT</v>
      </c>
    </row>
    <row r="32" spans="1:18" ht="15" hidden="1" customHeight="1">
      <c r="A32" s="7">
        <f t="shared" si="4"/>
        <v>27</v>
      </c>
      <c r="B32" s="20"/>
      <c r="C32" s="9"/>
      <c r="D32" s="10"/>
      <c r="E32" s="10"/>
      <c r="F32" s="11"/>
      <c r="G32" s="12"/>
      <c r="H32" s="13"/>
      <c r="I32" s="14"/>
      <c r="J32" s="14"/>
      <c r="K32" s="15">
        <f t="shared" si="0"/>
        <v>0</v>
      </c>
      <c r="L32" s="16">
        <v>0</v>
      </c>
      <c r="M32" s="17">
        <f t="shared" si="1"/>
        <v>0</v>
      </c>
      <c r="N32" s="17">
        <f t="shared" si="2"/>
        <v>0</v>
      </c>
      <c r="O32" s="18"/>
      <c r="Q32" s="19">
        <f t="shared" si="3"/>
        <v>0</v>
      </c>
      <c r="R32" s="1" t="str">
        <f t="shared" si="5"/>
        <v>DARAT</v>
      </c>
    </row>
    <row r="33" spans="1:18" ht="15" hidden="1" customHeight="1">
      <c r="A33" s="7">
        <f t="shared" si="4"/>
        <v>28</v>
      </c>
      <c r="B33" s="20"/>
      <c r="C33" s="9"/>
      <c r="D33" s="10"/>
      <c r="E33" s="10"/>
      <c r="F33" s="11"/>
      <c r="G33" s="12"/>
      <c r="H33" s="13"/>
      <c r="I33" s="14"/>
      <c r="J33" s="14"/>
      <c r="K33" s="15">
        <f t="shared" si="0"/>
        <v>0</v>
      </c>
      <c r="L33" s="16">
        <v>0</v>
      </c>
      <c r="M33" s="17">
        <f t="shared" si="1"/>
        <v>0</v>
      </c>
      <c r="N33" s="17">
        <f t="shared" si="2"/>
        <v>0</v>
      </c>
      <c r="O33" s="18"/>
      <c r="Q33" s="19">
        <f t="shared" si="3"/>
        <v>0</v>
      </c>
      <c r="R33" s="1" t="str">
        <f t="shared" si="5"/>
        <v>DARAT</v>
      </c>
    </row>
    <row r="34" spans="1:18" ht="15" hidden="1" customHeight="1">
      <c r="A34" s="7">
        <f t="shared" si="4"/>
        <v>29</v>
      </c>
      <c r="B34" s="20"/>
      <c r="C34" s="9"/>
      <c r="D34" s="10"/>
      <c r="E34" s="10"/>
      <c r="F34" s="11"/>
      <c r="G34" s="12"/>
      <c r="H34" s="13"/>
      <c r="I34" s="14"/>
      <c r="J34" s="14"/>
      <c r="K34" s="15">
        <f t="shared" si="0"/>
        <v>0</v>
      </c>
      <c r="L34" s="16">
        <v>0</v>
      </c>
      <c r="M34" s="17">
        <f t="shared" si="1"/>
        <v>0</v>
      </c>
      <c r="N34" s="17">
        <f t="shared" si="2"/>
        <v>0</v>
      </c>
      <c r="O34" s="18"/>
      <c r="Q34" s="19">
        <f t="shared" si="3"/>
        <v>0</v>
      </c>
      <c r="R34" s="1" t="str">
        <f t="shared" si="5"/>
        <v>DARAT</v>
      </c>
    </row>
    <row r="35" spans="1:18" ht="15" hidden="1" customHeight="1">
      <c r="A35" s="7">
        <f t="shared" si="4"/>
        <v>30</v>
      </c>
      <c r="B35" s="20"/>
      <c r="C35" s="9"/>
      <c r="D35" s="10"/>
      <c r="E35" s="10"/>
      <c r="F35" s="11"/>
      <c r="G35" s="12"/>
      <c r="H35" s="13"/>
      <c r="I35" s="14"/>
      <c r="J35" s="14"/>
      <c r="K35" s="15">
        <f t="shared" si="0"/>
        <v>0</v>
      </c>
      <c r="L35" s="16">
        <v>6</v>
      </c>
      <c r="M35" s="17">
        <f t="shared" si="1"/>
        <v>0</v>
      </c>
      <c r="N35" s="17">
        <f t="shared" si="2"/>
        <v>0</v>
      </c>
      <c r="O35" s="18"/>
      <c r="Q35" s="19">
        <f t="shared" si="3"/>
        <v>0</v>
      </c>
      <c r="R35" s="1" t="str">
        <f t="shared" si="5"/>
        <v>DARAT</v>
      </c>
    </row>
    <row r="36" spans="1:18" ht="15" hidden="1" customHeight="1">
      <c r="A36" s="7">
        <f t="shared" si="4"/>
        <v>31</v>
      </c>
      <c r="B36" s="20"/>
      <c r="C36" s="9"/>
      <c r="D36" s="10"/>
      <c r="E36" s="10"/>
      <c r="F36" s="11"/>
      <c r="G36" s="12"/>
      <c r="H36" s="13"/>
      <c r="I36" s="14"/>
      <c r="J36" s="14"/>
      <c r="K36" s="15">
        <f t="shared" si="0"/>
        <v>0</v>
      </c>
      <c r="L36" s="16">
        <v>6</v>
      </c>
      <c r="M36" s="17">
        <f t="shared" si="1"/>
        <v>0</v>
      </c>
      <c r="N36" s="17">
        <f t="shared" si="2"/>
        <v>0</v>
      </c>
      <c r="O36" s="18"/>
      <c r="Q36" s="19">
        <f t="shared" si="3"/>
        <v>0</v>
      </c>
      <c r="R36" s="1" t="str">
        <f t="shared" si="5"/>
        <v>DARAT</v>
      </c>
    </row>
    <row r="37" spans="1:18" ht="15" hidden="1" customHeight="1">
      <c r="A37" s="7">
        <f t="shared" si="4"/>
        <v>32</v>
      </c>
      <c r="B37" s="20"/>
      <c r="C37" s="9"/>
      <c r="D37" s="10"/>
      <c r="E37" s="10"/>
      <c r="F37" s="11"/>
      <c r="G37" s="12"/>
      <c r="H37" s="13"/>
      <c r="I37" s="14"/>
      <c r="J37" s="14"/>
      <c r="K37" s="15">
        <f t="shared" si="0"/>
        <v>0</v>
      </c>
      <c r="L37" s="16">
        <v>6</v>
      </c>
      <c r="M37" s="17">
        <f t="shared" si="1"/>
        <v>0</v>
      </c>
      <c r="N37" s="17">
        <f t="shared" si="2"/>
        <v>0</v>
      </c>
      <c r="O37" s="18"/>
      <c r="Q37" s="19">
        <f t="shared" si="3"/>
        <v>0</v>
      </c>
      <c r="R37" s="1" t="str">
        <f t="shared" si="5"/>
        <v>DARAT</v>
      </c>
    </row>
    <row r="38" spans="1:18" ht="15" hidden="1" customHeight="1">
      <c r="A38" s="7">
        <f t="shared" si="4"/>
        <v>33</v>
      </c>
      <c r="B38" s="20"/>
      <c r="C38" s="9"/>
      <c r="D38" s="10"/>
      <c r="E38" s="10"/>
      <c r="F38" s="11"/>
      <c r="G38" s="12"/>
      <c r="H38" s="13"/>
      <c r="I38" s="14"/>
      <c r="J38" s="14"/>
      <c r="K38" s="15">
        <f t="shared" si="0"/>
        <v>0</v>
      </c>
      <c r="L38" s="16">
        <v>6</v>
      </c>
      <c r="M38" s="17">
        <f t="shared" si="1"/>
        <v>0</v>
      </c>
      <c r="N38" s="17">
        <f t="shared" si="2"/>
        <v>0</v>
      </c>
      <c r="O38" s="18"/>
      <c r="Q38" s="19">
        <f t="shared" si="3"/>
        <v>0</v>
      </c>
      <c r="R38" s="1" t="str">
        <f t="shared" si="5"/>
        <v>DARAT</v>
      </c>
    </row>
    <row r="39" spans="1:18" ht="15" hidden="1" customHeight="1">
      <c r="A39" s="7">
        <f t="shared" si="4"/>
        <v>34</v>
      </c>
      <c r="B39" s="20"/>
      <c r="C39" s="9"/>
      <c r="D39" s="10"/>
      <c r="E39" s="10"/>
      <c r="F39" s="11"/>
      <c r="G39" s="12"/>
      <c r="H39" s="13"/>
      <c r="I39" s="14"/>
      <c r="J39" s="14"/>
      <c r="K39" s="15">
        <f t="shared" si="0"/>
        <v>0</v>
      </c>
      <c r="L39" s="16">
        <v>6</v>
      </c>
      <c r="M39" s="17">
        <f t="shared" si="1"/>
        <v>0</v>
      </c>
      <c r="N39" s="17">
        <f t="shared" si="2"/>
        <v>0</v>
      </c>
      <c r="O39" s="18"/>
      <c r="Q39" s="19">
        <f t="shared" si="3"/>
        <v>0</v>
      </c>
      <c r="R39" s="1" t="str">
        <f t="shared" si="5"/>
        <v>DARAT</v>
      </c>
    </row>
    <row r="40" spans="1:18" ht="15" hidden="1" customHeight="1">
      <c r="A40" s="7">
        <f t="shared" si="4"/>
        <v>35</v>
      </c>
      <c r="B40" s="20"/>
      <c r="C40" s="9"/>
      <c r="D40" s="10"/>
      <c r="E40" s="10"/>
      <c r="F40" s="11"/>
      <c r="G40" s="12"/>
      <c r="H40" s="13"/>
      <c r="I40" s="14"/>
      <c r="J40" s="14"/>
      <c r="K40" s="15">
        <f t="shared" si="0"/>
        <v>0</v>
      </c>
      <c r="L40" s="16">
        <v>6</v>
      </c>
      <c r="M40" s="17">
        <f t="shared" si="1"/>
        <v>0</v>
      </c>
      <c r="N40" s="17">
        <f t="shared" si="2"/>
        <v>0</v>
      </c>
      <c r="O40" s="18"/>
      <c r="Q40" s="19">
        <f t="shared" si="3"/>
        <v>0</v>
      </c>
      <c r="R40" s="1" t="str">
        <f t="shared" si="5"/>
        <v>DARAT</v>
      </c>
    </row>
    <row r="41" spans="1:18" ht="15" hidden="1" customHeight="1">
      <c r="A41" s="7">
        <f t="shared" si="4"/>
        <v>36</v>
      </c>
      <c r="B41" s="20"/>
      <c r="C41" s="9"/>
      <c r="D41" s="10"/>
      <c r="E41" s="10"/>
      <c r="F41" s="11"/>
      <c r="G41" s="12"/>
      <c r="H41" s="13"/>
      <c r="I41" s="14"/>
      <c r="J41" s="14"/>
      <c r="K41" s="15">
        <f t="shared" si="0"/>
        <v>0</v>
      </c>
      <c r="L41" s="16">
        <v>6</v>
      </c>
      <c r="M41" s="17">
        <f t="shared" si="1"/>
        <v>0</v>
      </c>
      <c r="N41" s="17">
        <f t="shared" si="2"/>
        <v>0</v>
      </c>
      <c r="O41" s="18"/>
      <c r="Q41" s="19">
        <f t="shared" si="3"/>
        <v>0</v>
      </c>
      <c r="R41" s="1" t="str">
        <f t="shared" si="5"/>
        <v>DARAT</v>
      </c>
    </row>
    <row r="42" spans="1:18" ht="15" hidden="1" customHeight="1">
      <c r="A42" s="7">
        <f t="shared" si="4"/>
        <v>37</v>
      </c>
      <c r="B42" s="20"/>
      <c r="C42" s="9"/>
      <c r="D42" s="10"/>
      <c r="E42" s="10"/>
      <c r="F42" s="11"/>
      <c r="G42" s="12"/>
      <c r="H42" s="13"/>
      <c r="I42" s="14"/>
      <c r="J42" s="14"/>
      <c r="K42" s="15">
        <f t="shared" si="0"/>
        <v>0</v>
      </c>
      <c r="L42" s="16">
        <v>6</v>
      </c>
      <c r="M42" s="17">
        <f t="shared" si="1"/>
        <v>0</v>
      </c>
      <c r="N42" s="17">
        <f t="shared" si="2"/>
        <v>0</v>
      </c>
      <c r="O42" s="18"/>
      <c r="Q42" s="19">
        <f t="shared" si="3"/>
        <v>0</v>
      </c>
      <c r="R42" s="1" t="str">
        <f t="shared" si="5"/>
        <v>DARAT</v>
      </c>
    </row>
    <row r="43" spans="1:18" ht="15" hidden="1" customHeight="1">
      <c r="A43" s="7">
        <f t="shared" si="4"/>
        <v>38</v>
      </c>
      <c r="B43" s="20"/>
      <c r="C43" s="9"/>
      <c r="D43" s="10"/>
      <c r="E43" s="10"/>
      <c r="F43" s="11"/>
      <c r="G43" s="12"/>
      <c r="H43" s="13"/>
      <c r="I43" s="14"/>
      <c r="J43" s="14"/>
      <c r="K43" s="15">
        <f t="shared" si="0"/>
        <v>0</v>
      </c>
      <c r="L43" s="16">
        <v>6</v>
      </c>
      <c r="M43" s="17">
        <f t="shared" si="1"/>
        <v>0</v>
      </c>
      <c r="N43" s="17">
        <f t="shared" si="2"/>
        <v>0</v>
      </c>
      <c r="O43" s="18"/>
      <c r="Q43" s="19">
        <f t="shared" si="3"/>
        <v>0</v>
      </c>
      <c r="R43" s="1" t="str">
        <f t="shared" si="5"/>
        <v>DARAT</v>
      </c>
    </row>
    <row r="44" spans="1:18" ht="15" hidden="1" customHeight="1">
      <c r="A44" s="7">
        <f t="shared" si="4"/>
        <v>39</v>
      </c>
      <c r="B44" s="20"/>
      <c r="C44" s="9"/>
      <c r="D44" s="10"/>
      <c r="E44" s="10"/>
      <c r="F44" s="11"/>
      <c r="G44" s="12"/>
      <c r="H44" s="13"/>
      <c r="I44" s="14"/>
      <c r="J44" s="14"/>
      <c r="K44" s="15">
        <f t="shared" si="0"/>
        <v>0</v>
      </c>
      <c r="L44" s="16">
        <v>6</v>
      </c>
      <c r="M44" s="17">
        <f t="shared" si="1"/>
        <v>0</v>
      </c>
      <c r="N44" s="17">
        <f t="shared" si="2"/>
        <v>0</v>
      </c>
      <c r="O44" s="18"/>
      <c r="Q44" s="19">
        <f t="shared" si="3"/>
        <v>0</v>
      </c>
      <c r="R44" s="1" t="str">
        <f t="shared" si="5"/>
        <v>DARAT</v>
      </c>
    </row>
    <row r="45" spans="1:18" ht="15" hidden="1" customHeight="1">
      <c r="A45" s="7">
        <f t="shared" si="4"/>
        <v>40</v>
      </c>
      <c r="B45" s="20"/>
      <c r="C45" s="9"/>
      <c r="D45" s="10"/>
      <c r="E45" s="10"/>
      <c r="F45" s="11"/>
      <c r="G45" s="12"/>
      <c r="H45" s="13"/>
      <c r="I45" s="14"/>
      <c r="J45" s="14"/>
      <c r="K45" s="15">
        <f t="shared" si="0"/>
        <v>0</v>
      </c>
      <c r="L45" s="16">
        <v>6</v>
      </c>
      <c r="M45" s="17">
        <f t="shared" si="1"/>
        <v>0</v>
      </c>
      <c r="N45" s="17">
        <f t="shared" si="2"/>
        <v>0</v>
      </c>
      <c r="O45" s="18"/>
      <c r="Q45" s="19">
        <f t="shared" si="3"/>
        <v>0</v>
      </c>
      <c r="R45" s="1" t="str">
        <f t="shared" si="5"/>
        <v>DARAT</v>
      </c>
    </row>
    <row r="46" spans="1:18" ht="15" hidden="1" customHeight="1">
      <c r="A46" s="7">
        <f t="shared" si="4"/>
        <v>41</v>
      </c>
      <c r="B46" s="20"/>
      <c r="C46" s="9"/>
      <c r="D46" s="10"/>
      <c r="E46" s="10"/>
      <c r="F46" s="11"/>
      <c r="G46" s="12"/>
      <c r="H46" s="13"/>
      <c r="I46" s="14"/>
      <c r="J46" s="14"/>
      <c r="K46" s="15">
        <f t="shared" si="0"/>
        <v>0</v>
      </c>
      <c r="L46" s="16">
        <v>6</v>
      </c>
      <c r="M46" s="17">
        <f t="shared" si="1"/>
        <v>0</v>
      </c>
      <c r="N46" s="17">
        <f t="shared" si="2"/>
        <v>0</v>
      </c>
      <c r="O46" s="18"/>
      <c r="Q46" s="19">
        <f t="shared" si="3"/>
        <v>0</v>
      </c>
      <c r="R46" s="1" t="str">
        <f t="shared" si="5"/>
        <v>DARAT</v>
      </c>
    </row>
    <row r="47" spans="1:18" ht="15" hidden="1" customHeight="1">
      <c r="A47" s="7">
        <f t="shared" si="4"/>
        <v>42</v>
      </c>
      <c r="B47" s="20"/>
      <c r="C47" s="9"/>
      <c r="D47" s="10"/>
      <c r="E47" s="10"/>
      <c r="F47" s="11"/>
      <c r="G47" s="12"/>
      <c r="H47" s="13"/>
      <c r="I47" s="14"/>
      <c r="J47" s="14"/>
      <c r="K47" s="15">
        <f t="shared" si="0"/>
        <v>0</v>
      </c>
      <c r="L47" s="16">
        <v>6</v>
      </c>
      <c r="M47" s="17">
        <f t="shared" si="1"/>
        <v>0</v>
      </c>
      <c r="N47" s="17">
        <f t="shared" si="2"/>
        <v>0</v>
      </c>
      <c r="O47" s="18"/>
      <c r="Q47" s="19">
        <f t="shared" si="3"/>
        <v>0</v>
      </c>
      <c r="R47" s="1" t="str">
        <f t="shared" si="5"/>
        <v>DARAT</v>
      </c>
    </row>
    <row r="48" spans="1:18" ht="15" hidden="1" customHeight="1">
      <c r="A48" s="7">
        <f t="shared" si="4"/>
        <v>43</v>
      </c>
      <c r="B48" s="20"/>
      <c r="C48" s="9"/>
      <c r="D48" s="10"/>
      <c r="E48" s="10"/>
      <c r="F48" s="11"/>
      <c r="G48" s="12"/>
      <c r="H48" s="13"/>
      <c r="I48" s="14"/>
      <c r="J48" s="14"/>
      <c r="K48" s="15">
        <f t="shared" si="0"/>
        <v>0</v>
      </c>
      <c r="L48" s="16">
        <v>6</v>
      </c>
      <c r="M48" s="17">
        <f t="shared" si="1"/>
        <v>0</v>
      </c>
      <c r="N48" s="17">
        <f t="shared" si="2"/>
        <v>0</v>
      </c>
      <c r="O48" s="18"/>
      <c r="Q48" s="19">
        <f t="shared" si="3"/>
        <v>0</v>
      </c>
      <c r="R48" s="1" t="str">
        <f t="shared" si="5"/>
        <v>DARAT</v>
      </c>
    </row>
    <row r="49" spans="1:18" ht="15" hidden="1" customHeight="1">
      <c r="A49" s="7">
        <f t="shared" si="4"/>
        <v>44</v>
      </c>
      <c r="B49" s="20"/>
      <c r="C49" s="9"/>
      <c r="D49" s="10"/>
      <c r="E49" s="10"/>
      <c r="F49" s="11"/>
      <c r="G49" s="12"/>
      <c r="H49" s="13"/>
      <c r="I49" s="14"/>
      <c r="J49" s="14"/>
      <c r="K49" s="15">
        <f t="shared" si="0"/>
        <v>0</v>
      </c>
      <c r="L49" s="16">
        <v>6</v>
      </c>
      <c r="M49" s="17">
        <f t="shared" si="1"/>
        <v>0</v>
      </c>
      <c r="N49" s="17">
        <f t="shared" si="2"/>
        <v>0</v>
      </c>
      <c r="O49" s="18"/>
      <c r="Q49" s="19">
        <f t="shared" si="3"/>
        <v>0</v>
      </c>
      <c r="R49" s="1" t="str">
        <f t="shared" si="5"/>
        <v>DARAT</v>
      </c>
    </row>
    <row r="50" spans="1:18" ht="15" hidden="1" customHeight="1">
      <c r="A50" s="7">
        <f t="shared" si="4"/>
        <v>45</v>
      </c>
      <c r="B50" s="20"/>
      <c r="C50" s="9"/>
      <c r="D50" s="10"/>
      <c r="E50" s="10"/>
      <c r="F50" s="11"/>
      <c r="G50" s="12"/>
      <c r="H50" s="13"/>
      <c r="I50" s="14"/>
      <c r="J50" s="14"/>
      <c r="K50" s="15">
        <f t="shared" si="0"/>
        <v>0</v>
      </c>
      <c r="L50" s="16">
        <v>6</v>
      </c>
      <c r="M50" s="17">
        <f t="shared" si="1"/>
        <v>0</v>
      </c>
      <c r="N50" s="17">
        <f t="shared" si="2"/>
        <v>0</v>
      </c>
      <c r="O50" s="18"/>
      <c r="Q50" s="19">
        <f t="shared" si="3"/>
        <v>0</v>
      </c>
      <c r="R50" s="1" t="str">
        <f t="shared" si="5"/>
        <v>DARAT</v>
      </c>
    </row>
    <row r="51" spans="1:18" ht="15" hidden="1" customHeight="1">
      <c r="A51" s="7">
        <f t="shared" si="4"/>
        <v>46</v>
      </c>
      <c r="B51" s="20"/>
      <c r="C51" s="9"/>
      <c r="D51" s="10"/>
      <c r="E51" s="10"/>
      <c r="F51" s="11"/>
      <c r="G51" s="12"/>
      <c r="H51" s="13"/>
      <c r="I51" s="14"/>
      <c r="J51" s="14"/>
      <c r="K51" s="15">
        <f t="shared" si="0"/>
        <v>0</v>
      </c>
      <c r="L51" s="16">
        <v>6</v>
      </c>
      <c r="M51" s="17">
        <f t="shared" si="1"/>
        <v>0</v>
      </c>
      <c r="N51" s="17">
        <f t="shared" si="2"/>
        <v>0</v>
      </c>
      <c r="O51" s="18"/>
      <c r="Q51" s="19">
        <f t="shared" si="3"/>
        <v>0</v>
      </c>
      <c r="R51" s="1" t="str">
        <f t="shared" si="5"/>
        <v>DARAT</v>
      </c>
    </row>
    <row r="52" spans="1:18" ht="15" hidden="1" customHeight="1">
      <c r="A52" s="7">
        <f t="shared" si="4"/>
        <v>47</v>
      </c>
      <c r="B52" s="20"/>
      <c r="C52" s="9"/>
      <c r="D52" s="10"/>
      <c r="E52" s="10"/>
      <c r="F52" s="11"/>
      <c r="G52" s="12"/>
      <c r="H52" s="13"/>
      <c r="I52" s="14"/>
      <c r="J52" s="14"/>
      <c r="K52" s="15">
        <f t="shared" si="0"/>
        <v>0</v>
      </c>
      <c r="L52" s="16">
        <v>5</v>
      </c>
      <c r="M52" s="17">
        <f t="shared" si="1"/>
        <v>0</v>
      </c>
      <c r="N52" s="17">
        <f t="shared" si="2"/>
        <v>0</v>
      </c>
      <c r="O52" s="18"/>
      <c r="Q52" s="19">
        <f t="shared" si="3"/>
        <v>0</v>
      </c>
      <c r="R52" s="1" t="str">
        <f t="shared" si="5"/>
        <v>DARAT</v>
      </c>
    </row>
    <row r="53" spans="1:18" ht="15" hidden="1" customHeight="1">
      <c r="A53" s="7">
        <f t="shared" si="4"/>
        <v>48</v>
      </c>
      <c r="B53" s="20"/>
      <c r="C53" s="9"/>
      <c r="D53" s="10"/>
      <c r="E53" s="10"/>
      <c r="F53" s="11"/>
      <c r="G53" s="12"/>
      <c r="H53" s="13"/>
      <c r="I53" s="14"/>
      <c r="J53" s="14"/>
      <c r="K53" s="15">
        <f t="shared" si="0"/>
        <v>0</v>
      </c>
      <c r="L53" s="16">
        <v>5</v>
      </c>
      <c r="M53" s="17">
        <f t="shared" si="1"/>
        <v>0</v>
      </c>
      <c r="N53" s="17">
        <f t="shared" si="2"/>
        <v>0</v>
      </c>
      <c r="O53" s="18"/>
      <c r="Q53" s="19">
        <f t="shared" si="3"/>
        <v>0</v>
      </c>
      <c r="R53" s="1" t="str">
        <f t="shared" si="5"/>
        <v>DARAT</v>
      </c>
    </row>
    <row r="54" spans="1:18" ht="15" hidden="1" customHeight="1">
      <c r="A54" s="7">
        <f t="shared" si="4"/>
        <v>49</v>
      </c>
      <c r="B54" s="20"/>
      <c r="C54" s="9"/>
      <c r="D54" s="10"/>
      <c r="E54" s="10"/>
      <c r="F54" s="11"/>
      <c r="G54" s="12"/>
      <c r="H54" s="13"/>
      <c r="I54" s="14"/>
      <c r="J54" s="14"/>
      <c r="K54" s="15">
        <f t="shared" si="0"/>
        <v>0</v>
      </c>
      <c r="L54" s="16">
        <v>5</v>
      </c>
      <c r="M54" s="17">
        <f t="shared" si="1"/>
        <v>0</v>
      </c>
      <c r="N54" s="17">
        <f t="shared" si="2"/>
        <v>0</v>
      </c>
      <c r="O54" s="18"/>
      <c r="Q54" s="19">
        <f t="shared" si="3"/>
        <v>0</v>
      </c>
      <c r="R54" s="1" t="str">
        <f t="shared" si="5"/>
        <v>DARAT</v>
      </c>
    </row>
    <row r="55" spans="1:18" ht="15" hidden="1" customHeight="1">
      <c r="A55" s="7">
        <f t="shared" si="4"/>
        <v>50</v>
      </c>
      <c r="B55" s="20"/>
      <c r="C55" s="9"/>
      <c r="D55" s="10"/>
      <c r="E55" s="10"/>
      <c r="F55" s="11"/>
      <c r="G55" s="12"/>
      <c r="H55" s="13"/>
      <c r="I55" s="14"/>
      <c r="J55" s="14"/>
      <c r="K55" s="15">
        <f t="shared" si="0"/>
        <v>0</v>
      </c>
      <c r="L55" s="16">
        <v>5</v>
      </c>
      <c r="M55" s="17">
        <f t="shared" si="1"/>
        <v>0</v>
      </c>
      <c r="N55" s="17">
        <f t="shared" si="2"/>
        <v>0</v>
      </c>
      <c r="O55" s="18"/>
      <c r="Q55" s="19">
        <f t="shared" si="3"/>
        <v>0</v>
      </c>
      <c r="R55" s="1" t="str">
        <f t="shared" si="5"/>
        <v>DARAT</v>
      </c>
    </row>
    <row r="56" spans="1:18" ht="15" hidden="1" customHeight="1">
      <c r="A56" s="7">
        <f t="shared" si="4"/>
        <v>51</v>
      </c>
      <c r="B56" s="20"/>
      <c r="C56" s="9"/>
      <c r="D56" s="10"/>
      <c r="E56" s="10"/>
      <c r="F56" s="11"/>
      <c r="G56" s="12"/>
      <c r="H56" s="13"/>
      <c r="I56" s="14"/>
      <c r="J56" s="14"/>
      <c r="K56" s="15">
        <f t="shared" si="0"/>
        <v>0</v>
      </c>
      <c r="L56" s="16">
        <v>5</v>
      </c>
      <c r="M56" s="17">
        <f t="shared" si="1"/>
        <v>0</v>
      </c>
      <c r="N56" s="17">
        <f t="shared" si="2"/>
        <v>0</v>
      </c>
      <c r="O56" s="18"/>
      <c r="Q56" s="19">
        <f t="shared" si="3"/>
        <v>0</v>
      </c>
      <c r="R56" s="1" t="str">
        <f t="shared" si="5"/>
        <v>DARAT</v>
      </c>
    </row>
    <row r="57" spans="1:18" ht="15" hidden="1" customHeight="1">
      <c r="A57" s="7">
        <f t="shared" si="4"/>
        <v>52</v>
      </c>
      <c r="B57" s="20"/>
      <c r="C57" s="9"/>
      <c r="D57" s="10"/>
      <c r="E57" s="10"/>
      <c r="F57" s="11"/>
      <c r="G57" s="12"/>
      <c r="H57" s="13"/>
      <c r="I57" s="14"/>
      <c r="J57" s="14"/>
      <c r="K57" s="15">
        <f t="shared" si="0"/>
        <v>0</v>
      </c>
      <c r="L57" s="16">
        <v>5</v>
      </c>
      <c r="M57" s="17">
        <f t="shared" si="1"/>
        <v>0</v>
      </c>
      <c r="N57" s="17">
        <f t="shared" si="2"/>
        <v>0</v>
      </c>
      <c r="O57" s="18"/>
      <c r="Q57" s="19">
        <f t="shared" si="3"/>
        <v>0</v>
      </c>
      <c r="R57" s="1" t="str">
        <f t="shared" si="5"/>
        <v>DARAT</v>
      </c>
    </row>
    <row r="58" spans="1:18" ht="15" hidden="1" customHeight="1">
      <c r="A58" s="7">
        <f t="shared" si="4"/>
        <v>53</v>
      </c>
      <c r="B58" s="20"/>
      <c r="C58" s="9"/>
      <c r="D58" s="10"/>
      <c r="E58" s="10"/>
      <c r="F58" s="11"/>
      <c r="G58" s="12"/>
      <c r="H58" s="13"/>
      <c r="I58" s="14"/>
      <c r="J58" s="14"/>
      <c r="K58" s="15">
        <f t="shared" si="0"/>
        <v>0</v>
      </c>
      <c r="L58" s="16">
        <v>5</v>
      </c>
      <c r="M58" s="17">
        <f t="shared" si="1"/>
        <v>0</v>
      </c>
      <c r="N58" s="17">
        <f t="shared" si="2"/>
        <v>0</v>
      </c>
      <c r="O58" s="18"/>
      <c r="Q58" s="19">
        <f t="shared" si="3"/>
        <v>0</v>
      </c>
      <c r="R58" s="1" t="str">
        <f t="shared" si="5"/>
        <v>DARAT</v>
      </c>
    </row>
    <row r="59" spans="1:18" ht="15" hidden="1" customHeight="1">
      <c r="A59" s="7">
        <f t="shared" si="4"/>
        <v>54</v>
      </c>
      <c r="B59" s="20"/>
      <c r="C59" s="9"/>
      <c r="D59" s="10"/>
      <c r="E59" s="10"/>
      <c r="F59" s="11"/>
      <c r="G59" s="12"/>
      <c r="H59" s="13"/>
      <c r="I59" s="14"/>
      <c r="J59" s="14"/>
      <c r="K59" s="15">
        <f t="shared" si="0"/>
        <v>0</v>
      </c>
      <c r="L59" s="16">
        <v>5</v>
      </c>
      <c r="M59" s="17">
        <f t="shared" si="1"/>
        <v>0</v>
      </c>
      <c r="N59" s="17">
        <f t="shared" si="2"/>
        <v>0</v>
      </c>
      <c r="O59" s="18"/>
      <c r="Q59" s="19">
        <f t="shared" si="3"/>
        <v>0</v>
      </c>
      <c r="R59" s="1" t="str">
        <f t="shared" si="5"/>
        <v>DARAT</v>
      </c>
    </row>
    <row r="60" spans="1:18" ht="15" hidden="1" customHeight="1">
      <c r="A60" s="7">
        <f t="shared" si="4"/>
        <v>55</v>
      </c>
      <c r="B60" s="20"/>
      <c r="C60" s="9"/>
      <c r="D60" s="10"/>
      <c r="E60" s="10"/>
      <c r="F60" s="11"/>
      <c r="G60" s="12"/>
      <c r="H60" s="13"/>
      <c r="I60" s="14"/>
      <c r="J60" s="14"/>
      <c r="K60" s="15">
        <f t="shared" si="0"/>
        <v>0</v>
      </c>
      <c r="L60" s="16">
        <v>5</v>
      </c>
      <c r="M60" s="17">
        <f t="shared" si="1"/>
        <v>0</v>
      </c>
      <c r="N60" s="17">
        <f t="shared" si="2"/>
        <v>0</v>
      </c>
      <c r="O60" s="18"/>
      <c r="Q60" s="19">
        <f t="shared" si="3"/>
        <v>0</v>
      </c>
      <c r="R60" s="1" t="str">
        <f t="shared" si="5"/>
        <v>DARAT</v>
      </c>
    </row>
    <row r="61" spans="1:18" ht="15" hidden="1" customHeight="1">
      <c r="A61" s="7">
        <f t="shared" si="4"/>
        <v>56</v>
      </c>
      <c r="B61" s="20"/>
      <c r="C61" s="9"/>
      <c r="D61" s="10"/>
      <c r="E61" s="10"/>
      <c r="F61" s="11"/>
      <c r="G61" s="12"/>
      <c r="H61" s="13"/>
      <c r="I61" s="14"/>
      <c r="J61" s="14"/>
      <c r="K61" s="15">
        <f t="shared" si="0"/>
        <v>0</v>
      </c>
      <c r="L61" s="16">
        <v>5</v>
      </c>
      <c r="M61" s="17">
        <f t="shared" si="1"/>
        <v>0</v>
      </c>
      <c r="N61" s="17">
        <f t="shared" si="2"/>
        <v>0</v>
      </c>
      <c r="O61" s="18"/>
      <c r="Q61" s="19">
        <f t="shared" si="3"/>
        <v>0</v>
      </c>
      <c r="R61" s="1" t="str">
        <f t="shared" si="5"/>
        <v>DARAT</v>
      </c>
    </row>
    <row r="62" spans="1:18" ht="15" hidden="1" customHeight="1">
      <c r="A62" s="7">
        <f t="shared" si="4"/>
        <v>57</v>
      </c>
      <c r="B62" s="20"/>
      <c r="C62" s="9"/>
      <c r="D62" s="10"/>
      <c r="E62" s="10"/>
      <c r="F62" s="11"/>
      <c r="G62" s="12"/>
      <c r="H62" s="13"/>
      <c r="I62" s="14"/>
      <c r="J62" s="14"/>
      <c r="K62" s="15">
        <f t="shared" si="0"/>
        <v>0</v>
      </c>
      <c r="L62" s="16">
        <v>5</v>
      </c>
      <c r="M62" s="17">
        <f t="shared" si="1"/>
        <v>0</v>
      </c>
      <c r="N62" s="17">
        <f t="shared" si="2"/>
        <v>0</v>
      </c>
      <c r="O62" s="18"/>
      <c r="Q62" s="19">
        <f t="shared" si="3"/>
        <v>0</v>
      </c>
      <c r="R62" s="1" t="str">
        <f t="shared" si="5"/>
        <v>DARAT</v>
      </c>
    </row>
    <row r="63" spans="1:18" ht="15" hidden="1" customHeight="1">
      <c r="A63" s="7">
        <f t="shared" si="4"/>
        <v>58</v>
      </c>
      <c r="B63" s="20"/>
      <c r="C63" s="9"/>
      <c r="D63" s="10"/>
      <c r="E63" s="10"/>
      <c r="F63" s="11"/>
      <c r="G63" s="12"/>
      <c r="H63" s="13"/>
      <c r="I63" s="14"/>
      <c r="J63" s="14"/>
      <c r="K63" s="15">
        <f t="shared" si="0"/>
        <v>0</v>
      </c>
      <c r="L63" s="16">
        <v>5</v>
      </c>
      <c r="M63" s="17">
        <f t="shared" si="1"/>
        <v>0</v>
      </c>
      <c r="N63" s="17">
        <f t="shared" si="2"/>
        <v>0</v>
      </c>
      <c r="O63" s="18"/>
      <c r="Q63" s="19">
        <f t="shared" si="3"/>
        <v>0</v>
      </c>
      <c r="R63" s="1" t="str">
        <f t="shared" si="5"/>
        <v>DARAT</v>
      </c>
    </row>
    <row r="64" spans="1:18" ht="15" hidden="1" customHeight="1">
      <c r="A64" s="7">
        <f t="shared" si="4"/>
        <v>59</v>
      </c>
      <c r="B64" s="20"/>
      <c r="C64" s="9"/>
      <c r="D64" s="10"/>
      <c r="E64" s="10"/>
      <c r="F64" s="11"/>
      <c r="G64" s="12"/>
      <c r="H64" s="13"/>
      <c r="I64" s="14"/>
      <c r="J64" s="14"/>
      <c r="K64" s="15">
        <f t="shared" si="0"/>
        <v>0</v>
      </c>
      <c r="L64" s="16">
        <v>5</v>
      </c>
      <c r="M64" s="17">
        <f t="shared" si="1"/>
        <v>0</v>
      </c>
      <c r="N64" s="17">
        <f t="shared" si="2"/>
        <v>0</v>
      </c>
      <c r="O64" s="18"/>
      <c r="Q64" s="19">
        <f t="shared" si="3"/>
        <v>0</v>
      </c>
      <c r="R64" s="1" t="str">
        <f t="shared" si="5"/>
        <v>DARAT</v>
      </c>
    </row>
    <row r="65" spans="1:18" ht="15" hidden="1" customHeight="1">
      <c r="A65" s="7">
        <f t="shared" si="4"/>
        <v>60</v>
      </c>
      <c r="B65" s="20"/>
      <c r="C65" s="9"/>
      <c r="D65" s="10"/>
      <c r="E65" s="10"/>
      <c r="F65" s="11"/>
      <c r="G65" s="12"/>
      <c r="H65" s="13"/>
      <c r="I65" s="14"/>
      <c r="J65" s="14"/>
      <c r="K65" s="15">
        <f t="shared" si="0"/>
        <v>0</v>
      </c>
      <c r="L65" s="16">
        <v>5</v>
      </c>
      <c r="M65" s="17">
        <f t="shared" si="1"/>
        <v>0</v>
      </c>
      <c r="N65" s="17">
        <f t="shared" si="2"/>
        <v>0</v>
      </c>
      <c r="O65" s="18"/>
      <c r="Q65" s="19">
        <f t="shared" si="3"/>
        <v>0</v>
      </c>
      <c r="R65" s="1" t="str">
        <f t="shared" si="5"/>
        <v>DARAT</v>
      </c>
    </row>
    <row r="66" spans="1:18" ht="15" hidden="1" customHeight="1">
      <c r="A66" s="7">
        <f t="shared" si="4"/>
        <v>61</v>
      </c>
      <c r="B66" s="20"/>
      <c r="C66" s="9"/>
      <c r="D66" s="10"/>
      <c r="E66" s="10"/>
      <c r="F66" s="11"/>
      <c r="G66" s="12"/>
      <c r="H66" s="13"/>
      <c r="I66" s="14"/>
      <c r="J66" s="14"/>
      <c r="K66" s="15">
        <f t="shared" si="0"/>
        <v>0</v>
      </c>
      <c r="L66" s="16">
        <v>5</v>
      </c>
      <c r="M66" s="17">
        <f t="shared" si="1"/>
        <v>0</v>
      </c>
      <c r="N66" s="17">
        <f t="shared" si="2"/>
        <v>0</v>
      </c>
      <c r="O66" s="18"/>
      <c r="Q66" s="19">
        <f t="shared" si="3"/>
        <v>0</v>
      </c>
      <c r="R66" s="1" t="str">
        <f t="shared" si="5"/>
        <v>DARAT</v>
      </c>
    </row>
    <row r="67" spans="1:18" ht="15" hidden="1" customHeight="1">
      <c r="A67" s="7">
        <f t="shared" si="4"/>
        <v>62</v>
      </c>
      <c r="B67" s="20"/>
      <c r="C67" s="9"/>
      <c r="D67" s="10"/>
      <c r="E67" s="10"/>
      <c r="F67" s="11"/>
      <c r="G67" s="12"/>
      <c r="H67" s="13"/>
      <c r="I67" s="14"/>
      <c r="J67" s="14"/>
      <c r="K67" s="15">
        <f t="shared" si="0"/>
        <v>0</v>
      </c>
      <c r="L67" s="16">
        <v>5</v>
      </c>
      <c r="M67" s="17">
        <f t="shared" si="1"/>
        <v>0</v>
      </c>
      <c r="N67" s="17">
        <f t="shared" si="2"/>
        <v>0</v>
      </c>
      <c r="O67" s="18"/>
      <c r="Q67" s="19">
        <f t="shared" si="3"/>
        <v>0</v>
      </c>
      <c r="R67" s="1" t="str">
        <f t="shared" si="5"/>
        <v>DARAT</v>
      </c>
    </row>
    <row r="68" spans="1:18" ht="15" hidden="1" customHeight="1">
      <c r="A68" s="7">
        <f t="shared" si="4"/>
        <v>63</v>
      </c>
      <c r="B68" s="20"/>
      <c r="C68" s="9"/>
      <c r="D68" s="10"/>
      <c r="E68" s="10"/>
      <c r="F68" s="11"/>
      <c r="G68" s="12"/>
      <c r="H68" s="13"/>
      <c r="I68" s="14"/>
      <c r="J68" s="14"/>
      <c r="K68" s="15">
        <f t="shared" si="0"/>
        <v>0</v>
      </c>
      <c r="L68" s="16">
        <v>5</v>
      </c>
      <c r="M68" s="17">
        <f t="shared" si="1"/>
        <v>0</v>
      </c>
      <c r="N68" s="17">
        <f t="shared" si="2"/>
        <v>0</v>
      </c>
      <c r="O68" s="18"/>
      <c r="Q68" s="19">
        <f t="shared" si="3"/>
        <v>0</v>
      </c>
      <c r="R68" s="1" t="str">
        <f t="shared" si="5"/>
        <v>DARAT</v>
      </c>
    </row>
    <row r="69" spans="1:18" ht="15" hidden="1" customHeight="1">
      <c r="A69" s="7">
        <f t="shared" si="4"/>
        <v>64</v>
      </c>
      <c r="B69" s="20"/>
      <c r="C69" s="9"/>
      <c r="D69" s="10"/>
      <c r="E69" s="10"/>
      <c r="F69" s="11"/>
      <c r="G69" s="12"/>
      <c r="H69" s="13"/>
      <c r="I69" s="14"/>
      <c r="J69" s="14"/>
      <c r="K69" s="15">
        <f t="shared" si="0"/>
        <v>0</v>
      </c>
      <c r="L69" s="16">
        <v>5</v>
      </c>
      <c r="M69" s="17">
        <f t="shared" si="1"/>
        <v>0</v>
      </c>
      <c r="N69" s="17">
        <f t="shared" si="2"/>
        <v>0</v>
      </c>
      <c r="O69" s="18"/>
      <c r="Q69" s="19">
        <f t="shared" si="3"/>
        <v>0</v>
      </c>
      <c r="R69" s="1" t="str">
        <f t="shared" si="5"/>
        <v>DARAT</v>
      </c>
    </row>
    <row r="70" spans="1:18" ht="15" hidden="1" customHeight="1">
      <c r="A70" s="7">
        <f t="shared" si="4"/>
        <v>65</v>
      </c>
      <c r="B70" s="20"/>
      <c r="C70" s="9"/>
      <c r="D70" s="10"/>
      <c r="E70" s="10"/>
      <c r="F70" s="11"/>
      <c r="G70" s="12"/>
      <c r="H70" s="13"/>
      <c r="I70" s="14"/>
      <c r="J70" s="14"/>
      <c r="K70" s="15">
        <f t="shared" ref="K70:K129" si="6">+I70-J70</f>
        <v>0</v>
      </c>
      <c r="L70" s="16">
        <v>5</v>
      </c>
      <c r="M70" s="17">
        <f t="shared" ref="M70:M129" si="7">K70*L70%</f>
        <v>0</v>
      </c>
      <c r="N70" s="17">
        <f t="shared" ref="N70:N129" si="8">K70-M70</f>
        <v>0</v>
      </c>
      <c r="O70" s="18"/>
      <c r="Q70" s="19">
        <f t="shared" ref="Q70:Q129" si="9">COUNTIFS($O$6:$O$129,O70)</f>
        <v>0</v>
      </c>
      <c r="R70" s="1" t="str">
        <f t="shared" si="5"/>
        <v>DARAT</v>
      </c>
    </row>
    <row r="71" spans="1:18" ht="15" hidden="1" customHeight="1">
      <c r="A71" s="7">
        <f t="shared" si="4"/>
        <v>66</v>
      </c>
      <c r="B71" s="20"/>
      <c r="C71" s="9"/>
      <c r="D71" s="10"/>
      <c r="E71" s="10"/>
      <c r="F71" s="11"/>
      <c r="G71" s="12"/>
      <c r="H71" s="13"/>
      <c r="I71" s="14"/>
      <c r="J71" s="14"/>
      <c r="K71" s="15">
        <f t="shared" si="6"/>
        <v>0</v>
      </c>
      <c r="L71" s="16">
        <v>5</v>
      </c>
      <c r="M71" s="17">
        <f t="shared" si="7"/>
        <v>0</v>
      </c>
      <c r="N71" s="17">
        <f t="shared" si="8"/>
        <v>0</v>
      </c>
      <c r="O71" s="18"/>
      <c r="Q71" s="19">
        <f t="shared" si="9"/>
        <v>0</v>
      </c>
      <c r="R71" s="1" t="str">
        <f t="shared" ref="R71:R129" si="10">IFERROR(IF(FIND("/KM",E71)&gt;0,"LAUT"),"DARAT")</f>
        <v>DARAT</v>
      </c>
    </row>
    <row r="72" spans="1:18" ht="15" hidden="1" customHeight="1">
      <c r="A72" s="7">
        <f t="shared" si="4"/>
        <v>67</v>
      </c>
      <c r="B72" s="20"/>
      <c r="C72" s="9"/>
      <c r="D72" s="10"/>
      <c r="E72" s="10"/>
      <c r="F72" s="11"/>
      <c r="G72" s="12"/>
      <c r="H72" s="13"/>
      <c r="I72" s="14"/>
      <c r="J72" s="14"/>
      <c r="K72" s="15">
        <f t="shared" si="6"/>
        <v>0</v>
      </c>
      <c r="L72" s="16">
        <v>5</v>
      </c>
      <c r="M72" s="17">
        <f t="shared" si="7"/>
        <v>0</v>
      </c>
      <c r="N72" s="17">
        <f t="shared" si="8"/>
        <v>0</v>
      </c>
      <c r="O72" s="18"/>
      <c r="Q72" s="19">
        <f t="shared" si="9"/>
        <v>0</v>
      </c>
      <c r="R72" s="1" t="str">
        <f t="shared" si="10"/>
        <v>DARAT</v>
      </c>
    </row>
    <row r="73" spans="1:18" ht="15" hidden="1" customHeight="1">
      <c r="A73" s="7">
        <f t="shared" si="4"/>
        <v>68</v>
      </c>
      <c r="B73" s="20"/>
      <c r="C73" s="9"/>
      <c r="D73" s="10"/>
      <c r="E73" s="10"/>
      <c r="F73" s="11"/>
      <c r="G73" s="12"/>
      <c r="H73" s="13"/>
      <c r="I73" s="14"/>
      <c r="J73" s="14"/>
      <c r="K73" s="15">
        <f t="shared" si="6"/>
        <v>0</v>
      </c>
      <c r="L73" s="16">
        <v>5</v>
      </c>
      <c r="M73" s="17">
        <f t="shared" si="7"/>
        <v>0</v>
      </c>
      <c r="N73" s="17">
        <f t="shared" si="8"/>
        <v>0</v>
      </c>
      <c r="O73" s="18"/>
      <c r="Q73" s="19">
        <f t="shared" si="9"/>
        <v>0</v>
      </c>
      <c r="R73" s="1" t="str">
        <f t="shared" si="10"/>
        <v>DARAT</v>
      </c>
    </row>
    <row r="74" spans="1:18" ht="15" hidden="1" customHeight="1">
      <c r="A74" s="7">
        <f t="shared" si="4"/>
        <v>69</v>
      </c>
      <c r="B74" s="20"/>
      <c r="C74" s="9"/>
      <c r="D74" s="10"/>
      <c r="E74" s="10"/>
      <c r="F74" s="11"/>
      <c r="G74" s="12"/>
      <c r="H74" s="13"/>
      <c r="I74" s="14"/>
      <c r="J74" s="14"/>
      <c r="K74" s="15">
        <f t="shared" si="6"/>
        <v>0</v>
      </c>
      <c r="L74" s="16">
        <v>5</v>
      </c>
      <c r="M74" s="17">
        <f t="shared" si="7"/>
        <v>0</v>
      </c>
      <c r="N74" s="17">
        <f t="shared" si="8"/>
        <v>0</v>
      </c>
      <c r="O74" s="18"/>
      <c r="Q74" s="19">
        <f t="shared" si="9"/>
        <v>0</v>
      </c>
      <c r="R74" s="1" t="str">
        <f t="shared" si="10"/>
        <v>DARAT</v>
      </c>
    </row>
    <row r="75" spans="1:18" ht="15" hidden="1" customHeight="1">
      <c r="A75" s="7">
        <f t="shared" si="4"/>
        <v>70</v>
      </c>
      <c r="B75" s="20"/>
      <c r="C75" s="9"/>
      <c r="D75" s="10"/>
      <c r="E75" s="10"/>
      <c r="F75" s="11"/>
      <c r="G75" s="12"/>
      <c r="H75" s="13"/>
      <c r="I75" s="14"/>
      <c r="J75" s="14"/>
      <c r="K75" s="15">
        <f t="shared" si="6"/>
        <v>0</v>
      </c>
      <c r="L75" s="16">
        <v>5</v>
      </c>
      <c r="M75" s="17">
        <f t="shared" si="7"/>
        <v>0</v>
      </c>
      <c r="N75" s="17">
        <f t="shared" si="8"/>
        <v>0</v>
      </c>
      <c r="O75" s="18"/>
      <c r="Q75" s="19">
        <f t="shared" si="9"/>
        <v>0</v>
      </c>
      <c r="R75" s="1" t="str">
        <f t="shared" si="10"/>
        <v>DARAT</v>
      </c>
    </row>
    <row r="76" spans="1:18" ht="15" hidden="1" customHeight="1">
      <c r="A76" s="7">
        <f t="shared" si="4"/>
        <v>71</v>
      </c>
      <c r="B76" s="20"/>
      <c r="C76" s="9"/>
      <c r="D76" s="10"/>
      <c r="E76" s="10"/>
      <c r="F76" s="11"/>
      <c r="G76" s="12"/>
      <c r="H76" s="13"/>
      <c r="I76" s="14"/>
      <c r="J76" s="14"/>
      <c r="K76" s="15">
        <f t="shared" si="6"/>
        <v>0</v>
      </c>
      <c r="L76" s="16">
        <v>5</v>
      </c>
      <c r="M76" s="17">
        <f t="shared" si="7"/>
        <v>0</v>
      </c>
      <c r="N76" s="17">
        <f t="shared" si="8"/>
        <v>0</v>
      </c>
      <c r="O76" s="18"/>
      <c r="Q76" s="19">
        <f t="shared" si="9"/>
        <v>0</v>
      </c>
      <c r="R76" s="1" t="str">
        <f t="shared" si="10"/>
        <v>DARAT</v>
      </c>
    </row>
    <row r="77" spans="1:18" ht="15" hidden="1" customHeight="1">
      <c r="A77" s="7">
        <f t="shared" si="4"/>
        <v>72</v>
      </c>
      <c r="B77" s="20"/>
      <c r="C77" s="9"/>
      <c r="D77" s="10"/>
      <c r="E77" s="10"/>
      <c r="F77" s="11"/>
      <c r="G77" s="12"/>
      <c r="H77" s="13"/>
      <c r="I77" s="14"/>
      <c r="J77" s="14"/>
      <c r="K77" s="15">
        <f t="shared" si="6"/>
        <v>0</v>
      </c>
      <c r="L77" s="16">
        <v>5</v>
      </c>
      <c r="M77" s="17">
        <f t="shared" si="7"/>
        <v>0</v>
      </c>
      <c r="N77" s="17">
        <f t="shared" si="8"/>
        <v>0</v>
      </c>
      <c r="O77" s="18"/>
      <c r="Q77" s="19">
        <f t="shared" si="9"/>
        <v>0</v>
      </c>
      <c r="R77" s="1" t="str">
        <f t="shared" si="10"/>
        <v>DARAT</v>
      </c>
    </row>
    <row r="78" spans="1:18" ht="15" hidden="1" customHeight="1">
      <c r="A78" s="7">
        <f t="shared" si="4"/>
        <v>73</v>
      </c>
      <c r="B78" s="20"/>
      <c r="C78" s="9"/>
      <c r="D78" s="10"/>
      <c r="E78" s="10"/>
      <c r="F78" s="11"/>
      <c r="G78" s="12"/>
      <c r="H78" s="13"/>
      <c r="I78" s="14"/>
      <c r="J78" s="14"/>
      <c r="K78" s="15">
        <f t="shared" si="6"/>
        <v>0</v>
      </c>
      <c r="L78" s="16">
        <v>5</v>
      </c>
      <c r="M78" s="17">
        <f t="shared" si="7"/>
        <v>0</v>
      </c>
      <c r="N78" s="17">
        <f t="shared" si="8"/>
        <v>0</v>
      </c>
      <c r="O78" s="18"/>
      <c r="Q78" s="19">
        <f t="shared" si="9"/>
        <v>0</v>
      </c>
      <c r="R78" s="1" t="str">
        <f t="shared" si="10"/>
        <v>DARAT</v>
      </c>
    </row>
    <row r="79" spans="1:18" ht="15" hidden="1" customHeight="1">
      <c r="A79" s="7">
        <f t="shared" si="4"/>
        <v>74</v>
      </c>
      <c r="B79" s="20"/>
      <c r="C79" s="9"/>
      <c r="D79" s="10"/>
      <c r="E79" s="10"/>
      <c r="F79" s="11"/>
      <c r="G79" s="12"/>
      <c r="H79" s="13"/>
      <c r="I79" s="14"/>
      <c r="J79" s="14"/>
      <c r="K79" s="15">
        <f t="shared" si="6"/>
        <v>0</v>
      </c>
      <c r="L79" s="16">
        <v>5</v>
      </c>
      <c r="M79" s="17">
        <f t="shared" si="7"/>
        <v>0</v>
      </c>
      <c r="N79" s="17">
        <f t="shared" si="8"/>
        <v>0</v>
      </c>
      <c r="O79" s="18"/>
      <c r="Q79" s="19">
        <f t="shared" si="9"/>
        <v>0</v>
      </c>
      <c r="R79" s="1" t="str">
        <f t="shared" si="10"/>
        <v>DARAT</v>
      </c>
    </row>
    <row r="80" spans="1:18" ht="15" hidden="1" customHeight="1">
      <c r="A80" s="7">
        <f t="shared" si="4"/>
        <v>75</v>
      </c>
      <c r="B80" s="20"/>
      <c r="C80" s="9"/>
      <c r="D80" s="10"/>
      <c r="E80" s="10"/>
      <c r="F80" s="11"/>
      <c r="G80" s="12"/>
      <c r="H80" s="13"/>
      <c r="I80" s="14"/>
      <c r="J80" s="14"/>
      <c r="K80" s="15">
        <f t="shared" si="6"/>
        <v>0</v>
      </c>
      <c r="L80" s="16">
        <v>5</v>
      </c>
      <c r="M80" s="17">
        <f t="shared" si="7"/>
        <v>0</v>
      </c>
      <c r="N80" s="17">
        <f t="shared" si="8"/>
        <v>0</v>
      </c>
      <c r="O80" s="18"/>
      <c r="Q80" s="19">
        <f t="shared" si="9"/>
        <v>0</v>
      </c>
      <c r="R80" s="1" t="str">
        <f t="shared" si="10"/>
        <v>DARAT</v>
      </c>
    </row>
    <row r="81" spans="1:18" ht="15" hidden="1" customHeight="1">
      <c r="A81" s="7">
        <f t="shared" si="4"/>
        <v>76</v>
      </c>
      <c r="B81" s="20"/>
      <c r="C81" s="9"/>
      <c r="D81" s="10"/>
      <c r="E81" s="10"/>
      <c r="F81" s="11"/>
      <c r="G81" s="12"/>
      <c r="H81" s="13"/>
      <c r="I81" s="14"/>
      <c r="J81" s="14"/>
      <c r="K81" s="15">
        <f t="shared" si="6"/>
        <v>0</v>
      </c>
      <c r="L81" s="16">
        <v>5</v>
      </c>
      <c r="M81" s="17">
        <f t="shared" si="7"/>
        <v>0</v>
      </c>
      <c r="N81" s="17">
        <f t="shared" si="8"/>
        <v>0</v>
      </c>
      <c r="O81" s="18"/>
      <c r="Q81" s="19">
        <f t="shared" si="9"/>
        <v>0</v>
      </c>
      <c r="R81" s="1" t="str">
        <f t="shared" si="10"/>
        <v>DARAT</v>
      </c>
    </row>
    <row r="82" spans="1:18" ht="15" hidden="1" customHeight="1">
      <c r="A82" s="7">
        <f t="shared" si="4"/>
        <v>77</v>
      </c>
      <c r="B82" s="20"/>
      <c r="C82" s="9"/>
      <c r="D82" s="10"/>
      <c r="E82" s="10"/>
      <c r="F82" s="11"/>
      <c r="G82" s="12"/>
      <c r="H82" s="13"/>
      <c r="I82" s="14"/>
      <c r="J82" s="14"/>
      <c r="K82" s="15">
        <f t="shared" si="6"/>
        <v>0</v>
      </c>
      <c r="L82" s="16">
        <v>5</v>
      </c>
      <c r="M82" s="17">
        <f t="shared" si="7"/>
        <v>0</v>
      </c>
      <c r="N82" s="17">
        <f t="shared" si="8"/>
        <v>0</v>
      </c>
      <c r="O82" s="18"/>
      <c r="Q82" s="19">
        <f t="shared" si="9"/>
        <v>0</v>
      </c>
      <c r="R82" s="1" t="str">
        <f t="shared" si="10"/>
        <v>DARAT</v>
      </c>
    </row>
    <row r="83" spans="1:18" ht="15" hidden="1" customHeight="1">
      <c r="A83" s="7">
        <f t="shared" si="4"/>
        <v>78</v>
      </c>
      <c r="B83" s="20"/>
      <c r="C83" s="9"/>
      <c r="D83" s="10"/>
      <c r="E83" s="10"/>
      <c r="F83" s="11"/>
      <c r="G83" s="12"/>
      <c r="H83" s="13"/>
      <c r="I83" s="14"/>
      <c r="J83" s="14"/>
      <c r="K83" s="15">
        <f t="shared" si="6"/>
        <v>0</v>
      </c>
      <c r="L83" s="16">
        <v>5</v>
      </c>
      <c r="M83" s="17">
        <f t="shared" si="7"/>
        <v>0</v>
      </c>
      <c r="N83" s="17">
        <f t="shared" si="8"/>
        <v>0</v>
      </c>
      <c r="O83" s="18"/>
      <c r="Q83" s="19">
        <f t="shared" si="9"/>
        <v>0</v>
      </c>
      <c r="R83" s="1" t="str">
        <f t="shared" si="10"/>
        <v>DARAT</v>
      </c>
    </row>
    <row r="84" spans="1:18" ht="15" hidden="1" customHeight="1">
      <c r="A84" s="7">
        <f t="shared" si="4"/>
        <v>79</v>
      </c>
      <c r="B84" s="20"/>
      <c r="C84" s="9"/>
      <c r="D84" s="10"/>
      <c r="E84" s="10"/>
      <c r="F84" s="11"/>
      <c r="G84" s="12"/>
      <c r="H84" s="13"/>
      <c r="I84" s="14"/>
      <c r="J84" s="14"/>
      <c r="K84" s="15">
        <f t="shared" si="6"/>
        <v>0</v>
      </c>
      <c r="L84" s="16">
        <v>5</v>
      </c>
      <c r="M84" s="17">
        <f t="shared" si="7"/>
        <v>0</v>
      </c>
      <c r="N84" s="17">
        <f t="shared" si="8"/>
        <v>0</v>
      </c>
      <c r="O84" s="18"/>
      <c r="Q84" s="19">
        <f t="shared" si="9"/>
        <v>0</v>
      </c>
      <c r="R84" s="1" t="str">
        <f t="shared" si="10"/>
        <v>DARAT</v>
      </c>
    </row>
    <row r="85" spans="1:18" ht="15" hidden="1" customHeight="1">
      <c r="A85" s="7">
        <f t="shared" si="4"/>
        <v>80</v>
      </c>
      <c r="B85" s="20"/>
      <c r="C85" s="9"/>
      <c r="D85" s="10"/>
      <c r="E85" s="10"/>
      <c r="F85" s="11"/>
      <c r="G85" s="12"/>
      <c r="H85" s="13"/>
      <c r="I85" s="14"/>
      <c r="J85" s="14"/>
      <c r="K85" s="15">
        <f t="shared" si="6"/>
        <v>0</v>
      </c>
      <c r="L85" s="16">
        <v>5</v>
      </c>
      <c r="M85" s="17">
        <f t="shared" si="7"/>
        <v>0</v>
      </c>
      <c r="N85" s="17">
        <f t="shared" si="8"/>
        <v>0</v>
      </c>
      <c r="O85" s="18"/>
      <c r="Q85" s="19">
        <f t="shared" si="9"/>
        <v>0</v>
      </c>
      <c r="R85" s="1" t="str">
        <f t="shared" si="10"/>
        <v>DARAT</v>
      </c>
    </row>
    <row r="86" spans="1:18" ht="15" hidden="1" customHeight="1">
      <c r="A86" s="7">
        <f t="shared" si="4"/>
        <v>81</v>
      </c>
      <c r="B86" s="20"/>
      <c r="C86" s="9"/>
      <c r="D86" s="10"/>
      <c r="E86" s="10"/>
      <c r="F86" s="11"/>
      <c r="G86" s="12"/>
      <c r="H86" s="13"/>
      <c r="I86" s="14"/>
      <c r="J86" s="14"/>
      <c r="K86" s="15">
        <f t="shared" si="6"/>
        <v>0</v>
      </c>
      <c r="L86" s="16">
        <v>5</v>
      </c>
      <c r="M86" s="17">
        <f t="shared" si="7"/>
        <v>0</v>
      </c>
      <c r="N86" s="17">
        <f t="shared" si="8"/>
        <v>0</v>
      </c>
      <c r="O86" s="18"/>
      <c r="Q86" s="19">
        <f t="shared" si="9"/>
        <v>0</v>
      </c>
      <c r="R86" s="1" t="str">
        <f t="shared" si="10"/>
        <v>DARAT</v>
      </c>
    </row>
    <row r="87" spans="1:18" ht="15" hidden="1" customHeight="1">
      <c r="A87" s="7">
        <f t="shared" si="4"/>
        <v>82</v>
      </c>
      <c r="B87" s="20"/>
      <c r="C87" s="9"/>
      <c r="D87" s="10"/>
      <c r="E87" s="10"/>
      <c r="F87" s="11"/>
      <c r="G87" s="12"/>
      <c r="H87" s="13"/>
      <c r="I87" s="14"/>
      <c r="J87" s="14"/>
      <c r="K87" s="15">
        <f t="shared" si="6"/>
        <v>0</v>
      </c>
      <c r="L87" s="16">
        <v>5</v>
      </c>
      <c r="M87" s="17">
        <f t="shared" si="7"/>
        <v>0</v>
      </c>
      <c r="N87" s="17">
        <f t="shared" si="8"/>
        <v>0</v>
      </c>
      <c r="O87" s="18"/>
      <c r="Q87" s="19">
        <f t="shared" si="9"/>
        <v>0</v>
      </c>
      <c r="R87" s="1" t="str">
        <f t="shared" si="10"/>
        <v>DARAT</v>
      </c>
    </row>
    <row r="88" spans="1:18" ht="15" hidden="1" customHeight="1">
      <c r="A88" s="7">
        <f t="shared" si="4"/>
        <v>83</v>
      </c>
      <c r="B88" s="20"/>
      <c r="C88" s="9"/>
      <c r="D88" s="10"/>
      <c r="E88" s="10"/>
      <c r="F88" s="11"/>
      <c r="G88" s="12"/>
      <c r="H88" s="13"/>
      <c r="I88" s="14"/>
      <c r="J88" s="14"/>
      <c r="K88" s="15">
        <f t="shared" si="6"/>
        <v>0</v>
      </c>
      <c r="L88" s="16">
        <v>6</v>
      </c>
      <c r="M88" s="17">
        <f t="shared" si="7"/>
        <v>0</v>
      </c>
      <c r="N88" s="17">
        <f t="shared" si="8"/>
        <v>0</v>
      </c>
      <c r="O88" s="18"/>
      <c r="Q88" s="19">
        <f t="shared" si="9"/>
        <v>0</v>
      </c>
      <c r="R88" s="1" t="str">
        <f t="shared" si="10"/>
        <v>DARAT</v>
      </c>
    </row>
    <row r="89" spans="1:18" ht="15" hidden="1" customHeight="1">
      <c r="A89" s="7">
        <f t="shared" si="4"/>
        <v>84</v>
      </c>
      <c r="B89" s="20"/>
      <c r="C89" s="9"/>
      <c r="D89" s="10"/>
      <c r="E89" s="10"/>
      <c r="F89" s="11"/>
      <c r="G89" s="12"/>
      <c r="H89" s="13"/>
      <c r="I89" s="14"/>
      <c r="J89" s="14"/>
      <c r="K89" s="15">
        <f t="shared" si="6"/>
        <v>0</v>
      </c>
      <c r="L89" s="16">
        <v>6</v>
      </c>
      <c r="M89" s="17">
        <f t="shared" si="7"/>
        <v>0</v>
      </c>
      <c r="N89" s="17">
        <f t="shared" si="8"/>
        <v>0</v>
      </c>
      <c r="O89" s="18"/>
      <c r="Q89" s="19">
        <f t="shared" si="9"/>
        <v>0</v>
      </c>
      <c r="R89" s="1" t="str">
        <f t="shared" si="10"/>
        <v>DARAT</v>
      </c>
    </row>
    <row r="90" spans="1:18" ht="15" hidden="1" customHeight="1">
      <c r="A90" s="7">
        <f t="shared" si="4"/>
        <v>85</v>
      </c>
      <c r="B90" s="20"/>
      <c r="C90" s="9"/>
      <c r="D90" s="10"/>
      <c r="E90" s="10"/>
      <c r="F90" s="11"/>
      <c r="G90" s="12"/>
      <c r="H90" s="13"/>
      <c r="I90" s="14"/>
      <c r="J90" s="14"/>
      <c r="K90" s="15">
        <f t="shared" si="6"/>
        <v>0</v>
      </c>
      <c r="L90" s="16">
        <v>6</v>
      </c>
      <c r="M90" s="17">
        <f t="shared" si="7"/>
        <v>0</v>
      </c>
      <c r="N90" s="17">
        <f t="shared" si="8"/>
        <v>0</v>
      </c>
      <c r="O90" s="18"/>
      <c r="Q90" s="19">
        <f t="shared" si="9"/>
        <v>0</v>
      </c>
      <c r="R90" s="1" t="str">
        <f t="shared" si="10"/>
        <v>DARAT</v>
      </c>
    </row>
    <row r="91" spans="1:18" ht="15" hidden="1" customHeight="1">
      <c r="A91" s="7">
        <f t="shared" si="4"/>
        <v>86</v>
      </c>
      <c r="B91" s="20"/>
      <c r="C91" s="9"/>
      <c r="D91" s="10"/>
      <c r="E91" s="10"/>
      <c r="F91" s="11"/>
      <c r="G91" s="12"/>
      <c r="H91" s="13"/>
      <c r="I91" s="14"/>
      <c r="J91" s="14"/>
      <c r="K91" s="15">
        <f t="shared" si="6"/>
        <v>0</v>
      </c>
      <c r="L91" s="16">
        <v>6</v>
      </c>
      <c r="M91" s="17">
        <f t="shared" si="7"/>
        <v>0</v>
      </c>
      <c r="N91" s="17">
        <f t="shared" si="8"/>
        <v>0</v>
      </c>
      <c r="O91" s="18"/>
      <c r="Q91" s="19">
        <f t="shared" si="9"/>
        <v>0</v>
      </c>
      <c r="R91" s="1" t="str">
        <f t="shared" si="10"/>
        <v>DARAT</v>
      </c>
    </row>
    <row r="92" spans="1:18" ht="15" hidden="1" customHeight="1">
      <c r="A92" s="7">
        <f t="shared" si="4"/>
        <v>87</v>
      </c>
      <c r="B92" s="20"/>
      <c r="C92" s="9"/>
      <c r="D92" s="10"/>
      <c r="E92" s="10"/>
      <c r="F92" s="11"/>
      <c r="G92" s="12"/>
      <c r="H92" s="13"/>
      <c r="I92" s="14"/>
      <c r="J92" s="14"/>
      <c r="K92" s="15">
        <f t="shared" si="6"/>
        <v>0</v>
      </c>
      <c r="L92" s="16">
        <v>6</v>
      </c>
      <c r="M92" s="17">
        <f t="shared" si="7"/>
        <v>0</v>
      </c>
      <c r="N92" s="17">
        <f t="shared" si="8"/>
        <v>0</v>
      </c>
      <c r="O92" s="18"/>
      <c r="Q92" s="19">
        <f t="shared" si="9"/>
        <v>0</v>
      </c>
      <c r="R92" s="1" t="str">
        <f t="shared" si="10"/>
        <v>DARAT</v>
      </c>
    </row>
    <row r="93" spans="1:18" ht="15" hidden="1" customHeight="1">
      <c r="A93" s="7">
        <f t="shared" si="4"/>
        <v>88</v>
      </c>
      <c r="B93" s="20"/>
      <c r="C93" s="9"/>
      <c r="D93" s="10"/>
      <c r="E93" s="10"/>
      <c r="F93" s="11"/>
      <c r="G93" s="12"/>
      <c r="H93" s="13"/>
      <c r="I93" s="14"/>
      <c r="J93" s="14"/>
      <c r="K93" s="15">
        <f t="shared" si="6"/>
        <v>0</v>
      </c>
      <c r="L93" s="16">
        <v>6</v>
      </c>
      <c r="M93" s="17">
        <f t="shared" si="7"/>
        <v>0</v>
      </c>
      <c r="N93" s="17">
        <f t="shared" si="8"/>
        <v>0</v>
      </c>
      <c r="O93" s="18"/>
      <c r="Q93" s="19">
        <f t="shared" si="9"/>
        <v>0</v>
      </c>
      <c r="R93" s="1" t="str">
        <f t="shared" si="10"/>
        <v>DARAT</v>
      </c>
    </row>
    <row r="94" spans="1:18" ht="15" hidden="1" customHeight="1">
      <c r="A94" s="7">
        <f t="shared" si="4"/>
        <v>89</v>
      </c>
      <c r="B94" s="20"/>
      <c r="C94" s="9"/>
      <c r="D94" s="10"/>
      <c r="E94" s="10"/>
      <c r="F94" s="11"/>
      <c r="G94" s="12"/>
      <c r="H94" s="13"/>
      <c r="I94" s="14"/>
      <c r="J94" s="14"/>
      <c r="K94" s="15">
        <f t="shared" si="6"/>
        <v>0</v>
      </c>
      <c r="L94" s="16">
        <v>6</v>
      </c>
      <c r="M94" s="17">
        <f t="shared" si="7"/>
        <v>0</v>
      </c>
      <c r="N94" s="17">
        <f t="shared" si="8"/>
        <v>0</v>
      </c>
      <c r="O94" s="18"/>
      <c r="Q94" s="19">
        <f t="shared" si="9"/>
        <v>0</v>
      </c>
      <c r="R94" s="1" t="str">
        <f t="shared" si="10"/>
        <v>DARAT</v>
      </c>
    </row>
    <row r="95" spans="1:18" ht="15" hidden="1" customHeight="1">
      <c r="A95" s="7">
        <f t="shared" si="4"/>
        <v>90</v>
      </c>
      <c r="B95" s="20"/>
      <c r="C95" s="9"/>
      <c r="D95" s="10"/>
      <c r="E95" s="10"/>
      <c r="F95" s="11"/>
      <c r="G95" s="12"/>
      <c r="H95" s="13"/>
      <c r="I95" s="14"/>
      <c r="J95" s="14"/>
      <c r="K95" s="15">
        <f t="shared" si="6"/>
        <v>0</v>
      </c>
      <c r="L95" s="16">
        <v>6</v>
      </c>
      <c r="M95" s="17">
        <f t="shared" si="7"/>
        <v>0</v>
      </c>
      <c r="N95" s="17">
        <f t="shared" si="8"/>
        <v>0</v>
      </c>
      <c r="O95" s="18"/>
      <c r="Q95" s="19">
        <f t="shared" si="9"/>
        <v>0</v>
      </c>
      <c r="R95" s="1" t="str">
        <f t="shared" si="10"/>
        <v>DARAT</v>
      </c>
    </row>
    <row r="96" spans="1:18" ht="15" hidden="1" customHeight="1">
      <c r="A96" s="7">
        <f t="shared" si="4"/>
        <v>91</v>
      </c>
      <c r="B96" s="20"/>
      <c r="C96" s="9"/>
      <c r="D96" s="10"/>
      <c r="E96" s="10"/>
      <c r="F96" s="11"/>
      <c r="G96" s="12"/>
      <c r="H96" s="13"/>
      <c r="I96" s="14"/>
      <c r="J96" s="14"/>
      <c r="K96" s="15">
        <f t="shared" si="6"/>
        <v>0</v>
      </c>
      <c r="L96" s="16">
        <v>7</v>
      </c>
      <c r="M96" s="17">
        <f t="shared" si="7"/>
        <v>0</v>
      </c>
      <c r="N96" s="17">
        <f t="shared" si="8"/>
        <v>0</v>
      </c>
      <c r="O96" s="18"/>
      <c r="Q96" s="19">
        <f t="shared" si="9"/>
        <v>0</v>
      </c>
      <c r="R96" s="1" t="str">
        <f t="shared" si="10"/>
        <v>DARAT</v>
      </c>
    </row>
    <row r="97" spans="1:18" ht="15" hidden="1" customHeight="1">
      <c r="A97" s="7">
        <f t="shared" si="4"/>
        <v>92</v>
      </c>
      <c r="B97" s="20"/>
      <c r="C97" s="9"/>
      <c r="D97" s="10"/>
      <c r="E97" s="10"/>
      <c r="F97" s="11"/>
      <c r="G97" s="12"/>
      <c r="H97" s="13"/>
      <c r="I97" s="14"/>
      <c r="J97" s="14"/>
      <c r="K97" s="15">
        <f t="shared" si="6"/>
        <v>0</v>
      </c>
      <c r="L97" s="16">
        <v>6</v>
      </c>
      <c r="M97" s="17">
        <f t="shared" si="7"/>
        <v>0</v>
      </c>
      <c r="N97" s="17">
        <f t="shared" si="8"/>
        <v>0</v>
      </c>
      <c r="O97" s="18"/>
      <c r="Q97" s="19">
        <f t="shared" si="9"/>
        <v>0</v>
      </c>
      <c r="R97" s="1" t="str">
        <f t="shared" si="10"/>
        <v>DARAT</v>
      </c>
    </row>
    <row r="98" spans="1:18" ht="15" hidden="1" customHeight="1">
      <c r="A98" s="7">
        <f t="shared" si="4"/>
        <v>93</v>
      </c>
      <c r="B98" s="20"/>
      <c r="C98" s="9"/>
      <c r="D98" s="10"/>
      <c r="E98" s="10"/>
      <c r="F98" s="11"/>
      <c r="G98" s="12"/>
      <c r="H98" s="13"/>
      <c r="I98" s="14"/>
      <c r="J98" s="14"/>
      <c r="K98" s="15">
        <f t="shared" si="6"/>
        <v>0</v>
      </c>
      <c r="L98" s="16">
        <v>6</v>
      </c>
      <c r="M98" s="17">
        <f t="shared" si="7"/>
        <v>0</v>
      </c>
      <c r="N98" s="17">
        <f t="shared" si="8"/>
        <v>0</v>
      </c>
      <c r="O98" s="18"/>
      <c r="Q98" s="19">
        <f t="shared" si="9"/>
        <v>0</v>
      </c>
      <c r="R98" s="1" t="str">
        <f t="shared" si="10"/>
        <v>DARAT</v>
      </c>
    </row>
    <row r="99" spans="1:18" ht="15" hidden="1" customHeight="1">
      <c r="A99" s="7">
        <f t="shared" si="4"/>
        <v>94</v>
      </c>
      <c r="B99" s="20"/>
      <c r="C99" s="9"/>
      <c r="D99" s="10"/>
      <c r="E99" s="10"/>
      <c r="F99" s="11"/>
      <c r="G99" s="12"/>
      <c r="H99" s="13"/>
      <c r="I99" s="14"/>
      <c r="J99" s="14"/>
      <c r="K99" s="15">
        <f t="shared" si="6"/>
        <v>0</v>
      </c>
      <c r="L99" s="16">
        <v>6</v>
      </c>
      <c r="M99" s="17">
        <f t="shared" si="7"/>
        <v>0</v>
      </c>
      <c r="N99" s="17">
        <f t="shared" si="8"/>
        <v>0</v>
      </c>
      <c r="O99" s="18"/>
      <c r="Q99" s="19">
        <f t="shared" si="9"/>
        <v>0</v>
      </c>
      <c r="R99" s="1" t="str">
        <f t="shared" si="10"/>
        <v>DARAT</v>
      </c>
    </row>
    <row r="100" spans="1:18" ht="15" hidden="1" customHeight="1">
      <c r="A100" s="7">
        <f t="shared" si="4"/>
        <v>95</v>
      </c>
      <c r="B100" s="20"/>
      <c r="C100" s="9"/>
      <c r="D100" s="10"/>
      <c r="E100" s="10"/>
      <c r="F100" s="11"/>
      <c r="G100" s="12"/>
      <c r="H100" s="13"/>
      <c r="I100" s="14"/>
      <c r="J100" s="14"/>
      <c r="K100" s="15">
        <f t="shared" si="6"/>
        <v>0</v>
      </c>
      <c r="L100" s="16">
        <v>6</v>
      </c>
      <c r="M100" s="17">
        <f t="shared" si="7"/>
        <v>0</v>
      </c>
      <c r="N100" s="17">
        <f t="shared" si="8"/>
        <v>0</v>
      </c>
      <c r="O100" s="18"/>
      <c r="Q100" s="19">
        <f t="shared" si="9"/>
        <v>0</v>
      </c>
      <c r="R100" s="1" t="str">
        <f t="shared" si="10"/>
        <v>DARAT</v>
      </c>
    </row>
    <row r="101" spans="1:18" ht="15" hidden="1" customHeight="1">
      <c r="A101" s="7">
        <f t="shared" si="4"/>
        <v>96</v>
      </c>
      <c r="B101" s="20"/>
      <c r="C101" s="9"/>
      <c r="D101" s="10"/>
      <c r="E101" s="10"/>
      <c r="F101" s="11"/>
      <c r="G101" s="12"/>
      <c r="H101" s="13"/>
      <c r="I101" s="14"/>
      <c r="J101" s="14"/>
      <c r="K101" s="15">
        <f t="shared" si="6"/>
        <v>0</v>
      </c>
      <c r="L101" s="16">
        <v>6</v>
      </c>
      <c r="M101" s="17">
        <f t="shared" si="7"/>
        <v>0</v>
      </c>
      <c r="N101" s="17">
        <f t="shared" si="8"/>
        <v>0</v>
      </c>
      <c r="O101" s="18"/>
      <c r="Q101" s="19">
        <f t="shared" si="9"/>
        <v>0</v>
      </c>
      <c r="R101" s="1" t="str">
        <f t="shared" si="10"/>
        <v>DARAT</v>
      </c>
    </row>
    <row r="102" spans="1:18" ht="15" hidden="1" customHeight="1">
      <c r="A102" s="7">
        <f t="shared" si="4"/>
        <v>97</v>
      </c>
      <c r="B102" s="20"/>
      <c r="C102" s="9"/>
      <c r="D102" s="10"/>
      <c r="E102" s="10"/>
      <c r="F102" s="11"/>
      <c r="G102" s="12"/>
      <c r="H102" s="13"/>
      <c r="I102" s="14"/>
      <c r="J102" s="14"/>
      <c r="K102" s="15">
        <f t="shared" si="6"/>
        <v>0</v>
      </c>
      <c r="L102" s="16">
        <v>6</v>
      </c>
      <c r="M102" s="17">
        <f t="shared" si="7"/>
        <v>0</v>
      </c>
      <c r="N102" s="17">
        <f t="shared" si="8"/>
        <v>0</v>
      </c>
      <c r="O102" s="18"/>
      <c r="Q102" s="19">
        <f t="shared" si="9"/>
        <v>0</v>
      </c>
      <c r="R102" s="1" t="str">
        <f t="shared" si="10"/>
        <v>DARAT</v>
      </c>
    </row>
    <row r="103" spans="1:18" ht="15" hidden="1" customHeight="1">
      <c r="A103" s="7">
        <f t="shared" si="4"/>
        <v>98</v>
      </c>
      <c r="B103" s="20"/>
      <c r="C103" s="9"/>
      <c r="D103" s="10"/>
      <c r="E103" s="10"/>
      <c r="F103" s="11"/>
      <c r="G103" s="12"/>
      <c r="H103" s="13"/>
      <c r="I103" s="14"/>
      <c r="J103" s="14"/>
      <c r="K103" s="15">
        <f t="shared" si="6"/>
        <v>0</v>
      </c>
      <c r="L103" s="16">
        <v>6</v>
      </c>
      <c r="M103" s="17">
        <f t="shared" si="7"/>
        <v>0</v>
      </c>
      <c r="N103" s="17">
        <f t="shared" si="8"/>
        <v>0</v>
      </c>
      <c r="O103" s="18"/>
      <c r="Q103" s="19">
        <f t="shared" si="9"/>
        <v>0</v>
      </c>
      <c r="R103" s="1" t="str">
        <f t="shared" si="10"/>
        <v>DARAT</v>
      </c>
    </row>
    <row r="104" spans="1:18" ht="15" hidden="1" customHeight="1">
      <c r="A104" s="7">
        <f t="shared" si="4"/>
        <v>99</v>
      </c>
      <c r="B104" s="20"/>
      <c r="C104" s="9"/>
      <c r="D104" s="10"/>
      <c r="E104" s="10"/>
      <c r="F104" s="11"/>
      <c r="G104" s="12"/>
      <c r="H104" s="13"/>
      <c r="I104" s="14"/>
      <c r="J104" s="14"/>
      <c r="K104" s="15">
        <f t="shared" si="6"/>
        <v>0</v>
      </c>
      <c r="L104" s="16">
        <v>6</v>
      </c>
      <c r="M104" s="17">
        <f t="shared" si="7"/>
        <v>0</v>
      </c>
      <c r="N104" s="17">
        <f t="shared" si="8"/>
        <v>0</v>
      </c>
      <c r="O104" s="18"/>
      <c r="Q104" s="19">
        <f t="shared" si="9"/>
        <v>0</v>
      </c>
      <c r="R104" s="1" t="str">
        <f t="shared" si="10"/>
        <v>DARAT</v>
      </c>
    </row>
    <row r="105" spans="1:18" ht="15" hidden="1" customHeight="1">
      <c r="A105" s="7">
        <f t="shared" si="4"/>
        <v>100</v>
      </c>
      <c r="B105" s="20"/>
      <c r="C105" s="9"/>
      <c r="D105" s="10"/>
      <c r="E105" s="10"/>
      <c r="F105" s="11"/>
      <c r="G105" s="12"/>
      <c r="H105" s="13"/>
      <c r="I105" s="14"/>
      <c r="J105" s="14"/>
      <c r="K105" s="15">
        <f t="shared" si="6"/>
        <v>0</v>
      </c>
      <c r="L105" s="16">
        <v>6</v>
      </c>
      <c r="M105" s="17">
        <f t="shared" si="7"/>
        <v>0</v>
      </c>
      <c r="N105" s="17">
        <f t="shared" si="8"/>
        <v>0</v>
      </c>
      <c r="O105" s="18"/>
      <c r="Q105" s="19">
        <f t="shared" si="9"/>
        <v>0</v>
      </c>
      <c r="R105" s="1" t="str">
        <f t="shared" si="10"/>
        <v>DARAT</v>
      </c>
    </row>
    <row r="106" spans="1:18" ht="15" hidden="1" customHeight="1">
      <c r="A106" s="7">
        <f t="shared" si="4"/>
        <v>101</v>
      </c>
      <c r="B106" s="20"/>
      <c r="C106" s="9"/>
      <c r="D106" s="10"/>
      <c r="E106" s="10"/>
      <c r="F106" s="11"/>
      <c r="G106" s="12"/>
      <c r="H106" s="13"/>
      <c r="I106" s="14"/>
      <c r="J106" s="14"/>
      <c r="K106" s="15">
        <f t="shared" si="6"/>
        <v>0</v>
      </c>
      <c r="L106" s="16">
        <v>6</v>
      </c>
      <c r="M106" s="17">
        <f t="shared" si="7"/>
        <v>0</v>
      </c>
      <c r="N106" s="17">
        <f t="shared" si="8"/>
        <v>0</v>
      </c>
      <c r="O106" s="18"/>
      <c r="Q106" s="19">
        <f t="shared" si="9"/>
        <v>0</v>
      </c>
      <c r="R106" s="1" t="str">
        <f t="shared" si="10"/>
        <v>DARAT</v>
      </c>
    </row>
    <row r="107" spans="1:18" ht="15" hidden="1" customHeight="1">
      <c r="A107" s="7">
        <f t="shared" si="4"/>
        <v>102</v>
      </c>
      <c r="B107" s="20"/>
      <c r="C107" s="9"/>
      <c r="D107" s="10"/>
      <c r="E107" s="10"/>
      <c r="F107" s="11"/>
      <c r="G107" s="12"/>
      <c r="H107" s="13"/>
      <c r="I107" s="14"/>
      <c r="J107" s="14"/>
      <c r="K107" s="15">
        <f t="shared" si="6"/>
        <v>0</v>
      </c>
      <c r="L107" s="16">
        <v>6</v>
      </c>
      <c r="M107" s="17">
        <f t="shared" si="7"/>
        <v>0</v>
      </c>
      <c r="N107" s="17">
        <f t="shared" si="8"/>
        <v>0</v>
      </c>
      <c r="O107" s="18"/>
      <c r="Q107" s="19">
        <f t="shared" si="9"/>
        <v>0</v>
      </c>
      <c r="R107" s="1" t="str">
        <f t="shared" si="10"/>
        <v>DARAT</v>
      </c>
    </row>
    <row r="108" spans="1:18" ht="15" hidden="1" customHeight="1">
      <c r="A108" s="7">
        <f t="shared" si="4"/>
        <v>103</v>
      </c>
      <c r="B108" s="20"/>
      <c r="C108" s="9"/>
      <c r="D108" s="10"/>
      <c r="E108" s="10"/>
      <c r="F108" s="11"/>
      <c r="G108" s="12"/>
      <c r="H108" s="13"/>
      <c r="I108" s="14"/>
      <c r="J108" s="14"/>
      <c r="K108" s="15">
        <f t="shared" si="6"/>
        <v>0</v>
      </c>
      <c r="L108" s="16">
        <v>6</v>
      </c>
      <c r="M108" s="17">
        <f t="shared" si="7"/>
        <v>0</v>
      </c>
      <c r="N108" s="17">
        <f t="shared" si="8"/>
        <v>0</v>
      </c>
      <c r="O108" s="18"/>
      <c r="Q108" s="19">
        <f t="shared" si="9"/>
        <v>0</v>
      </c>
      <c r="R108" s="1" t="str">
        <f t="shared" si="10"/>
        <v>DARAT</v>
      </c>
    </row>
    <row r="109" spans="1:18" ht="15" hidden="1" customHeight="1">
      <c r="A109" s="7">
        <f t="shared" si="4"/>
        <v>104</v>
      </c>
      <c r="B109" s="20"/>
      <c r="C109" s="9"/>
      <c r="D109" s="10"/>
      <c r="E109" s="10"/>
      <c r="F109" s="11"/>
      <c r="G109" s="12"/>
      <c r="H109" s="13"/>
      <c r="I109" s="14"/>
      <c r="J109" s="14"/>
      <c r="K109" s="15">
        <f t="shared" si="6"/>
        <v>0</v>
      </c>
      <c r="L109" s="16">
        <v>6</v>
      </c>
      <c r="M109" s="17">
        <f t="shared" si="7"/>
        <v>0</v>
      </c>
      <c r="N109" s="17">
        <f t="shared" si="8"/>
        <v>0</v>
      </c>
      <c r="O109" s="18"/>
      <c r="Q109" s="19">
        <f t="shared" si="9"/>
        <v>0</v>
      </c>
      <c r="R109" s="1" t="str">
        <f t="shared" si="10"/>
        <v>DARAT</v>
      </c>
    </row>
    <row r="110" spans="1:18" ht="15" hidden="1" customHeight="1">
      <c r="A110" s="7">
        <f t="shared" si="4"/>
        <v>105</v>
      </c>
      <c r="B110" s="20"/>
      <c r="C110" s="9"/>
      <c r="D110" s="10"/>
      <c r="E110" s="10"/>
      <c r="F110" s="11"/>
      <c r="G110" s="12"/>
      <c r="H110" s="13"/>
      <c r="I110" s="14"/>
      <c r="J110" s="14"/>
      <c r="K110" s="15">
        <f t="shared" si="6"/>
        <v>0</v>
      </c>
      <c r="L110" s="16">
        <v>6</v>
      </c>
      <c r="M110" s="17">
        <f t="shared" si="7"/>
        <v>0</v>
      </c>
      <c r="N110" s="17">
        <f t="shared" si="8"/>
        <v>0</v>
      </c>
      <c r="O110" s="18"/>
      <c r="Q110" s="19">
        <f t="shared" si="9"/>
        <v>0</v>
      </c>
      <c r="R110" s="1" t="str">
        <f t="shared" si="10"/>
        <v>DARAT</v>
      </c>
    </row>
    <row r="111" spans="1:18" ht="15" hidden="1" customHeight="1">
      <c r="A111" s="7">
        <f t="shared" si="4"/>
        <v>106</v>
      </c>
      <c r="B111" s="20"/>
      <c r="C111" s="9"/>
      <c r="D111" s="10"/>
      <c r="E111" s="10"/>
      <c r="F111" s="11"/>
      <c r="G111" s="12"/>
      <c r="H111" s="13"/>
      <c r="I111" s="14"/>
      <c r="J111" s="14"/>
      <c r="K111" s="15">
        <f t="shared" si="6"/>
        <v>0</v>
      </c>
      <c r="L111" s="16">
        <v>6</v>
      </c>
      <c r="M111" s="17">
        <f t="shared" si="7"/>
        <v>0</v>
      </c>
      <c r="N111" s="17">
        <f t="shared" si="8"/>
        <v>0</v>
      </c>
      <c r="O111" s="18"/>
      <c r="Q111" s="19">
        <f t="shared" si="9"/>
        <v>0</v>
      </c>
      <c r="R111" s="1" t="str">
        <f t="shared" si="10"/>
        <v>DARAT</v>
      </c>
    </row>
    <row r="112" spans="1:18" ht="15" hidden="1" customHeight="1">
      <c r="A112" s="7">
        <f t="shared" si="4"/>
        <v>107</v>
      </c>
      <c r="B112" s="20"/>
      <c r="C112" s="9"/>
      <c r="D112" s="10"/>
      <c r="E112" s="10"/>
      <c r="F112" s="11"/>
      <c r="G112" s="12"/>
      <c r="H112" s="13"/>
      <c r="I112" s="14"/>
      <c r="J112" s="14"/>
      <c r="K112" s="15">
        <f t="shared" si="6"/>
        <v>0</v>
      </c>
      <c r="L112" s="16">
        <v>6</v>
      </c>
      <c r="M112" s="17">
        <f t="shared" si="7"/>
        <v>0</v>
      </c>
      <c r="N112" s="17">
        <f t="shared" si="8"/>
        <v>0</v>
      </c>
      <c r="O112" s="18"/>
      <c r="Q112" s="19">
        <f t="shared" si="9"/>
        <v>0</v>
      </c>
      <c r="R112" s="1" t="str">
        <f t="shared" si="10"/>
        <v>DARAT</v>
      </c>
    </row>
    <row r="113" spans="1:18" ht="15" hidden="1" customHeight="1">
      <c r="A113" s="7">
        <f t="shared" si="4"/>
        <v>108</v>
      </c>
      <c r="B113" s="20"/>
      <c r="C113" s="9"/>
      <c r="D113" s="10"/>
      <c r="E113" s="10"/>
      <c r="F113" s="11"/>
      <c r="G113" s="12"/>
      <c r="H113" s="13"/>
      <c r="I113" s="14"/>
      <c r="J113" s="14"/>
      <c r="K113" s="15">
        <f t="shared" si="6"/>
        <v>0</v>
      </c>
      <c r="L113" s="16">
        <v>6</v>
      </c>
      <c r="M113" s="17">
        <f t="shared" si="7"/>
        <v>0</v>
      </c>
      <c r="N113" s="17">
        <f t="shared" si="8"/>
        <v>0</v>
      </c>
      <c r="O113" s="18"/>
      <c r="Q113" s="19">
        <f t="shared" si="9"/>
        <v>0</v>
      </c>
      <c r="R113" s="1" t="str">
        <f t="shared" si="10"/>
        <v>DARAT</v>
      </c>
    </row>
    <row r="114" spans="1:18" ht="15" hidden="1" customHeight="1">
      <c r="A114" s="7">
        <f t="shared" si="4"/>
        <v>109</v>
      </c>
      <c r="B114" s="20"/>
      <c r="C114" s="9"/>
      <c r="D114" s="10"/>
      <c r="E114" s="10"/>
      <c r="F114" s="11"/>
      <c r="G114" s="12"/>
      <c r="H114" s="13"/>
      <c r="I114" s="14"/>
      <c r="J114" s="14"/>
      <c r="K114" s="15">
        <f t="shared" si="6"/>
        <v>0</v>
      </c>
      <c r="L114" s="16">
        <v>6</v>
      </c>
      <c r="M114" s="17">
        <f t="shared" si="7"/>
        <v>0</v>
      </c>
      <c r="N114" s="17">
        <f t="shared" si="8"/>
        <v>0</v>
      </c>
      <c r="O114" s="18"/>
      <c r="Q114" s="19">
        <f t="shared" si="9"/>
        <v>0</v>
      </c>
      <c r="R114" s="1" t="str">
        <f t="shared" si="10"/>
        <v>DARAT</v>
      </c>
    </row>
    <row r="115" spans="1:18" ht="15" hidden="1" customHeight="1">
      <c r="A115" s="7">
        <f t="shared" si="4"/>
        <v>110</v>
      </c>
      <c r="B115" s="20"/>
      <c r="C115" s="9"/>
      <c r="D115" s="10"/>
      <c r="E115" s="10"/>
      <c r="F115" s="11"/>
      <c r="G115" s="12"/>
      <c r="H115" s="13"/>
      <c r="I115" s="14"/>
      <c r="J115" s="14"/>
      <c r="K115" s="15">
        <f t="shared" si="6"/>
        <v>0</v>
      </c>
      <c r="L115" s="16">
        <v>6</v>
      </c>
      <c r="M115" s="17">
        <f t="shared" si="7"/>
        <v>0</v>
      </c>
      <c r="N115" s="17">
        <f t="shared" si="8"/>
        <v>0</v>
      </c>
      <c r="O115" s="18"/>
      <c r="Q115" s="19">
        <f t="shared" si="9"/>
        <v>0</v>
      </c>
      <c r="R115" s="1" t="str">
        <f t="shared" si="10"/>
        <v>DARAT</v>
      </c>
    </row>
    <row r="116" spans="1:18" ht="15" hidden="1" customHeight="1">
      <c r="A116" s="7">
        <f t="shared" si="4"/>
        <v>111</v>
      </c>
      <c r="B116" s="20"/>
      <c r="C116" s="9"/>
      <c r="D116" s="10"/>
      <c r="E116" s="10"/>
      <c r="F116" s="11"/>
      <c r="G116" s="12"/>
      <c r="H116" s="13"/>
      <c r="I116" s="14"/>
      <c r="J116" s="14"/>
      <c r="K116" s="15">
        <f t="shared" si="6"/>
        <v>0</v>
      </c>
      <c r="L116" s="16">
        <v>6</v>
      </c>
      <c r="M116" s="17">
        <f t="shared" si="7"/>
        <v>0</v>
      </c>
      <c r="N116" s="17">
        <f t="shared" si="8"/>
        <v>0</v>
      </c>
      <c r="O116" s="18"/>
      <c r="Q116" s="19">
        <f t="shared" si="9"/>
        <v>0</v>
      </c>
      <c r="R116" s="1" t="str">
        <f t="shared" si="10"/>
        <v>DARAT</v>
      </c>
    </row>
    <row r="117" spans="1:18" ht="15" hidden="1" customHeight="1">
      <c r="A117" s="7">
        <f t="shared" si="4"/>
        <v>112</v>
      </c>
      <c r="B117" s="20"/>
      <c r="C117" s="9"/>
      <c r="D117" s="10"/>
      <c r="E117" s="10"/>
      <c r="F117" s="11"/>
      <c r="G117" s="12"/>
      <c r="H117" s="13"/>
      <c r="I117" s="14"/>
      <c r="J117" s="14"/>
      <c r="K117" s="15">
        <f t="shared" si="6"/>
        <v>0</v>
      </c>
      <c r="L117" s="16">
        <v>6</v>
      </c>
      <c r="M117" s="17">
        <f t="shared" si="7"/>
        <v>0</v>
      </c>
      <c r="N117" s="17">
        <f t="shared" si="8"/>
        <v>0</v>
      </c>
      <c r="O117" s="18"/>
      <c r="Q117" s="19">
        <f t="shared" si="9"/>
        <v>0</v>
      </c>
      <c r="R117" s="1" t="str">
        <f t="shared" si="10"/>
        <v>DARAT</v>
      </c>
    </row>
    <row r="118" spans="1:18" ht="15" hidden="1" customHeight="1">
      <c r="A118" s="7">
        <f t="shared" si="4"/>
        <v>113</v>
      </c>
      <c r="B118" s="20"/>
      <c r="C118" s="9"/>
      <c r="D118" s="10"/>
      <c r="E118" s="10"/>
      <c r="F118" s="11"/>
      <c r="G118" s="12"/>
      <c r="H118" s="13"/>
      <c r="I118" s="14"/>
      <c r="J118" s="14"/>
      <c r="K118" s="15">
        <f t="shared" si="6"/>
        <v>0</v>
      </c>
      <c r="L118" s="16">
        <v>6</v>
      </c>
      <c r="M118" s="17">
        <f t="shared" si="7"/>
        <v>0</v>
      </c>
      <c r="N118" s="17">
        <f t="shared" si="8"/>
        <v>0</v>
      </c>
      <c r="O118" s="18"/>
      <c r="Q118" s="19">
        <f t="shared" si="9"/>
        <v>0</v>
      </c>
      <c r="R118" s="1" t="str">
        <f t="shared" si="10"/>
        <v>DARAT</v>
      </c>
    </row>
    <row r="119" spans="1:18" ht="15" hidden="1" customHeight="1">
      <c r="A119" s="7">
        <f t="shared" si="4"/>
        <v>114</v>
      </c>
      <c r="B119" s="20"/>
      <c r="C119" s="9"/>
      <c r="D119" s="10"/>
      <c r="E119" s="10"/>
      <c r="F119" s="11"/>
      <c r="G119" s="12"/>
      <c r="H119" s="13"/>
      <c r="I119" s="14"/>
      <c r="J119" s="14"/>
      <c r="K119" s="15">
        <f t="shared" si="6"/>
        <v>0</v>
      </c>
      <c r="L119" s="16">
        <v>6</v>
      </c>
      <c r="M119" s="17">
        <f t="shared" si="7"/>
        <v>0</v>
      </c>
      <c r="N119" s="17">
        <f t="shared" si="8"/>
        <v>0</v>
      </c>
      <c r="O119" s="18"/>
      <c r="Q119" s="19">
        <f t="shared" si="9"/>
        <v>0</v>
      </c>
      <c r="R119" s="1" t="str">
        <f t="shared" si="10"/>
        <v>DARAT</v>
      </c>
    </row>
    <row r="120" spans="1:18" ht="15" hidden="1" customHeight="1">
      <c r="A120" s="7">
        <f t="shared" si="4"/>
        <v>115</v>
      </c>
      <c r="B120" s="20"/>
      <c r="C120" s="9"/>
      <c r="D120" s="10"/>
      <c r="E120" s="10"/>
      <c r="F120" s="11"/>
      <c r="G120" s="12"/>
      <c r="H120" s="13"/>
      <c r="I120" s="14"/>
      <c r="J120" s="14"/>
      <c r="K120" s="15">
        <f t="shared" si="6"/>
        <v>0</v>
      </c>
      <c r="L120" s="16">
        <v>6</v>
      </c>
      <c r="M120" s="17">
        <f t="shared" si="7"/>
        <v>0</v>
      </c>
      <c r="N120" s="17">
        <f t="shared" si="8"/>
        <v>0</v>
      </c>
      <c r="O120" s="18"/>
      <c r="Q120" s="19">
        <f t="shared" si="9"/>
        <v>0</v>
      </c>
      <c r="R120" s="1" t="str">
        <f t="shared" si="10"/>
        <v>DARAT</v>
      </c>
    </row>
    <row r="121" spans="1:18" ht="15" hidden="1" customHeight="1">
      <c r="A121" s="7">
        <f t="shared" si="4"/>
        <v>116</v>
      </c>
      <c r="B121" s="20"/>
      <c r="C121" s="9"/>
      <c r="D121" s="10"/>
      <c r="E121" s="10"/>
      <c r="F121" s="11"/>
      <c r="G121" s="12"/>
      <c r="H121" s="13"/>
      <c r="I121" s="14"/>
      <c r="J121" s="14"/>
      <c r="K121" s="15">
        <f t="shared" si="6"/>
        <v>0</v>
      </c>
      <c r="L121" s="16">
        <v>6</v>
      </c>
      <c r="M121" s="17">
        <f t="shared" si="7"/>
        <v>0</v>
      </c>
      <c r="N121" s="17">
        <f t="shared" si="8"/>
        <v>0</v>
      </c>
      <c r="O121" s="18"/>
      <c r="Q121" s="19">
        <f t="shared" si="9"/>
        <v>0</v>
      </c>
      <c r="R121" s="1" t="str">
        <f t="shared" si="10"/>
        <v>DARAT</v>
      </c>
    </row>
    <row r="122" spans="1:18" ht="15" hidden="1" customHeight="1">
      <c r="A122" s="7">
        <f t="shared" si="4"/>
        <v>117</v>
      </c>
      <c r="B122" s="20"/>
      <c r="C122" s="9"/>
      <c r="D122" s="10"/>
      <c r="E122" s="10"/>
      <c r="F122" s="11"/>
      <c r="G122" s="12"/>
      <c r="H122" s="13"/>
      <c r="I122" s="14"/>
      <c r="J122" s="14"/>
      <c r="K122" s="15">
        <f t="shared" si="6"/>
        <v>0</v>
      </c>
      <c r="L122" s="16">
        <v>6</v>
      </c>
      <c r="M122" s="17">
        <f t="shared" si="7"/>
        <v>0</v>
      </c>
      <c r="N122" s="17">
        <f t="shared" si="8"/>
        <v>0</v>
      </c>
      <c r="O122" s="18"/>
      <c r="Q122" s="19">
        <f t="shared" si="9"/>
        <v>0</v>
      </c>
      <c r="R122" s="1" t="str">
        <f t="shared" si="10"/>
        <v>DARAT</v>
      </c>
    </row>
    <row r="123" spans="1:18" ht="15" hidden="1" customHeight="1">
      <c r="A123" s="7">
        <f t="shared" si="4"/>
        <v>118</v>
      </c>
      <c r="B123" s="20"/>
      <c r="C123" s="9"/>
      <c r="D123" s="10"/>
      <c r="E123" s="10"/>
      <c r="F123" s="11"/>
      <c r="G123" s="12"/>
      <c r="H123" s="13"/>
      <c r="I123" s="14"/>
      <c r="J123" s="14"/>
      <c r="K123" s="15">
        <f t="shared" si="6"/>
        <v>0</v>
      </c>
      <c r="L123" s="16">
        <v>6</v>
      </c>
      <c r="M123" s="17">
        <f t="shared" si="7"/>
        <v>0</v>
      </c>
      <c r="N123" s="17">
        <f t="shared" si="8"/>
        <v>0</v>
      </c>
      <c r="O123" s="18"/>
      <c r="Q123" s="19">
        <f t="shared" si="9"/>
        <v>0</v>
      </c>
      <c r="R123" s="1" t="str">
        <f t="shared" si="10"/>
        <v>DARAT</v>
      </c>
    </row>
    <row r="124" spans="1:18" ht="15" hidden="1" customHeight="1">
      <c r="A124" s="7">
        <f t="shared" si="4"/>
        <v>119</v>
      </c>
      <c r="B124" s="20"/>
      <c r="C124" s="9"/>
      <c r="D124" s="10"/>
      <c r="E124" s="10"/>
      <c r="F124" s="11"/>
      <c r="G124" s="12"/>
      <c r="H124" s="13"/>
      <c r="I124" s="14"/>
      <c r="J124" s="14"/>
      <c r="K124" s="15">
        <f t="shared" si="6"/>
        <v>0</v>
      </c>
      <c r="L124" s="16">
        <v>6</v>
      </c>
      <c r="M124" s="17">
        <f t="shared" si="7"/>
        <v>0</v>
      </c>
      <c r="N124" s="17">
        <f t="shared" si="8"/>
        <v>0</v>
      </c>
      <c r="O124" s="18"/>
      <c r="Q124" s="19">
        <f t="shared" si="9"/>
        <v>0</v>
      </c>
      <c r="R124" s="1" t="str">
        <f t="shared" si="10"/>
        <v>DARAT</v>
      </c>
    </row>
    <row r="125" spans="1:18" ht="15" hidden="1" customHeight="1">
      <c r="A125" s="7">
        <f t="shared" si="4"/>
        <v>120</v>
      </c>
      <c r="B125" s="20"/>
      <c r="C125" s="9"/>
      <c r="D125" s="10"/>
      <c r="E125" s="10"/>
      <c r="F125" s="11"/>
      <c r="G125" s="12"/>
      <c r="H125" s="13"/>
      <c r="I125" s="14"/>
      <c r="J125" s="14"/>
      <c r="K125" s="15">
        <f t="shared" si="6"/>
        <v>0</v>
      </c>
      <c r="L125" s="16">
        <v>6</v>
      </c>
      <c r="M125" s="17">
        <f t="shared" si="7"/>
        <v>0</v>
      </c>
      <c r="N125" s="17">
        <f t="shared" si="8"/>
        <v>0</v>
      </c>
      <c r="O125" s="18"/>
      <c r="Q125" s="19">
        <f t="shared" si="9"/>
        <v>0</v>
      </c>
      <c r="R125" s="1" t="str">
        <f t="shared" si="10"/>
        <v>DARAT</v>
      </c>
    </row>
    <row r="126" spans="1:18" ht="15" hidden="1" customHeight="1">
      <c r="A126" s="7">
        <f t="shared" si="4"/>
        <v>121</v>
      </c>
      <c r="B126" s="20"/>
      <c r="C126" s="9"/>
      <c r="D126" s="10"/>
      <c r="E126" s="10"/>
      <c r="F126" s="11"/>
      <c r="G126" s="12"/>
      <c r="H126" s="13"/>
      <c r="I126" s="14"/>
      <c r="J126" s="14"/>
      <c r="K126" s="15">
        <f t="shared" si="6"/>
        <v>0</v>
      </c>
      <c r="L126" s="16">
        <v>6</v>
      </c>
      <c r="M126" s="17">
        <f t="shared" si="7"/>
        <v>0</v>
      </c>
      <c r="N126" s="17">
        <f t="shared" si="8"/>
        <v>0</v>
      </c>
      <c r="O126" s="18"/>
      <c r="Q126" s="19">
        <f t="shared" si="9"/>
        <v>0</v>
      </c>
      <c r="R126" s="1" t="str">
        <f t="shared" si="10"/>
        <v>DARAT</v>
      </c>
    </row>
    <row r="127" spans="1:18" ht="15" hidden="1" customHeight="1">
      <c r="A127" s="7">
        <f t="shared" si="4"/>
        <v>122</v>
      </c>
      <c r="B127" s="20"/>
      <c r="C127" s="9"/>
      <c r="D127" s="10"/>
      <c r="E127" s="10"/>
      <c r="F127" s="11"/>
      <c r="G127" s="12"/>
      <c r="H127" s="13"/>
      <c r="I127" s="14"/>
      <c r="J127" s="14"/>
      <c r="K127" s="15">
        <f t="shared" si="6"/>
        <v>0</v>
      </c>
      <c r="L127" s="16">
        <v>6</v>
      </c>
      <c r="M127" s="17">
        <f t="shared" si="7"/>
        <v>0</v>
      </c>
      <c r="N127" s="17">
        <f t="shared" si="8"/>
        <v>0</v>
      </c>
      <c r="O127" s="18"/>
      <c r="Q127" s="19">
        <f t="shared" si="9"/>
        <v>0</v>
      </c>
      <c r="R127" s="1" t="str">
        <f t="shared" si="10"/>
        <v>DARAT</v>
      </c>
    </row>
    <row r="128" spans="1:18" ht="15" hidden="1" customHeight="1">
      <c r="A128" s="7">
        <f t="shared" si="4"/>
        <v>123</v>
      </c>
      <c r="B128" s="20"/>
      <c r="C128" s="9"/>
      <c r="D128" s="10"/>
      <c r="E128" s="10"/>
      <c r="F128" s="11"/>
      <c r="G128" s="12"/>
      <c r="H128" s="13"/>
      <c r="I128" s="14"/>
      <c r="J128" s="14"/>
      <c r="K128" s="15">
        <f t="shared" si="6"/>
        <v>0</v>
      </c>
      <c r="L128" s="16">
        <v>6</v>
      </c>
      <c r="M128" s="17">
        <f t="shared" si="7"/>
        <v>0</v>
      </c>
      <c r="N128" s="17">
        <f t="shared" si="8"/>
        <v>0</v>
      </c>
      <c r="O128" s="18"/>
      <c r="Q128" s="19">
        <f t="shared" si="9"/>
        <v>0</v>
      </c>
      <c r="R128" s="1" t="str">
        <f t="shared" si="10"/>
        <v>DARAT</v>
      </c>
    </row>
    <row r="129" spans="1:18" ht="15" hidden="1" customHeight="1">
      <c r="A129" s="7">
        <f t="shared" si="4"/>
        <v>124</v>
      </c>
      <c r="B129" s="20"/>
      <c r="C129" s="9"/>
      <c r="D129" s="10"/>
      <c r="E129" s="10"/>
      <c r="F129" s="11"/>
      <c r="G129" s="12"/>
      <c r="H129" s="13"/>
      <c r="I129" s="14"/>
      <c r="J129" s="14"/>
      <c r="K129" s="15">
        <f t="shared" si="6"/>
        <v>0</v>
      </c>
      <c r="L129" s="16">
        <v>6</v>
      </c>
      <c r="M129" s="17">
        <f t="shared" si="7"/>
        <v>0</v>
      </c>
      <c r="N129" s="17">
        <f t="shared" si="8"/>
        <v>0</v>
      </c>
      <c r="O129" s="18"/>
      <c r="Q129" s="19">
        <f t="shared" si="9"/>
        <v>0</v>
      </c>
      <c r="R129" s="1" t="str">
        <f t="shared" si="10"/>
        <v>DARAT</v>
      </c>
    </row>
    <row r="130" spans="1:18" ht="15" customHeight="1">
      <c r="A130" s="21"/>
      <c r="B130" s="22"/>
      <c r="C130" s="23"/>
      <c r="D130" s="23"/>
      <c r="E130" s="23"/>
      <c r="F130" s="24"/>
      <c r="G130" s="25"/>
      <c r="H130" s="26"/>
      <c r="I130" s="27">
        <f>SUM(I6:I129)</f>
        <v>0</v>
      </c>
      <c r="J130" s="27">
        <f>SUM(J6:J129)</f>
        <v>0</v>
      </c>
      <c r="K130" s="27">
        <f>SUM(K6:K129)</f>
        <v>0</v>
      </c>
      <c r="L130" s="27">
        <f t="shared" ref="L130" si="11">IFERROR(M130/K130%,0)</f>
        <v>0</v>
      </c>
      <c r="M130" s="27">
        <f>SUM(M6:M129)</f>
        <v>0</v>
      </c>
      <c r="N130" s="27">
        <f>SUM(N6:N129)</f>
        <v>0</v>
      </c>
      <c r="O130" s="28"/>
    </row>
    <row r="131" spans="1:18" ht="15" customHeight="1">
      <c r="A131" s="21"/>
      <c r="B131" s="29"/>
      <c r="C131" s="29"/>
      <c r="D131" s="29"/>
      <c r="E131" s="29"/>
      <c r="F131" s="30"/>
      <c r="G131" s="31" t="s">
        <v>24</v>
      </c>
      <c r="H131" s="31"/>
      <c r="I131" s="32">
        <f>IFERROR(SUMIFS(I6:I129,$R$6:$R$129,"DARAT")-I133,0)</f>
        <v>0</v>
      </c>
      <c r="J131" s="32">
        <f>IFERROR(SUMIFS(J6:J129,$R$6:$R$129,"DARAT")-J133,0)</f>
        <v>0</v>
      </c>
      <c r="K131" s="32">
        <f>IFERROR(SUMIFS(K6:K129,$R$6:$R$129,"DARAT")-K133,0)</f>
        <v>0</v>
      </c>
      <c r="L131" s="32">
        <f>IFERROR(M131/K131%,0)</f>
        <v>0</v>
      </c>
      <c r="M131" s="32">
        <f>IFERROR(SUMIFS(M6:M129,$R$6:$R$129,"DARAT")-M133,0)</f>
        <v>0</v>
      </c>
      <c r="N131" s="32">
        <f>IFERROR(SUMIFS(N6:N129,$R$6:$R$129,"DARAT")-N133,0)</f>
        <v>0</v>
      </c>
      <c r="O131" s="33"/>
    </row>
    <row r="132" spans="1:18" ht="15" customHeight="1">
      <c r="A132" s="21"/>
      <c r="B132" s="34"/>
      <c r="C132" s="34"/>
      <c r="D132" s="34"/>
      <c r="E132" s="34"/>
      <c r="F132" s="35"/>
      <c r="G132" s="36" t="s">
        <v>25</v>
      </c>
      <c r="H132" s="36"/>
      <c r="I132" s="37">
        <f>IFERROR(SUMIFS(I6:I129,$R$6:$R$129,"LAUT")-I134,0)</f>
        <v>0</v>
      </c>
      <c r="J132" s="37">
        <f t="shared" ref="J132:N132" si="12">IFERROR(SUMIFS(J6:J129,$R$6:$R$129,"LAUT")-J134,0)</f>
        <v>0</v>
      </c>
      <c r="K132" s="37">
        <f t="shared" si="12"/>
        <v>0</v>
      </c>
      <c r="L132" s="37">
        <f t="shared" ref="L132:L134" si="13">IFERROR(M132/K132%,0)</f>
        <v>0</v>
      </c>
      <c r="M132" s="37">
        <f t="shared" si="12"/>
        <v>0</v>
      </c>
      <c r="N132" s="37">
        <f t="shared" si="12"/>
        <v>0</v>
      </c>
      <c r="O132" s="38"/>
    </row>
    <row r="133" spans="1:18" ht="15" customHeight="1">
      <c r="A133" s="21"/>
      <c r="B133" s="34"/>
      <c r="C133" s="34"/>
      <c r="D133" s="34"/>
      <c r="E133" s="34"/>
      <c r="F133" s="35"/>
      <c r="G133" s="36" t="s">
        <v>26</v>
      </c>
      <c r="H133" s="36"/>
      <c r="I133" s="37">
        <f>SUMIFS(I6:I129,$L$6:$L$129,0,$R$6:$R$129,"DARAT")</f>
        <v>0</v>
      </c>
      <c r="J133" s="37">
        <f>SUMIFS(J6:J129,$L$6:$L$129,0,$R$6:$R$129,"DARAT")</f>
        <v>0</v>
      </c>
      <c r="K133" s="37">
        <f>SUMIFS(K6:K129,$L$6:$L$129,0,$R$6:$R$129,"DARAT")</f>
        <v>0</v>
      </c>
      <c r="L133" s="37">
        <f t="shared" si="13"/>
        <v>0</v>
      </c>
      <c r="M133" s="37">
        <f>SUMIFS(M6:M129,$L$6:$L$129,0,$R$6:$R$129,"DARAT")</f>
        <v>0</v>
      </c>
      <c r="N133" s="37">
        <f>SUMIFS(N6:N129,$L$6:$L$129,0,$R$6:$R$129,"DARAT")</f>
        <v>0</v>
      </c>
      <c r="O133" s="38"/>
    </row>
    <row r="134" spans="1:18" ht="15" customHeight="1">
      <c r="A134" s="21"/>
      <c r="B134" s="34"/>
      <c r="C134" s="34"/>
      <c r="D134" s="34"/>
      <c r="E134" s="34"/>
      <c r="F134" s="35"/>
      <c r="G134" s="39" t="s">
        <v>27</v>
      </c>
      <c r="H134" s="39"/>
      <c r="I134" s="40">
        <f>SUMIFS(I6:I129,$L$6:$L$129,0,$R$6:$R$129,"LAUT")</f>
        <v>0</v>
      </c>
      <c r="J134" s="40">
        <f>SUMIFS(J6:J129,$L$6:$L$129,0,$R$6:$R$129,"LAUT")</f>
        <v>0</v>
      </c>
      <c r="K134" s="40">
        <f>SUMIFS(K6:K129,$L$6:$L$129,0,$R$6:$R$129,"LAUT")</f>
        <v>0</v>
      </c>
      <c r="L134" s="40">
        <f t="shared" si="13"/>
        <v>0</v>
      </c>
      <c r="M134" s="40">
        <f>SUMIFS(M6:M129,$L$6:$L$129,0,$R$6:$R$129,"LAUT")</f>
        <v>0</v>
      </c>
      <c r="N134" s="40">
        <f>SUMIFS(N6:N129,$L$6:$L$129,0,$R$6:$R$129,"LAUT")</f>
        <v>0</v>
      </c>
      <c r="O134" s="38"/>
    </row>
    <row r="135" spans="1:18" s="46" customFormat="1" ht="12.75" hidden="1" customHeight="1">
      <c r="A135" s="21"/>
      <c r="B135" s="41"/>
      <c r="C135" s="41"/>
      <c r="D135" s="41"/>
      <c r="E135" s="41"/>
      <c r="F135" s="35"/>
      <c r="G135" s="35"/>
      <c r="H135" s="42"/>
      <c r="I135" s="43"/>
      <c r="J135" s="43"/>
      <c r="K135" s="43"/>
      <c r="L135" s="44"/>
      <c r="M135" s="43"/>
      <c r="N135" s="43"/>
      <c r="O135" s="45"/>
    </row>
    <row r="136" spans="1:18" s="46" customFormat="1" ht="15" hidden="1" customHeight="1">
      <c r="A136" s="264" t="s">
        <v>4</v>
      </c>
      <c r="B136" s="264" t="s">
        <v>5</v>
      </c>
      <c r="C136" s="271" t="s">
        <v>6</v>
      </c>
      <c r="D136" s="6" t="s">
        <v>7</v>
      </c>
      <c r="E136" s="271" t="s">
        <v>8</v>
      </c>
      <c r="F136" s="271" t="s">
        <v>9</v>
      </c>
      <c r="G136" s="6" t="s">
        <v>10</v>
      </c>
      <c r="H136" s="271" t="s">
        <v>11</v>
      </c>
      <c r="I136" s="6" t="s">
        <v>12</v>
      </c>
      <c r="J136" s="6" t="s">
        <v>12</v>
      </c>
      <c r="K136" s="6" t="s">
        <v>12</v>
      </c>
      <c r="L136" s="262" t="s">
        <v>13</v>
      </c>
      <c r="M136" s="263"/>
      <c r="N136" s="6" t="s">
        <v>12</v>
      </c>
      <c r="O136" s="264" t="s">
        <v>14</v>
      </c>
    </row>
    <row r="137" spans="1:18" s="46" customFormat="1" ht="15" hidden="1" customHeight="1">
      <c r="A137" s="264"/>
      <c r="B137" s="264"/>
      <c r="C137" s="272"/>
      <c r="D137" s="6" t="s">
        <v>15</v>
      </c>
      <c r="E137" s="272"/>
      <c r="F137" s="272"/>
      <c r="G137" s="6" t="s">
        <v>16</v>
      </c>
      <c r="H137" s="272"/>
      <c r="I137" s="6" t="s">
        <v>17</v>
      </c>
      <c r="J137" s="6" t="s">
        <v>18</v>
      </c>
      <c r="K137" s="6" t="s">
        <v>19</v>
      </c>
      <c r="L137" s="6" t="s">
        <v>20</v>
      </c>
      <c r="M137" s="6" t="s">
        <v>21</v>
      </c>
      <c r="N137" s="6" t="s">
        <v>22</v>
      </c>
      <c r="O137" s="264"/>
    </row>
    <row r="138" spans="1:18" s="46" customFormat="1" ht="15" hidden="1" customHeight="1">
      <c r="A138" s="6">
        <v>1</v>
      </c>
      <c r="B138" s="6">
        <v>2</v>
      </c>
      <c r="C138" s="6">
        <v>3</v>
      </c>
      <c r="D138" s="6">
        <v>4</v>
      </c>
      <c r="E138" s="6">
        <v>5</v>
      </c>
      <c r="F138" s="6">
        <v>6</v>
      </c>
      <c r="G138" s="6">
        <v>7</v>
      </c>
      <c r="H138" s="6">
        <v>8</v>
      </c>
      <c r="I138" s="6">
        <v>9</v>
      </c>
      <c r="J138" s="6">
        <v>10</v>
      </c>
      <c r="K138" s="6">
        <v>11</v>
      </c>
      <c r="L138" s="47">
        <v>12</v>
      </c>
      <c r="M138" s="47">
        <v>13</v>
      </c>
      <c r="N138" s="6">
        <v>14</v>
      </c>
      <c r="O138" s="6">
        <v>15</v>
      </c>
    </row>
    <row r="139" spans="1:18" ht="15" hidden="1" customHeight="1">
      <c r="A139" s="7">
        <v>1</v>
      </c>
      <c r="B139" s="8">
        <f ca="1">B6</f>
        <v>43923</v>
      </c>
      <c r="C139" s="9"/>
      <c r="D139" s="10"/>
      <c r="E139" s="10"/>
      <c r="F139" s="11"/>
      <c r="G139" s="12"/>
      <c r="H139" s="13"/>
      <c r="I139" s="14"/>
      <c r="J139" s="14"/>
      <c r="K139" s="15"/>
      <c r="L139" s="16">
        <v>0</v>
      </c>
      <c r="M139" s="48">
        <f t="shared" ref="M139:M145" si="14">K139*L139%</f>
        <v>0</v>
      </c>
      <c r="N139" s="48">
        <f t="shared" ref="N139:N145" si="15">K139-M139</f>
        <v>0</v>
      </c>
      <c r="O139" s="18" t="str">
        <f>IF(E139="","","Bersabut/B.L")</f>
        <v/>
      </c>
    </row>
    <row r="140" spans="1:18" ht="15" hidden="1" customHeight="1">
      <c r="A140" s="7">
        <f>+A139+1</f>
        <v>2</v>
      </c>
      <c r="B140" s="20"/>
      <c r="C140" s="9"/>
      <c r="D140" s="10"/>
      <c r="E140" s="10"/>
      <c r="F140" s="11"/>
      <c r="G140" s="12"/>
      <c r="H140" s="13"/>
      <c r="I140" s="14"/>
      <c r="J140" s="14"/>
      <c r="K140" s="15"/>
      <c r="L140" s="16">
        <v>0</v>
      </c>
      <c r="M140" s="48">
        <f t="shared" si="14"/>
        <v>0</v>
      </c>
      <c r="N140" s="48">
        <f t="shared" si="15"/>
        <v>0</v>
      </c>
      <c r="O140" s="18" t="str">
        <f t="shared" ref="O140:O148" si="16">IF(E140="","","Bersabut/B.L")</f>
        <v/>
      </c>
    </row>
    <row r="141" spans="1:18" ht="15" hidden="1" customHeight="1">
      <c r="A141" s="7">
        <f t="shared" ref="A141:A148" si="17">+A140+1</f>
        <v>3</v>
      </c>
      <c r="B141" s="20"/>
      <c r="C141" s="9"/>
      <c r="D141" s="10"/>
      <c r="E141" s="10"/>
      <c r="F141" s="11"/>
      <c r="G141" s="12"/>
      <c r="H141" s="13"/>
      <c r="I141" s="14"/>
      <c r="J141" s="14"/>
      <c r="K141" s="15"/>
      <c r="L141" s="16">
        <v>0</v>
      </c>
      <c r="M141" s="48">
        <f t="shared" si="14"/>
        <v>0</v>
      </c>
      <c r="N141" s="48">
        <f t="shared" si="15"/>
        <v>0</v>
      </c>
      <c r="O141" s="18" t="str">
        <f t="shared" si="16"/>
        <v/>
      </c>
    </row>
    <row r="142" spans="1:18" ht="15" hidden="1" customHeight="1">
      <c r="A142" s="7">
        <f t="shared" si="17"/>
        <v>4</v>
      </c>
      <c r="B142" s="20"/>
      <c r="C142" s="9"/>
      <c r="D142" s="10"/>
      <c r="E142" s="10"/>
      <c r="F142" s="11"/>
      <c r="G142" s="12"/>
      <c r="H142" s="13"/>
      <c r="I142" s="14"/>
      <c r="J142" s="14"/>
      <c r="K142" s="15"/>
      <c r="L142" s="16">
        <v>0</v>
      </c>
      <c r="M142" s="48">
        <f t="shared" si="14"/>
        <v>0</v>
      </c>
      <c r="N142" s="48">
        <f t="shared" si="15"/>
        <v>0</v>
      </c>
      <c r="O142" s="18" t="str">
        <f t="shared" si="16"/>
        <v/>
      </c>
    </row>
    <row r="143" spans="1:18" ht="15" hidden="1" customHeight="1">
      <c r="A143" s="7">
        <f t="shared" si="17"/>
        <v>5</v>
      </c>
      <c r="B143" s="20"/>
      <c r="C143" s="9"/>
      <c r="D143" s="10"/>
      <c r="E143" s="10"/>
      <c r="F143" s="11"/>
      <c r="G143" s="12"/>
      <c r="H143" s="13"/>
      <c r="I143" s="14"/>
      <c r="J143" s="14"/>
      <c r="K143" s="15"/>
      <c r="L143" s="16">
        <v>0</v>
      </c>
      <c r="M143" s="48">
        <f t="shared" si="14"/>
        <v>0</v>
      </c>
      <c r="N143" s="48">
        <f t="shared" si="15"/>
        <v>0</v>
      </c>
      <c r="O143" s="18" t="str">
        <f t="shared" si="16"/>
        <v/>
      </c>
    </row>
    <row r="144" spans="1:18" ht="15" hidden="1" customHeight="1">
      <c r="A144" s="7">
        <f t="shared" si="17"/>
        <v>6</v>
      </c>
      <c r="B144" s="20"/>
      <c r="C144" s="9"/>
      <c r="D144" s="10"/>
      <c r="E144" s="10"/>
      <c r="F144" s="11"/>
      <c r="G144" s="12"/>
      <c r="H144" s="13"/>
      <c r="I144" s="14"/>
      <c r="J144" s="14"/>
      <c r="K144" s="15"/>
      <c r="L144" s="16">
        <v>0</v>
      </c>
      <c r="M144" s="48">
        <f t="shared" si="14"/>
        <v>0</v>
      </c>
      <c r="N144" s="48">
        <f t="shared" si="15"/>
        <v>0</v>
      </c>
      <c r="O144" s="18" t="str">
        <f t="shared" si="16"/>
        <v/>
      </c>
    </row>
    <row r="145" spans="1:17" ht="15" hidden="1" customHeight="1">
      <c r="A145" s="7">
        <f t="shared" si="17"/>
        <v>7</v>
      </c>
      <c r="B145" s="20"/>
      <c r="C145" s="9"/>
      <c r="D145" s="10"/>
      <c r="E145" s="10"/>
      <c r="F145" s="11"/>
      <c r="G145" s="12"/>
      <c r="H145" s="13"/>
      <c r="I145" s="14"/>
      <c r="J145" s="14"/>
      <c r="K145" s="15"/>
      <c r="L145" s="16">
        <v>0</v>
      </c>
      <c r="M145" s="48">
        <f t="shared" si="14"/>
        <v>0</v>
      </c>
      <c r="N145" s="48">
        <f t="shared" si="15"/>
        <v>0</v>
      </c>
      <c r="O145" s="18" t="str">
        <f t="shared" si="16"/>
        <v/>
      </c>
    </row>
    <row r="146" spans="1:17" ht="15" hidden="1" customHeight="1">
      <c r="A146" s="7">
        <f t="shared" si="17"/>
        <v>8</v>
      </c>
      <c r="B146" s="20"/>
      <c r="C146" s="9"/>
      <c r="D146" s="10"/>
      <c r="E146" s="10"/>
      <c r="F146" s="11"/>
      <c r="G146" s="12"/>
      <c r="H146" s="13"/>
      <c r="I146" s="14"/>
      <c r="J146" s="14"/>
      <c r="K146" s="15"/>
      <c r="L146" s="16">
        <v>0</v>
      </c>
      <c r="M146" s="48">
        <f>K146*L146%</f>
        <v>0</v>
      </c>
      <c r="N146" s="48">
        <f>K146-M146</f>
        <v>0</v>
      </c>
      <c r="O146" s="18" t="str">
        <f t="shared" si="16"/>
        <v/>
      </c>
    </row>
    <row r="147" spans="1:17" ht="15" hidden="1" customHeight="1">
      <c r="A147" s="7">
        <f t="shared" si="17"/>
        <v>9</v>
      </c>
      <c r="B147" s="20"/>
      <c r="C147" s="9"/>
      <c r="D147" s="10"/>
      <c r="E147" s="10"/>
      <c r="F147" s="11"/>
      <c r="G147" s="12"/>
      <c r="H147" s="13"/>
      <c r="I147" s="14"/>
      <c r="J147" s="14"/>
      <c r="K147" s="15"/>
      <c r="L147" s="16">
        <v>0</v>
      </c>
      <c r="M147" s="48">
        <f>K147*L147%</f>
        <v>0</v>
      </c>
      <c r="N147" s="48">
        <f>K147-M147</f>
        <v>0</v>
      </c>
      <c r="O147" s="18" t="str">
        <f t="shared" si="16"/>
        <v/>
      </c>
    </row>
    <row r="148" spans="1:17" ht="15" hidden="1" customHeight="1">
      <c r="A148" s="7">
        <f t="shared" si="17"/>
        <v>10</v>
      </c>
      <c r="B148" s="20"/>
      <c r="C148" s="9"/>
      <c r="D148" s="10"/>
      <c r="E148" s="10"/>
      <c r="F148" s="11"/>
      <c r="G148" s="12"/>
      <c r="H148" s="13"/>
      <c r="I148" s="14"/>
      <c r="J148" s="14"/>
      <c r="K148" s="15"/>
      <c r="L148" s="16"/>
      <c r="M148" s="48"/>
      <c r="N148" s="48"/>
      <c r="O148" s="18" t="str">
        <f t="shared" si="16"/>
        <v/>
      </c>
    </row>
    <row r="149" spans="1:17" s="46" customFormat="1" ht="15" hidden="1" customHeight="1">
      <c r="A149" s="49"/>
      <c r="B149" s="50" t="s">
        <v>28</v>
      </c>
      <c r="C149" s="51"/>
      <c r="D149" s="51"/>
      <c r="E149" s="51"/>
      <c r="F149" s="27"/>
      <c r="G149" s="27"/>
      <c r="H149" s="27"/>
      <c r="I149" s="27">
        <f t="shared" ref="I149:N149" si="18">SUM(I139:I148)</f>
        <v>0</v>
      </c>
      <c r="J149" s="27">
        <f t="shared" si="18"/>
        <v>0</v>
      </c>
      <c r="K149" s="27">
        <f t="shared" si="18"/>
        <v>0</v>
      </c>
      <c r="L149" s="27">
        <f t="shared" si="18"/>
        <v>0</v>
      </c>
      <c r="M149" s="27">
        <f t="shared" si="18"/>
        <v>0</v>
      </c>
      <c r="N149" s="27">
        <f t="shared" si="18"/>
        <v>0</v>
      </c>
      <c r="O149" s="52"/>
    </row>
    <row r="150" spans="1:17" s="46" customFormat="1" ht="15" hidden="1" customHeight="1">
      <c r="A150" s="53"/>
      <c r="B150" s="54"/>
      <c r="C150" s="55"/>
      <c r="D150" s="55"/>
      <c r="E150" s="55"/>
      <c r="F150" s="56"/>
      <c r="G150" s="56"/>
      <c r="H150" s="56"/>
      <c r="I150" s="56"/>
      <c r="J150" s="56"/>
      <c r="K150" s="56"/>
      <c r="L150" s="56"/>
      <c r="M150" s="56"/>
      <c r="N150" s="56"/>
      <c r="O150" s="57"/>
    </row>
    <row r="151" spans="1:17" ht="15" customHeight="1">
      <c r="A151" s="53"/>
      <c r="B151" s="54"/>
      <c r="C151" s="55"/>
      <c r="D151" s="55"/>
      <c r="E151" s="55"/>
      <c r="F151" s="56"/>
      <c r="G151" s="56"/>
      <c r="H151" s="56"/>
      <c r="I151" s="56"/>
      <c r="J151" s="56"/>
      <c r="K151" s="56"/>
      <c r="L151" s="56"/>
      <c r="M151" s="56"/>
      <c r="N151" s="56"/>
      <c r="O151" s="57"/>
    </row>
    <row r="152" spans="1:17" ht="21" customHeight="1">
      <c r="A152" s="243" t="str">
        <f ca="1">"LAPORAN  KELAPA  MASUK PETAK tanggal : "&amp;UPPER(TEXT(B6,"[$-21]DD MMMM YYYY;@"))</f>
        <v>LAPORAN  KELAPA  MASUK PETAK tanggal : 02 APRIL 2020</v>
      </c>
      <c r="B152" s="244"/>
      <c r="C152" s="244"/>
      <c r="D152" s="244"/>
      <c r="E152" s="244"/>
      <c r="F152" s="244"/>
      <c r="G152" s="244"/>
      <c r="H152" s="244"/>
      <c r="I152" s="244"/>
      <c r="J152" s="244"/>
      <c r="K152" s="244"/>
      <c r="L152" s="244"/>
      <c r="M152" s="244"/>
      <c r="N152" s="244"/>
      <c r="O152" s="245"/>
    </row>
    <row r="153" spans="1:17">
      <c r="A153" s="265" t="s">
        <v>29</v>
      </c>
      <c r="B153" s="266"/>
      <c r="C153" s="266"/>
      <c r="D153" s="266"/>
      <c r="E153" s="267"/>
      <c r="F153" s="58" t="s">
        <v>30</v>
      </c>
      <c r="G153" s="59"/>
      <c r="H153" s="60"/>
      <c r="I153" s="2" t="s">
        <v>12</v>
      </c>
      <c r="J153" s="61" t="s">
        <v>12</v>
      </c>
      <c r="K153" s="61" t="s">
        <v>12</v>
      </c>
      <c r="L153" s="258" t="s">
        <v>13</v>
      </c>
      <c r="M153" s="259"/>
      <c r="N153" s="61" t="s">
        <v>12</v>
      </c>
      <c r="O153" s="271" t="s">
        <v>31</v>
      </c>
    </row>
    <row r="154" spans="1:17" ht="12.95" customHeight="1">
      <c r="A154" s="268"/>
      <c r="B154" s="269"/>
      <c r="C154" s="269"/>
      <c r="D154" s="269"/>
      <c r="E154" s="270"/>
      <c r="F154" s="62"/>
      <c r="G154" s="63"/>
      <c r="H154" s="64"/>
      <c r="I154" s="65" t="s">
        <v>17</v>
      </c>
      <c r="J154" s="66" t="s">
        <v>18</v>
      </c>
      <c r="K154" s="66" t="s">
        <v>19</v>
      </c>
      <c r="L154" s="67" t="s">
        <v>20</v>
      </c>
      <c r="M154" s="68" t="s">
        <v>21</v>
      </c>
      <c r="N154" s="66" t="s">
        <v>22</v>
      </c>
      <c r="O154" s="272"/>
    </row>
    <row r="155" spans="1:17" ht="15" customHeight="1">
      <c r="A155" s="69" t="s">
        <v>32</v>
      </c>
      <c r="B155" s="70"/>
      <c r="C155" s="71"/>
      <c r="D155" s="71"/>
      <c r="E155" s="72"/>
      <c r="F155" s="73">
        <f t="shared" ref="F155:F174" si="19">COUNTIFS($O$6:$O$129,O155)</f>
        <v>1</v>
      </c>
      <c r="G155" s="74"/>
      <c r="H155" s="75"/>
      <c r="I155" s="76">
        <f>SUMIFS(I6:I129,$O$6:$O$129,$O$155)</f>
        <v>0</v>
      </c>
      <c r="J155" s="76">
        <f>SUMIFS(J6:J129,$O$6:$O$129,$O$155)</f>
        <v>0</v>
      </c>
      <c r="K155" s="76">
        <f>SUMIFS(K6:K129,$O$6:$O$129,$O$155)</f>
        <v>0</v>
      </c>
      <c r="L155" s="76">
        <f t="shared" ref="L155:L175" si="20">IFERROR(M155/K155%,0)</f>
        <v>0</v>
      </c>
      <c r="M155" s="76">
        <f>SUMIFS(M6:M129,$O$6:$O$129,$O$155)</f>
        <v>0</v>
      </c>
      <c r="N155" s="76">
        <f>SUMIFS(N6:N129,$O$6:$O$129,$O$155)</f>
        <v>0</v>
      </c>
      <c r="O155" s="77" t="s">
        <v>23</v>
      </c>
    </row>
    <row r="156" spans="1:17" ht="15" customHeight="1">
      <c r="A156" s="69" t="s">
        <v>33</v>
      </c>
      <c r="B156" s="70"/>
      <c r="C156" s="71"/>
      <c r="D156" s="71"/>
      <c r="E156" s="72"/>
      <c r="F156" s="73">
        <f t="shared" si="19"/>
        <v>0</v>
      </c>
      <c r="G156" s="74"/>
      <c r="H156" s="75"/>
      <c r="I156" s="76">
        <f>SUMIFS(I6:I129,$O$6:$O$129,$O$156)</f>
        <v>0</v>
      </c>
      <c r="J156" s="76">
        <f>SUMIFS(J6:J129,$O$6:$O$129,$O$156)</f>
        <v>0</v>
      </c>
      <c r="K156" s="76">
        <f>SUMIFS(K6:K129,$O$6:$O$129,$O$156)</f>
        <v>0</v>
      </c>
      <c r="L156" s="76">
        <f t="shared" si="20"/>
        <v>0</v>
      </c>
      <c r="M156" s="76">
        <f>SUMIFS(M6:M129,$O$6:$O$129,$O$156)</f>
        <v>0</v>
      </c>
      <c r="N156" s="76">
        <f>SUMIFS(N6:N129,$O$6:$O$129,$O$156)</f>
        <v>0</v>
      </c>
      <c r="O156" s="77" t="s">
        <v>34</v>
      </c>
      <c r="Q156" s="19"/>
    </row>
    <row r="157" spans="1:17" ht="15" customHeight="1">
      <c r="A157" s="69" t="s">
        <v>35</v>
      </c>
      <c r="B157" s="70"/>
      <c r="C157" s="71"/>
      <c r="D157" s="71"/>
      <c r="E157" s="72"/>
      <c r="F157" s="73">
        <f t="shared" si="19"/>
        <v>0</v>
      </c>
      <c r="G157" s="74"/>
      <c r="H157" s="75"/>
      <c r="I157" s="76">
        <f>SUMIFS(I6:I129,$O$6:$O$129,$O$157)</f>
        <v>0</v>
      </c>
      <c r="J157" s="76">
        <f>SUMIFS(J6:J129,$O$6:$O$129,$O$157)</f>
        <v>0</v>
      </c>
      <c r="K157" s="76">
        <f>SUMIFS(K6:K129,$O$6:$O$129,$O$157)</f>
        <v>0</v>
      </c>
      <c r="L157" s="76">
        <f>IFERROR(M157/K157%,0)</f>
        <v>0</v>
      </c>
      <c r="M157" s="76">
        <f>SUMIFS(M6:M129,$O$6:$O$129,$O$157)</f>
        <v>0</v>
      </c>
      <c r="N157" s="76">
        <f>SUMIFS(N6:N129,$O$6:$O$129,$O$157)</f>
        <v>0</v>
      </c>
      <c r="O157" s="77" t="str">
        <f>"B.MP."&amp;RIGHT(A157,1)</f>
        <v>B.MP.A</v>
      </c>
      <c r="Q157" s="19"/>
    </row>
    <row r="158" spans="1:17" ht="15" customHeight="1">
      <c r="A158" s="69" t="s">
        <v>36</v>
      </c>
      <c r="B158" s="70"/>
      <c r="C158" s="71"/>
      <c r="D158" s="71"/>
      <c r="E158" s="72"/>
      <c r="F158" s="73">
        <f t="shared" si="19"/>
        <v>0</v>
      </c>
      <c r="G158" s="74"/>
      <c r="H158" s="75"/>
      <c r="I158" s="76">
        <f>SUMIFS(I6:I129,$O$6:$O$129,$O$158)</f>
        <v>0</v>
      </c>
      <c r="J158" s="76">
        <f>SUMIFS(J6:J129,$O$6:$O$129,$O$158)</f>
        <v>0</v>
      </c>
      <c r="K158" s="76">
        <f>SUMIFS(K6:K129,$O$6:$O$129,$O$158)</f>
        <v>0</v>
      </c>
      <c r="L158" s="76">
        <f>IFERROR(M158/K158%,0)</f>
        <v>0</v>
      </c>
      <c r="M158" s="76">
        <f>SUMIFS(M6:M129,$O$6:$O$129,$O$158)</f>
        <v>0</v>
      </c>
      <c r="N158" s="76">
        <f>SUMIFS(N6:N129,$O$6:$O$129,$O$158)</f>
        <v>0</v>
      </c>
      <c r="O158" s="77" t="str">
        <f>"B.MP."&amp;RIGHT(A158,1)</f>
        <v>B.MP.B</v>
      </c>
      <c r="Q158" s="19"/>
    </row>
    <row r="159" spans="1:17" ht="15" customHeight="1">
      <c r="A159" s="69" t="s">
        <v>37</v>
      </c>
      <c r="B159" s="70"/>
      <c r="C159" s="71"/>
      <c r="D159" s="71"/>
      <c r="E159" s="72"/>
      <c r="F159" s="73">
        <f t="shared" si="19"/>
        <v>0</v>
      </c>
      <c r="G159" s="74"/>
      <c r="H159" s="75"/>
      <c r="I159" s="76">
        <f>SUMIFS(I6:I129,$O$6:$O$129,$O$159)</f>
        <v>0</v>
      </c>
      <c r="J159" s="76">
        <f>SUMIFS(J6:J129,$O$6:$O$129,$O$159)</f>
        <v>0</v>
      </c>
      <c r="K159" s="76">
        <f>SUMIFS(K6:K129,$O$6:$O$129,$O$159)</f>
        <v>0</v>
      </c>
      <c r="L159" s="76">
        <f t="shared" si="20"/>
        <v>0</v>
      </c>
      <c r="M159" s="76">
        <f>SUMIFS(M6:M129,$O$6:$O$129,$O$159)</f>
        <v>0</v>
      </c>
      <c r="N159" s="76">
        <f>SUMIFS(N6:N129,$O$6:$O$129,$O$159)</f>
        <v>0</v>
      </c>
      <c r="O159" s="77" t="str">
        <f t="shared" ref="O159:O166" si="21">"B.PTL."&amp;RIGHT(A159,2)</f>
        <v>B.PTL.C1</v>
      </c>
      <c r="Q159" s="19"/>
    </row>
    <row r="160" spans="1:17" ht="15" customHeight="1">
      <c r="A160" s="69" t="s">
        <v>38</v>
      </c>
      <c r="B160" s="70"/>
      <c r="C160" s="71"/>
      <c r="D160" s="71"/>
      <c r="E160" s="72"/>
      <c r="F160" s="73">
        <f t="shared" si="19"/>
        <v>0</v>
      </c>
      <c r="G160" s="74"/>
      <c r="H160" s="75"/>
      <c r="I160" s="76">
        <f>SUMIFS(I6:I129,$O$6:$O$129,$O$160)</f>
        <v>0</v>
      </c>
      <c r="J160" s="76">
        <f>SUMIFS(J6:J129,$O$6:$O$129,$O$160)</f>
        <v>0</v>
      </c>
      <c r="K160" s="76">
        <f>SUMIFS(K6:K129,$O$6:$O$129,$O$160)</f>
        <v>0</v>
      </c>
      <c r="L160" s="76">
        <f t="shared" si="20"/>
        <v>0</v>
      </c>
      <c r="M160" s="76">
        <f>SUMIFS(M6:M129,$O$6:$O$129,$O$160)</f>
        <v>0</v>
      </c>
      <c r="N160" s="76">
        <f>SUMIFS(N6:N129,$O$6:$O$129,$O$160)</f>
        <v>0</v>
      </c>
      <c r="O160" s="77" t="str">
        <f t="shared" si="21"/>
        <v>B.PTL.C2</v>
      </c>
      <c r="Q160" s="19"/>
    </row>
    <row r="161" spans="1:17" ht="15" customHeight="1">
      <c r="A161" s="69" t="s">
        <v>39</v>
      </c>
      <c r="B161" s="70"/>
      <c r="C161" s="71"/>
      <c r="D161" s="71"/>
      <c r="E161" s="72"/>
      <c r="F161" s="73">
        <f t="shared" si="19"/>
        <v>0</v>
      </c>
      <c r="G161" s="74"/>
      <c r="H161" s="75"/>
      <c r="I161" s="76">
        <f>SUMIFS(I6:I129,$O$6:$O$129,$O$161)</f>
        <v>0</v>
      </c>
      <c r="J161" s="76">
        <f>SUMIFS(J6:J129,$O$6:$O$129,$O$161)</f>
        <v>0</v>
      </c>
      <c r="K161" s="76">
        <f>SUMIFS(K6:K129,$O$6:$O$129,$O$161)</f>
        <v>0</v>
      </c>
      <c r="L161" s="76">
        <f t="shared" si="20"/>
        <v>0</v>
      </c>
      <c r="M161" s="76">
        <f>SUMIFS(M6:M129,$O$6:$O$129,$O$161)</f>
        <v>0</v>
      </c>
      <c r="N161" s="76">
        <f>SUMIFS(N6:N129,$O$6:$O$129,$O$161)</f>
        <v>0</v>
      </c>
      <c r="O161" s="77" t="str">
        <f t="shared" si="21"/>
        <v>B.PTL.C3</v>
      </c>
      <c r="Q161" s="19"/>
    </row>
    <row r="162" spans="1:17" ht="15" customHeight="1">
      <c r="A162" s="69" t="s">
        <v>40</v>
      </c>
      <c r="B162" s="70"/>
      <c r="C162" s="71"/>
      <c r="D162" s="71"/>
      <c r="E162" s="72"/>
      <c r="F162" s="73">
        <f t="shared" si="19"/>
        <v>0</v>
      </c>
      <c r="G162" s="74"/>
      <c r="H162" s="75"/>
      <c r="I162" s="76">
        <f>SUMIFS(I6:I129,$O$6:$O$129,$O$162)</f>
        <v>0</v>
      </c>
      <c r="J162" s="76">
        <f>SUMIFS(J6:J129,$O$6:$O$129,$O$162)</f>
        <v>0</v>
      </c>
      <c r="K162" s="76">
        <f>SUMIFS(K6:K129,$O$6:$O$129,$O$162)</f>
        <v>0</v>
      </c>
      <c r="L162" s="76">
        <f t="shared" si="20"/>
        <v>0</v>
      </c>
      <c r="M162" s="76">
        <f>SUMIFS(M6:M129,$O$6:$O$129,$O$162)</f>
        <v>0</v>
      </c>
      <c r="N162" s="76">
        <f>SUMIFS(N6:N129,$O$6:$O$129,$O$162)</f>
        <v>0</v>
      </c>
      <c r="O162" s="77" t="str">
        <f>"B.PTL."&amp;RIGHT(A162,2)</f>
        <v>B.PTL.C4</v>
      </c>
      <c r="Q162" s="19"/>
    </row>
    <row r="163" spans="1:17" ht="15" customHeight="1">
      <c r="A163" s="69" t="s">
        <v>41</v>
      </c>
      <c r="B163" s="70"/>
      <c r="C163" s="71"/>
      <c r="D163" s="71"/>
      <c r="E163" s="72"/>
      <c r="F163" s="73">
        <f t="shared" si="19"/>
        <v>0</v>
      </c>
      <c r="G163" s="74"/>
      <c r="H163" s="75"/>
      <c r="I163" s="76">
        <f>SUMIFS(I6:I129,$O$6:$O$129,$O$163)</f>
        <v>0</v>
      </c>
      <c r="J163" s="76">
        <f>SUMIFS(J6:J129,$O$6:$O$129,$O$163)</f>
        <v>0</v>
      </c>
      <c r="K163" s="76">
        <f>SUMIFS(K6:K129,$O$6:$O$129,$O$163)</f>
        <v>0</v>
      </c>
      <c r="L163" s="76">
        <f t="shared" si="20"/>
        <v>0</v>
      </c>
      <c r="M163" s="76">
        <f>SUMIFS(M6:M129,$O$6:$O$129,$O$163)</f>
        <v>0</v>
      </c>
      <c r="N163" s="76">
        <f>SUMIFS(N6:N129,$O$6:$O$129,$O$163)</f>
        <v>0</v>
      </c>
      <c r="O163" s="77" t="str">
        <f t="shared" si="21"/>
        <v>B.PTL.C5</v>
      </c>
      <c r="Q163" s="19"/>
    </row>
    <row r="164" spans="1:17" s="78" customFormat="1" ht="15" customHeight="1">
      <c r="A164" s="69" t="s">
        <v>42</v>
      </c>
      <c r="B164" s="70"/>
      <c r="C164" s="71"/>
      <c r="D164" s="71"/>
      <c r="E164" s="72"/>
      <c r="F164" s="73">
        <f t="shared" si="19"/>
        <v>0</v>
      </c>
      <c r="G164" s="74"/>
      <c r="H164" s="75"/>
      <c r="I164" s="76">
        <f>SUMIFS(I6:I129,$O$6:$O$129,$O$164)</f>
        <v>0</v>
      </c>
      <c r="J164" s="76">
        <f>SUMIFS(J6:J129,$O$6:$O$129,$O$164)</f>
        <v>0</v>
      </c>
      <c r="K164" s="76">
        <f>SUMIFS(K6:K129,$O$6:$O$129,$O$164)</f>
        <v>0</v>
      </c>
      <c r="L164" s="76">
        <f t="shared" si="20"/>
        <v>0</v>
      </c>
      <c r="M164" s="76">
        <f>SUMIFS(M6:M129,$O$6:$O$129,$O$164)</f>
        <v>0</v>
      </c>
      <c r="N164" s="76">
        <f>SUMIFS(N6:N129,$O$6:$O$129,$O$164)</f>
        <v>0</v>
      </c>
      <c r="O164" s="77" t="str">
        <f t="shared" si="21"/>
        <v>B.PTL.C6</v>
      </c>
      <c r="P164" s="1"/>
      <c r="Q164" s="19"/>
    </row>
    <row r="165" spans="1:17" s="78" customFormat="1" ht="14.25" customHeight="1">
      <c r="A165" s="69" t="s">
        <v>43</v>
      </c>
      <c r="B165" s="70"/>
      <c r="C165" s="71"/>
      <c r="D165" s="71"/>
      <c r="E165" s="72"/>
      <c r="F165" s="73">
        <f t="shared" si="19"/>
        <v>0</v>
      </c>
      <c r="G165" s="74"/>
      <c r="H165" s="75"/>
      <c r="I165" s="76">
        <f>SUMIFS(I6:I129,$O$6:$O$129,$O$165)</f>
        <v>0</v>
      </c>
      <c r="J165" s="76">
        <f>SUMIFS(J6:J129,$O$6:$O$129,$O$165)</f>
        <v>0</v>
      </c>
      <c r="K165" s="76">
        <f>SUMIFS(K6:K129,$O$6:$O$129,$O$165)</f>
        <v>0</v>
      </c>
      <c r="L165" s="76">
        <f t="shared" si="20"/>
        <v>0</v>
      </c>
      <c r="M165" s="76">
        <f>SUMIFS(M6:M129,$O$6:$O$129,$O$165)</f>
        <v>0</v>
      </c>
      <c r="N165" s="76">
        <f>SUMIFS(N6:N129,$O$6:$O$129,$O$165)</f>
        <v>0</v>
      </c>
      <c r="O165" s="77" t="str">
        <f t="shared" si="21"/>
        <v>B.PTL.C7</v>
      </c>
      <c r="P165" s="1"/>
      <c r="Q165" s="19"/>
    </row>
    <row r="166" spans="1:17" s="78" customFormat="1" ht="15" customHeight="1">
      <c r="A166" s="69" t="s">
        <v>44</v>
      </c>
      <c r="B166" s="70"/>
      <c r="C166" s="71"/>
      <c r="D166" s="71"/>
      <c r="E166" s="72"/>
      <c r="F166" s="73">
        <f t="shared" si="19"/>
        <v>0</v>
      </c>
      <c r="G166" s="74"/>
      <c r="H166" s="75"/>
      <c r="I166" s="76">
        <f>SUMIFS(I6:I129,$O$6:$O$129,$O$166)</f>
        <v>0</v>
      </c>
      <c r="J166" s="76">
        <f>SUMIFS(J6:J129,$O$6:$O$129,$O$166)</f>
        <v>0</v>
      </c>
      <c r="K166" s="76">
        <f>SUMIFS(K6:K129,$O$6:$O$129,$O$166)</f>
        <v>0</v>
      </c>
      <c r="L166" s="76">
        <f t="shared" si="20"/>
        <v>0</v>
      </c>
      <c r="M166" s="76">
        <f>SUMIFS(M6:M129,$O$6:$O$129,$O$166)</f>
        <v>0</v>
      </c>
      <c r="N166" s="76">
        <f>SUMIFS(N6:N129,$O$6:$O$129,$O$166)</f>
        <v>0</v>
      </c>
      <c r="O166" s="77" t="str">
        <f t="shared" si="21"/>
        <v>B.PTL.C8</v>
      </c>
      <c r="P166" s="1"/>
      <c r="Q166" s="19"/>
    </row>
    <row r="167" spans="1:17" s="78" customFormat="1" ht="15" customHeight="1">
      <c r="A167" s="69" t="s">
        <v>45</v>
      </c>
      <c r="B167" s="70"/>
      <c r="C167" s="71"/>
      <c r="D167" s="71"/>
      <c r="E167" s="72"/>
      <c r="F167" s="73">
        <f t="shared" si="19"/>
        <v>0</v>
      </c>
      <c r="G167" s="74"/>
      <c r="H167" s="75"/>
      <c r="I167" s="76">
        <f>SUMIFS(I6:I129,$O$6:$O$129,$O$167)</f>
        <v>0</v>
      </c>
      <c r="J167" s="76">
        <f>SUMIFS(J6:J129,$O$6:$O$129,$O$167)</f>
        <v>0</v>
      </c>
      <c r="K167" s="76">
        <f>SUMIFS(K6:K129,$O$6:$O$129,$O$167)</f>
        <v>0</v>
      </c>
      <c r="L167" s="76">
        <f t="shared" si="20"/>
        <v>0</v>
      </c>
      <c r="M167" s="76">
        <f>SUMIFS(M6:M129,$O$6:$O$129,$O$167)</f>
        <v>0</v>
      </c>
      <c r="N167" s="76">
        <f>SUMIFS(N6:N129,$O$6:$O$129,$O$167)</f>
        <v>0</v>
      </c>
      <c r="O167" s="77" t="str">
        <f>"B.PTL."&amp;RIGHT(A167,2)</f>
        <v>B.PTL.D1</v>
      </c>
      <c r="P167" s="1"/>
      <c r="Q167" s="19"/>
    </row>
    <row r="168" spans="1:17" s="78" customFormat="1" ht="15" customHeight="1">
      <c r="A168" s="69" t="s">
        <v>46</v>
      </c>
      <c r="B168" s="70"/>
      <c r="C168" s="71"/>
      <c r="D168" s="71"/>
      <c r="E168" s="72"/>
      <c r="F168" s="73">
        <f t="shared" si="19"/>
        <v>0</v>
      </c>
      <c r="G168" s="74"/>
      <c r="H168" s="75"/>
      <c r="I168" s="76">
        <f>SUMIFS(I6:I129,$O$6:$O$129,$O$168)</f>
        <v>0</v>
      </c>
      <c r="J168" s="76">
        <f>SUMIFS(J6:J129,$O$6:$O$129,$O$168)</f>
        <v>0</v>
      </c>
      <c r="K168" s="76">
        <f>SUMIFS(K6:K129,$O$6:$O$129,$O$168)</f>
        <v>0</v>
      </c>
      <c r="L168" s="76">
        <f t="shared" si="20"/>
        <v>0</v>
      </c>
      <c r="M168" s="76">
        <f>SUMIFS(M6:M129,$O$6:$O$129,$O$168)</f>
        <v>0</v>
      </c>
      <c r="N168" s="76">
        <f>SUMIFS(N6:N129,$O$6:$O$129,$O$168)</f>
        <v>0</v>
      </c>
      <c r="O168" s="77" t="str">
        <f t="shared" ref="O168:O174" si="22">"B.PTL."&amp;RIGHT(A168,2)</f>
        <v>B.PTL.D2</v>
      </c>
      <c r="P168" s="1"/>
      <c r="Q168" s="19"/>
    </row>
    <row r="169" spans="1:17" s="78" customFormat="1" ht="15" customHeight="1">
      <c r="A169" s="69" t="s">
        <v>47</v>
      </c>
      <c r="B169" s="70"/>
      <c r="C169" s="71"/>
      <c r="D169" s="71"/>
      <c r="E169" s="72"/>
      <c r="F169" s="73">
        <f t="shared" si="19"/>
        <v>0</v>
      </c>
      <c r="G169" s="74"/>
      <c r="H169" s="75"/>
      <c r="I169" s="76">
        <f>SUMIFS(I6:I129,$O$6:$O$129,$O$169)</f>
        <v>0</v>
      </c>
      <c r="J169" s="76">
        <f>SUMIFS(J6:J129,$O$6:$O$129,$O$169)</f>
        <v>0</v>
      </c>
      <c r="K169" s="76">
        <f>SUMIFS(K6:K129,$O$6:$O$129,$O$169)</f>
        <v>0</v>
      </c>
      <c r="L169" s="76">
        <f t="shared" si="20"/>
        <v>0</v>
      </c>
      <c r="M169" s="76">
        <f>SUMIFS(M6:M129,$O$6:$O$129,$O$169)</f>
        <v>0</v>
      </c>
      <c r="N169" s="76">
        <f>SUMIFS(N6:N129,$O$6:$O$129,$O$169)</f>
        <v>0</v>
      </c>
      <c r="O169" s="77" t="str">
        <f t="shared" si="22"/>
        <v>B.PTL.D3</v>
      </c>
      <c r="P169" s="1"/>
      <c r="Q169" s="19"/>
    </row>
    <row r="170" spans="1:17" s="78" customFormat="1" ht="15" customHeight="1">
      <c r="A170" s="69" t="s">
        <v>48</v>
      </c>
      <c r="B170" s="70"/>
      <c r="C170" s="71"/>
      <c r="D170" s="71"/>
      <c r="E170" s="72"/>
      <c r="F170" s="73">
        <f t="shared" si="19"/>
        <v>0</v>
      </c>
      <c r="G170" s="74"/>
      <c r="H170" s="75"/>
      <c r="I170" s="76">
        <f>SUMIFS(I6:I129,$O$6:$O$129,$O$170)</f>
        <v>0</v>
      </c>
      <c r="J170" s="76">
        <f>SUMIFS(J6:J129,$O$6:$O$129,$O$170)</f>
        <v>0</v>
      </c>
      <c r="K170" s="76">
        <f>SUMIFS(K6:K129,$O$6:$O$129,$O$170)</f>
        <v>0</v>
      </c>
      <c r="L170" s="76">
        <f t="shared" si="20"/>
        <v>0</v>
      </c>
      <c r="M170" s="76">
        <f>SUMIFS(M6:M129,$O$6:$O$129,$O$170)</f>
        <v>0</v>
      </c>
      <c r="N170" s="76">
        <f>SUMIFS(N6:N129,$O$6:$O$129,$O$170)</f>
        <v>0</v>
      </c>
      <c r="O170" s="77" t="str">
        <f t="shared" si="22"/>
        <v>B.PTL.D4</v>
      </c>
      <c r="P170" s="1"/>
      <c r="Q170" s="19"/>
    </row>
    <row r="171" spans="1:17" s="78" customFormat="1" ht="15" customHeight="1">
      <c r="A171" s="69" t="s">
        <v>49</v>
      </c>
      <c r="B171" s="70"/>
      <c r="C171" s="71"/>
      <c r="D171" s="71"/>
      <c r="E171" s="72"/>
      <c r="F171" s="73">
        <f t="shared" si="19"/>
        <v>0</v>
      </c>
      <c r="G171" s="74"/>
      <c r="H171" s="75"/>
      <c r="I171" s="76">
        <f>SUMIFS(I6:I129,$O$6:$O$129,$O$171)</f>
        <v>0</v>
      </c>
      <c r="J171" s="76">
        <f>SUMIFS(J6:J129,$O$6:$O$129,$O$171)</f>
        <v>0</v>
      </c>
      <c r="K171" s="76">
        <f>SUMIFS(K6:K129,$O$6:$O$129,$O$171)</f>
        <v>0</v>
      </c>
      <c r="L171" s="76">
        <f t="shared" si="20"/>
        <v>0</v>
      </c>
      <c r="M171" s="76">
        <f>SUMIFS(M6:M129,$O$6:$O$129,$O$171)</f>
        <v>0</v>
      </c>
      <c r="N171" s="76">
        <f>SUMIFS(N6:N129,$O$6:$O$129,$O$171)</f>
        <v>0</v>
      </c>
      <c r="O171" s="77" t="str">
        <f t="shared" si="22"/>
        <v>B.PTL.D5</v>
      </c>
      <c r="P171" s="1"/>
      <c r="Q171" s="19"/>
    </row>
    <row r="172" spans="1:17" s="78" customFormat="1" ht="15" customHeight="1">
      <c r="A172" s="69" t="s">
        <v>50</v>
      </c>
      <c r="B172" s="70"/>
      <c r="C172" s="71"/>
      <c r="D172" s="71"/>
      <c r="E172" s="72"/>
      <c r="F172" s="73">
        <f t="shared" si="19"/>
        <v>0</v>
      </c>
      <c r="G172" s="74"/>
      <c r="H172" s="75"/>
      <c r="I172" s="76">
        <f>SUMIFS(I6:I129,$O$6:$O$129,$O$172)</f>
        <v>0</v>
      </c>
      <c r="J172" s="76">
        <f>SUMIFS(J6:J129,$O$6:$O$129,$O$172)</f>
        <v>0</v>
      </c>
      <c r="K172" s="76">
        <f>SUMIFS(K6:K129,$O$6:$O$129,$O$172)</f>
        <v>0</v>
      </c>
      <c r="L172" s="76">
        <f t="shared" si="20"/>
        <v>0</v>
      </c>
      <c r="M172" s="76">
        <f>SUMIFS(M6:M129,$O$6:$O$129,$O$172)</f>
        <v>0</v>
      </c>
      <c r="N172" s="76">
        <f>SUMIFS(N6:N129,$O$6:$O$129,$O$172)</f>
        <v>0</v>
      </c>
      <c r="O172" s="77" t="str">
        <f t="shared" si="22"/>
        <v>B.PTL.D6</v>
      </c>
      <c r="P172" s="1"/>
      <c r="Q172" s="19"/>
    </row>
    <row r="173" spans="1:17" s="78" customFormat="1" ht="14.25" customHeight="1">
      <c r="A173" s="69" t="s">
        <v>51</v>
      </c>
      <c r="B173" s="70"/>
      <c r="C173" s="71"/>
      <c r="D173" s="71"/>
      <c r="E173" s="72"/>
      <c r="F173" s="73">
        <f t="shared" si="19"/>
        <v>0</v>
      </c>
      <c r="G173" s="74"/>
      <c r="H173" s="75"/>
      <c r="I173" s="76">
        <f>SUMIFS(I6:I129,$O$6:$O$129,$O$173)</f>
        <v>0</v>
      </c>
      <c r="J173" s="76">
        <f>SUMIFS(J6:J129,$O$6:$O$129,$O$173)</f>
        <v>0</v>
      </c>
      <c r="K173" s="76">
        <f>SUMIFS(K6:K129,$O$6:$O$129,$O$173)</f>
        <v>0</v>
      </c>
      <c r="L173" s="76">
        <f t="shared" si="20"/>
        <v>0</v>
      </c>
      <c r="M173" s="76">
        <f>SUMIFS(M6:M129,$O$6:$O$129,$O$173)</f>
        <v>0</v>
      </c>
      <c r="N173" s="76">
        <f>SUMIFS(N6:N129,$O$6:$O$129,$O$173)</f>
        <v>0</v>
      </c>
      <c r="O173" s="77" t="str">
        <f t="shared" si="22"/>
        <v>B.PTL.D7</v>
      </c>
      <c r="P173" s="1"/>
      <c r="Q173" s="19"/>
    </row>
    <row r="174" spans="1:17" s="78" customFormat="1" ht="15" customHeight="1">
      <c r="A174" s="69" t="s">
        <v>52</v>
      </c>
      <c r="B174" s="70"/>
      <c r="C174" s="71"/>
      <c r="D174" s="71"/>
      <c r="E174" s="72"/>
      <c r="F174" s="73">
        <f t="shared" si="19"/>
        <v>0</v>
      </c>
      <c r="G174" s="74"/>
      <c r="H174" s="75"/>
      <c r="I174" s="79">
        <f>SUMIFS(I6:I129,$O$6:$O$129,$O$174)</f>
        <v>0</v>
      </c>
      <c r="J174" s="79">
        <f>SUMIFS(J6:J129,$O$6:$O$129,$O$174)</f>
        <v>0</v>
      </c>
      <c r="K174" s="79">
        <f>SUMIFS(K6:K129,$O$6:$O$129,$O$174)</f>
        <v>0</v>
      </c>
      <c r="L174" s="79">
        <f t="shared" si="20"/>
        <v>0</v>
      </c>
      <c r="M174" s="79">
        <f>SUMIFS(M6:M129,$O$6:$O$129,$O$174)</f>
        <v>0</v>
      </c>
      <c r="N174" s="79">
        <f>SUMIFS(N6:N129,$O$6:$O$129,$O$174)</f>
        <v>0</v>
      </c>
      <c r="O174" s="77" t="str">
        <f t="shared" si="22"/>
        <v>B.PTL.D8</v>
      </c>
      <c r="P174" s="1"/>
      <c r="Q174" s="19"/>
    </row>
    <row r="175" spans="1:17" s="78" customFormat="1" ht="15" customHeight="1">
      <c r="A175" s="237" t="s">
        <v>53</v>
      </c>
      <c r="B175" s="238"/>
      <c r="C175" s="238"/>
      <c r="D175" s="238"/>
      <c r="E175" s="239"/>
      <c r="F175" s="80">
        <f>SUM(F155:F174)</f>
        <v>1</v>
      </c>
      <c r="G175" s="81"/>
      <c r="H175" s="82"/>
      <c r="I175" s="83">
        <f>SUM(I155:I174)</f>
        <v>0</v>
      </c>
      <c r="J175" s="83">
        <f>SUM(J155:J174)</f>
        <v>0</v>
      </c>
      <c r="K175" s="83">
        <f>SUM(K155:K174)</f>
        <v>0</v>
      </c>
      <c r="L175" s="84">
        <f t="shared" si="20"/>
        <v>0</v>
      </c>
      <c r="M175" s="83">
        <f>SUM(M155:M174)</f>
        <v>0</v>
      </c>
      <c r="N175" s="83">
        <f>SUM(N155:N174)</f>
        <v>0</v>
      </c>
      <c r="O175" s="28"/>
      <c r="Q175" s="19"/>
    </row>
    <row r="176" spans="1:17" s="78" customFormat="1" ht="15" customHeight="1">
      <c r="A176" s="240" t="s">
        <v>54</v>
      </c>
      <c r="B176" s="241"/>
      <c r="C176" s="241"/>
      <c r="D176" s="241"/>
      <c r="E176" s="242"/>
      <c r="F176" s="85">
        <f>COUNTIFS(O139:O148,O176)</f>
        <v>0</v>
      </c>
      <c r="G176" s="86"/>
      <c r="H176" s="87"/>
      <c r="I176" s="83">
        <f>I149</f>
        <v>0</v>
      </c>
      <c r="J176" s="83">
        <f t="shared" ref="J176:N176" si="23">J149</f>
        <v>0</v>
      </c>
      <c r="K176" s="83">
        <f t="shared" si="23"/>
        <v>0</v>
      </c>
      <c r="L176" s="84">
        <f t="shared" si="23"/>
        <v>0</v>
      </c>
      <c r="M176" s="83">
        <f t="shared" si="23"/>
        <v>0</v>
      </c>
      <c r="N176" s="83">
        <f t="shared" si="23"/>
        <v>0</v>
      </c>
      <c r="O176" s="28" t="s">
        <v>55</v>
      </c>
    </row>
    <row r="177" spans="1:15" s="78" customFormat="1" ht="10.5" customHeight="1">
      <c r="A177" s="88"/>
      <c r="B177" s="89"/>
      <c r="C177" s="90"/>
      <c r="D177" s="90"/>
      <c r="E177" s="90"/>
      <c r="F177" s="91"/>
      <c r="G177" s="1"/>
      <c r="H177" s="92"/>
      <c r="I177" s="93"/>
      <c r="J177" s="93"/>
      <c r="K177" s="93"/>
      <c r="L177" s="93"/>
      <c r="M177" s="93"/>
      <c r="N177" s="93"/>
      <c r="O177" s="94"/>
    </row>
    <row r="178" spans="1:15" s="78" customFormat="1" ht="27.75" customHeight="1">
      <c r="A178" s="243" t="str">
        <f ca="1">"LAPORAN  KELAPA  MASUK PETAK tanggal : "&amp;UPPER(TEXT(B6,"[$-21]DD MMMM;@"))&amp;" per-RELASI"</f>
        <v>LAPORAN  KELAPA  MASUK PETAK tanggal : 02 APRIL per-RELASI</v>
      </c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5"/>
    </row>
    <row r="179" spans="1:15" s="78" customFormat="1" ht="11.25" customHeight="1">
      <c r="A179" s="246" t="s">
        <v>29</v>
      </c>
      <c r="B179" s="247"/>
      <c r="C179" s="247"/>
      <c r="D179" s="248"/>
      <c r="E179" s="252" t="s">
        <v>56</v>
      </c>
      <c r="F179" s="252" t="s">
        <v>57</v>
      </c>
      <c r="G179" s="254" t="s">
        <v>30</v>
      </c>
      <c r="H179" s="255"/>
      <c r="I179" s="61" t="s">
        <v>12</v>
      </c>
      <c r="J179" s="61" t="s">
        <v>12</v>
      </c>
      <c r="K179" s="61" t="s">
        <v>12</v>
      </c>
      <c r="L179" s="258" t="s">
        <v>13</v>
      </c>
      <c r="M179" s="259"/>
      <c r="N179" s="61" t="s">
        <v>12</v>
      </c>
      <c r="O179" s="260" t="s">
        <v>31</v>
      </c>
    </row>
    <row r="180" spans="1:15" s="78" customFormat="1" ht="15" customHeight="1">
      <c r="A180" s="249"/>
      <c r="B180" s="250"/>
      <c r="C180" s="250"/>
      <c r="D180" s="251"/>
      <c r="E180" s="253"/>
      <c r="F180" s="253"/>
      <c r="G180" s="256"/>
      <c r="H180" s="257"/>
      <c r="I180" s="66" t="s">
        <v>17</v>
      </c>
      <c r="J180" s="66" t="s">
        <v>18</v>
      </c>
      <c r="K180" s="66" t="s">
        <v>19</v>
      </c>
      <c r="L180" s="67" t="s">
        <v>20</v>
      </c>
      <c r="M180" s="68" t="s">
        <v>21</v>
      </c>
      <c r="N180" s="66" t="s">
        <v>22</v>
      </c>
      <c r="O180" s="261"/>
    </row>
    <row r="181" spans="1:15" s="78" customFormat="1" ht="15" customHeight="1">
      <c r="A181" s="95" t="s">
        <v>32</v>
      </c>
      <c r="B181" s="96"/>
      <c r="C181" s="96"/>
      <c r="D181" s="97"/>
      <c r="E181" s="98"/>
      <c r="F181" s="98" t="str">
        <f t="shared" ref="F181:F192" si="24">IFERROR(VLOOKUP(E181,$E$6:$H$129,4,0),"")</f>
        <v/>
      </c>
      <c r="G181" s="99">
        <f t="shared" ref="G181:G193" si="25">COUNTIFS($E$6:$E$129,E181,$O$6:$O$129,O181)</f>
        <v>0</v>
      </c>
      <c r="H181" s="100"/>
      <c r="I181" s="101">
        <f t="shared" ref="I181:I193" si="26">SUMIFS($I$6:$I$129,$E$6:$E$129,E181,$O$6:$O$129,O181)</f>
        <v>0</v>
      </c>
      <c r="J181" s="101">
        <f t="shared" ref="J181:J193" si="27">SUMIFS($J$6:$J$129,$E$6:$E$129,E181,$O$6:$O$129,O181)</f>
        <v>0</v>
      </c>
      <c r="K181" s="101">
        <f t="shared" ref="K181:K193" si="28">SUMIFS($K$6:$K$129,$E$6:$E$129,E181,$O$6:$O$129,O181)</f>
        <v>0</v>
      </c>
      <c r="L181" s="101">
        <f t="shared" ref="L181:L244" si="29">IFERROR(M181/K181%,0)</f>
        <v>0</v>
      </c>
      <c r="M181" s="101">
        <f t="shared" ref="M181:M193" si="30">SUMIFS($M$6:$M$129,$E$6:$E$129,E181,$O$6:$O$129,O181)</f>
        <v>0</v>
      </c>
      <c r="N181" s="101">
        <f t="shared" ref="N181:N193" si="31">SUMIFS($N$6:$N$129,$E$6:$E$129,E181,$O$6:$O$129,O181)</f>
        <v>0</v>
      </c>
      <c r="O181" s="102" t="s">
        <v>23</v>
      </c>
    </row>
    <row r="182" spans="1:15" s="78" customFormat="1" ht="15" hidden="1" customHeight="1">
      <c r="A182" s="103"/>
      <c r="B182" s="104"/>
      <c r="C182" s="104"/>
      <c r="D182" s="105"/>
      <c r="E182" s="106"/>
      <c r="F182" s="106" t="str">
        <f t="shared" si="24"/>
        <v/>
      </c>
      <c r="G182" s="107">
        <f t="shared" si="25"/>
        <v>0</v>
      </c>
      <c r="H182" s="106"/>
      <c r="I182" s="108">
        <f t="shared" si="26"/>
        <v>0</v>
      </c>
      <c r="J182" s="108">
        <f t="shared" si="27"/>
        <v>0</v>
      </c>
      <c r="K182" s="108">
        <f t="shared" si="28"/>
        <v>0</v>
      </c>
      <c r="L182" s="108">
        <f t="shared" si="29"/>
        <v>0</v>
      </c>
      <c r="M182" s="108">
        <f t="shared" si="30"/>
        <v>0</v>
      </c>
      <c r="N182" s="108">
        <f t="shared" si="31"/>
        <v>0</v>
      </c>
      <c r="O182" s="109" t="s">
        <v>23</v>
      </c>
    </row>
    <row r="183" spans="1:15" s="78" customFormat="1" ht="15" hidden="1" customHeight="1">
      <c r="A183" s="103"/>
      <c r="B183" s="104"/>
      <c r="C183" s="104"/>
      <c r="D183" s="105"/>
      <c r="E183" s="106"/>
      <c r="F183" s="106" t="str">
        <f t="shared" si="24"/>
        <v/>
      </c>
      <c r="G183" s="107">
        <f t="shared" si="25"/>
        <v>0</v>
      </c>
      <c r="H183" s="106"/>
      <c r="I183" s="108">
        <f t="shared" si="26"/>
        <v>0</v>
      </c>
      <c r="J183" s="108">
        <f t="shared" si="27"/>
        <v>0</v>
      </c>
      <c r="K183" s="108">
        <f t="shared" si="28"/>
        <v>0</v>
      </c>
      <c r="L183" s="108">
        <f t="shared" si="29"/>
        <v>0</v>
      </c>
      <c r="M183" s="108">
        <f t="shared" si="30"/>
        <v>0</v>
      </c>
      <c r="N183" s="108">
        <f t="shared" si="31"/>
        <v>0</v>
      </c>
      <c r="O183" s="109" t="s">
        <v>23</v>
      </c>
    </row>
    <row r="184" spans="1:15" s="78" customFormat="1" ht="15" hidden="1" customHeight="1">
      <c r="A184" s="103"/>
      <c r="B184" s="104"/>
      <c r="C184" s="104"/>
      <c r="D184" s="105"/>
      <c r="E184" s="106"/>
      <c r="F184" s="106" t="str">
        <f t="shared" si="24"/>
        <v/>
      </c>
      <c r="G184" s="107">
        <f t="shared" si="25"/>
        <v>0</v>
      </c>
      <c r="H184" s="106"/>
      <c r="I184" s="108">
        <f t="shared" si="26"/>
        <v>0</v>
      </c>
      <c r="J184" s="108">
        <f t="shared" si="27"/>
        <v>0</v>
      </c>
      <c r="K184" s="108">
        <f t="shared" si="28"/>
        <v>0</v>
      </c>
      <c r="L184" s="108">
        <f t="shared" si="29"/>
        <v>0</v>
      </c>
      <c r="M184" s="108">
        <f t="shared" si="30"/>
        <v>0</v>
      </c>
      <c r="N184" s="108">
        <f t="shared" si="31"/>
        <v>0</v>
      </c>
      <c r="O184" s="109" t="s">
        <v>23</v>
      </c>
    </row>
    <row r="185" spans="1:15" s="78" customFormat="1" ht="15" hidden="1" customHeight="1">
      <c r="A185" s="103"/>
      <c r="B185" s="104"/>
      <c r="C185" s="104"/>
      <c r="D185" s="105"/>
      <c r="E185" s="106"/>
      <c r="F185" s="106" t="str">
        <f t="shared" si="24"/>
        <v/>
      </c>
      <c r="G185" s="107">
        <f t="shared" si="25"/>
        <v>0</v>
      </c>
      <c r="H185" s="106"/>
      <c r="I185" s="108">
        <f t="shared" si="26"/>
        <v>0</v>
      </c>
      <c r="J185" s="108">
        <f t="shared" si="27"/>
        <v>0</v>
      </c>
      <c r="K185" s="108">
        <f t="shared" si="28"/>
        <v>0</v>
      </c>
      <c r="L185" s="108">
        <f t="shared" si="29"/>
        <v>0</v>
      </c>
      <c r="M185" s="108">
        <f t="shared" si="30"/>
        <v>0</v>
      </c>
      <c r="N185" s="108">
        <f t="shared" si="31"/>
        <v>0</v>
      </c>
      <c r="O185" s="109" t="s">
        <v>23</v>
      </c>
    </row>
    <row r="186" spans="1:15" s="78" customFormat="1" ht="15" hidden="1" customHeight="1">
      <c r="A186" s="103"/>
      <c r="B186" s="104"/>
      <c r="C186" s="104"/>
      <c r="D186" s="105"/>
      <c r="E186" s="106"/>
      <c r="F186" s="106" t="str">
        <f t="shared" si="24"/>
        <v/>
      </c>
      <c r="G186" s="107">
        <f t="shared" si="25"/>
        <v>0</v>
      </c>
      <c r="H186" s="106"/>
      <c r="I186" s="108">
        <f t="shared" si="26"/>
        <v>0</v>
      </c>
      <c r="J186" s="108">
        <f t="shared" si="27"/>
        <v>0</v>
      </c>
      <c r="K186" s="108">
        <f t="shared" si="28"/>
        <v>0</v>
      </c>
      <c r="L186" s="108">
        <f t="shared" si="29"/>
        <v>0</v>
      </c>
      <c r="M186" s="108">
        <f t="shared" si="30"/>
        <v>0</v>
      </c>
      <c r="N186" s="108">
        <f t="shared" si="31"/>
        <v>0</v>
      </c>
      <c r="O186" s="109" t="s">
        <v>23</v>
      </c>
    </row>
    <row r="187" spans="1:15" s="78" customFormat="1" ht="15" hidden="1" customHeight="1">
      <c r="A187" s="103"/>
      <c r="B187" s="104"/>
      <c r="C187" s="104"/>
      <c r="D187" s="105"/>
      <c r="E187" s="106"/>
      <c r="F187" s="106" t="str">
        <f t="shared" si="24"/>
        <v/>
      </c>
      <c r="G187" s="107">
        <f t="shared" si="25"/>
        <v>0</v>
      </c>
      <c r="H187" s="106"/>
      <c r="I187" s="108">
        <f t="shared" si="26"/>
        <v>0</v>
      </c>
      <c r="J187" s="108">
        <f t="shared" si="27"/>
        <v>0</v>
      </c>
      <c r="K187" s="108">
        <f t="shared" si="28"/>
        <v>0</v>
      </c>
      <c r="L187" s="108">
        <f t="shared" si="29"/>
        <v>0</v>
      </c>
      <c r="M187" s="108">
        <f t="shared" si="30"/>
        <v>0</v>
      </c>
      <c r="N187" s="108">
        <f t="shared" si="31"/>
        <v>0</v>
      </c>
      <c r="O187" s="109" t="s">
        <v>23</v>
      </c>
    </row>
    <row r="188" spans="1:15" s="78" customFormat="1" ht="15" hidden="1" customHeight="1">
      <c r="A188" s="103"/>
      <c r="B188" s="104"/>
      <c r="C188" s="104"/>
      <c r="D188" s="105"/>
      <c r="E188" s="106"/>
      <c r="F188" s="106" t="str">
        <f t="shared" si="24"/>
        <v/>
      </c>
      <c r="G188" s="107">
        <f t="shared" si="25"/>
        <v>0</v>
      </c>
      <c r="H188" s="106"/>
      <c r="I188" s="108">
        <f t="shared" si="26"/>
        <v>0</v>
      </c>
      <c r="J188" s="108">
        <f t="shared" si="27"/>
        <v>0</v>
      </c>
      <c r="K188" s="108">
        <f t="shared" si="28"/>
        <v>0</v>
      </c>
      <c r="L188" s="108">
        <f t="shared" si="29"/>
        <v>0</v>
      </c>
      <c r="M188" s="108">
        <f t="shared" si="30"/>
        <v>0</v>
      </c>
      <c r="N188" s="108">
        <f t="shared" si="31"/>
        <v>0</v>
      </c>
      <c r="O188" s="109" t="s">
        <v>23</v>
      </c>
    </row>
    <row r="189" spans="1:15" s="78" customFormat="1" ht="15" hidden="1" customHeight="1">
      <c r="A189" s="103"/>
      <c r="B189" s="104"/>
      <c r="C189" s="104"/>
      <c r="D189" s="105"/>
      <c r="E189" s="106"/>
      <c r="F189" s="106" t="str">
        <f t="shared" si="24"/>
        <v/>
      </c>
      <c r="G189" s="107">
        <f t="shared" si="25"/>
        <v>0</v>
      </c>
      <c r="H189" s="106"/>
      <c r="I189" s="108">
        <f t="shared" si="26"/>
        <v>0</v>
      </c>
      <c r="J189" s="108">
        <f t="shared" si="27"/>
        <v>0</v>
      </c>
      <c r="K189" s="108">
        <f t="shared" si="28"/>
        <v>0</v>
      </c>
      <c r="L189" s="108">
        <f t="shared" si="29"/>
        <v>0</v>
      </c>
      <c r="M189" s="108">
        <f t="shared" si="30"/>
        <v>0</v>
      </c>
      <c r="N189" s="108">
        <f t="shared" si="31"/>
        <v>0</v>
      </c>
      <c r="O189" s="109" t="s">
        <v>23</v>
      </c>
    </row>
    <row r="190" spans="1:15" s="78" customFormat="1" ht="15" hidden="1" customHeight="1">
      <c r="A190" s="103"/>
      <c r="B190" s="104"/>
      <c r="C190" s="104"/>
      <c r="D190" s="105"/>
      <c r="E190" s="106"/>
      <c r="F190" s="106" t="str">
        <f t="shared" si="24"/>
        <v/>
      </c>
      <c r="G190" s="107">
        <f t="shared" si="25"/>
        <v>0</v>
      </c>
      <c r="H190" s="106"/>
      <c r="I190" s="108">
        <f t="shared" si="26"/>
        <v>0</v>
      </c>
      <c r="J190" s="108">
        <f t="shared" si="27"/>
        <v>0</v>
      </c>
      <c r="K190" s="108">
        <f t="shared" si="28"/>
        <v>0</v>
      </c>
      <c r="L190" s="108">
        <f t="shared" si="29"/>
        <v>0</v>
      </c>
      <c r="M190" s="108">
        <f t="shared" si="30"/>
        <v>0</v>
      </c>
      <c r="N190" s="108">
        <f t="shared" si="31"/>
        <v>0</v>
      </c>
      <c r="O190" s="109" t="s">
        <v>23</v>
      </c>
    </row>
    <row r="191" spans="1:15" s="78" customFormat="1" ht="15" hidden="1" customHeight="1">
      <c r="A191" s="103"/>
      <c r="B191" s="104"/>
      <c r="C191" s="104"/>
      <c r="D191" s="105"/>
      <c r="E191" s="106"/>
      <c r="F191" s="106" t="str">
        <f t="shared" si="24"/>
        <v/>
      </c>
      <c r="G191" s="107">
        <f t="shared" si="25"/>
        <v>0</v>
      </c>
      <c r="H191" s="106"/>
      <c r="I191" s="108">
        <f t="shared" si="26"/>
        <v>0</v>
      </c>
      <c r="J191" s="108">
        <f t="shared" si="27"/>
        <v>0</v>
      </c>
      <c r="K191" s="108">
        <f t="shared" si="28"/>
        <v>0</v>
      </c>
      <c r="L191" s="108">
        <f t="shared" si="29"/>
        <v>0</v>
      </c>
      <c r="M191" s="108">
        <f t="shared" si="30"/>
        <v>0</v>
      </c>
      <c r="N191" s="108">
        <f t="shared" si="31"/>
        <v>0</v>
      </c>
      <c r="O191" s="109" t="s">
        <v>23</v>
      </c>
    </row>
    <row r="192" spans="1:15" s="78" customFormat="1" ht="15" hidden="1" customHeight="1">
      <c r="A192" s="103"/>
      <c r="B192" s="104"/>
      <c r="C192" s="104"/>
      <c r="D192" s="105"/>
      <c r="E192" s="106"/>
      <c r="F192" s="106" t="str">
        <f t="shared" si="24"/>
        <v/>
      </c>
      <c r="G192" s="107">
        <f t="shared" si="25"/>
        <v>0</v>
      </c>
      <c r="H192" s="106"/>
      <c r="I192" s="108">
        <f t="shared" si="26"/>
        <v>0</v>
      </c>
      <c r="J192" s="108">
        <f t="shared" si="27"/>
        <v>0</v>
      </c>
      <c r="K192" s="108">
        <f t="shared" si="28"/>
        <v>0</v>
      </c>
      <c r="L192" s="108">
        <f t="shared" si="29"/>
        <v>0</v>
      </c>
      <c r="M192" s="108">
        <f t="shared" si="30"/>
        <v>0</v>
      </c>
      <c r="N192" s="108">
        <f t="shared" si="31"/>
        <v>0</v>
      </c>
      <c r="O192" s="109" t="s">
        <v>23</v>
      </c>
    </row>
    <row r="193" spans="1:15" s="78" customFormat="1" ht="15" hidden="1" customHeight="1">
      <c r="A193" s="103"/>
      <c r="B193" s="104"/>
      <c r="C193" s="104"/>
      <c r="D193" s="105"/>
      <c r="E193" s="110"/>
      <c r="F193" s="110"/>
      <c r="G193" s="111">
        <f t="shared" si="25"/>
        <v>0</v>
      </c>
      <c r="H193" s="110"/>
      <c r="I193" s="112">
        <f t="shared" si="26"/>
        <v>0</v>
      </c>
      <c r="J193" s="112">
        <f t="shared" si="27"/>
        <v>0</v>
      </c>
      <c r="K193" s="112">
        <f t="shared" si="28"/>
        <v>0</v>
      </c>
      <c r="L193" s="112">
        <f t="shared" si="29"/>
        <v>0</v>
      </c>
      <c r="M193" s="112">
        <f t="shared" si="30"/>
        <v>0</v>
      </c>
      <c r="N193" s="112">
        <f t="shared" si="31"/>
        <v>0</v>
      </c>
      <c r="O193" s="113" t="s">
        <v>23</v>
      </c>
    </row>
    <row r="194" spans="1:15" s="78" customFormat="1" ht="20.100000000000001" customHeight="1">
      <c r="A194" s="114"/>
      <c r="B194" s="115"/>
      <c r="C194" s="115"/>
      <c r="D194" s="116"/>
      <c r="E194" s="117"/>
      <c r="F194" s="118" t="str">
        <f t="shared" ref="F194:F257" si="32">IFERROR(VLOOKUP(E194,$E$6:$H$129,4,0),"")</f>
        <v/>
      </c>
      <c r="G194" s="119">
        <f>SUM(G181:G193)</f>
        <v>0</v>
      </c>
      <c r="H194" s="118"/>
      <c r="I194" s="120">
        <f t="shared" ref="I194:N194" si="33">SUM(I181:I193)</f>
        <v>0</v>
      </c>
      <c r="J194" s="120">
        <f t="shared" si="33"/>
        <v>0</v>
      </c>
      <c r="K194" s="120">
        <f t="shared" si="33"/>
        <v>0</v>
      </c>
      <c r="L194" s="120">
        <f t="shared" si="29"/>
        <v>0</v>
      </c>
      <c r="M194" s="120">
        <f t="shared" si="33"/>
        <v>0</v>
      </c>
      <c r="N194" s="120">
        <f t="shared" si="33"/>
        <v>0</v>
      </c>
      <c r="O194" s="121"/>
    </row>
    <row r="195" spans="1:15" s="78" customFormat="1" ht="15" customHeight="1">
      <c r="A195" s="95" t="s">
        <v>33</v>
      </c>
      <c r="B195" s="96"/>
      <c r="C195" s="96"/>
      <c r="D195" s="97"/>
      <c r="E195" s="98"/>
      <c r="F195" s="98" t="str">
        <f t="shared" si="32"/>
        <v/>
      </c>
      <c r="G195" s="99">
        <f t="shared" ref="G195:G208" si="34">COUNTIFS($E$6:$E$129,E195,$O$6:$O$129,O195)</f>
        <v>0</v>
      </c>
      <c r="H195" s="100"/>
      <c r="I195" s="101">
        <f t="shared" ref="I195:I208" si="35">SUMIFS($I$6:$I$129,$E$6:$E$129,E195,$O$6:$O$129,O195)</f>
        <v>0</v>
      </c>
      <c r="J195" s="101">
        <f t="shared" ref="J195:J208" si="36">SUMIFS($J$6:$J$129,$E$6:$E$129,E195,$O$6:$O$129,O195)</f>
        <v>0</v>
      </c>
      <c r="K195" s="101">
        <f t="shared" ref="K195:K208" si="37">SUMIFS($K$6:$K$129,$E$6:$E$129,E195,$O$6:$O$129,O195)</f>
        <v>0</v>
      </c>
      <c r="L195" s="101">
        <f t="shared" si="29"/>
        <v>0</v>
      </c>
      <c r="M195" s="101">
        <f t="shared" ref="M195:M208" si="38">SUMIFS($M$6:$M$129,$E$6:$E$129,E195,$O$6:$O$129,O195)</f>
        <v>0</v>
      </c>
      <c r="N195" s="101">
        <f t="shared" ref="N195:N208" si="39">SUMIFS($N$6:$N$129,$E$6:$E$129,E195,$O$6:$O$129,O195)</f>
        <v>0</v>
      </c>
      <c r="O195" s="102" t="s">
        <v>34</v>
      </c>
    </row>
    <row r="196" spans="1:15" s="78" customFormat="1" ht="15" hidden="1" customHeight="1">
      <c r="A196" s="122"/>
      <c r="B196" s="123"/>
      <c r="C196" s="123"/>
      <c r="D196" s="124"/>
      <c r="E196" s="106"/>
      <c r="F196" s="106" t="str">
        <f t="shared" si="32"/>
        <v/>
      </c>
      <c r="G196" s="107">
        <f t="shared" si="34"/>
        <v>0</v>
      </c>
      <c r="H196" s="106"/>
      <c r="I196" s="108">
        <f t="shared" si="35"/>
        <v>0</v>
      </c>
      <c r="J196" s="108">
        <f t="shared" si="36"/>
        <v>0</v>
      </c>
      <c r="K196" s="108">
        <f t="shared" si="37"/>
        <v>0</v>
      </c>
      <c r="L196" s="108">
        <f t="shared" si="29"/>
        <v>0</v>
      </c>
      <c r="M196" s="108">
        <f t="shared" si="38"/>
        <v>0</v>
      </c>
      <c r="N196" s="108">
        <f t="shared" si="39"/>
        <v>0</v>
      </c>
      <c r="O196" s="109" t="s">
        <v>34</v>
      </c>
    </row>
    <row r="197" spans="1:15" s="78" customFormat="1" ht="15" hidden="1" customHeight="1">
      <c r="A197" s="125"/>
      <c r="B197" s="126"/>
      <c r="C197" s="126"/>
      <c r="D197" s="127"/>
      <c r="E197" s="106"/>
      <c r="F197" s="106" t="str">
        <f t="shared" si="32"/>
        <v/>
      </c>
      <c r="G197" s="107">
        <f t="shared" si="34"/>
        <v>0</v>
      </c>
      <c r="H197" s="106"/>
      <c r="I197" s="108">
        <f t="shared" si="35"/>
        <v>0</v>
      </c>
      <c r="J197" s="108">
        <f t="shared" si="36"/>
        <v>0</v>
      </c>
      <c r="K197" s="108">
        <f t="shared" si="37"/>
        <v>0</v>
      </c>
      <c r="L197" s="108">
        <f t="shared" si="29"/>
        <v>0</v>
      </c>
      <c r="M197" s="108">
        <f t="shared" si="38"/>
        <v>0</v>
      </c>
      <c r="N197" s="108">
        <f t="shared" si="39"/>
        <v>0</v>
      </c>
      <c r="O197" s="109" t="s">
        <v>34</v>
      </c>
    </row>
    <row r="198" spans="1:15" s="78" customFormat="1" ht="15" hidden="1" customHeight="1">
      <c r="A198" s="125"/>
      <c r="B198" s="126"/>
      <c r="C198" s="126"/>
      <c r="D198" s="127"/>
      <c r="E198" s="106"/>
      <c r="F198" s="106" t="str">
        <f t="shared" si="32"/>
        <v/>
      </c>
      <c r="G198" s="107">
        <f t="shared" si="34"/>
        <v>0</v>
      </c>
      <c r="H198" s="106"/>
      <c r="I198" s="108">
        <f t="shared" si="35"/>
        <v>0</v>
      </c>
      <c r="J198" s="108">
        <f t="shared" si="36"/>
        <v>0</v>
      </c>
      <c r="K198" s="108">
        <f t="shared" si="37"/>
        <v>0</v>
      </c>
      <c r="L198" s="108">
        <f t="shared" si="29"/>
        <v>0</v>
      </c>
      <c r="M198" s="108">
        <f t="shared" si="38"/>
        <v>0</v>
      </c>
      <c r="N198" s="108">
        <f t="shared" si="39"/>
        <v>0</v>
      </c>
      <c r="O198" s="109" t="s">
        <v>34</v>
      </c>
    </row>
    <row r="199" spans="1:15" s="78" customFormat="1" ht="15" hidden="1" customHeight="1">
      <c r="A199" s="125"/>
      <c r="B199" s="126"/>
      <c r="C199" s="126"/>
      <c r="D199" s="127"/>
      <c r="E199" s="106"/>
      <c r="F199" s="106" t="str">
        <f t="shared" si="32"/>
        <v/>
      </c>
      <c r="G199" s="107">
        <f t="shared" si="34"/>
        <v>0</v>
      </c>
      <c r="H199" s="106"/>
      <c r="I199" s="108">
        <f t="shared" si="35"/>
        <v>0</v>
      </c>
      <c r="J199" s="108">
        <f t="shared" si="36"/>
        <v>0</v>
      </c>
      <c r="K199" s="108">
        <f t="shared" si="37"/>
        <v>0</v>
      </c>
      <c r="L199" s="108">
        <f t="shared" si="29"/>
        <v>0</v>
      </c>
      <c r="M199" s="108">
        <f t="shared" si="38"/>
        <v>0</v>
      </c>
      <c r="N199" s="108">
        <f t="shared" si="39"/>
        <v>0</v>
      </c>
      <c r="O199" s="109" t="s">
        <v>34</v>
      </c>
    </row>
    <row r="200" spans="1:15" s="78" customFormat="1" ht="15" hidden="1" customHeight="1">
      <c r="A200" s="125"/>
      <c r="B200" s="126"/>
      <c r="C200" s="126"/>
      <c r="D200" s="127"/>
      <c r="E200" s="106"/>
      <c r="F200" s="106" t="str">
        <f t="shared" si="32"/>
        <v/>
      </c>
      <c r="G200" s="107">
        <f t="shared" si="34"/>
        <v>0</v>
      </c>
      <c r="H200" s="106"/>
      <c r="I200" s="108">
        <f t="shared" si="35"/>
        <v>0</v>
      </c>
      <c r="J200" s="108">
        <f t="shared" si="36"/>
        <v>0</v>
      </c>
      <c r="K200" s="108">
        <f t="shared" si="37"/>
        <v>0</v>
      </c>
      <c r="L200" s="108">
        <f t="shared" si="29"/>
        <v>0</v>
      </c>
      <c r="M200" s="108">
        <f t="shared" si="38"/>
        <v>0</v>
      </c>
      <c r="N200" s="108">
        <f t="shared" si="39"/>
        <v>0</v>
      </c>
      <c r="O200" s="109" t="s">
        <v>34</v>
      </c>
    </row>
    <row r="201" spans="1:15" s="78" customFormat="1" ht="15" hidden="1" customHeight="1">
      <c r="A201" s="125"/>
      <c r="B201" s="126"/>
      <c r="C201" s="126"/>
      <c r="D201" s="127"/>
      <c r="E201" s="106"/>
      <c r="F201" s="106" t="str">
        <f t="shared" si="32"/>
        <v/>
      </c>
      <c r="G201" s="107">
        <f t="shared" si="34"/>
        <v>0</v>
      </c>
      <c r="H201" s="106"/>
      <c r="I201" s="108">
        <f t="shared" si="35"/>
        <v>0</v>
      </c>
      <c r="J201" s="108">
        <f t="shared" si="36"/>
        <v>0</v>
      </c>
      <c r="K201" s="108">
        <f t="shared" si="37"/>
        <v>0</v>
      </c>
      <c r="L201" s="108">
        <f t="shared" si="29"/>
        <v>0</v>
      </c>
      <c r="M201" s="108">
        <f t="shared" si="38"/>
        <v>0</v>
      </c>
      <c r="N201" s="108">
        <f t="shared" si="39"/>
        <v>0</v>
      </c>
      <c r="O201" s="109" t="s">
        <v>34</v>
      </c>
    </row>
    <row r="202" spans="1:15" s="78" customFormat="1" ht="15" hidden="1" customHeight="1">
      <c r="A202" s="125"/>
      <c r="B202" s="126"/>
      <c r="C202" s="126"/>
      <c r="D202" s="127"/>
      <c r="E202" s="106"/>
      <c r="F202" s="106" t="str">
        <f t="shared" si="32"/>
        <v/>
      </c>
      <c r="G202" s="107">
        <f t="shared" si="34"/>
        <v>0</v>
      </c>
      <c r="H202" s="106"/>
      <c r="I202" s="108">
        <f t="shared" si="35"/>
        <v>0</v>
      </c>
      <c r="J202" s="108">
        <f t="shared" si="36"/>
        <v>0</v>
      </c>
      <c r="K202" s="108">
        <f t="shared" si="37"/>
        <v>0</v>
      </c>
      <c r="L202" s="108">
        <f t="shared" si="29"/>
        <v>0</v>
      </c>
      <c r="M202" s="108">
        <f t="shared" si="38"/>
        <v>0</v>
      </c>
      <c r="N202" s="108">
        <f t="shared" si="39"/>
        <v>0</v>
      </c>
      <c r="O202" s="109" t="s">
        <v>34</v>
      </c>
    </row>
    <row r="203" spans="1:15" s="78" customFormat="1" ht="15" hidden="1" customHeight="1">
      <c r="A203" s="125"/>
      <c r="B203" s="126"/>
      <c r="C203" s="126"/>
      <c r="D203" s="127"/>
      <c r="E203" s="106"/>
      <c r="F203" s="106" t="str">
        <f t="shared" si="32"/>
        <v/>
      </c>
      <c r="G203" s="107">
        <f t="shared" si="34"/>
        <v>0</v>
      </c>
      <c r="H203" s="106"/>
      <c r="I203" s="108">
        <f t="shared" si="35"/>
        <v>0</v>
      </c>
      <c r="J203" s="108">
        <f t="shared" si="36"/>
        <v>0</v>
      </c>
      <c r="K203" s="108">
        <f t="shared" si="37"/>
        <v>0</v>
      </c>
      <c r="L203" s="108">
        <f t="shared" si="29"/>
        <v>0</v>
      </c>
      <c r="M203" s="108">
        <f t="shared" si="38"/>
        <v>0</v>
      </c>
      <c r="N203" s="108">
        <f t="shared" si="39"/>
        <v>0</v>
      </c>
      <c r="O203" s="109" t="s">
        <v>34</v>
      </c>
    </row>
    <row r="204" spans="1:15" s="78" customFormat="1" ht="15" hidden="1" customHeight="1">
      <c r="A204" s="125"/>
      <c r="B204" s="126"/>
      <c r="C204" s="126"/>
      <c r="D204" s="127"/>
      <c r="E204" s="106"/>
      <c r="F204" s="106" t="str">
        <f t="shared" si="32"/>
        <v/>
      </c>
      <c r="G204" s="107">
        <f t="shared" si="34"/>
        <v>0</v>
      </c>
      <c r="H204" s="106"/>
      <c r="I204" s="108">
        <f t="shared" si="35"/>
        <v>0</v>
      </c>
      <c r="J204" s="108">
        <f t="shared" si="36"/>
        <v>0</v>
      </c>
      <c r="K204" s="108">
        <f t="shared" si="37"/>
        <v>0</v>
      </c>
      <c r="L204" s="108">
        <f t="shared" si="29"/>
        <v>0</v>
      </c>
      <c r="M204" s="108">
        <f t="shared" si="38"/>
        <v>0</v>
      </c>
      <c r="N204" s="108">
        <f t="shared" si="39"/>
        <v>0</v>
      </c>
      <c r="O204" s="109" t="s">
        <v>34</v>
      </c>
    </row>
    <row r="205" spans="1:15" s="78" customFormat="1" ht="15" hidden="1" customHeight="1">
      <c r="A205" s="125"/>
      <c r="B205" s="126"/>
      <c r="C205" s="126"/>
      <c r="D205" s="127"/>
      <c r="E205" s="106"/>
      <c r="F205" s="106" t="str">
        <f t="shared" si="32"/>
        <v/>
      </c>
      <c r="G205" s="107">
        <f t="shared" si="34"/>
        <v>0</v>
      </c>
      <c r="H205" s="106"/>
      <c r="I205" s="108">
        <f t="shared" si="35"/>
        <v>0</v>
      </c>
      <c r="J205" s="108">
        <f t="shared" si="36"/>
        <v>0</v>
      </c>
      <c r="K205" s="108">
        <f t="shared" si="37"/>
        <v>0</v>
      </c>
      <c r="L205" s="108">
        <f t="shared" si="29"/>
        <v>0</v>
      </c>
      <c r="M205" s="108">
        <f t="shared" si="38"/>
        <v>0</v>
      </c>
      <c r="N205" s="108">
        <f t="shared" si="39"/>
        <v>0</v>
      </c>
      <c r="O205" s="109" t="s">
        <v>34</v>
      </c>
    </row>
    <row r="206" spans="1:15" s="78" customFormat="1" ht="15" hidden="1" customHeight="1">
      <c r="A206" s="125"/>
      <c r="B206" s="126"/>
      <c r="C206" s="126"/>
      <c r="D206" s="127"/>
      <c r="E206" s="106"/>
      <c r="F206" s="106" t="str">
        <f t="shared" si="32"/>
        <v/>
      </c>
      <c r="G206" s="107">
        <f t="shared" si="34"/>
        <v>0</v>
      </c>
      <c r="H206" s="106"/>
      <c r="I206" s="108">
        <f t="shared" si="35"/>
        <v>0</v>
      </c>
      <c r="J206" s="108">
        <f t="shared" si="36"/>
        <v>0</v>
      </c>
      <c r="K206" s="108">
        <f t="shared" si="37"/>
        <v>0</v>
      </c>
      <c r="L206" s="108">
        <f t="shared" si="29"/>
        <v>0</v>
      </c>
      <c r="M206" s="108">
        <f t="shared" si="38"/>
        <v>0</v>
      </c>
      <c r="N206" s="108">
        <f t="shared" si="39"/>
        <v>0</v>
      </c>
      <c r="O206" s="109" t="s">
        <v>34</v>
      </c>
    </row>
    <row r="207" spans="1:15" s="78" customFormat="1" ht="15" hidden="1" customHeight="1">
      <c r="A207" s="125"/>
      <c r="B207" s="126"/>
      <c r="C207" s="126"/>
      <c r="D207" s="127"/>
      <c r="E207" s="106"/>
      <c r="F207" s="106" t="str">
        <f t="shared" si="32"/>
        <v/>
      </c>
      <c r="G207" s="107">
        <f t="shared" si="34"/>
        <v>0</v>
      </c>
      <c r="H207" s="106"/>
      <c r="I207" s="108">
        <f t="shared" si="35"/>
        <v>0</v>
      </c>
      <c r="J207" s="108">
        <f t="shared" si="36"/>
        <v>0</v>
      </c>
      <c r="K207" s="108">
        <f t="shared" si="37"/>
        <v>0</v>
      </c>
      <c r="L207" s="108">
        <f t="shared" si="29"/>
        <v>0</v>
      </c>
      <c r="M207" s="108">
        <f t="shared" si="38"/>
        <v>0</v>
      </c>
      <c r="N207" s="108">
        <f t="shared" si="39"/>
        <v>0</v>
      </c>
      <c r="O207" s="109" t="s">
        <v>34</v>
      </c>
    </row>
    <row r="208" spans="1:15" s="78" customFormat="1" ht="15" hidden="1" customHeight="1">
      <c r="A208" s="125"/>
      <c r="B208" s="126"/>
      <c r="C208" s="126"/>
      <c r="D208" s="127"/>
      <c r="E208" s="106"/>
      <c r="F208" s="106" t="str">
        <f t="shared" si="32"/>
        <v/>
      </c>
      <c r="G208" s="107">
        <f t="shared" si="34"/>
        <v>0</v>
      </c>
      <c r="H208" s="106"/>
      <c r="I208" s="108">
        <f t="shared" si="35"/>
        <v>0</v>
      </c>
      <c r="J208" s="108">
        <f t="shared" si="36"/>
        <v>0</v>
      </c>
      <c r="K208" s="108">
        <f t="shared" si="37"/>
        <v>0</v>
      </c>
      <c r="L208" s="108">
        <f t="shared" si="29"/>
        <v>0</v>
      </c>
      <c r="M208" s="108">
        <f t="shared" si="38"/>
        <v>0</v>
      </c>
      <c r="N208" s="108">
        <f t="shared" si="39"/>
        <v>0</v>
      </c>
      <c r="O208" s="109" t="s">
        <v>34</v>
      </c>
    </row>
    <row r="209" spans="1:15" s="78" customFormat="1" ht="20.100000000000001" customHeight="1">
      <c r="A209" s="114"/>
      <c r="B209" s="115"/>
      <c r="C209" s="115"/>
      <c r="D209" s="116"/>
      <c r="E209" s="128"/>
      <c r="F209" s="118" t="str">
        <f t="shared" si="32"/>
        <v/>
      </c>
      <c r="G209" s="119">
        <f>SUM(G195:G208)</f>
        <v>0</v>
      </c>
      <c r="H209" s="118"/>
      <c r="I209" s="129">
        <f>SUM(I195:I208)</f>
        <v>0</v>
      </c>
      <c r="J209" s="129">
        <f>SUM(J195:J208)</f>
        <v>0</v>
      </c>
      <c r="K209" s="129">
        <f>SUM(K195:K208)</f>
        <v>0</v>
      </c>
      <c r="L209" s="129">
        <f t="shared" si="29"/>
        <v>0</v>
      </c>
      <c r="M209" s="129">
        <f>SUM(M195:M208)</f>
        <v>0</v>
      </c>
      <c r="N209" s="129">
        <f>SUM(N195:N208)</f>
        <v>0</v>
      </c>
      <c r="O209" s="130"/>
    </row>
    <row r="210" spans="1:15" s="78" customFormat="1" ht="15" customHeight="1">
      <c r="A210" s="95" t="s">
        <v>35</v>
      </c>
      <c r="B210" s="96"/>
      <c r="C210" s="96"/>
      <c r="D210" s="97"/>
      <c r="E210" s="98"/>
      <c r="F210" s="98" t="str">
        <f t="shared" si="32"/>
        <v/>
      </c>
      <c r="G210" s="99">
        <f t="shared" ref="G210:G219" si="40">COUNTIFS($E$6:$E$129,E210,$O$6:$O$129,O210)</f>
        <v>0</v>
      </c>
      <c r="H210" s="100"/>
      <c r="I210" s="101">
        <f t="shared" ref="I210:I219" si="41">SUMIFS($I$6:$I$129,$E$6:$E$129,E210,$O$6:$O$129,O210)</f>
        <v>0</v>
      </c>
      <c r="J210" s="101">
        <f t="shared" ref="J210:J219" si="42">SUMIFS($J$6:$J$129,$E$6:$E$129,E210,$O$6:$O$129,O210)</f>
        <v>0</v>
      </c>
      <c r="K210" s="101">
        <f t="shared" ref="K210:K219" si="43">SUMIFS($K$6:$K$129,$E$6:$E$129,E210,$O$6:$O$129,O210)</f>
        <v>0</v>
      </c>
      <c r="L210" s="101">
        <f t="shared" si="29"/>
        <v>0</v>
      </c>
      <c r="M210" s="101">
        <f t="shared" ref="M210:M219" si="44">SUMIFS($M$6:$M$129,$E$6:$E$129,E210,$O$6:$O$129,O210)</f>
        <v>0</v>
      </c>
      <c r="N210" s="101">
        <f t="shared" ref="N210:N219" si="45">SUMIFS($N$6:$N$129,$E$6:$E$129,E210,$O$6:$O$129,O210)</f>
        <v>0</v>
      </c>
      <c r="O210" s="102" t="s">
        <v>58</v>
      </c>
    </row>
    <row r="211" spans="1:15" s="78" customFormat="1" ht="15" hidden="1" customHeight="1">
      <c r="A211" s="122"/>
      <c r="B211" s="123"/>
      <c r="C211" s="123"/>
      <c r="D211" s="124"/>
      <c r="E211" s="106"/>
      <c r="F211" s="106" t="str">
        <f t="shared" si="32"/>
        <v/>
      </c>
      <c r="G211" s="107">
        <f t="shared" si="40"/>
        <v>0</v>
      </c>
      <c r="H211" s="106"/>
      <c r="I211" s="108">
        <f t="shared" si="41"/>
        <v>0</v>
      </c>
      <c r="J211" s="108">
        <f t="shared" si="42"/>
        <v>0</v>
      </c>
      <c r="K211" s="108">
        <f t="shared" si="43"/>
        <v>0</v>
      </c>
      <c r="L211" s="108">
        <f t="shared" si="29"/>
        <v>0</v>
      </c>
      <c r="M211" s="108">
        <f t="shared" si="44"/>
        <v>0</v>
      </c>
      <c r="N211" s="108">
        <f t="shared" si="45"/>
        <v>0</v>
      </c>
      <c r="O211" s="109" t="s">
        <v>58</v>
      </c>
    </row>
    <row r="212" spans="1:15" s="78" customFormat="1" ht="15" hidden="1" customHeight="1">
      <c r="A212" s="125"/>
      <c r="B212" s="126"/>
      <c r="C212" s="126"/>
      <c r="D212" s="127"/>
      <c r="E212" s="106"/>
      <c r="F212" s="106" t="str">
        <f t="shared" si="32"/>
        <v/>
      </c>
      <c r="G212" s="107">
        <f t="shared" si="40"/>
        <v>0</v>
      </c>
      <c r="H212" s="106"/>
      <c r="I212" s="108">
        <f t="shared" si="41"/>
        <v>0</v>
      </c>
      <c r="J212" s="108">
        <f t="shared" si="42"/>
        <v>0</v>
      </c>
      <c r="K212" s="108">
        <f t="shared" si="43"/>
        <v>0</v>
      </c>
      <c r="L212" s="108">
        <f t="shared" si="29"/>
        <v>0</v>
      </c>
      <c r="M212" s="108">
        <f t="shared" si="44"/>
        <v>0</v>
      </c>
      <c r="N212" s="108">
        <f t="shared" si="45"/>
        <v>0</v>
      </c>
      <c r="O212" s="109" t="s">
        <v>58</v>
      </c>
    </row>
    <row r="213" spans="1:15" s="78" customFormat="1" ht="15" hidden="1" customHeight="1">
      <c r="A213" s="125"/>
      <c r="B213" s="126"/>
      <c r="C213" s="126"/>
      <c r="D213" s="127"/>
      <c r="E213" s="106"/>
      <c r="F213" s="106" t="str">
        <f t="shared" si="32"/>
        <v/>
      </c>
      <c r="G213" s="107">
        <f t="shared" si="40"/>
        <v>0</v>
      </c>
      <c r="H213" s="106"/>
      <c r="I213" s="108">
        <f t="shared" si="41"/>
        <v>0</v>
      </c>
      <c r="J213" s="108">
        <f t="shared" si="42"/>
        <v>0</v>
      </c>
      <c r="K213" s="108">
        <f t="shared" si="43"/>
        <v>0</v>
      </c>
      <c r="L213" s="108">
        <f t="shared" si="29"/>
        <v>0</v>
      </c>
      <c r="M213" s="108">
        <f t="shared" si="44"/>
        <v>0</v>
      </c>
      <c r="N213" s="108">
        <f t="shared" si="45"/>
        <v>0</v>
      </c>
      <c r="O213" s="109" t="s">
        <v>58</v>
      </c>
    </row>
    <row r="214" spans="1:15" s="78" customFormat="1" ht="15" hidden="1" customHeight="1">
      <c r="A214" s="125"/>
      <c r="B214" s="126"/>
      <c r="C214" s="126"/>
      <c r="D214" s="127"/>
      <c r="E214" s="106"/>
      <c r="F214" s="106" t="str">
        <f t="shared" si="32"/>
        <v/>
      </c>
      <c r="G214" s="107">
        <f t="shared" si="40"/>
        <v>0</v>
      </c>
      <c r="H214" s="106"/>
      <c r="I214" s="108">
        <f t="shared" si="41"/>
        <v>0</v>
      </c>
      <c r="J214" s="108">
        <f t="shared" si="42"/>
        <v>0</v>
      </c>
      <c r="K214" s="108">
        <f t="shared" si="43"/>
        <v>0</v>
      </c>
      <c r="L214" s="108">
        <f t="shared" si="29"/>
        <v>0</v>
      </c>
      <c r="M214" s="108">
        <f t="shared" si="44"/>
        <v>0</v>
      </c>
      <c r="N214" s="108">
        <f t="shared" si="45"/>
        <v>0</v>
      </c>
      <c r="O214" s="109" t="s">
        <v>58</v>
      </c>
    </row>
    <row r="215" spans="1:15" s="78" customFormat="1" ht="15" hidden="1" customHeight="1">
      <c r="A215" s="125"/>
      <c r="B215" s="126"/>
      <c r="C215" s="126"/>
      <c r="D215" s="127"/>
      <c r="E215" s="106"/>
      <c r="F215" s="106" t="str">
        <f t="shared" si="32"/>
        <v/>
      </c>
      <c r="G215" s="107">
        <f t="shared" si="40"/>
        <v>0</v>
      </c>
      <c r="H215" s="106"/>
      <c r="I215" s="108">
        <f t="shared" si="41"/>
        <v>0</v>
      </c>
      <c r="J215" s="108">
        <f t="shared" si="42"/>
        <v>0</v>
      </c>
      <c r="K215" s="108">
        <f t="shared" si="43"/>
        <v>0</v>
      </c>
      <c r="L215" s="108">
        <f t="shared" si="29"/>
        <v>0</v>
      </c>
      <c r="M215" s="108">
        <f t="shared" si="44"/>
        <v>0</v>
      </c>
      <c r="N215" s="108">
        <f t="shared" si="45"/>
        <v>0</v>
      </c>
      <c r="O215" s="109" t="s">
        <v>58</v>
      </c>
    </row>
    <row r="216" spans="1:15" s="78" customFormat="1" ht="15" hidden="1" customHeight="1">
      <c r="A216" s="125"/>
      <c r="B216" s="126"/>
      <c r="C216" s="126"/>
      <c r="D216" s="127"/>
      <c r="E216" s="106"/>
      <c r="F216" s="106" t="str">
        <f t="shared" si="32"/>
        <v/>
      </c>
      <c r="G216" s="107">
        <f t="shared" si="40"/>
        <v>0</v>
      </c>
      <c r="H216" s="106"/>
      <c r="I216" s="108">
        <f t="shared" si="41"/>
        <v>0</v>
      </c>
      <c r="J216" s="108">
        <f t="shared" si="42"/>
        <v>0</v>
      </c>
      <c r="K216" s="108">
        <f t="shared" si="43"/>
        <v>0</v>
      </c>
      <c r="L216" s="108">
        <f t="shared" si="29"/>
        <v>0</v>
      </c>
      <c r="M216" s="108">
        <f t="shared" si="44"/>
        <v>0</v>
      </c>
      <c r="N216" s="108">
        <f t="shared" si="45"/>
        <v>0</v>
      </c>
      <c r="O216" s="109" t="s">
        <v>58</v>
      </c>
    </row>
    <row r="217" spans="1:15" s="78" customFormat="1" ht="15" hidden="1" customHeight="1">
      <c r="A217" s="125"/>
      <c r="B217" s="126"/>
      <c r="C217" s="126"/>
      <c r="D217" s="127"/>
      <c r="E217" s="106"/>
      <c r="F217" s="106" t="str">
        <f t="shared" si="32"/>
        <v/>
      </c>
      <c r="G217" s="107">
        <f t="shared" si="40"/>
        <v>0</v>
      </c>
      <c r="H217" s="106"/>
      <c r="I217" s="108">
        <f t="shared" si="41"/>
        <v>0</v>
      </c>
      <c r="J217" s="108">
        <f t="shared" si="42"/>
        <v>0</v>
      </c>
      <c r="K217" s="108">
        <f t="shared" si="43"/>
        <v>0</v>
      </c>
      <c r="L217" s="108">
        <f t="shared" si="29"/>
        <v>0</v>
      </c>
      <c r="M217" s="108">
        <f t="shared" si="44"/>
        <v>0</v>
      </c>
      <c r="N217" s="108">
        <f t="shared" si="45"/>
        <v>0</v>
      </c>
      <c r="O217" s="109" t="s">
        <v>58</v>
      </c>
    </row>
    <row r="218" spans="1:15" s="78" customFormat="1" ht="15" hidden="1" customHeight="1">
      <c r="A218" s="125"/>
      <c r="B218" s="126"/>
      <c r="C218" s="126"/>
      <c r="D218" s="127"/>
      <c r="E218" s="106"/>
      <c r="F218" s="106" t="str">
        <f t="shared" si="32"/>
        <v/>
      </c>
      <c r="G218" s="107">
        <f t="shared" si="40"/>
        <v>0</v>
      </c>
      <c r="H218" s="106"/>
      <c r="I218" s="108">
        <f t="shared" si="41"/>
        <v>0</v>
      </c>
      <c r="J218" s="108">
        <f t="shared" si="42"/>
        <v>0</v>
      </c>
      <c r="K218" s="108">
        <f t="shared" si="43"/>
        <v>0</v>
      </c>
      <c r="L218" s="108">
        <f t="shared" si="29"/>
        <v>0</v>
      </c>
      <c r="M218" s="108">
        <f t="shared" si="44"/>
        <v>0</v>
      </c>
      <c r="N218" s="108">
        <f t="shared" si="45"/>
        <v>0</v>
      </c>
      <c r="O218" s="109" t="s">
        <v>58</v>
      </c>
    </row>
    <row r="219" spans="1:15" s="78" customFormat="1" ht="15" hidden="1" customHeight="1">
      <c r="A219" s="131"/>
      <c r="B219" s="132"/>
      <c r="C219" s="132"/>
      <c r="D219" s="133"/>
      <c r="E219" s="110"/>
      <c r="F219" s="110" t="str">
        <f t="shared" si="32"/>
        <v/>
      </c>
      <c r="G219" s="111">
        <f t="shared" si="40"/>
        <v>0</v>
      </c>
      <c r="H219" s="110"/>
      <c r="I219" s="112">
        <f t="shared" si="41"/>
        <v>0</v>
      </c>
      <c r="J219" s="112">
        <f t="shared" si="42"/>
        <v>0</v>
      </c>
      <c r="K219" s="112">
        <f t="shared" si="43"/>
        <v>0</v>
      </c>
      <c r="L219" s="112">
        <f t="shared" si="29"/>
        <v>0</v>
      </c>
      <c r="M219" s="112">
        <f t="shared" si="44"/>
        <v>0</v>
      </c>
      <c r="N219" s="112">
        <f t="shared" si="45"/>
        <v>0</v>
      </c>
      <c r="O219" s="113" t="s">
        <v>58</v>
      </c>
    </row>
    <row r="220" spans="1:15" s="78" customFormat="1" ht="20.100000000000001" customHeight="1">
      <c r="A220" s="114"/>
      <c r="B220" s="115"/>
      <c r="C220" s="115"/>
      <c r="D220" s="116"/>
      <c r="E220" s="128"/>
      <c r="F220" s="118" t="str">
        <f t="shared" si="32"/>
        <v/>
      </c>
      <c r="G220" s="119">
        <f>SUM(G210:G219)</f>
        <v>0</v>
      </c>
      <c r="H220" s="118"/>
      <c r="I220" s="129">
        <f t="shared" ref="I220:N220" si="46">SUM(I210:I219)</f>
        <v>0</v>
      </c>
      <c r="J220" s="129">
        <f t="shared" si="46"/>
        <v>0</v>
      </c>
      <c r="K220" s="129">
        <f t="shared" si="46"/>
        <v>0</v>
      </c>
      <c r="L220" s="129">
        <f t="shared" si="29"/>
        <v>0</v>
      </c>
      <c r="M220" s="129">
        <f t="shared" si="46"/>
        <v>0</v>
      </c>
      <c r="N220" s="129">
        <f t="shared" si="46"/>
        <v>0</v>
      </c>
      <c r="O220" s="130"/>
    </row>
    <row r="221" spans="1:15" s="78" customFormat="1" ht="15" customHeight="1">
      <c r="A221" s="95" t="s">
        <v>36</v>
      </c>
      <c r="B221" s="96"/>
      <c r="C221" s="96"/>
      <c r="D221" s="97"/>
      <c r="E221" s="98"/>
      <c r="F221" s="98" t="str">
        <f t="shared" si="32"/>
        <v/>
      </c>
      <c r="G221" s="99">
        <f t="shared" ref="G221:G232" si="47">COUNTIFS($E$6:$E$129,E221,$O$6:$O$129,O221)</f>
        <v>0</v>
      </c>
      <c r="H221" s="100"/>
      <c r="I221" s="101">
        <f t="shared" ref="I221:I232" si="48">SUMIFS($I$6:$I$129,$E$6:$E$129,E221,$O$6:$O$129,O221)</f>
        <v>0</v>
      </c>
      <c r="J221" s="101">
        <f t="shared" ref="J221:J232" si="49">SUMIFS($J$6:$J$129,$E$6:$E$129,E221,$O$6:$O$129,O221)</f>
        <v>0</v>
      </c>
      <c r="K221" s="101">
        <f t="shared" ref="K221:K232" si="50">SUMIFS($K$6:$K$129,$E$6:$E$129,E221,$O$6:$O$129,O221)</f>
        <v>0</v>
      </c>
      <c r="L221" s="101">
        <f t="shared" si="29"/>
        <v>0</v>
      </c>
      <c r="M221" s="101">
        <f t="shared" ref="M221:M232" si="51">SUMIFS($M$6:$M$129,$E$6:$E$129,E221,$O$6:$O$129,O221)</f>
        <v>0</v>
      </c>
      <c r="N221" s="101">
        <f t="shared" ref="N221:N232" si="52">SUMIFS($N$6:$N$129,$E$6:$E$129,E221,$O$6:$O$129,O221)</f>
        <v>0</v>
      </c>
      <c r="O221" s="102" t="s">
        <v>59</v>
      </c>
    </row>
    <row r="222" spans="1:15" s="78" customFormat="1" ht="15" hidden="1" customHeight="1">
      <c r="A222" s="122"/>
      <c r="B222" s="123"/>
      <c r="C222" s="123"/>
      <c r="D222" s="124"/>
      <c r="E222" s="106"/>
      <c r="F222" s="106" t="str">
        <f t="shared" si="32"/>
        <v/>
      </c>
      <c r="G222" s="107">
        <f t="shared" si="47"/>
        <v>0</v>
      </c>
      <c r="H222" s="106"/>
      <c r="I222" s="108">
        <f t="shared" si="48"/>
        <v>0</v>
      </c>
      <c r="J222" s="108">
        <f t="shared" si="49"/>
        <v>0</v>
      </c>
      <c r="K222" s="108">
        <f t="shared" si="50"/>
        <v>0</v>
      </c>
      <c r="L222" s="108">
        <f t="shared" si="29"/>
        <v>0</v>
      </c>
      <c r="M222" s="108">
        <f t="shared" si="51"/>
        <v>0</v>
      </c>
      <c r="N222" s="108">
        <f t="shared" si="52"/>
        <v>0</v>
      </c>
      <c r="O222" s="109" t="s">
        <v>59</v>
      </c>
    </row>
    <row r="223" spans="1:15" s="78" customFormat="1" ht="15" hidden="1" customHeight="1">
      <c r="A223" s="125"/>
      <c r="B223" s="126"/>
      <c r="C223" s="126"/>
      <c r="D223" s="127"/>
      <c r="E223" s="106"/>
      <c r="F223" s="106" t="str">
        <f t="shared" si="32"/>
        <v/>
      </c>
      <c r="G223" s="107">
        <f t="shared" si="47"/>
        <v>0</v>
      </c>
      <c r="H223" s="106"/>
      <c r="I223" s="108">
        <f t="shared" si="48"/>
        <v>0</v>
      </c>
      <c r="J223" s="108">
        <f t="shared" si="49"/>
        <v>0</v>
      </c>
      <c r="K223" s="108">
        <f t="shared" si="50"/>
        <v>0</v>
      </c>
      <c r="L223" s="108">
        <f t="shared" si="29"/>
        <v>0</v>
      </c>
      <c r="M223" s="108">
        <f t="shared" si="51"/>
        <v>0</v>
      </c>
      <c r="N223" s="108">
        <f t="shared" si="52"/>
        <v>0</v>
      </c>
      <c r="O223" s="109" t="s">
        <v>59</v>
      </c>
    </row>
    <row r="224" spans="1:15" s="78" customFormat="1" ht="15" hidden="1" customHeight="1">
      <c r="A224" s="125"/>
      <c r="B224" s="126"/>
      <c r="C224" s="126"/>
      <c r="D224" s="127"/>
      <c r="E224" s="106"/>
      <c r="F224" s="106" t="str">
        <f t="shared" si="32"/>
        <v/>
      </c>
      <c r="G224" s="107">
        <f t="shared" si="47"/>
        <v>0</v>
      </c>
      <c r="H224" s="106"/>
      <c r="I224" s="108">
        <f t="shared" si="48"/>
        <v>0</v>
      </c>
      <c r="J224" s="108">
        <f t="shared" si="49"/>
        <v>0</v>
      </c>
      <c r="K224" s="108">
        <f t="shared" si="50"/>
        <v>0</v>
      </c>
      <c r="L224" s="108">
        <f t="shared" si="29"/>
        <v>0</v>
      </c>
      <c r="M224" s="108">
        <f t="shared" si="51"/>
        <v>0</v>
      </c>
      <c r="N224" s="108">
        <f t="shared" si="52"/>
        <v>0</v>
      </c>
      <c r="O224" s="109" t="s">
        <v>59</v>
      </c>
    </row>
    <row r="225" spans="1:15" s="78" customFormat="1" ht="15" hidden="1" customHeight="1">
      <c r="A225" s="125"/>
      <c r="B225" s="126"/>
      <c r="C225" s="126"/>
      <c r="D225" s="127"/>
      <c r="E225" s="106"/>
      <c r="F225" s="106" t="str">
        <f t="shared" si="32"/>
        <v/>
      </c>
      <c r="G225" s="107">
        <f t="shared" si="47"/>
        <v>0</v>
      </c>
      <c r="H225" s="106"/>
      <c r="I225" s="108">
        <f t="shared" si="48"/>
        <v>0</v>
      </c>
      <c r="J225" s="108">
        <f t="shared" si="49"/>
        <v>0</v>
      </c>
      <c r="K225" s="108">
        <f t="shared" si="50"/>
        <v>0</v>
      </c>
      <c r="L225" s="108">
        <f t="shared" si="29"/>
        <v>0</v>
      </c>
      <c r="M225" s="108">
        <f t="shared" si="51"/>
        <v>0</v>
      </c>
      <c r="N225" s="108">
        <f t="shared" si="52"/>
        <v>0</v>
      </c>
      <c r="O225" s="109" t="s">
        <v>59</v>
      </c>
    </row>
    <row r="226" spans="1:15" s="78" customFormat="1" ht="15" hidden="1" customHeight="1">
      <c r="A226" s="125"/>
      <c r="B226" s="126"/>
      <c r="C226" s="126"/>
      <c r="D226" s="127"/>
      <c r="E226" s="106"/>
      <c r="F226" s="106" t="str">
        <f t="shared" si="32"/>
        <v/>
      </c>
      <c r="G226" s="107">
        <f t="shared" si="47"/>
        <v>0</v>
      </c>
      <c r="H226" s="106"/>
      <c r="I226" s="108">
        <f t="shared" si="48"/>
        <v>0</v>
      </c>
      <c r="J226" s="108">
        <f t="shared" si="49"/>
        <v>0</v>
      </c>
      <c r="K226" s="108">
        <f t="shared" si="50"/>
        <v>0</v>
      </c>
      <c r="L226" s="108">
        <f t="shared" si="29"/>
        <v>0</v>
      </c>
      <c r="M226" s="108">
        <f t="shared" si="51"/>
        <v>0</v>
      </c>
      <c r="N226" s="108">
        <f t="shared" si="52"/>
        <v>0</v>
      </c>
      <c r="O226" s="109" t="s">
        <v>59</v>
      </c>
    </row>
    <row r="227" spans="1:15" s="78" customFormat="1" ht="15" hidden="1" customHeight="1">
      <c r="A227" s="125"/>
      <c r="B227" s="126"/>
      <c r="C227" s="126"/>
      <c r="D227" s="127"/>
      <c r="E227" s="106"/>
      <c r="F227" s="106" t="str">
        <f t="shared" si="32"/>
        <v/>
      </c>
      <c r="G227" s="107">
        <f t="shared" si="47"/>
        <v>0</v>
      </c>
      <c r="H227" s="106"/>
      <c r="I227" s="108">
        <f t="shared" si="48"/>
        <v>0</v>
      </c>
      <c r="J227" s="108">
        <f t="shared" si="49"/>
        <v>0</v>
      </c>
      <c r="K227" s="108">
        <f t="shared" si="50"/>
        <v>0</v>
      </c>
      <c r="L227" s="108">
        <f t="shared" si="29"/>
        <v>0</v>
      </c>
      <c r="M227" s="108">
        <f t="shared" si="51"/>
        <v>0</v>
      </c>
      <c r="N227" s="108">
        <f t="shared" si="52"/>
        <v>0</v>
      </c>
      <c r="O227" s="109" t="s">
        <v>59</v>
      </c>
    </row>
    <row r="228" spans="1:15" s="78" customFormat="1" ht="15" hidden="1" customHeight="1">
      <c r="A228" s="125"/>
      <c r="B228" s="126"/>
      <c r="C228" s="126"/>
      <c r="D228" s="127"/>
      <c r="E228" s="106"/>
      <c r="F228" s="106" t="str">
        <f t="shared" si="32"/>
        <v/>
      </c>
      <c r="G228" s="107">
        <f t="shared" si="47"/>
        <v>0</v>
      </c>
      <c r="H228" s="106"/>
      <c r="I228" s="108">
        <f t="shared" si="48"/>
        <v>0</v>
      </c>
      <c r="J228" s="108">
        <f t="shared" si="49"/>
        <v>0</v>
      </c>
      <c r="K228" s="108">
        <f t="shared" si="50"/>
        <v>0</v>
      </c>
      <c r="L228" s="108">
        <f t="shared" si="29"/>
        <v>0</v>
      </c>
      <c r="M228" s="108">
        <f t="shared" si="51"/>
        <v>0</v>
      </c>
      <c r="N228" s="108">
        <f t="shared" si="52"/>
        <v>0</v>
      </c>
      <c r="O228" s="109" t="s">
        <v>59</v>
      </c>
    </row>
    <row r="229" spans="1:15" s="78" customFormat="1" ht="15" hidden="1" customHeight="1">
      <c r="A229" s="125"/>
      <c r="B229" s="126"/>
      <c r="C229" s="126"/>
      <c r="D229" s="127"/>
      <c r="E229" s="106"/>
      <c r="F229" s="106" t="str">
        <f t="shared" si="32"/>
        <v/>
      </c>
      <c r="G229" s="107">
        <f t="shared" si="47"/>
        <v>0</v>
      </c>
      <c r="H229" s="106"/>
      <c r="I229" s="108">
        <f t="shared" si="48"/>
        <v>0</v>
      </c>
      <c r="J229" s="108">
        <f t="shared" si="49"/>
        <v>0</v>
      </c>
      <c r="K229" s="108">
        <f t="shared" si="50"/>
        <v>0</v>
      </c>
      <c r="L229" s="108">
        <f t="shared" si="29"/>
        <v>0</v>
      </c>
      <c r="M229" s="108">
        <f t="shared" si="51"/>
        <v>0</v>
      </c>
      <c r="N229" s="108">
        <f t="shared" si="52"/>
        <v>0</v>
      </c>
      <c r="O229" s="109" t="s">
        <v>59</v>
      </c>
    </row>
    <row r="230" spans="1:15" s="78" customFormat="1" ht="15" hidden="1" customHeight="1">
      <c r="A230" s="125"/>
      <c r="B230" s="126"/>
      <c r="C230" s="126"/>
      <c r="D230" s="127"/>
      <c r="E230" s="106"/>
      <c r="F230" s="106" t="str">
        <f t="shared" si="32"/>
        <v/>
      </c>
      <c r="G230" s="107">
        <f t="shared" si="47"/>
        <v>0</v>
      </c>
      <c r="H230" s="106"/>
      <c r="I230" s="108">
        <f t="shared" si="48"/>
        <v>0</v>
      </c>
      <c r="J230" s="108">
        <f t="shared" si="49"/>
        <v>0</v>
      </c>
      <c r="K230" s="108">
        <f t="shared" si="50"/>
        <v>0</v>
      </c>
      <c r="L230" s="108">
        <f t="shared" si="29"/>
        <v>0</v>
      </c>
      <c r="M230" s="108">
        <f t="shared" si="51"/>
        <v>0</v>
      </c>
      <c r="N230" s="108">
        <f t="shared" si="52"/>
        <v>0</v>
      </c>
      <c r="O230" s="109" t="s">
        <v>59</v>
      </c>
    </row>
    <row r="231" spans="1:15" s="78" customFormat="1" ht="15" hidden="1" customHeight="1">
      <c r="A231" s="125"/>
      <c r="B231" s="126"/>
      <c r="C231" s="126"/>
      <c r="D231" s="127"/>
      <c r="E231" s="106"/>
      <c r="F231" s="106" t="str">
        <f t="shared" si="32"/>
        <v/>
      </c>
      <c r="G231" s="107">
        <f t="shared" si="47"/>
        <v>0</v>
      </c>
      <c r="H231" s="106"/>
      <c r="I231" s="108">
        <f t="shared" si="48"/>
        <v>0</v>
      </c>
      <c r="J231" s="108">
        <f t="shared" si="49"/>
        <v>0</v>
      </c>
      <c r="K231" s="108">
        <f t="shared" si="50"/>
        <v>0</v>
      </c>
      <c r="L231" s="108">
        <f t="shared" si="29"/>
        <v>0</v>
      </c>
      <c r="M231" s="108">
        <f t="shared" si="51"/>
        <v>0</v>
      </c>
      <c r="N231" s="108">
        <f t="shared" si="52"/>
        <v>0</v>
      </c>
      <c r="O231" s="109" t="s">
        <v>59</v>
      </c>
    </row>
    <row r="232" spans="1:15" s="78" customFormat="1" ht="15" hidden="1" customHeight="1">
      <c r="A232" s="131"/>
      <c r="B232" s="132"/>
      <c r="C232" s="132"/>
      <c r="D232" s="133"/>
      <c r="E232" s="110"/>
      <c r="F232" s="110" t="str">
        <f t="shared" si="32"/>
        <v/>
      </c>
      <c r="G232" s="111">
        <f t="shared" si="47"/>
        <v>0</v>
      </c>
      <c r="H232" s="110"/>
      <c r="I232" s="112">
        <f t="shared" si="48"/>
        <v>0</v>
      </c>
      <c r="J232" s="112">
        <f t="shared" si="49"/>
        <v>0</v>
      </c>
      <c r="K232" s="112">
        <f t="shared" si="50"/>
        <v>0</v>
      </c>
      <c r="L232" s="112">
        <f t="shared" si="29"/>
        <v>0</v>
      </c>
      <c r="M232" s="112">
        <f t="shared" si="51"/>
        <v>0</v>
      </c>
      <c r="N232" s="112">
        <f t="shared" si="52"/>
        <v>0</v>
      </c>
      <c r="O232" s="113" t="s">
        <v>59</v>
      </c>
    </row>
    <row r="233" spans="1:15" s="78" customFormat="1" ht="20.100000000000001" customHeight="1">
      <c r="A233" s="114"/>
      <c r="B233" s="115"/>
      <c r="C233" s="115"/>
      <c r="D233" s="116"/>
      <c r="E233" s="128"/>
      <c r="F233" s="118" t="str">
        <f t="shared" si="32"/>
        <v/>
      </c>
      <c r="G233" s="119">
        <f>SUM(G221:G232)</f>
        <v>0</v>
      </c>
      <c r="H233" s="118"/>
      <c r="I233" s="129">
        <f t="shared" ref="I233:N233" si="53">SUM(I221:I232)</f>
        <v>0</v>
      </c>
      <c r="J233" s="129">
        <f t="shared" si="53"/>
        <v>0</v>
      </c>
      <c r="K233" s="129">
        <f t="shared" si="53"/>
        <v>0</v>
      </c>
      <c r="L233" s="129">
        <f t="shared" si="29"/>
        <v>0</v>
      </c>
      <c r="M233" s="129">
        <f t="shared" si="53"/>
        <v>0</v>
      </c>
      <c r="N233" s="129">
        <f t="shared" si="53"/>
        <v>0</v>
      </c>
      <c r="O233" s="130"/>
    </row>
    <row r="234" spans="1:15" s="78" customFormat="1" ht="15" customHeight="1">
      <c r="A234" s="95" t="s">
        <v>37</v>
      </c>
      <c r="B234" s="96"/>
      <c r="C234" s="96"/>
      <c r="D234" s="97"/>
      <c r="E234" s="98"/>
      <c r="F234" s="98" t="str">
        <f t="shared" si="32"/>
        <v/>
      </c>
      <c r="G234" s="99">
        <f t="shared" ref="G234:G245" si="54">COUNTIFS($E$6:$E$129,E234,$O$6:$O$129,O234)</f>
        <v>0</v>
      </c>
      <c r="H234" s="100"/>
      <c r="I234" s="101">
        <f t="shared" ref="I234:I245" si="55">SUMIFS($I$6:$I$129,$E$6:$E$129,E234,$O$6:$O$129,O234)</f>
        <v>0</v>
      </c>
      <c r="J234" s="101">
        <f t="shared" ref="J234:J245" si="56">SUMIFS($J$6:$J$129,$E$6:$E$129,E234,$O$6:$O$129,O234)</f>
        <v>0</v>
      </c>
      <c r="K234" s="101">
        <f t="shared" ref="K234:K245" si="57">SUMIFS($K$6:$K$129,$E$6:$E$129,E234,$O$6:$O$129,O234)</f>
        <v>0</v>
      </c>
      <c r="L234" s="101">
        <f t="shared" si="29"/>
        <v>0</v>
      </c>
      <c r="M234" s="101">
        <f t="shared" ref="M234:M245" si="58">SUMIFS($M$6:$M$129,$E$6:$E$129,E234,$O$6:$O$129,O234)</f>
        <v>0</v>
      </c>
      <c r="N234" s="101">
        <f t="shared" ref="N234:N245" si="59">SUMIFS($N$6:$N$129,$E$6:$E$129,E234,$O$6:$O$129,O234)</f>
        <v>0</v>
      </c>
      <c r="O234" s="134" t="s">
        <v>60</v>
      </c>
    </row>
    <row r="235" spans="1:15" s="78" customFormat="1" ht="15" hidden="1" customHeight="1">
      <c r="A235" s="122"/>
      <c r="B235" s="123"/>
      <c r="C235" s="123"/>
      <c r="D235" s="124"/>
      <c r="E235" s="106"/>
      <c r="F235" s="106" t="str">
        <f t="shared" si="32"/>
        <v/>
      </c>
      <c r="G235" s="107">
        <f t="shared" si="54"/>
        <v>0</v>
      </c>
      <c r="H235" s="106"/>
      <c r="I235" s="108">
        <f t="shared" si="55"/>
        <v>0</v>
      </c>
      <c r="J235" s="108">
        <f t="shared" si="56"/>
        <v>0</v>
      </c>
      <c r="K235" s="108">
        <f t="shared" si="57"/>
        <v>0</v>
      </c>
      <c r="L235" s="108">
        <f t="shared" si="29"/>
        <v>0</v>
      </c>
      <c r="M235" s="108">
        <f t="shared" si="58"/>
        <v>0</v>
      </c>
      <c r="N235" s="108">
        <f t="shared" si="59"/>
        <v>0</v>
      </c>
      <c r="O235" s="109" t="s">
        <v>60</v>
      </c>
    </row>
    <row r="236" spans="1:15" s="78" customFormat="1" ht="15" hidden="1" customHeight="1">
      <c r="A236" s="125"/>
      <c r="B236" s="126"/>
      <c r="C236" s="126"/>
      <c r="D236" s="127"/>
      <c r="E236" s="135"/>
      <c r="F236" s="106" t="str">
        <f t="shared" si="32"/>
        <v/>
      </c>
      <c r="G236" s="107">
        <f t="shared" si="54"/>
        <v>0</v>
      </c>
      <c r="H236" s="106"/>
      <c r="I236" s="108">
        <f t="shared" si="55"/>
        <v>0</v>
      </c>
      <c r="J236" s="108">
        <f t="shared" si="56"/>
        <v>0</v>
      </c>
      <c r="K236" s="108">
        <f t="shared" si="57"/>
        <v>0</v>
      </c>
      <c r="L236" s="108">
        <f t="shared" si="29"/>
        <v>0</v>
      </c>
      <c r="M236" s="108">
        <f t="shared" si="58"/>
        <v>0</v>
      </c>
      <c r="N236" s="108">
        <f t="shared" si="59"/>
        <v>0</v>
      </c>
      <c r="O236" s="109" t="s">
        <v>60</v>
      </c>
    </row>
    <row r="237" spans="1:15" s="78" customFormat="1" ht="15" hidden="1" customHeight="1">
      <c r="A237" s="125"/>
      <c r="B237" s="126"/>
      <c r="C237" s="126"/>
      <c r="D237" s="127"/>
      <c r="E237" s="135"/>
      <c r="F237" s="106" t="str">
        <f t="shared" si="32"/>
        <v/>
      </c>
      <c r="G237" s="107">
        <f t="shared" si="54"/>
        <v>0</v>
      </c>
      <c r="H237" s="106"/>
      <c r="I237" s="108">
        <f t="shared" si="55"/>
        <v>0</v>
      </c>
      <c r="J237" s="108">
        <f t="shared" si="56"/>
        <v>0</v>
      </c>
      <c r="K237" s="108">
        <f t="shared" si="57"/>
        <v>0</v>
      </c>
      <c r="L237" s="108">
        <f t="shared" si="29"/>
        <v>0</v>
      </c>
      <c r="M237" s="108">
        <f t="shared" si="58"/>
        <v>0</v>
      </c>
      <c r="N237" s="108">
        <f t="shared" si="59"/>
        <v>0</v>
      </c>
      <c r="O237" s="109" t="s">
        <v>60</v>
      </c>
    </row>
    <row r="238" spans="1:15" s="78" customFormat="1" ht="15" hidden="1" customHeight="1">
      <c r="A238" s="125"/>
      <c r="B238" s="126"/>
      <c r="C238" s="126"/>
      <c r="D238" s="127"/>
      <c r="E238" s="135"/>
      <c r="F238" s="106" t="str">
        <f t="shared" si="32"/>
        <v/>
      </c>
      <c r="G238" s="107">
        <f t="shared" si="54"/>
        <v>0</v>
      </c>
      <c r="H238" s="106"/>
      <c r="I238" s="108">
        <f t="shared" si="55"/>
        <v>0</v>
      </c>
      <c r="J238" s="108">
        <f t="shared" si="56"/>
        <v>0</v>
      </c>
      <c r="K238" s="108">
        <f t="shared" si="57"/>
        <v>0</v>
      </c>
      <c r="L238" s="108">
        <f t="shared" si="29"/>
        <v>0</v>
      </c>
      <c r="M238" s="108">
        <f t="shared" si="58"/>
        <v>0</v>
      </c>
      <c r="N238" s="108">
        <f t="shared" si="59"/>
        <v>0</v>
      </c>
      <c r="O238" s="109" t="s">
        <v>60</v>
      </c>
    </row>
    <row r="239" spans="1:15" s="78" customFormat="1" ht="15" hidden="1" customHeight="1">
      <c r="A239" s="125"/>
      <c r="B239" s="126"/>
      <c r="C239" s="126"/>
      <c r="D239" s="127"/>
      <c r="E239" s="135"/>
      <c r="F239" s="106" t="str">
        <f t="shared" si="32"/>
        <v/>
      </c>
      <c r="G239" s="107">
        <f t="shared" si="54"/>
        <v>0</v>
      </c>
      <c r="H239" s="106"/>
      <c r="I239" s="108">
        <f t="shared" si="55"/>
        <v>0</v>
      </c>
      <c r="J239" s="108">
        <f t="shared" si="56"/>
        <v>0</v>
      </c>
      <c r="K239" s="108">
        <f t="shared" si="57"/>
        <v>0</v>
      </c>
      <c r="L239" s="108">
        <f t="shared" si="29"/>
        <v>0</v>
      </c>
      <c r="M239" s="108">
        <f t="shared" si="58"/>
        <v>0</v>
      </c>
      <c r="N239" s="108">
        <f t="shared" si="59"/>
        <v>0</v>
      </c>
      <c r="O239" s="109" t="s">
        <v>60</v>
      </c>
    </row>
    <row r="240" spans="1:15" s="78" customFormat="1" ht="15" hidden="1" customHeight="1">
      <c r="A240" s="125"/>
      <c r="B240" s="126"/>
      <c r="C240" s="126"/>
      <c r="D240" s="127"/>
      <c r="E240" s="135"/>
      <c r="F240" s="106" t="str">
        <f t="shared" si="32"/>
        <v/>
      </c>
      <c r="G240" s="107">
        <f t="shared" si="54"/>
        <v>0</v>
      </c>
      <c r="H240" s="106"/>
      <c r="I240" s="108">
        <f t="shared" si="55"/>
        <v>0</v>
      </c>
      <c r="J240" s="108">
        <f t="shared" si="56"/>
        <v>0</v>
      </c>
      <c r="K240" s="108">
        <f t="shared" si="57"/>
        <v>0</v>
      </c>
      <c r="L240" s="108">
        <f t="shared" si="29"/>
        <v>0</v>
      </c>
      <c r="M240" s="108">
        <f t="shared" si="58"/>
        <v>0</v>
      </c>
      <c r="N240" s="108">
        <f t="shared" si="59"/>
        <v>0</v>
      </c>
      <c r="O240" s="109" t="s">
        <v>60</v>
      </c>
    </row>
    <row r="241" spans="1:15" s="78" customFormat="1" ht="15" hidden="1" customHeight="1">
      <c r="A241" s="125"/>
      <c r="B241" s="126"/>
      <c r="C241" s="126"/>
      <c r="D241" s="127"/>
      <c r="E241" s="135"/>
      <c r="F241" s="106" t="str">
        <f t="shared" si="32"/>
        <v/>
      </c>
      <c r="G241" s="107">
        <f t="shared" si="54"/>
        <v>0</v>
      </c>
      <c r="H241" s="106"/>
      <c r="I241" s="108">
        <f t="shared" si="55"/>
        <v>0</v>
      </c>
      <c r="J241" s="108">
        <f t="shared" si="56"/>
        <v>0</v>
      </c>
      <c r="K241" s="108">
        <f t="shared" si="57"/>
        <v>0</v>
      </c>
      <c r="L241" s="108">
        <f t="shared" si="29"/>
        <v>0</v>
      </c>
      <c r="M241" s="108">
        <f t="shared" si="58"/>
        <v>0</v>
      </c>
      <c r="N241" s="108">
        <f t="shared" si="59"/>
        <v>0</v>
      </c>
      <c r="O241" s="109" t="s">
        <v>60</v>
      </c>
    </row>
    <row r="242" spans="1:15" s="78" customFormat="1" ht="15" hidden="1" customHeight="1">
      <c r="A242" s="125"/>
      <c r="B242" s="126"/>
      <c r="C242" s="126"/>
      <c r="D242" s="127"/>
      <c r="E242" s="135"/>
      <c r="F242" s="106" t="str">
        <f t="shared" si="32"/>
        <v/>
      </c>
      <c r="G242" s="107">
        <f t="shared" si="54"/>
        <v>0</v>
      </c>
      <c r="H242" s="106"/>
      <c r="I242" s="108">
        <f t="shared" si="55"/>
        <v>0</v>
      </c>
      <c r="J242" s="108">
        <f t="shared" si="56"/>
        <v>0</v>
      </c>
      <c r="K242" s="108">
        <f t="shared" si="57"/>
        <v>0</v>
      </c>
      <c r="L242" s="108">
        <f t="shared" si="29"/>
        <v>0</v>
      </c>
      <c r="M242" s="108">
        <f t="shared" si="58"/>
        <v>0</v>
      </c>
      <c r="N242" s="108">
        <f t="shared" si="59"/>
        <v>0</v>
      </c>
      <c r="O242" s="109" t="s">
        <v>60</v>
      </c>
    </row>
    <row r="243" spans="1:15" s="78" customFormat="1" ht="15" hidden="1" customHeight="1">
      <c r="A243" s="125"/>
      <c r="B243" s="126"/>
      <c r="C243" s="126"/>
      <c r="D243" s="127"/>
      <c r="E243" s="135"/>
      <c r="F243" s="106" t="str">
        <f t="shared" si="32"/>
        <v/>
      </c>
      <c r="G243" s="107">
        <f t="shared" si="54"/>
        <v>0</v>
      </c>
      <c r="H243" s="106"/>
      <c r="I243" s="108">
        <f t="shared" si="55"/>
        <v>0</v>
      </c>
      <c r="J243" s="108">
        <f t="shared" si="56"/>
        <v>0</v>
      </c>
      <c r="K243" s="108">
        <f t="shared" si="57"/>
        <v>0</v>
      </c>
      <c r="L243" s="108">
        <f t="shared" si="29"/>
        <v>0</v>
      </c>
      <c r="M243" s="108">
        <f t="shared" si="58"/>
        <v>0</v>
      </c>
      <c r="N243" s="108">
        <f t="shared" si="59"/>
        <v>0</v>
      </c>
      <c r="O243" s="109" t="s">
        <v>60</v>
      </c>
    </row>
    <row r="244" spans="1:15" s="78" customFormat="1" ht="15" hidden="1" customHeight="1">
      <c r="A244" s="125"/>
      <c r="B244" s="126"/>
      <c r="C244" s="126"/>
      <c r="D244" s="127"/>
      <c r="E244" s="135"/>
      <c r="F244" s="106" t="str">
        <f t="shared" si="32"/>
        <v/>
      </c>
      <c r="G244" s="107">
        <f t="shared" si="54"/>
        <v>0</v>
      </c>
      <c r="H244" s="106"/>
      <c r="I244" s="108">
        <f t="shared" si="55"/>
        <v>0</v>
      </c>
      <c r="J244" s="108">
        <f t="shared" si="56"/>
        <v>0</v>
      </c>
      <c r="K244" s="108">
        <f t="shared" si="57"/>
        <v>0</v>
      </c>
      <c r="L244" s="108">
        <f t="shared" si="29"/>
        <v>0</v>
      </c>
      <c r="M244" s="108">
        <f t="shared" si="58"/>
        <v>0</v>
      </c>
      <c r="N244" s="108">
        <f t="shared" si="59"/>
        <v>0</v>
      </c>
      <c r="O244" s="109" t="s">
        <v>60</v>
      </c>
    </row>
    <row r="245" spans="1:15" s="78" customFormat="1" ht="15" hidden="1" customHeight="1">
      <c r="A245" s="131"/>
      <c r="B245" s="132"/>
      <c r="C245" s="132"/>
      <c r="D245" s="133"/>
      <c r="E245" s="136"/>
      <c r="F245" s="110" t="str">
        <f t="shared" si="32"/>
        <v/>
      </c>
      <c r="G245" s="111">
        <f t="shared" si="54"/>
        <v>0</v>
      </c>
      <c r="H245" s="110"/>
      <c r="I245" s="112">
        <f t="shared" si="55"/>
        <v>0</v>
      </c>
      <c r="J245" s="112">
        <f t="shared" si="56"/>
        <v>0</v>
      </c>
      <c r="K245" s="112">
        <f t="shared" si="57"/>
        <v>0</v>
      </c>
      <c r="L245" s="112">
        <f t="shared" ref="L245:L308" si="60">IFERROR(M245/K245%,0)</f>
        <v>0</v>
      </c>
      <c r="M245" s="112">
        <f t="shared" si="58"/>
        <v>0</v>
      </c>
      <c r="N245" s="112">
        <f t="shared" si="59"/>
        <v>0</v>
      </c>
      <c r="O245" s="113" t="s">
        <v>60</v>
      </c>
    </row>
    <row r="246" spans="1:15" s="78" customFormat="1" ht="20.100000000000001" customHeight="1">
      <c r="A246" s="114"/>
      <c r="B246" s="115"/>
      <c r="C246" s="115"/>
      <c r="D246" s="116"/>
      <c r="E246" s="118"/>
      <c r="F246" s="118" t="str">
        <f t="shared" si="32"/>
        <v/>
      </c>
      <c r="G246" s="119">
        <f>SUM(G234:G245)</f>
        <v>0</v>
      </c>
      <c r="H246" s="118"/>
      <c r="I246" s="129">
        <f t="shared" ref="I246:N246" si="61">SUM(I234:I245)</f>
        <v>0</v>
      </c>
      <c r="J246" s="129">
        <f t="shared" si="61"/>
        <v>0</v>
      </c>
      <c r="K246" s="129">
        <f t="shared" si="61"/>
        <v>0</v>
      </c>
      <c r="L246" s="129">
        <f t="shared" si="60"/>
        <v>0</v>
      </c>
      <c r="M246" s="129">
        <f t="shared" si="61"/>
        <v>0</v>
      </c>
      <c r="N246" s="129">
        <f t="shared" si="61"/>
        <v>0</v>
      </c>
      <c r="O246" s="130"/>
    </row>
    <row r="247" spans="1:15" s="78" customFormat="1" ht="15" customHeight="1">
      <c r="A247" s="137" t="s">
        <v>38</v>
      </c>
      <c r="B247" s="138"/>
      <c r="C247" s="138"/>
      <c r="D247" s="139"/>
      <c r="E247" s="98"/>
      <c r="F247" s="98" t="str">
        <f t="shared" si="32"/>
        <v/>
      </c>
      <c r="G247" s="99">
        <f t="shared" ref="G247:G263" si="62">COUNTIFS($E$6:$E$129,E247,$O$6:$O$129,O247)</f>
        <v>0</v>
      </c>
      <c r="H247" s="100"/>
      <c r="I247" s="101">
        <f t="shared" ref="I247:I263" si="63">SUMIFS($I$6:$I$129,$E$6:$E$129,E247,$O$6:$O$129,O247)</f>
        <v>0</v>
      </c>
      <c r="J247" s="101">
        <f t="shared" ref="J247:J263" si="64">SUMIFS($J$6:$J$129,$E$6:$E$129,E247,$O$6:$O$129,O247)</f>
        <v>0</v>
      </c>
      <c r="K247" s="101">
        <f t="shared" ref="K247:K263" si="65">SUMIFS($K$6:$K$129,$E$6:$E$129,E247,$O$6:$O$129,O247)</f>
        <v>0</v>
      </c>
      <c r="L247" s="101">
        <f t="shared" si="60"/>
        <v>0</v>
      </c>
      <c r="M247" s="101">
        <f t="shared" ref="M247:M263" si="66">SUMIFS($M$6:$M$129,$E$6:$E$129,E247,$O$6:$O$129,O247)</f>
        <v>0</v>
      </c>
      <c r="N247" s="101">
        <f t="shared" ref="N247:N263" si="67">SUMIFS($N$6:$N$129,$E$6:$E$129,E247,$O$6:$O$129,O247)</f>
        <v>0</v>
      </c>
      <c r="O247" s="134" t="s">
        <v>61</v>
      </c>
    </row>
    <row r="248" spans="1:15" s="78" customFormat="1" ht="15" hidden="1" customHeight="1">
      <c r="A248" s="140"/>
      <c r="B248" s="74"/>
      <c r="C248" s="74"/>
      <c r="D248" s="141"/>
      <c r="E248" s="106"/>
      <c r="F248" s="106" t="str">
        <f t="shared" si="32"/>
        <v/>
      </c>
      <c r="G248" s="107">
        <f t="shared" si="62"/>
        <v>0</v>
      </c>
      <c r="H248" s="106"/>
      <c r="I248" s="108">
        <f t="shared" si="63"/>
        <v>0</v>
      </c>
      <c r="J248" s="108">
        <f t="shared" si="64"/>
        <v>0</v>
      </c>
      <c r="K248" s="108">
        <f t="shared" si="65"/>
        <v>0</v>
      </c>
      <c r="L248" s="108">
        <f t="shared" si="60"/>
        <v>0</v>
      </c>
      <c r="M248" s="108">
        <f t="shared" si="66"/>
        <v>0</v>
      </c>
      <c r="N248" s="108">
        <f t="shared" si="67"/>
        <v>0</v>
      </c>
      <c r="O248" s="142" t="s">
        <v>61</v>
      </c>
    </row>
    <row r="249" spans="1:15" s="78" customFormat="1" ht="15" hidden="1" customHeight="1">
      <c r="A249" s="140"/>
      <c r="B249" s="74"/>
      <c r="C249" s="74"/>
      <c r="D249" s="141"/>
      <c r="E249" s="106"/>
      <c r="F249" s="106" t="str">
        <f t="shared" si="32"/>
        <v/>
      </c>
      <c r="G249" s="107">
        <f t="shared" si="62"/>
        <v>0</v>
      </c>
      <c r="H249" s="106"/>
      <c r="I249" s="108">
        <f t="shared" si="63"/>
        <v>0</v>
      </c>
      <c r="J249" s="108">
        <f t="shared" si="64"/>
        <v>0</v>
      </c>
      <c r="K249" s="108">
        <f t="shared" si="65"/>
        <v>0</v>
      </c>
      <c r="L249" s="108">
        <f t="shared" si="60"/>
        <v>0</v>
      </c>
      <c r="M249" s="108">
        <f t="shared" si="66"/>
        <v>0</v>
      </c>
      <c r="N249" s="108">
        <f t="shared" si="67"/>
        <v>0</v>
      </c>
      <c r="O249" s="142" t="s">
        <v>61</v>
      </c>
    </row>
    <row r="250" spans="1:15" s="78" customFormat="1" ht="15" hidden="1" customHeight="1">
      <c r="A250" s="140"/>
      <c r="B250" s="74"/>
      <c r="C250" s="74"/>
      <c r="D250" s="141"/>
      <c r="E250" s="106"/>
      <c r="F250" s="106" t="str">
        <f t="shared" si="32"/>
        <v/>
      </c>
      <c r="G250" s="107">
        <f t="shared" si="62"/>
        <v>0</v>
      </c>
      <c r="H250" s="106"/>
      <c r="I250" s="108">
        <f t="shared" si="63"/>
        <v>0</v>
      </c>
      <c r="J250" s="108">
        <f t="shared" si="64"/>
        <v>0</v>
      </c>
      <c r="K250" s="108">
        <f t="shared" si="65"/>
        <v>0</v>
      </c>
      <c r="L250" s="108">
        <f t="shared" si="60"/>
        <v>0</v>
      </c>
      <c r="M250" s="108">
        <f t="shared" si="66"/>
        <v>0</v>
      </c>
      <c r="N250" s="108">
        <f t="shared" si="67"/>
        <v>0</v>
      </c>
      <c r="O250" s="142" t="s">
        <v>61</v>
      </c>
    </row>
    <row r="251" spans="1:15" s="78" customFormat="1" ht="15" hidden="1" customHeight="1">
      <c r="A251" s="140"/>
      <c r="B251" s="74"/>
      <c r="C251" s="74"/>
      <c r="D251" s="141"/>
      <c r="E251" s="106"/>
      <c r="F251" s="106" t="str">
        <f t="shared" si="32"/>
        <v/>
      </c>
      <c r="G251" s="107">
        <f t="shared" si="62"/>
        <v>0</v>
      </c>
      <c r="H251" s="106"/>
      <c r="I251" s="108">
        <f t="shared" si="63"/>
        <v>0</v>
      </c>
      <c r="J251" s="108">
        <f t="shared" si="64"/>
        <v>0</v>
      </c>
      <c r="K251" s="108">
        <f t="shared" si="65"/>
        <v>0</v>
      </c>
      <c r="L251" s="108">
        <f t="shared" si="60"/>
        <v>0</v>
      </c>
      <c r="M251" s="108">
        <f t="shared" si="66"/>
        <v>0</v>
      </c>
      <c r="N251" s="108">
        <f t="shared" si="67"/>
        <v>0</v>
      </c>
      <c r="O251" s="142" t="s">
        <v>61</v>
      </c>
    </row>
    <row r="252" spans="1:15" s="78" customFormat="1" ht="15" hidden="1" customHeight="1">
      <c r="A252" s="140"/>
      <c r="B252" s="74"/>
      <c r="C252" s="74"/>
      <c r="D252" s="141"/>
      <c r="E252" s="106"/>
      <c r="F252" s="106" t="str">
        <f t="shared" si="32"/>
        <v/>
      </c>
      <c r="G252" s="107">
        <f t="shared" si="62"/>
        <v>0</v>
      </c>
      <c r="H252" s="106"/>
      <c r="I252" s="108">
        <f t="shared" si="63"/>
        <v>0</v>
      </c>
      <c r="J252" s="108">
        <f t="shared" si="64"/>
        <v>0</v>
      </c>
      <c r="K252" s="108">
        <f t="shared" si="65"/>
        <v>0</v>
      </c>
      <c r="L252" s="108">
        <f t="shared" si="60"/>
        <v>0</v>
      </c>
      <c r="M252" s="108">
        <f t="shared" si="66"/>
        <v>0</v>
      </c>
      <c r="N252" s="108">
        <f t="shared" si="67"/>
        <v>0</v>
      </c>
      <c r="O252" s="142" t="s">
        <v>61</v>
      </c>
    </row>
    <row r="253" spans="1:15" s="78" customFormat="1" ht="15" hidden="1" customHeight="1">
      <c r="A253" s="140"/>
      <c r="B253" s="74"/>
      <c r="C253" s="74"/>
      <c r="D253" s="141"/>
      <c r="E253" s="106"/>
      <c r="F253" s="106" t="str">
        <f t="shared" si="32"/>
        <v/>
      </c>
      <c r="G253" s="107">
        <f t="shared" si="62"/>
        <v>0</v>
      </c>
      <c r="H253" s="106"/>
      <c r="I253" s="108">
        <f t="shared" si="63"/>
        <v>0</v>
      </c>
      <c r="J253" s="108">
        <f t="shared" si="64"/>
        <v>0</v>
      </c>
      <c r="K253" s="108">
        <f t="shared" si="65"/>
        <v>0</v>
      </c>
      <c r="L253" s="108">
        <f t="shared" si="60"/>
        <v>0</v>
      </c>
      <c r="M253" s="108">
        <f t="shared" si="66"/>
        <v>0</v>
      </c>
      <c r="N253" s="108">
        <f t="shared" si="67"/>
        <v>0</v>
      </c>
      <c r="O253" s="142" t="s">
        <v>61</v>
      </c>
    </row>
    <row r="254" spans="1:15" s="78" customFormat="1" ht="15" hidden="1" customHeight="1">
      <c r="A254" s="140"/>
      <c r="B254" s="74"/>
      <c r="C254" s="74"/>
      <c r="D254" s="141"/>
      <c r="E254" s="106"/>
      <c r="F254" s="106" t="str">
        <f t="shared" si="32"/>
        <v/>
      </c>
      <c r="G254" s="107">
        <f t="shared" si="62"/>
        <v>0</v>
      </c>
      <c r="H254" s="106"/>
      <c r="I254" s="108">
        <f t="shared" si="63"/>
        <v>0</v>
      </c>
      <c r="J254" s="108">
        <f t="shared" si="64"/>
        <v>0</v>
      </c>
      <c r="K254" s="108">
        <f t="shared" si="65"/>
        <v>0</v>
      </c>
      <c r="L254" s="108">
        <f t="shared" si="60"/>
        <v>0</v>
      </c>
      <c r="M254" s="108">
        <f t="shared" si="66"/>
        <v>0</v>
      </c>
      <c r="N254" s="108">
        <f t="shared" si="67"/>
        <v>0</v>
      </c>
      <c r="O254" s="142" t="s">
        <v>61</v>
      </c>
    </row>
    <row r="255" spans="1:15" s="78" customFormat="1" ht="15" hidden="1" customHeight="1">
      <c r="A255" s="140"/>
      <c r="B255" s="74"/>
      <c r="C255" s="74"/>
      <c r="D255" s="141"/>
      <c r="E255" s="106"/>
      <c r="F255" s="106" t="str">
        <f t="shared" si="32"/>
        <v/>
      </c>
      <c r="G255" s="107">
        <f t="shared" si="62"/>
        <v>0</v>
      </c>
      <c r="H255" s="106"/>
      <c r="I255" s="108">
        <f t="shared" si="63"/>
        <v>0</v>
      </c>
      <c r="J255" s="108">
        <f t="shared" si="64"/>
        <v>0</v>
      </c>
      <c r="K255" s="108">
        <f t="shared" si="65"/>
        <v>0</v>
      </c>
      <c r="L255" s="108">
        <f t="shared" si="60"/>
        <v>0</v>
      </c>
      <c r="M255" s="108">
        <f t="shared" si="66"/>
        <v>0</v>
      </c>
      <c r="N255" s="108">
        <f t="shared" si="67"/>
        <v>0</v>
      </c>
      <c r="O255" s="142" t="s">
        <v>61</v>
      </c>
    </row>
    <row r="256" spans="1:15" s="78" customFormat="1" ht="15" hidden="1" customHeight="1">
      <c r="A256" s="140"/>
      <c r="B256" s="74"/>
      <c r="C256" s="74"/>
      <c r="D256" s="141"/>
      <c r="E256" s="106"/>
      <c r="F256" s="106" t="str">
        <f t="shared" si="32"/>
        <v/>
      </c>
      <c r="G256" s="107">
        <f t="shared" si="62"/>
        <v>0</v>
      </c>
      <c r="H256" s="106"/>
      <c r="I256" s="108">
        <f t="shared" si="63"/>
        <v>0</v>
      </c>
      <c r="J256" s="108">
        <f t="shared" si="64"/>
        <v>0</v>
      </c>
      <c r="K256" s="108">
        <f t="shared" si="65"/>
        <v>0</v>
      </c>
      <c r="L256" s="108">
        <f t="shared" si="60"/>
        <v>0</v>
      </c>
      <c r="M256" s="108">
        <f t="shared" si="66"/>
        <v>0</v>
      </c>
      <c r="N256" s="108">
        <f t="shared" si="67"/>
        <v>0</v>
      </c>
      <c r="O256" s="142" t="s">
        <v>61</v>
      </c>
    </row>
    <row r="257" spans="1:15" s="78" customFormat="1" ht="15" hidden="1" customHeight="1">
      <c r="A257" s="140"/>
      <c r="B257" s="74"/>
      <c r="C257" s="74"/>
      <c r="D257" s="141"/>
      <c r="E257" s="106"/>
      <c r="F257" s="106" t="str">
        <f t="shared" si="32"/>
        <v/>
      </c>
      <c r="G257" s="107">
        <f t="shared" si="62"/>
        <v>0</v>
      </c>
      <c r="H257" s="106"/>
      <c r="I257" s="108">
        <f t="shared" si="63"/>
        <v>0</v>
      </c>
      <c r="J257" s="108">
        <f t="shared" si="64"/>
        <v>0</v>
      </c>
      <c r="K257" s="108">
        <f t="shared" si="65"/>
        <v>0</v>
      </c>
      <c r="L257" s="108">
        <f t="shared" si="60"/>
        <v>0</v>
      </c>
      <c r="M257" s="108">
        <f t="shared" si="66"/>
        <v>0</v>
      </c>
      <c r="N257" s="108">
        <f t="shared" si="67"/>
        <v>0</v>
      </c>
      <c r="O257" s="142" t="s">
        <v>61</v>
      </c>
    </row>
    <row r="258" spans="1:15" s="78" customFormat="1" ht="15" hidden="1" customHeight="1">
      <c r="A258" s="140"/>
      <c r="B258" s="74"/>
      <c r="C258" s="74"/>
      <c r="D258" s="141"/>
      <c r="E258" s="106"/>
      <c r="F258" s="106" t="str">
        <f t="shared" ref="F258:F321" si="68">IFERROR(VLOOKUP(E258,$E$6:$H$129,4,0),"")</f>
        <v/>
      </c>
      <c r="G258" s="107">
        <f t="shared" si="62"/>
        <v>0</v>
      </c>
      <c r="H258" s="106"/>
      <c r="I258" s="108">
        <f t="shared" si="63"/>
        <v>0</v>
      </c>
      <c r="J258" s="108">
        <f t="shared" si="64"/>
        <v>0</v>
      </c>
      <c r="K258" s="108">
        <f t="shared" si="65"/>
        <v>0</v>
      </c>
      <c r="L258" s="108">
        <f t="shared" si="60"/>
        <v>0</v>
      </c>
      <c r="M258" s="108">
        <f t="shared" si="66"/>
        <v>0</v>
      </c>
      <c r="N258" s="108">
        <f t="shared" si="67"/>
        <v>0</v>
      </c>
      <c r="O258" s="142" t="s">
        <v>61</v>
      </c>
    </row>
    <row r="259" spans="1:15" s="78" customFormat="1" ht="15" hidden="1" customHeight="1">
      <c r="A259" s="140"/>
      <c r="B259" s="74"/>
      <c r="C259" s="74"/>
      <c r="D259" s="141"/>
      <c r="E259" s="106"/>
      <c r="F259" s="106" t="str">
        <f t="shared" si="68"/>
        <v/>
      </c>
      <c r="G259" s="107">
        <f t="shared" si="62"/>
        <v>0</v>
      </c>
      <c r="H259" s="106"/>
      <c r="I259" s="108">
        <f t="shared" si="63"/>
        <v>0</v>
      </c>
      <c r="J259" s="108">
        <f t="shared" si="64"/>
        <v>0</v>
      </c>
      <c r="K259" s="108">
        <f t="shared" si="65"/>
        <v>0</v>
      </c>
      <c r="L259" s="108">
        <f t="shared" si="60"/>
        <v>0</v>
      </c>
      <c r="M259" s="108">
        <f t="shared" si="66"/>
        <v>0</v>
      </c>
      <c r="N259" s="108">
        <f t="shared" si="67"/>
        <v>0</v>
      </c>
      <c r="O259" s="142" t="s">
        <v>61</v>
      </c>
    </row>
    <row r="260" spans="1:15" s="78" customFormat="1" ht="15" hidden="1" customHeight="1">
      <c r="A260" s="140"/>
      <c r="B260" s="74"/>
      <c r="C260" s="74"/>
      <c r="D260" s="141"/>
      <c r="E260" s="106"/>
      <c r="F260" s="106" t="str">
        <f t="shared" si="68"/>
        <v/>
      </c>
      <c r="G260" s="107">
        <f t="shared" si="62"/>
        <v>0</v>
      </c>
      <c r="H260" s="106"/>
      <c r="I260" s="108">
        <f t="shared" si="63"/>
        <v>0</v>
      </c>
      <c r="J260" s="108">
        <f t="shared" si="64"/>
        <v>0</v>
      </c>
      <c r="K260" s="108">
        <f t="shared" si="65"/>
        <v>0</v>
      </c>
      <c r="L260" s="108">
        <f t="shared" si="60"/>
        <v>0</v>
      </c>
      <c r="M260" s="108">
        <f t="shared" si="66"/>
        <v>0</v>
      </c>
      <c r="N260" s="108">
        <f t="shared" si="67"/>
        <v>0</v>
      </c>
      <c r="O260" s="142" t="s">
        <v>61</v>
      </c>
    </row>
    <row r="261" spans="1:15" s="78" customFormat="1" ht="15" hidden="1" customHeight="1">
      <c r="A261" s="140"/>
      <c r="B261" s="74"/>
      <c r="C261" s="74"/>
      <c r="D261" s="141"/>
      <c r="E261" s="106"/>
      <c r="F261" s="106" t="str">
        <f t="shared" si="68"/>
        <v/>
      </c>
      <c r="G261" s="107">
        <f t="shared" si="62"/>
        <v>0</v>
      </c>
      <c r="H261" s="106"/>
      <c r="I261" s="108">
        <f t="shared" si="63"/>
        <v>0</v>
      </c>
      <c r="J261" s="108">
        <f t="shared" si="64"/>
        <v>0</v>
      </c>
      <c r="K261" s="108">
        <f t="shared" si="65"/>
        <v>0</v>
      </c>
      <c r="L261" s="108">
        <f t="shared" si="60"/>
        <v>0</v>
      </c>
      <c r="M261" s="108">
        <f t="shared" si="66"/>
        <v>0</v>
      </c>
      <c r="N261" s="108">
        <f t="shared" si="67"/>
        <v>0</v>
      </c>
      <c r="O261" s="142" t="s">
        <v>61</v>
      </c>
    </row>
    <row r="262" spans="1:15" s="78" customFormat="1" ht="15" hidden="1" customHeight="1">
      <c r="A262" s="140"/>
      <c r="B262" s="74"/>
      <c r="C262" s="74"/>
      <c r="D262" s="141"/>
      <c r="E262" s="106"/>
      <c r="F262" s="106" t="str">
        <f t="shared" si="68"/>
        <v/>
      </c>
      <c r="G262" s="107">
        <f t="shared" si="62"/>
        <v>0</v>
      </c>
      <c r="H262" s="106"/>
      <c r="I262" s="108">
        <f t="shared" si="63"/>
        <v>0</v>
      </c>
      <c r="J262" s="108">
        <f t="shared" si="64"/>
        <v>0</v>
      </c>
      <c r="K262" s="108">
        <f t="shared" si="65"/>
        <v>0</v>
      </c>
      <c r="L262" s="108">
        <f t="shared" si="60"/>
        <v>0</v>
      </c>
      <c r="M262" s="108">
        <f t="shared" si="66"/>
        <v>0</v>
      </c>
      <c r="N262" s="108">
        <f t="shared" si="67"/>
        <v>0</v>
      </c>
      <c r="O262" s="142" t="s">
        <v>61</v>
      </c>
    </row>
    <row r="263" spans="1:15" s="78" customFormat="1" ht="15" hidden="1" customHeight="1">
      <c r="A263" s="143"/>
      <c r="B263" s="144"/>
      <c r="C263" s="144"/>
      <c r="D263" s="145"/>
      <c r="E263" s="110"/>
      <c r="F263" s="110" t="str">
        <f t="shared" si="68"/>
        <v/>
      </c>
      <c r="G263" s="111">
        <f t="shared" si="62"/>
        <v>0</v>
      </c>
      <c r="H263" s="110"/>
      <c r="I263" s="112">
        <f t="shared" si="63"/>
        <v>0</v>
      </c>
      <c r="J263" s="112">
        <f t="shared" si="64"/>
        <v>0</v>
      </c>
      <c r="K263" s="112">
        <f t="shared" si="65"/>
        <v>0</v>
      </c>
      <c r="L263" s="112">
        <f t="shared" si="60"/>
        <v>0</v>
      </c>
      <c r="M263" s="112">
        <f t="shared" si="66"/>
        <v>0</v>
      </c>
      <c r="N263" s="112">
        <f t="shared" si="67"/>
        <v>0</v>
      </c>
      <c r="O263" s="146" t="s">
        <v>61</v>
      </c>
    </row>
    <row r="264" spans="1:15" s="78" customFormat="1" ht="20.100000000000001" customHeight="1">
      <c r="A264" s="114"/>
      <c r="B264" s="115"/>
      <c r="C264" s="115"/>
      <c r="D264" s="116"/>
      <c r="E264" s="118"/>
      <c r="F264" s="118" t="str">
        <f t="shared" si="68"/>
        <v/>
      </c>
      <c r="G264" s="119">
        <f>SUM(G247:G263)</f>
        <v>0</v>
      </c>
      <c r="H264" s="118"/>
      <c r="I264" s="129">
        <f t="shared" ref="I264:N264" si="69">SUM(I247:I263)</f>
        <v>0</v>
      </c>
      <c r="J264" s="129">
        <f t="shared" si="69"/>
        <v>0</v>
      </c>
      <c r="K264" s="129">
        <f t="shared" si="69"/>
        <v>0</v>
      </c>
      <c r="L264" s="129">
        <f t="shared" si="60"/>
        <v>0</v>
      </c>
      <c r="M264" s="129">
        <f t="shared" si="69"/>
        <v>0</v>
      </c>
      <c r="N264" s="129">
        <f t="shared" si="69"/>
        <v>0</v>
      </c>
      <c r="O264" s="121"/>
    </row>
    <row r="265" spans="1:15" s="78" customFormat="1" ht="15" customHeight="1">
      <c r="A265" s="147" t="s">
        <v>39</v>
      </c>
      <c r="B265" s="148"/>
      <c r="C265" s="148"/>
      <c r="D265" s="149"/>
      <c r="E265" s="98"/>
      <c r="F265" s="98" t="str">
        <f t="shared" si="68"/>
        <v/>
      </c>
      <c r="G265" s="99">
        <f t="shared" ref="G265:G273" si="70">COUNTIFS($E$6:$E$129,E265,$O$6:$O$129,O265)</f>
        <v>0</v>
      </c>
      <c r="H265" s="100"/>
      <c r="I265" s="101">
        <f t="shared" ref="I265:I273" si="71">SUMIFS($I$6:$I$129,$E$6:$E$129,E265,$O$6:$O$129,O265)</f>
        <v>0</v>
      </c>
      <c r="J265" s="101">
        <f t="shared" ref="J265:J273" si="72">SUMIFS($J$6:$J$129,$E$6:$E$129,E265,$O$6:$O$129,O265)</f>
        <v>0</v>
      </c>
      <c r="K265" s="101">
        <f t="shared" ref="K265:K273" si="73">SUMIFS($K$6:$K$129,$E$6:$E$129,E265,$O$6:$O$129,O265)</f>
        <v>0</v>
      </c>
      <c r="L265" s="101">
        <f t="shared" si="60"/>
        <v>0</v>
      </c>
      <c r="M265" s="101">
        <f t="shared" ref="M265:M273" si="74">SUMIFS($M$6:$M$129,$E$6:$E$129,E265,$O$6:$O$129,O265)</f>
        <v>0</v>
      </c>
      <c r="N265" s="101">
        <f t="shared" ref="N265:N273" si="75">SUMIFS($N$6:$N$129,$E$6:$E$129,E265,$O$6:$O$129,O265)</f>
        <v>0</v>
      </c>
      <c r="O265" s="134" t="s">
        <v>62</v>
      </c>
    </row>
    <row r="266" spans="1:15" s="78" customFormat="1" ht="14.25" hidden="1" customHeight="1">
      <c r="A266" s="125"/>
      <c r="B266" s="126"/>
      <c r="C266" s="126"/>
      <c r="D266" s="127"/>
      <c r="E266" s="106"/>
      <c r="F266" s="106" t="str">
        <f t="shared" si="68"/>
        <v/>
      </c>
      <c r="G266" s="107">
        <f t="shared" si="70"/>
        <v>0</v>
      </c>
      <c r="H266" s="106"/>
      <c r="I266" s="108">
        <f t="shared" si="71"/>
        <v>0</v>
      </c>
      <c r="J266" s="108">
        <f t="shared" si="72"/>
        <v>0</v>
      </c>
      <c r="K266" s="108">
        <f t="shared" si="73"/>
        <v>0</v>
      </c>
      <c r="L266" s="108">
        <f t="shared" si="60"/>
        <v>0</v>
      </c>
      <c r="M266" s="108">
        <f t="shared" si="74"/>
        <v>0</v>
      </c>
      <c r="N266" s="108">
        <f t="shared" si="75"/>
        <v>0</v>
      </c>
      <c r="O266" s="109" t="s">
        <v>62</v>
      </c>
    </row>
    <row r="267" spans="1:15" s="78" customFormat="1" ht="14.25" hidden="1" customHeight="1">
      <c r="A267" s="125"/>
      <c r="B267" s="126"/>
      <c r="C267" s="126"/>
      <c r="D267" s="127"/>
      <c r="E267" s="106"/>
      <c r="F267" s="106" t="str">
        <f t="shared" si="68"/>
        <v/>
      </c>
      <c r="G267" s="107">
        <f t="shared" si="70"/>
        <v>0</v>
      </c>
      <c r="H267" s="106"/>
      <c r="I267" s="108">
        <f t="shared" si="71"/>
        <v>0</v>
      </c>
      <c r="J267" s="108">
        <f t="shared" si="72"/>
        <v>0</v>
      </c>
      <c r="K267" s="108">
        <f t="shared" si="73"/>
        <v>0</v>
      </c>
      <c r="L267" s="108">
        <f t="shared" si="60"/>
        <v>0</v>
      </c>
      <c r="M267" s="108">
        <f t="shared" si="74"/>
        <v>0</v>
      </c>
      <c r="N267" s="108">
        <f t="shared" si="75"/>
        <v>0</v>
      </c>
      <c r="O267" s="109" t="s">
        <v>62</v>
      </c>
    </row>
    <row r="268" spans="1:15" s="78" customFormat="1" ht="14.25" hidden="1" customHeight="1">
      <c r="A268" s="125"/>
      <c r="B268" s="126"/>
      <c r="C268" s="126"/>
      <c r="D268" s="127"/>
      <c r="E268" s="106"/>
      <c r="F268" s="106" t="str">
        <f t="shared" si="68"/>
        <v/>
      </c>
      <c r="G268" s="107">
        <f t="shared" si="70"/>
        <v>0</v>
      </c>
      <c r="H268" s="106"/>
      <c r="I268" s="108">
        <f t="shared" si="71"/>
        <v>0</v>
      </c>
      <c r="J268" s="108">
        <f t="shared" si="72"/>
        <v>0</v>
      </c>
      <c r="K268" s="108">
        <f t="shared" si="73"/>
        <v>0</v>
      </c>
      <c r="L268" s="108">
        <f t="shared" si="60"/>
        <v>0</v>
      </c>
      <c r="M268" s="108">
        <f t="shared" si="74"/>
        <v>0</v>
      </c>
      <c r="N268" s="108">
        <f t="shared" si="75"/>
        <v>0</v>
      </c>
      <c r="O268" s="109" t="s">
        <v>62</v>
      </c>
    </row>
    <row r="269" spans="1:15" s="78" customFormat="1" ht="14.25" hidden="1" customHeight="1">
      <c r="A269" s="125"/>
      <c r="B269" s="126"/>
      <c r="C269" s="126"/>
      <c r="D269" s="127"/>
      <c r="E269" s="106"/>
      <c r="F269" s="106" t="str">
        <f t="shared" si="68"/>
        <v/>
      </c>
      <c r="G269" s="107">
        <f t="shared" si="70"/>
        <v>0</v>
      </c>
      <c r="H269" s="106"/>
      <c r="I269" s="108">
        <f t="shared" si="71"/>
        <v>0</v>
      </c>
      <c r="J269" s="108">
        <f t="shared" si="72"/>
        <v>0</v>
      </c>
      <c r="K269" s="108">
        <f t="shared" si="73"/>
        <v>0</v>
      </c>
      <c r="L269" s="108">
        <f t="shared" si="60"/>
        <v>0</v>
      </c>
      <c r="M269" s="108">
        <f t="shared" si="74"/>
        <v>0</v>
      </c>
      <c r="N269" s="108">
        <f t="shared" si="75"/>
        <v>0</v>
      </c>
      <c r="O269" s="109" t="s">
        <v>62</v>
      </c>
    </row>
    <row r="270" spans="1:15" s="78" customFormat="1" ht="14.25" hidden="1" customHeight="1">
      <c r="A270" s="125"/>
      <c r="B270" s="126"/>
      <c r="C270" s="126"/>
      <c r="D270" s="127"/>
      <c r="E270" s="106"/>
      <c r="F270" s="106" t="str">
        <f t="shared" si="68"/>
        <v/>
      </c>
      <c r="G270" s="107">
        <f t="shared" si="70"/>
        <v>0</v>
      </c>
      <c r="H270" s="106"/>
      <c r="I270" s="108">
        <f t="shared" si="71"/>
        <v>0</v>
      </c>
      <c r="J270" s="108">
        <f t="shared" si="72"/>
        <v>0</v>
      </c>
      <c r="K270" s="108">
        <f t="shared" si="73"/>
        <v>0</v>
      </c>
      <c r="L270" s="108">
        <f t="shared" si="60"/>
        <v>0</v>
      </c>
      <c r="M270" s="108">
        <f t="shared" si="74"/>
        <v>0</v>
      </c>
      <c r="N270" s="108">
        <f t="shared" si="75"/>
        <v>0</v>
      </c>
      <c r="O270" s="109" t="s">
        <v>62</v>
      </c>
    </row>
    <row r="271" spans="1:15" s="78" customFormat="1" ht="14.25" hidden="1" customHeight="1">
      <c r="A271" s="125"/>
      <c r="B271" s="126"/>
      <c r="C271" s="126"/>
      <c r="D271" s="127"/>
      <c r="E271" s="106"/>
      <c r="F271" s="106" t="str">
        <f t="shared" si="68"/>
        <v/>
      </c>
      <c r="G271" s="107">
        <f t="shared" si="70"/>
        <v>0</v>
      </c>
      <c r="H271" s="106"/>
      <c r="I271" s="108">
        <f t="shared" si="71"/>
        <v>0</v>
      </c>
      <c r="J271" s="108">
        <f t="shared" si="72"/>
        <v>0</v>
      </c>
      <c r="K271" s="108">
        <f t="shared" si="73"/>
        <v>0</v>
      </c>
      <c r="L271" s="108">
        <f t="shared" si="60"/>
        <v>0</v>
      </c>
      <c r="M271" s="108">
        <f t="shared" si="74"/>
        <v>0</v>
      </c>
      <c r="N271" s="108">
        <f t="shared" si="75"/>
        <v>0</v>
      </c>
      <c r="O271" s="109" t="s">
        <v>62</v>
      </c>
    </row>
    <row r="272" spans="1:15" s="78" customFormat="1" ht="14.25" hidden="1" customHeight="1">
      <c r="A272" s="125"/>
      <c r="B272" s="126"/>
      <c r="C272" s="126"/>
      <c r="D272" s="127"/>
      <c r="E272" s="106"/>
      <c r="F272" s="106" t="str">
        <f t="shared" si="68"/>
        <v/>
      </c>
      <c r="G272" s="107">
        <f t="shared" si="70"/>
        <v>0</v>
      </c>
      <c r="H272" s="106"/>
      <c r="I272" s="108">
        <f t="shared" si="71"/>
        <v>0</v>
      </c>
      <c r="J272" s="108">
        <f t="shared" si="72"/>
        <v>0</v>
      </c>
      <c r="K272" s="108">
        <f t="shared" si="73"/>
        <v>0</v>
      </c>
      <c r="L272" s="108">
        <f t="shared" si="60"/>
        <v>0</v>
      </c>
      <c r="M272" s="108">
        <f t="shared" si="74"/>
        <v>0</v>
      </c>
      <c r="N272" s="108">
        <f t="shared" si="75"/>
        <v>0</v>
      </c>
      <c r="O272" s="109" t="s">
        <v>62</v>
      </c>
    </row>
    <row r="273" spans="1:15" s="78" customFormat="1" ht="14.25" hidden="1" customHeight="1">
      <c r="A273" s="131"/>
      <c r="B273" s="132"/>
      <c r="C273" s="132"/>
      <c r="D273" s="133"/>
      <c r="E273" s="110"/>
      <c r="F273" s="110" t="str">
        <f t="shared" si="68"/>
        <v/>
      </c>
      <c r="G273" s="111">
        <f t="shared" si="70"/>
        <v>0</v>
      </c>
      <c r="H273" s="110"/>
      <c r="I273" s="112">
        <f t="shared" si="71"/>
        <v>0</v>
      </c>
      <c r="J273" s="112">
        <f t="shared" si="72"/>
        <v>0</v>
      </c>
      <c r="K273" s="112">
        <f t="shared" si="73"/>
        <v>0</v>
      </c>
      <c r="L273" s="112">
        <f t="shared" si="60"/>
        <v>0</v>
      </c>
      <c r="M273" s="112">
        <f t="shared" si="74"/>
        <v>0</v>
      </c>
      <c r="N273" s="112">
        <f t="shared" si="75"/>
        <v>0</v>
      </c>
      <c r="O273" s="113" t="s">
        <v>62</v>
      </c>
    </row>
    <row r="274" spans="1:15" s="78" customFormat="1" ht="20.100000000000001" customHeight="1">
      <c r="A274" s="114"/>
      <c r="B274" s="115"/>
      <c r="C274" s="115"/>
      <c r="D274" s="116"/>
      <c r="E274" s="118"/>
      <c r="F274" s="118" t="str">
        <f t="shared" si="68"/>
        <v/>
      </c>
      <c r="G274" s="119">
        <f>SUM(G265:G273)</f>
        <v>0</v>
      </c>
      <c r="H274" s="118"/>
      <c r="I274" s="120">
        <f t="shared" ref="I274:N274" si="76">SUM(I265:I273)</f>
        <v>0</v>
      </c>
      <c r="J274" s="120">
        <f t="shared" si="76"/>
        <v>0</v>
      </c>
      <c r="K274" s="120">
        <f t="shared" si="76"/>
        <v>0</v>
      </c>
      <c r="L274" s="120">
        <f t="shared" si="60"/>
        <v>0</v>
      </c>
      <c r="M274" s="120">
        <f t="shared" si="76"/>
        <v>0</v>
      </c>
      <c r="N274" s="120">
        <f t="shared" si="76"/>
        <v>0</v>
      </c>
      <c r="O274" s="121"/>
    </row>
    <row r="275" spans="1:15" s="78" customFormat="1" ht="15" customHeight="1">
      <c r="A275" s="147" t="s">
        <v>40</v>
      </c>
      <c r="B275" s="148"/>
      <c r="C275" s="148"/>
      <c r="D275" s="149"/>
      <c r="E275" s="98"/>
      <c r="F275" s="98" t="str">
        <f t="shared" si="68"/>
        <v/>
      </c>
      <c r="G275" s="150">
        <f t="shared" ref="G275:G287" si="77">COUNTIFS($E$6:$E$129,E275,$O$6:$O$129,O275)</f>
        <v>0</v>
      </c>
      <c r="H275" s="100"/>
      <c r="I275" s="101">
        <f t="shared" ref="I275:I287" si="78">SUMIFS($I$6:$I$129,$E$6:$E$129,E275,$O$6:$O$129,O275)</f>
        <v>0</v>
      </c>
      <c r="J275" s="101">
        <f t="shared" ref="J275:J287" si="79">SUMIFS($J$6:$J$129,$E$6:$E$129,E275,$O$6:$O$129,O275)</f>
        <v>0</v>
      </c>
      <c r="K275" s="101">
        <f t="shared" ref="K275:K287" si="80">SUMIFS($K$6:$K$129,$E$6:$E$129,E275,$O$6:$O$129,O275)</f>
        <v>0</v>
      </c>
      <c r="L275" s="101">
        <f t="shared" si="60"/>
        <v>0</v>
      </c>
      <c r="M275" s="101">
        <f t="shared" ref="M275:M287" si="81">SUMIFS($M$6:$M$129,$E$6:$E$129,E275,$O$6:$O$129,O275)</f>
        <v>0</v>
      </c>
      <c r="N275" s="101">
        <f t="shared" ref="N275:N287" si="82">SUMIFS($N$6:$N$129,$E$6:$E$129,E275,$O$6:$O$129,O275)</f>
        <v>0</v>
      </c>
      <c r="O275" s="134" t="s">
        <v>63</v>
      </c>
    </row>
    <row r="276" spans="1:15" s="78" customFormat="1" ht="15" hidden="1" customHeight="1">
      <c r="A276" s="140"/>
      <c r="B276" s="74"/>
      <c r="C276" s="74"/>
      <c r="D276" s="141"/>
      <c r="E276" s="106"/>
      <c r="F276" s="106" t="str">
        <f t="shared" si="68"/>
        <v/>
      </c>
      <c r="G276" s="151">
        <f t="shared" si="77"/>
        <v>0</v>
      </c>
      <c r="H276" s="106"/>
      <c r="I276" s="108">
        <f t="shared" si="78"/>
        <v>0</v>
      </c>
      <c r="J276" s="108">
        <f t="shared" si="79"/>
        <v>0</v>
      </c>
      <c r="K276" s="108">
        <f t="shared" si="80"/>
        <v>0</v>
      </c>
      <c r="L276" s="108">
        <f t="shared" si="60"/>
        <v>0</v>
      </c>
      <c r="M276" s="108">
        <f t="shared" si="81"/>
        <v>0</v>
      </c>
      <c r="N276" s="108">
        <f t="shared" si="82"/>
        <v>0</v>
      </c>
      <c r="O276" s="142" t="s">
        <v>63</v>
      </c>
    </row>
    <row r="277" spans="1:15" s="78" customFormat="1" ht="15" hidden="1" customHeight="1">
      <c r="A277" s="140"/>
      <c r="B277" s="74"/>
      <c r="C277" s="74"/>
      <c r="D277" s="141"/>
      <c r="E277" s="106"/>
      <c r="F277" s="106" t="str">
        <f t="shared" si="68"/>
        <v/>
      </c>
      <c r="G277" s="151">
        <f t="shared" si="77"/>
        <v>0</v>
      </c>
      <c r="H277" s="106"/>
      <c r="I277" s="108">
        <f t="shared" si="78"/>
        <v>0</v>
      </c>
      <c r="J277" s="108">
        <f t="shared" si="79"/>
        <v>0</v>
      </c>
      <c r="K277" s="108">
        <f t="shared" si="80"/>
        <v>0</v>
      </c>
      <c r="L277" s="108">
        <f t="shared" si="60"/>
        <v>0</v>
      </c>
      <c r="M277" s="108">
        <f t="shared" si="81"/>
        <v>0</v>
      </c>
      <c r="N277" s="108">
        <f t="shared" si="82"/>
        <v>0</v>
      </c>
      <c r="O277" s="142" t="s">
        <v>63</v>
      </c>
    </row>
    <row r="278" spans="1:15" s="78" customFormat="1" ht="15" hidden="1" customHeight="1">
      <c r="A278" s="140"/>
      <c r="B278" s="74"/>
      <c r="C278" s="74"/>
      <c r="D278" s="141"/>
      <c r="E278" s="106"/>
      <c r="F278" s="106" t="str">
        <f t="shared" si="68"/>
        <v/>
      </c>
      <c r="G278" s="151">
        <f t="shared" si="77"/>
        <v>0</v>
      </c>
      <c r="H278" s="106"/>
      <c r="I278" s="108">
        <f t="shared" si="78"/>
        <v>0</v>
      </c>
      <c r="J278" s="108">
        <f t="shared" si="79"/>
        <v>0</v>
      </c>
      <c r="K278" s="108">
        <f t="shared" si="80"/>
        <v>0</v>
      </c>
      <c r="L278" s="108">
        <f t="shared" si="60"/>
        <v>0</v>
      </c>
      <c r="M278" s="108">
        <f t="shared" si="81"/>
        <v>0</v>
      </c>
      <c r="N278" s="108">
        <f t="shared" si="82"/>
        <v>0</v>
      </c>
      <c r="O278" s="142" t="s">
        <v>63</v>
      </c>
    </row>
    <row r="279" spans="1:15" s="78" customFormat="1" ht="15" hidden="1" customHeight="1">
      <c r="A279" s="140"/>
      <c r="B279" s="74"/>
      <c r="C279" s="74"/>
      <c r="D279" s="141"/>
      <c r="E279" s="106"/>
      <c r="F279" s="106" t="str">
        <f t="shared" si="68"/>
        <v/>
      </c>
      <c r="G279" s="151">
        <f t="shared" si="77"/>
        <v>0</v>
      </c>
      <c r="H279" s="106"/>
      <c r="I279" s="108">
        <f t="shared" si="78"/>
        <v>0</v>
      </c>
      <c r="J279" s="108">
        <f t="shared" si="79"/>
        <v>0</v>
      </c>
      <c r="K279" s="108">
        <f t="shared" si="80"/>
        <v>0</v>
      </c>
      <c r="L279" s="108">
        <f t="shared" si="60"/>
        <v>0</v>
      </c>
      <c r="M279" s="108">
        <f t="shared" si="81"/>
        <v>0</v>
      </c>
      <c r="N279" s="108">
        <f t="shared" si="82"/>
        <v>0</v>
      </c>
      <c r="O279" s="142" t="s">
        <v>63</v>
      </c>
    </row>
    <row r="280" spans="1:15" s="78" customFormat="1" ht="15" hidden="1" customHeight="1">
      <c r="A280" s="140"/>
      <c r="B280" s="74"/>
      <c r="C280" s="74"/>
      <c r="D280" s="141"/>
      <c r="E280" s="106"/>
      <c r="F280" s="106" t="str">
        <f t="shared" si="68"/>
        <v/>
      </c>
      <c r="G280" s="151">
        <f t="shared" si="77"/>
        <v>0</v>
      </c>
      <c r="H280" s="106"/>
      <c r="I280" s="108">
        <f t="shared" si="78"/>
        <v>0</v>
      </c>
      <c r="J280" s="108">
        <f t="shared" si="79"/>
        <v>0</v>
      </c>
      <c r="K280" s="108">
        <f t="shared" si="80"/>
        <v>0</v>
      </c>
      <c r="L280" s="108">
        <f t="shared" si="60"/>
        <v>0</v>
      </c>
      <c r="M280" s="108">
        <f t="shared" si="81"/>
        <v>0</v>
      </c>
      <c r="N280" s="108">
        <f t="shared" si="82"/>
        <v>0</v>
      </c>
      <c r="O280" s="142" t="s">
        <v>63</v>
      </c>
    </row>
    <row r="281" spans="1:15" s="78" customFormat="1" ht="15" hidden="1" customHeight="1">
      <c r="A281" s="140"/>
      <c r="B281" s="74"/>
      <c r="C281" s="74"/>
      <c r="D281" s="141"/>
      <c r="E281" s="106"/>
      <c r="F281" s="106" t="str">
        <f t="shared" si="68"/>
        <v/>
      </c>
      <c r="G281" s="151">
        <f t="shared" si="77"/>
        <v>0</v>
      </c>
      <c r="H281" s="106"/>
      <c r="I281" s="108">
        <f t="shared" si="78"/>
        <v>0</v>
      </c>
      <c r="J281" s="108">
        <f t="shared" si="79"/>
        <v>0</v>
      </c>
      <c r="K281" s="108">
        <f t="shared" si="80"/>
        <v>0</v>
      </c>
      <c r="L281" s="108">
        <f t="shared" si="60"/>
        <v>0</v>
      </c>
      <c r="M281" s="108">
        <f t="shared" si="81"/>
        <v>0</v>
      </c>
      <c r="N281" s="108">
        <f t="shared" si="82"/>
        <v>0</v>
      </c>
      <c r="O281" s="142" t="s">
        <v>63</v>
      </c>
    </row>
    <row r="282" spans="1:15" s="78" customFormat="1" ht="15" hidden="1" customHeight="1">
      <c r="A282" s="140"/>
      <c r="B282" s="74"/>
      <c r="C282" s="74"/>
      <c r="D282" s="141"/>
      <c r="E282" s="106"/>
      <c r="F282" s="106" t="str">
        <f t="shared" si="68"/>
        <v/>
      </c>
      <c r="G282" s="151">
        <f t="shared" si="77"/>
        <v>0</v>
      </c>
      <c r="H282" s="106"/>
      <c r="I282" s="108">
        <f t="shared" si="78"/>
        <v>0</v>
      </c>
      <c r="J282" s="108">
        <f t="shared" si="79"/>
        <v>0</v>
      </c>
      <c r="K282" s="108">
        <f t="shared" si="80"/>
        <v>0</v>
      </c>
      <c r="L282" s="108">
        <f t="shared" si="60"/>
        <v>0</v>
      </c>
      <c r="M282" s="108">
        <f t="shared" si="81"/>
        <v>0</v>
      </c>
      <c r="N282" s="108">
        <f t="shared" si="82"/>
        <v>0</v>
      </c>
      <c r="O282" s="142" t="s">
        <v>63</v>
      </c>
    </row>
    <row r="283" spans="1:15" s="78" customFormat="1" ht="15" hidden="1" customHeight="1">
      <c r="A283" s="140"/>
      <c r="B283" s="74"/>
      <c r="C283" s="74"/>
      <c r="D283" s="141"/>
      <c r="E283" s="106"/>
      <c r="F283" s="106" t="str">
        <f t="shared" si="68"/>
        <v/>
      </c>
      <c r="G283" s="151">
        <f t="shared" si="77"/>
        <v>0</v>
      </c>
      <c r="H283" s="106"/>
      <c r="I283" s="108">
        <f t="shared" si="78"/>
        <v>0</v>
      </c>
      <c r="J283" s="108">
        <f t="shared" si="79"/>
        <v>0</v>
      </c>
      <c r="K283" s="108">
        <f t="shared" si="80"/>
        <v>0</v>
      </c>
      <c r="L283" s="108">
        <f t="shared" si="60"/>
        <v>0</v>
      </c>
      <c r="M283" s="108">
        <f t="shared" si="81"/>
        <v>0</v>
      </c>
      <c r="N283" s="108">
        <f t="shared" si="82"/>
        <v>0</v>
      </c>
      <c r="O283" s="142" t="s">
        <v>63</v>
      </c>
    </row>
    <row r="284" spans="1:15" s="78" customFormat="1" ht="15" hidden="1" customHeight="1">
      <c r="A284" s="140"/>
      <c r="B284" s="74"/>
      <c r="C284" s="74"/>
      <c r="D284" s="141"/>
      <c r="E284" s="106"/>
      <c r="F284" s="106" t="str">
        <f t="shared" si="68"/>
        <v/>
      </c>
      <c r="G284" s="151">
        <f t="shared" si="77"/>
        <v>0</v>
      </c>
      <c r="H284" s="106"/>
      <c r="I284" s="108">
        <f t="shared" si="78"/>
        <v>0</v>
      </c>
      <c r="J284" s="108">
        <f t="shared" si="79"/>
        <v>0</v>
      </c>
      <c r="K284" s="108">
        <f t="shared" si="80"/>
        <v>0</v>
      </c>
      <c r="L284" s="108">
        <f t="shared" si="60"/>
        <v>0</v>
      </c>
      <c r="M284" s="108">
        <f t="shared" si="81"/>
        <v>0</v>
      </c>
      <c r="N284" s="108">
        <f t="shared" si="82"/>
        <v>0</v>
      </c>
      <c r="O284" s="142" t="s">
        <v>63</v>
      </c>
    </row>
    <row r="285" spans="1:15" s="78" customFormat="1" ht="15" hidden="1" customHeight="1">
      <c r="A285" s="140"/>
      <c r="B285" s="74"/>
      <c r="C285" s="74"/>
      <c r="D285" s="141"/>
      <c r="E285" s="106"/>
      <c r="F285" s="106" t="str">
        <f t="shared" si="68"/>
        <v/>
      </c>
      <c r="G285" s="151">
        <f t="shared" si="77"/>
        <v>0</v>
      </c>
      <c r="H285" s="106"/>
      <c r="I285" s="108">
        <f t="shared" si="78"/>
        <v>0</v>
      </c>
      <c r="J285" s="108">
        <f t="shared" si="79"/>
        <v>0</v>
      </c>
      <c r="K285" s="108">
        <f t="shared" si="80"/>
        <v>0</v>
      </c>
      <c r="L285" s="108">
        <f t="shared" si="60"/>
        <v>0</v>
      </c>
      <c r="M285" s="108">
        <f t="shared" si="81"/>
        <v>0</v>
      </c>
      <c r="N285" s="108">
        <f t="shared" si="82"/>
        <v>0</v>
      </c>
      <c r="O285" s="142" t="s">
        <v>63</v>
      </c>
    </row>
    <row r="286" spans="1:15" s="78" customFormat="1" ht="15" hidden="1" customHeight="1">
      <c r="A286" s="140"/>
      <c r="B286" s="74"/>
      <c r="C286" s="74"/>
      <c r="D286" s="141"/>
      <c r="E286" s="106"/>
      <c r="F286" s="106" t="str">
        <f t="shared" si="68"/>
        <v/>
      </c>
      <c r="G286" s="151">
        <f t="shared" si="77"/>
        <v>0</v>
      </c>
      <c r="H286" s="106"/>
      <c r="I286" s="108">
        <f t="shared" si="78"/>
        <v>0</v>
      </c>
      <c r="J286" s="108">
        <f t="shared" si="79"/>
        <v>0</v>
      </c>
      <c r="K286" s="108">
        <f t="shared" si="80"/>
        <v>0</v>
      </c>
      <c r="L286" s="108">
        <f t="shared" si="60"/>
        <v>0</v>
      </c>
      <c r="M286" s="108">
        <f t="shared" si="81"/>
        <v>0</v>
      </c>
      <c r="N286" s="108">
        <f t="shared" si="82"/>
        <v>0</v>
      </c>
      <c r="O286" s="142" t="s">
        <v>63</v>
      </c>
    </row>
    <row r="287" spans="1:15" s="78" customFormat="1" ht="15" hidden="1" customHeight="1">
      <c r="A287" s="143"/>
      <c r="B287" s="144"/>
      <c r="C287" s="144"/>
      <c r="D287" s="145"/>
      <c r="E287" s="110"/>
      <c r="F287" s="110" t="str">
        <f t="shared" si="68"/>
        <v/>
      </c>
      <c r="G287" s="152">
        <f t="shared" si="77"/>
        <v>0</v>
      </c>
      <c r="H287" s="110"/>
      <c r="I287" s="112">
        <f t="shared" si="78"/>
        <v>0</v>
      </c>
      <c r="J287" s="112">
        <f t="shared" si="79"/>
        <v>0</v>
      </c>
      <c r="K287" s="112">
        <f t="shared" si="80"/>
        <v>0</v>
      </c>
      <c r="L287" s="112">
        <f t="shared" si="60"/>
        <v>0</v>
      </c>
      <c r="M287" s="112">
        <f t="shared" si="81"/>
        <v>0</v>
      </c>
      <c r="N287" s="112">
        <f t="shared" si="82"/>
        <v>0</v>
      </c>
      <c r="O287" s="146" t="s">
        <v>63</v>
      </c>
    </row>
    <row r="288" spans="1:15" s="78" customFormat="1" ht="20.100000000000001" customHeight="1">
      <c r="A288" s="114"/>
      <c r="B288" s="115"/>
      <c r="C288" s="115"/>
      <c r="D288" s="116"/>
      <c r="E288" s="153"/>
      <c r="F288" s="118" t="str">
        <f t="shared" si="68"/>
        <v/>
      </c>
      <c r="G288" s="119">
        <f>SUM(G275:G287)</f>
        <v>0</v>
      </c>
      <c r="H288" s="118"/>
      <c r="I288" s="120">
        <f t="shared" ref="I288:N288" si="83">SUM(I275:I287)</f>
        <v>0</v>
      </c>
      <c r="J288" s="120">
        <f t="shared" si="83"/>
        <v>0</v>
      </c>
      <c r="K288" s="120">
        <f t="shared" si="83"/>
        <v>0</v>
      </c>
      <c r="L288" s="120">
        <f t="shared" si="60"/>
        <v>0</v>
      </c>
      <c r="M288" s="120">
        <f t="shared" si="83"/>
        <v>0</v>
      </c>
      <c r="N288" s="120">
        <f t="shared" si="83"/>
        <v>0</v>
      </c>
      <c r="O288" s="154"/>
    </row>
    <row r="289" spans="1:15" s="78" customFormat="1" ht="15" customHeight="1">
      <c r="A289" s="155" t="s">
        <v>41</v>
      </c>
      <c r="B289" s="156"/>
      <c r="C289" s="156"/>
      <c r="D289" s="157"/>
      <c r="E289" s="158"/>
      <c r="F289" s="158" t="str">
        <f t="shared" si="68"/>
        <v/>
      </c>
      <c r="G289" s="150">
        <f t="shared" ref="G289:G299" si="84">COUNTIFS($E$6:$E$129,E289,$O$6:$O$129,O289)</f>
        <v>0</v>
      </c>
      <c r="H289" s="100"/>
      <c r="I289" s="159">
        <f t="shared" ref="I289:I299" si="85">SUMIFS($I$6:$I$129,$E$6:$E$129,E289,$O$6:$O$129,O289)</f>
        <v>0</v>
      </c>
      <c r="J289" s="159">
        <f t="shared" ref="J289:J299" si="86">SUMIFS($J$6:$J$129,$E$6:$E$129,E289,$O$6:$O$129,O289)</f>
        <v>0</v>
      </c>
      <c r="K289" s="159">
        <f t="shared" ref="K289:K299" si="87">SUMIFS($K$6:$K$129,$E$6:$E$129,E289,$O$6:$O$129,O289)</f>
        <v>0</v>
      </c>
      <c r="L289" s="159">
        <f t="shared" si="60"/>
        <v>0</v>
      </c>
      <c r="M289" s="159">
        <f t="shared" ref="M289:M299" si="88">SUMIFS($M$6:$M$129,$E$6:$E$129,E289,$O$6:$O$129,O289)</f>
        <v>0</v>
      </c>
      <c r="N289" s="159">
        <f t="shared" ref="N289:N299" si="89">SUMIFS($N$6:$N$129,$E$6:$E$129,E289,$O$6:$O$129,O289)</f>
        <v>0</v>
      </c>
      <c r="O289" s="134" t="s">
        <v>64</v>
      </c>
    </row>
    <row r="290" spans="1:15" s="78" customFormat="1" ht="15" hidden="1" customHeight="1">
      <c r="A290" s="140"/>
      <c r="B290" s="74"/>
      <c r="C290" s="74"/>
      <c r="D290" s="141"/>
      <c r="E290" s="106"/>
      <c r="F290" s="106" t="str">
        <f t="shared" si="68"/>
        <v/>
      </c>
      <c r="G290" s="151">
        <f t="shared" si="84"/>
        <v>0</v>
      </c>
      <c r="H290" s="106"/>
      <c r="I290" s="108">
        <f t="shared" si="85"/>
        <v>0</v>
      </c>
      <c r="J290" s="108">
        <f t="shared" si="86"/>
        <v>0</v>
      </c>
      <c r="K290" s="108">
        <f t="shared" si="87"/>
        <v>0</v>
      </c>
      <c r="L290" s="108">
        <f t="shared" si="60"/>
        <v>0</v>
      </c>
      <c r="M290" s="108">
        <f t="shared" si="88"/>
        <v>0</v>
      </c>
      <c r="N290" s="108">
        <f t="shared" si="89"/>
        <v>0</v>
      </c>
      <c r="O290" s="142" t="s">
        <v>64</v>
      </c>
    </row>
    <row r="291" spans="1:15" s="78" customFormat="1" ht="15" hidden="1" customHeight="1">
      <c r="A291" s="140"/>
      <c r="B291" s="74"/>
      <c r="C291" s="74"/>
      <c r="D291" s="141"/>
      <c r="E291" s="106"/>
      <c r="F291" s="106" t="str">
        <f t="shared" si="68"/>
        <v/>
      </c>
      <c r="G291" s="151">
        <f t="shared" si="84"/>
        <v>0</v>
      </c>
      <c r="H291" s="106"/>
      <c r="I291" s="108">
        <f t="shared" si="85"/>
        <v>0</v>
      </c>
      <c r="J291" s="108">
        <f t="shared" si="86"/>
        <v>0</v>
      </c>
      <c r="K291" s="108">
        <f t="shared" si="87"/>
        <v>0</v>
      </c>
      <c r="L291" s="108">
        <f t="shared" si="60"/>
        <v>0</v>
      </c>
      <c r="M291" s="108">
        <f t="shared" si="88"/>
        <v>0</v>
      </c>
      <c r="N291" s="108">
        <f t="shared" si="89"/>
        <v>0</v>
      </c>
      <c r="O291" s="142" t="s">
        <v>64</v>
      </c>
    </row>
    <row r="292" spans="1:15" s="78" customFormat="1" ht="15" hidden="1" customHeight="1">
      <c r="A292" s="140"/>
      <c r="B292" s="74"/>
      <c r="C292" s="74"/>
      <c r="D292" s="141"/>
      <c r="E292" s="106"/>
      <c r="F292" s="106" t="str">
        <f t="shared" si="68"/>
        <v/>
      </c>
      <c r="G292" s="151">
        <f t="shared" si="84"/>
        <v>0</v>
      </c>
      <c r="H292" s="106"/>
      <c r="I292" s="108">
        <f t="shared" si="85"/>
        <v>0</v>
      </c>
      <c r="J292" s="108">
        <f t="shared" si="86"/>
        <v>0</v>
      </c>
      <c r="K292" s="108">
        <f t="shared" si="87"/>
        <v>0</v>
      </c>
      <c r="L292" s="108">
        <f t="shared" si="60"/>
        <v>0</v>
      </c>
      <c r="M292" s="108">
        <f t="shared" si="88"/>
        <v>0</v>
      </c>
      <c r="N292" s="108">
        <f t="shared" si="89"/>
        <v>0</v>
      </c>
      <c r="O292" s="142" t="s">
        <v>64</v>
      </c>
    </row>
    <row r="293" spans="1:15" s="78" customFormat="1" ht="15" hidden="1" customHeight="1">
      <c r="A293" s="140"/>
      <c r="B293" s="74"/>
      <c r="C293" s="74"/>
      <c r="D293" s="141"/>
      <c r="E293" s="106"/>
      <c r="F293" s="106" t="str">
        <f t="shared" si="68"/>
        <v/>
      </c>
      <c r="G293" s="151">
        <f t="shared" si="84"/>
        <v>0</v>
      </c>
      <c r="H293" s="106"/>
      <c r="I293" s="108">
        <f t="shared" si="85"/>
        <v>0</v>
      </c>
      <c r="J293" s="108">
        <f t="shared" si="86"/>
        <v>0</v>
      </c>
      <c r="K293" s="108">
        <f t="shared" si="87"/>
        <v>0</v>
      </c>
      <c r="L293" s="108">
        <f t="shared" si="60"/>
        <v>0</v>
      </c>
      <c r="M293" s="108">
        <f t="shared" si="88"/>
        <v>0</v>
      </c>
      <c r="N293" s="108">
        <f t="shared" si="89"/>
        <v>0</v>
      </c>
      <c r="O293" s="142" t="s">
        <v>64</v>
      </c>
    </row>
    <row r="294" spans="1:15" s="78" customFormat="1" ht="15" hidden="1" customHeight="1">
      <c r="A294" s="140"/>
      <c r="B294" s="74"/>
      <c r="C294" s="74"/>
      <c r="D294" s="141"/>
      <c r="E294" s="106"/>
      <c r="F294" s="106" t="str">
        <f t="shared" si="68"/>
        <v/>
      </c>
      <c r="G294" s="151">
        <f t="shared" si="84"/>
        <v>0</v>
      </c>
      <c r="H294" s="106"/>
      <c r="I294" s="108">
        <f t="shared" si="85"/>
        <v>0</v>
      </c>
      <c r="J294" s="108">
        <f t="shared" si="86"/>
        <v>0</v>
      </c>
      <c r="K294" s="108">
        <f t="shared" si="87"/>
        <v>0</v>
      </c>
      <c r="L294" s="108">
        <f t="shared" si="60"/>
        <v>0</v>
      </c>
      <c r="M294" s="108">
        <f t="shared" si="88"/>
        <v>0</v>
      </c>
      <c r="N294" s="108">
        <f t="shared" si="89"/>
        <v>0</v>
      </c>
      <c r="O294" s="142" t="s">
        <v>64</v>
      </c>
    </row>
    <row r="295" spans="1:15" s="78" customFormat="1" ht="15" hidden="1" customHeight="1">
      <c r="A295" s="140"/>
      <c r="B295" s="74"/>
      <c r="C295" s="74"/>
      <c r="D295" s="141"/>
      <c r="E295" s="106"/>
      <c r="F295" s="106" t="str">
        <f t="shared" si="68"/>
        <v/>
      </c>
      <c r="G295" s="151">
        <f t="shared" si="84"/>
        <v>0</v>
      </c>
      <c r="H295" s="106"/>
      <c r="I295" s="108">
        <f t="shared" si="85"/>
        <v>0</v>
      </c>
      <c r="J295" s="108">
        <f t="shared" si="86"/>
        <v>0</v>
      </c>
      <c r="K295" s="108">
        <f t="shared" si="87"/>
        <v>0</v>
      </c>
      <c r="L295" s="108">
        <f t="shared" si="60"/>
        <v>0</v>
      </c>
      <c r="M295" s="108">
        <f t="shared" si="88"/>
        <v>0</v>
      </c>
      <c r="N295" s="108">
        <f t="shared" si="89"/>
        <v>0</v>
      </c>
      <c r="O295" s="142" t="s">
        <v>64</v>
      </c>
    </row>
    <row r="296" spans="1:15" s="78" customFormat="1" ht="15" hidden="1" customHeight="1">
      <c r="A296" s="140"/>
      <c r="B296" s="74"/>
      <c r="C296" s="74"/>
      <c r="D296" s="141"/>
      <c r="E296" s="106"/>
      <c r="F296" s="106" t="str">
        <f t="shared" si="68"/>
        <v/>
      </c>
      <c r="G296" s="151">
        <f t="shared" si="84"/>
        <v>0</v>
      </c>
      <c r="H296" s="106"/>
      <c r="I296" s="108">
        <f t="shared" si="85"/>
        <v>0</v>
      </c>
      <c r="J296" s="108">
        <f t="shared" si="86"/>
        <v>0</v>
      </c>
      <c r="K296" s="108">
        <f t="shared" si="87"/>
        <v>0</v>
      </c>
      <c r="L296" s="108">
        <f t="shared" si="60"/>
        <v>0</v>
      </c>
      <c r="M296" s="108">
        <f t="shared" si="88"/>
        <v>0</v>
      </c>
      <c r="N296" s="108">
        <f t="shared" si="89"/>
        <v>0</v>
      </c>
      <c r="O296" s="142" t="s">
        <v>64</v>
      </c>
    </row>
    <row r="297" spans="1:15" s="78" customFormat="1" ht="15" hidden="1" customHeight="1">
      <c r="A297" s="140"/>
      <c r="B297" s="74"/>
      <c r="C297" s="74"/>
      <c r="D297" s="141"/>
      <c r="E297" s="106"/>
      <c r="F297" s="106" t="str">
        <f t="shared" si="68"/>
        <v/>
      </c>
      <c r="G297" s="151">
        <f t="shared" si="84"/>
        <v>0</v>
      </c>
      <c r="H297" s="106"/>
      <c r="I297" s="108">
        <f t="shared" si="85"/>
        <v>0</v>
      </c>
      <c r="J297" s="108">
        <f t="shared" si="86"/>
        <v>0</v>
      </c>
      <c r="K297" s="108">
        <f t="shared" si="87"/>
        <v>0</v>
      </c>
      <c r="L297" s="108">
        <f t="shared" si="60"/>
        <v>0</v>
      </c>
      <c r="M297" s="108">
        <f t="shared" si="88"/>
        <v>0</v>
      </c>
      <c r="N297" s="108">
        <f t="shared" si="89"/>
        <v>0</v>
      </c>
      <c r="O297" s="142" t="s">
        <v>64</v>
      </c>
    </row>
    <row r="298" spans="1:15" s="78" customFormat="1" ht="15" hidden="1" customHeight="1">
      <c r="A298" s="140"/>
      <c r="B298" s="74"/>
      <c r="C298" s="74"/>
      <c r="D298" s="141"/>
      <c r="E298" s="106"/>
      <c r="F298" s="106" t="str">
        <f t="shared" si="68"/>
        <v/>
      </c>
      <c r="G298" s="151">
        <f t="shared" si="84"/>
        <v>0</v>
      </c>
      <c r="H298" s="106"/>
      <c r="I298" s="108">
        <f t="shared" si="85"/>
        <v>0</v>
      </c>
      <c r="J298" s="108">
        <f t="shared" si="86"/>
        <v>0</v>
      </c>
      <c r="K298" s="108">
        <f t="shared" si="87"/>
        <v>0</v>
      </c>
      <c r="L298" s="108">
        <f t="shared" si="60"/>
        <v>0</v>
      </c>
      <c r="M298" s="108">
        <f t="shared" si="88"/>
        <v>0</v>
      </c>
      <c r="N298" s="108">
        <f t="shared" si="89"/>
        <v>0</v>
      </c>
      <c r="O298" s="142" t="s">
        <v>64</v>
      </c>
    </row>
    <row r="299" spans="1:15" s="78" customFormat="1" ht="15" hidden="1" customHeight="1">
      <c r="A299" s="143"/>
      <c r="B299" s="144"/>
      <c r="C299" s="144"/>
      <c r="D299" s="145"/>
      <c r="E299" s="110"/>
      <c r="F299" s="110" t="str">
        <f t="shared" si="68"/>
        <v/>
      </c>
      <c r="G299" s="152">
        <f t="shared" si="84"/>
        <v>0</v>
      </c>
      <c r="H299" s="110"/>
      <c r="I299" s="112">
        <f t="shared" si="85"/>
        <v>0</v>
      </c>
      <c r="J299" s="112">
        <f t="shared" si="86"/>
        <v>0</v>
      </c>
      <c r="K299" s="112">
        <f t="shared" si="87"/>
        <v>0</v>
      </c>
      <c r="L299" s="112">
        <f t="shared" si="60"/>
        <v>0</v>
      </c>
      <c r="M299" s="112">
        <f t="shared" si="88"/>
        <v>0</v>
      </c>
      <c r="N299" s="112">
        <f t="shared" si="89"/>
        <v>0</v>
      </c>
      <c r="O299" s="146" t="s">
        <v>64</v>
      </c>
    </row>
    <row r="300" spans="1:15" s="78" customFormat="1" ht="20.100000000000001" customHeight="1">
      <c r="A300" s="114"/>
      <c r="B300" s="115"/>
      <c r="C300" s="115"/>
      <c r="D300" s="116"/>
      <c r="E300" s="118"/>
      <c r="F300" s="118" t="str">
        <f t="shared" si="68"/>
        <v/>
      </c>
      <c r="G300" s="119">
        <f>SUM(G289:G299)</f>
        <v>0</v>
      </c>
      <c r="H300" s="118"/>
      <c r="I300" s="120">
        <f t="shared" ref="I300:N300" si="90">SUM(I289:I299)</f>
        <v>0</v>
      </c>
      <c r="J300" s="120">
        <f t="shared" si="90"/>
        <v>0</v>
      </c>
      <c r="K300" s="120">
        <f t="shared" si="90"/>
        <v>0</v>
      </c>
      <c r="L300" s="120">
        <f t="shared" si="60"/>
        <v>0</v>
      </c>
      <c r="M300" s="120">
        <f t="shared" si="90"/>
        <v>0</v>
      </c>
      <c r="N300" s="120">
        <f t="shared" si="90"/>
        <v>0</v>
      </c>
      <c r="O300" s="154"/>
    </row>
    <row r="301" spans="1:15" s="78" customFormat="1" ht="15" customHeight="1">
      <c r="A301" s="147" t="s">
        <v>42</v>
      </c>
      <c r="B301" s="148"/>
      <c r="C301" s="148"/>
      <c r="D301" s="149"/>
      <c r="E301" s="98"/>
      <c r="F301" s="98" t="str">
        <f t="shared" si="68"/>
        <v/>
      </c>
      <c r="G301" s="150">
        <f t="shared" ref="G301:G310" si="91">COUNTIFS($E$6:$E$129,E301,$O$6:$O$129,O301)</f>
        <v>0</v>
      </c>
      <c r="H301" s="100"/>
      <c r="I301" s="101">
        <f t="shared" ref="I301:I310" si="92">SUMIFS($I$6:$I$129,$E$6:$E$129,E301,$O$6:$O$129,O301)</f>
        <v>0</v>
      </c>
      <c r="J301" s="101">
        <f t="shared" ref="J301:J310" si="93">SUMIFS($J$6:$J$129,$E$6:$E$129,E301,$O$6:$O$129,O301)</f>
        <v>0</v>
      </c>
      <c r="K301" s="101">
        <f t="shared" ref="K301:K310" si="94">SUMIFS($K$6:$K$129,$E$6:$E$129,E301,$O$6:$O$129,O301)</f>
        <v>0</v>
      </c>
      <c r="L301" s="101">
        <f t="shared" si="60"/>
        <v>0</v>
      </c>
      <c r="M301" s="101">
        <f t="shared" ref="M301:M310" si="95">SUMIFS($M$6:$M$129,$E$6:$E$129,E301,$O$6:$O$129,O301)</f>
        <v>0</v>
      </c>
      <c r="N301" s="101">
        <f t="shared" ref="N301:N310" si="96">SUMIFS($N$6:$N$129,$E$6:$E$129,E301,$O$6:$O$129,O301)</f>
        <v>0</v>
      </c>
      <c r="O301" s="134" t="s">
        <v>65</v>
      </c>
    </row>
    <row r="302" spans="1:15" s="78" customFormat="1" ht="15" hidden="1" customHeight="1">
      <c r="A302" s="140"/>
      <c r="B302" s="74"/>
      <c r="C302" s="74"/>
      <c r="D302" s="141"/>
      <c r="E302" s="106"/>
      <c r="F302" s="106" t="str">
        <f t="shared" si="68"/>
        <v/>
      </c>
      <c r="G302" s="151">
        <f t="shared" si="91"/>
        <v>0</v>
      </c>
      <c r="H302" s="106"/>
      <c r="I302" s="108">
        <f t="shared" si="92"/>
        <v>0</v>
      </c>
      <c r="J302" s="108">
        <f t="shared" si="93"/>
        <v>0</v>
      </c>
      <c r="K302" s="108">
        <f t="shared" si="94"/>
        <v>0</v>
      </c>
      <c r="L302" s="108">
        <f t="shared" si="60"/>
        <v>0</v>
      </c>
      <c r="M302" s="108">
        <f t="shared" si="95"/>
        <v>0</v>
      </c>
      <c r="N302" s="108">
        <f t="shared" si="96"/>
        <v>0</v>
      </c>
      <c r="O302" s="142" t="s">
        <v>65</v>
      </c>
    </row>
    <row r="303" spans="1:15" s="78" customFormat="1" ht="15" hidden="1" customHeight="1">
      <c r="A303" s="140"/>
      <c r="B303" s="74"/>
      <c r="C303" s="74"/>
      <c r="D303" s="141"/>
      <c r="E303" s="106"/>
      <c r="F303" s="106" t="str">
        <f t="shared" si="68"/>
        <v/>
      </c>
      <c r="G303" s="151">
        <f t="shared" si="91"/>
        <v>0</v>
      </c>
      <c r="H303" s="106"/>
      <c r="I303" s="108">
        <f t="shared" si="92"/>
        <v>0</v>
      </c>
      <c r="J303" s="108">
        <f t="shared" si="93"/>
        <v>0</v>
      </c>
      <c r="K303" s="108">
        <f t="shared" si="94"/>
        <v>0</v>
      </c>
      <c r="L303" s="108">
        <f t="shared" si="60"/>
        <v>0</v>
      </c>
      <c r="M303" s="108">
        <f t="shared" si="95"/>
        <v>0</v>
      </c>
      <c r="N303" s="108">
        <f t="shared" si="96"/>
        <v>0</v>
      </c>
      <c r="O303" s="142" t="s">
        <v>65</v>
      </c>
    </row>
    <row r="304" spans="1:15" s="78" customFormat="1" ht="15" hidden="1" customHeight="1">
      <c r="A304" s="140"/>
      <c r="B304" s="74"/>
      <c r="C304" s="74"/>
      <c r="D304" s="141"/>
      <c r="E304" s="106"/>
      <c r="F304" s="106" t="str">
        <f t="shared" si="68"/>
        <v/>
      </c>
      <c r="G304" s="151">
        <f t="shared" si="91"/>
        <v>0</v>
      </c>
      <c r="H304" s="106"/>
      <c r="I304" s="108">
        <f t="shared" si="92"/>
        <v>0</v>
      </c>
      <c r="J304" s="108">
        <f t="shared" si="93"/>
        <v>0</v>
      </c>
      <c r="K304" s="108">
        <f t="shared" si="94"/>
        <v>0</v>
      </c>
      <c r="L304" s="108">
        <f t="shared" si="60"/>
        <v>0</v>
      </c>
      <c r="M304" s="108">
        <f t="shared" si="95"/>
        <v>0</v>
      </c>
      <c r="N304" s="108">
        <f t="shared" si="96"/>
        <v>0</v>
      </c>
      <c r="O304" s="142" t="s">
        <v>65</v>
      </c>
    </row>
    <row r="305" spans="1:15" s="78" customFormat="1" ht="15" hidden="1" customHeight="1">
      <c r="A305" s="140"/>
      <c r="B305" s="74"/>
      <c r="C305" s="74"/>
      <c r="D305" s="141"/>
      <c r="E305" s="106"/>
      <c r="F305" s="106" t="str">
        <f t="shared" si="68"/>
        <v/>
      </c>
      <c r="G305" s="151">
        <f t="shared" si="91"/>
        <v>0</v>
      </c>
      <c r="H305" s="106"/>
      <c r="I305" s="108">
        <f t="shared" si="92"/>
        <v>0</v>
      </c>
      <c r="J305" s="108">
        <f t="shared" si="93"/>
        <v>0</v>
      </c>
      <c r="K305" s="108">
        <f t="shared" si="94"/>
        <v>0</v>
      </c>
      <c r="L305" s="108">
        <f t="shared" si="60"/>
        <v>0</v>
      </c>
      <c r="M305" s="108">
        <f t="shared" si="95"/>
        <v>0</v>
      </c>
      <c r="N305" s="108">
        <f t="shared" si="96"/>
        <v>0</v>
      </c>
      <c r="O305" s="142" t="s">
        <v>65</v>
      </c>
    </row>
    <row r="306" spans="1:15" s="78" customFormat="1" ht="15" hidden="1" customHeight="1">
      <c r="A306" s="140"/>
      <c r="B306" s="74"/>
      <c r="C306" s="74"/>
      <c r="D306" s="141"/>
      <c r="E306" s="106"/>
      <c r="F306" s="106" t="str">
        <f t="shared" si="68"/>
        <v/>
      </c>
      <c r="G306" s="151">
        <f t="shared" si="91"/>
        <v>0</v>
      </c>
      <c r="H306" s="106"/>
      <c r="I306" s="108">
        <f t="shared" si="92"/>
        <v>0</v>
      </c>
      <c r="J306" s="108">
        <f t="shared" si="93"/>
        <v>0</v>
      </c>
      <c r="K306" s="108">
        <f t="shared" si="94"/>
        <v>0</v>
      </c>
      <c r="L306" s="108">
        <f t="shared" si="60"/>
        <v>0</v>
      </c>
      <c r="M306" s="108">
        <f t="shared" si="95"/>
        <v>0</v>
      </c>
      <c r="N306" s="108">
        <f t="shared" si="96"/>
        <v>0</v>
      </c>
      <c r="O306" s="142" t="s">
        <v>65</v>
      </c>
    </row>
    <row r="307" spans="1:15" s="78" customFormat="1" ht="15" hidden="1" customHeight="1">
      <c r="A307" s="140"/>
      <c r="B307" s="74"/>
      <c r="C307" s="74"/>
      <c r="D307" s="141"/>
      <c r="E307" s="106"/>
      <c r="F307" s="106" t="str">
        <f t="shared" si="68"/>
        <v/>
      </c>
      <c r="G307" s="151">
        <f t="shared" si="91"/>
        <v>0</v>
      </c>
      <c r="H307" s="106"/>
      <c r="I307" s="108">
        <f t="shared" si="92"/>
        <v>0</v>
      </c>
      <c r="J307" s="108">
        <f t="shared" si="93"/>
        <v>0</v>
      </c>
      <c r="K307" s="108">
        <f t="shared" si="94"/>
        <v>0</v>
      </c>
      <c r="L307" s="108">
        <f t="shared" si="60"/>
        <v>0</v>
      </c>
      <c r="M307" s="108">
        <f t="shared" si="95"/>
        <v>0</v>
      </c>
      <c r="N307" s="108">
        <f t="shared" si="96"/>
        <v>0</v>
      </c>
      <c r="O307" s="142" t="s">
        <v>65</v>
      </c>
    </row>
    <row r="308" spans="1:15" s="78" customFormat="1" ht="15" hidden="1" customHeight="1">
      <c r="A308" s="140"/>
      <c r="B308" s="74"/>
      <c r="C308" s="74"/>
      <c r="D308" s="141"/>
      <c r="E308" s="106"/>
      <c r="F308" s="106" t="str">
        <f t="shared" si="68"/>
        <v/>
      </c>
      <c r="G308" s="151">
        <f t="shared" si="91"/>
        <v>0</v>
      </c>
      <c r="H308" s="106"/>
      <c r="I308" s="108">
        <f t="shared" si="92"/>
        <v>0</v>
      </c>
      <c r="J308" s="108">
        <f t="shared" si="93"/>
        <v>0</v>
      </c>
      <c r="K308" s="108">
        <f t="shared" si="94"/>
        <v>0</v>
      </c>
      <c r="L308" s="108">
        <f t="shared" si="60"/>
        <v>0</v>
      </c>
      <c r="M308" s="108">
        <f t="shared" si="95"/>
        <v>0</v>
      </c>
      <c r="N308" s="108">
        <f t="shared" si="96"/>
        <v>0</v>
      </c>
      <c r="O308" s="142" t="s">
        <v>65</v>
      </c>
    </row>
    <row r="309" spans="1:15" s="78" customFormat="1" ht="15" hidden="1" customHeight="1">
      <c r="A309" s="140"/>
      <c r="B309" s="74"/>
      <c r="C309" s="74"/>
      <c r="D309" s="141"/>
      <c r="E309" s="106"/>
      <c r="F309" s="106" t="str">
        <f t="shared" si="68"/>
        <v/>
      </c>
      <c r="G309" s="151">
        <f t="shared" si="91"/>
        <v>0</v>
      </c>
      <c r="H309" s="106"/>
      <c r="I309" s="108">
        <f t="shared" si="92"/>
        <v>0</v>
      </c>
      <c r="J309" s="108">
        <f t="shared" si="93"/>
        <v>0</v>
      </c>
      <c r="K309" s="108">
        <f t="shared" si="94"/>
        <v>0</v>
      </c>
      <c r="L309" s="108">
        <f t="shared" ref="L309:L372" si="97">IFERROR(M309/K309%,0)</f>
        <v>0</v>
      </c>
      <c r="M309" s="108">
        <f t="shared" si="95"/>
        <v>0</v>
      </c>
      <c r="N309" s="108">
        <f t="shared" si="96"/>
        <v>0</v>
      </c>
      <c r="O309" s="142" t="s">
        <v>65</v>
      </c>
    </row>
    <row r="310" spans="1:15" s="78" customFormat="1" ht="15" hidden="1" customHeight="1">
      <c r="A310" s="143"/>
      <c r="B310" s="144"/>
      <c r="C310" s="144"/>
      <c r="D310" s="145"/>
      <c r="E310" s="110"/>
      <c r="F310" s="110" t="str">
        <f t="shared" si="68"/>
        <v/>
      </c>
      <c r="G310" s="152">
        <f t="shared" si="91"/>
        <v>0</v>
      </c>
      <c r="H310" s="110"/>
      <c r="I310" s="112">
        <f t="shared" si="92"/>
        <v>0</v>
      </c>
      <c r="J310" s="112">
        <f t="shared" si="93"/>
        <v>0</v>
      </c>
      <c r="K310" s="112">
        <f t="shared" si="94"/>
        <v>0</v>
      </c>
      <c r="L310" s="112">
        <f t="shared" si="97"/>
        <v>0</v>
      </c>
      <c r="M310" s="112">
        <f t="shared" si="95"/>
        <v>0</v>
      </c>
      <c r="N310" s="112">
        <f t="shared" si="96"/>
        <v>0</v>
      </c>
      <c r="O310" s="146" t="s">
        <v>65</v>
      </c>
    </row>
    <row r="311" spans="1:15" s="78" customFormat="1" ht="20.100000000000001" customHeight="1">
      <c r="A311" s="114"/>
      <c r="B311" s="115"/>
      <c r="C311" s="115"/>
      <c r="D311" s="116"/>
      <c r="E311" s="128"/>
      <c r="F311" s="118" t="str">
        <f t="shared" si="68"/>
        <v/>
      </c>
      <c r="G311" s="119">
        <f>SUM(G301:G310)</f>
        <v>0</v>
      </c>
      <c r="H311" s="118"/>
      <c r="I311" s="120">
        <f t="shared" ref="I311:N311" si="98">SUM(I301:I310)</f>
        <v>0</v>
      </c>
      <c r="J311" s="120">
        <f t="shared" si="98"/>
        <v>0</v>
      </c>
      <c r="K311" s="120">
        <f t="shared" si="98"/>
        <v>0</v>
      </c>
      <c r="L311" s="120">
        <f t="shared" si="97"/>
        <v>0</v>
      </c>
      <c r="M311" s="120">
        <f t="shared" si="98"/>
        <v>0</v>
      </c>
      <c r="N311" s="120">
        <f t="shared" si="98"/>
        <v>0</v>
      </c>
      <c r="O311" s="130"/>
    </row>
    <row r="312" spans="1:15" s="78" customFormat="1" ht="15" customHeight="1">
      <c r="A312" s="147" t="s">
        <v>43</v>
      </c>
      <c r="B312" s="148"/>
      <c r="C312" s="148"/>
      <c r="D312" s="149"/>
      <c r="E312" s="98"/>
      <c r="F312" s="98" t="str">
        <f t="shared" si="68"/>
        <v/>
      </c>
      <c r="G312" s="99">
        <f t="shared" ref="G312:G329" si="99">COUNTIFS($E$6:$E$129,E312,$O$6:$O$129,O312)</f>
        <v>0</v>
      </c>
      <c r="H312" s="100"/>
      <c r="I312" s="101">
        <f t="shared" ref="I312:I329" si="100">SUMIFS($I$6:$I$129,$E$6:$E$129,E312,$O$6:$O$129,O312)</f>
        <v>0</v>
      </c>
      <c r="J312" s="101">
        <f t="shared" ref="J312:J329" si="101">SUMIFS($J$6:$J$129,$E$6:$E$129,E312,$O$6:$O$129,O312)</f>
        <v>0</v>
      </c>
      <c r="K312" s="101">
        <f t="shared" ref="K312:K329" si="102">SUMIFS($K$6:$K$129,$E$6:$E$129,E312,$O$6:$O$129,O312)</f>
        <v>0</v>
      </c>
      <c r="L312" s="101">
        <f t="shared" si="97"/>
        <v>0</v>
      </c>
      <c r="M312" s="101">
        <f t="shared" ref="M312:M329" si="103">SUMIFS($M$6:$M$129,$E$6:$E$129,E312,$O$6:$O$129,O312)</f>
        <v>0</v>
      </c>
      <c r="N312" s="101">
        <f t="shared" ref="N312:N329" si="104">SUMIFS($N$6:$N$129,$E$6:$E$129,E312,$O$6:$O$129,O312)</f>
        <v>0</v>
      </c>
      <c r="O312" s="134" t="s">
        <v>66</v>
      </c>
    </row>
    <row r="313" spans="1:15" s="78" customFormat="1" ht="15" hidden="1" customHeight="1">
      <c r="A313" s="140"/>
      <c r="B313" s="74"/>
      <c r="C313" s="74"/>
      <c r="D313" s="141"/>
      <c r="E313" s="106"/>
      <c r="F313" s="106" t="str">
        <f t="shared" si="68"/>
        <v/>
      </c>
      <c r="G313" s="107">
        <f t="shared" si="99"/>
        <v>0</v>
      </c>
      <c r="H313" s="106"/>
      <c r="I313" s="108">
        <f t="shared" si="100"/>
        <v>0</v>
      </c>
      <c r="J313" s="108">
        <f t="shared" si="101"/>
        <v>0</v>
      </c>
      <c r="K313" s="108">
        <f t="shared" si="102"/>
        <v>0</v>
      </c>
      <c r="L313" s="108">
        <f t="shared" si="97"/>
        <v>0</v>
      </c>
      <c r="M313" s="108">
        <f t="shared" si="103"/>
        <v>0</v>
      </c>
      <c r="N313" s="108">
        <f t="shared" si="104"/>
        <v>0</v>
      </c>
      <c r="O313" s="142" t="s">
        <v>66</v>
      </c>
    </row>
    <row r="314" spans="1:15" s="78" customFormat="1" ht="15" hidden="1" customHeight="1">
      <c r="A314" s="140"/>
      <c r="B314" s="74"/>
      <c r="C314" s="74"/>
      <c r="D314" s="141"/>
      <c r="E314" s="106"/>
      <c r="F314" s="106" t="str">
        <f t="shared" si="68"/>
        <v/>
      </c>
      <c r="G314" s="107">
        <f t="shared" si="99"/>
        <v>0</v>
      </c>
      <c r="H314" s="106"/>
      <c r="I314" s="108">
        <f t="shared" si="100"/>
        <v>0</v>
      </c>
      <c r="J314" s="108">
        <f t="shared" si="101"/>
        <v>0</v>
      </c>
      <c r="K314" s="108">
        <f t="shared" si="102"/>
        <v>0</v>
      </c>
      <c r="L314" s="108">
        <f t="shared" si="97"/>
        <v>0</v>
      </c>
      <c r="M314" s="108">
        <f t="shared" si="103"/>
        <v>0</v>
      </c>
      <c r="N314" s="108">
        <f t="shared" si="104"/>
        <v>0</v>
      </c>
      <c r="O314" s="142" t="s">
        <v>66</v>
      </c>
    </row>
    <row r="315" spans="1:15" s="78" customFormat="1" ht="15" hidden="1" customHeight="1">
      <c r="A315" s="140"/>
      <c r="B315" s="74"/>
      <c r="C315" s="74"/>
      <c r="D315" s="141"/>
      <c r="E315" s="106"/>
      <c r="F315" s="106" t="str">
        <f t="shared" si="68"/>
        <v/>
      </c>
      <c r="G315" s="107">
        <f t="shared" si="99"/>
        <v>0</v>
      </c>
      <c r="H315" s="106"/>
      <c r="I315" s="108">
        <f t="shared" si="100"/>
        <v>0</v>
      </c>
      <c r="J315" s="108">
        <f t="shared" si="101"/>
        <v>0</v>
      </c>
      <c r="K315" s="108">
        <f t="shared" si="102"/>
        <v>0</v>
      </c>
      <c r="L315" s="108">
        <f t="shared" si="97"/>
        <v>0</v>
      </c>
      <c r="M315" s="108">
        <f t="shared" si="103"/>
        <v>0</v>
      </c>
      <c r="N315" s="108">
        <f t="shared" si="104"/>
        <v>0</v>
      </c>
      <c r="O315" s="142" t="s">
        <v>66</v>
      </c>
    </row>
    <row r="316" spans="1:15" s="78" customFormat="1" ht="15" hidden="1" customHeight="1">
      <c r="A316" s="140"/>
      <c r="B316" s="74"/>
      <c r="C316" s="74"/>
      <c r="D316" s="141"/>
      <c r="E316" s="106"/>
      <c r="F316" s="106" t="str">
        <f t="shared" si="68"/>
        <v/>
      </c>
      <c r="G316" s="107">
        <f t="shared" si="99"/>
        <v>0</v>
      </c>
      <c r="H316" s="106"/>
      <c r="I316" s="108">
        <f t="shared" si="100"/>
        <v>0</v>
      </c>
      <c r="J316" s="108">
        <f t="shared" si="101"/>
        <v>0</v>
      </c>
      <c r="K316" s="108">
        <f t="shared" si="102"/>
        <v>0</v>
      </c>
      <c r="L316" s="108">
        <f t="shared" si="97"/>
        <v>0</v>
      </c>
      <c r="M316" s="108">
        <f t="shared" si="103"/>
        <v>0</v>
      </c>
      <c r="N316" s="108">
        <f t="shared" si="104"/>
        <v>0</v>
      </c>
      <c r="O316" s="142" t="s">
        <v>66</v>
      </c>
    </row>
    <row r="317" spans="1:15" s="78" customFormat="1" ht="15" hidden="1" customHeight="1">
      <c r="A317" s="140"/>
      <c r="B317" s="74"/>
      <c r="C317" s="74"/>
      <c r="D317" s="141"/>
      <c r="E317" s="106"/>
      <c r="F317" s="106" t="str">
        <f t="shared" si="68"/>
        <v/>
      </c>
      <c r="G317" s="107">
        <f t="shared" si="99"/>
        <v>0</v>
      </c>
      <c r="H317" s="106"/>
      <c r="I317" s="108">
        <f t="shared" si="100"/>
        <v>0</v>
      </c>
      <c r="J317" s="108">
        <f t="shared" si="101"/>
        <v>0</v>
      </c>
      <c r="K317" s="108">
        <f t="shared" si="102"/>
        <v>0</v>
      </c>
      <c r="L317" s="108">
        <f t="shared" si="97"/>
        <v>0</v>
      </c>
      <c r="M317" s="108">
        <f t="shared" si="103"/>
        <v>0</v>
      </c>
      <c r="N317" s="108">
        <f t="shared" si="104"/>
        <v>0</v>
      </c>
      <c r="O317" s="142" t="s">
        <v>66</v>
      </c>
    </row>
    <row r="318" spans="1:15" s="78" customFormat="1" ht="15" hidden="1" customHeight="1">
      <c r="A318" s="140"/>
      <c r="B318" s="74"/>
      <c r="C318" s="74"/>
      <c r="D318" s="141"/>
      <c r="E318" s="106"/>
      <c r="F318" s="106" t="str">
        <f t="shared" si="68"/>
        <v/>
      </c>
      <c r="G318" s="107">
        <f t="shared" si="99"/>
        <v>0</v>
      </c>
      <c r="H318" s="106"/>
      <c r="I318" s="108">
        <f t="shared" si="100"/>
        <v>0</v>
      </c>
      <c r="J318" s="108">
        <f t="shared" si="101"/>
        <v>0</v>
      </c>
      <c r="K318" s="108">
        <f t="shared" si="102"/>
        <v>0</v>
      </c>
      <c r="L318" s="108">
        <f t="shared" si="97"/>
        <v>0</v>
      </c>
      <c r="M318" s="108">
        <f t="shared" si="103"/>
        <v>0</v>
      </c>
      <c r="N318" s="108">
        <f t="shared" si="104"/>
        <v>0</v>
      </c>
      <c r="O318" s="142" t="s">
        <v>66</v>
      </c>
    </row>
    <row r="319" spans="1:15" s="78" customFormat="1" ht="15" hidden="1" customHeight="1">
      <c r="A319" s="140"/>
      <c r="B319" s="74"/>
      <c r="C319" s="74"/>
      <c r="D319" s="141"/>
      <c r="E319" s="106"/>
      <c r="F319" s="106" t="str">
        <f t="shared" si="68"/>
        <v/>
      </c>
      <c r="G319" s="107">
        <f t="shared" si="99"/>
        <v>0</v>
      </c>
      <c r="H319" s="106"/>
      <c r="I319" s="108">
        <f t="shared" si="100"/>
        <v>0</v>
      </c>
      <c r="J319" s="108">
        <f t="shared" si="101"/>
        <v>0</v>
      </c>
      <c r="K319" s="108">
        <f t="shared" si="102"/>
        <v>0</v>
      </c>
      <c r="L319" s="108">
        <f t="shared" si="97"/>
        <v>0</v>
      </c>
      <c r="M319" s="108">
        <f t="shared" si="103"/>
        <v>0</v>
      </c>
      <c r="N319" s="108">
        <f t="shared" si="104"/>
        <v>0</v>
      </c>
      <c r="O319" s="142" t="s">
        <v>66</v>
      </c>
    </row>
    <row r="320" spans="1:15" s="78" customFormat="1" ht="15" hidden="1" customHeight="1">
      <c r="A320" s="140"/>
      <c r="B320" s="74"/>
      <c r="C320" s="74"/>
      <c r="D320" s="141"/>
      <c r="E320" s="106"/>
      <c r="F320" s="106" t="str">
        <f t="shared" si="68"/>
        <v/>
      </c>
      <c r="G320" s="107">
        <f t="shared" si="99"/>
        <v>0</v>
      </c>
      <c r="H320" s="106"/>
      <c r="I320" s="108">
        <f t="shared" si="100"/>
        <v>0</v>
      </c>
      <c r="J320" s="108">
        <f t="shared" si="101"/>
        <v>0</v>
      </c>
      <c r="K320" s="108">
        <f t="shared" si="102"/>
        <v>0</v>
      </c>
      <c r="L320" s="108">
        <f t="shared" si="97"/>
        <v>0</v>
      </c>
      <c r="M320" s="108">
        <f t="shared" si="103"/>
        <v>0</v>
      </c>
      <c r="N320" s="108">
        <f t="shared" si="104"/>
        <v>0</v>
      </c>
      <c r="O320" s="142" t="s">
        <v>66</v>
      </c>
    </row>
    <row r="321" spans="1:15" s="78" customFormat="1" ht="15" hidden="1" customHeight="1">
      <c r="A321" s="140"/>
      <c r="B321" s="74"/>
      <c r="C321" s="74"/>
      <c r="D321" s="141"/>
      <c r="E321" s="106"/>
      <c r="F321" s="106" t="str">
        <f t="shared" si="68"/>
        <v/>
      </c>
      <c r="G321" s="107">
        <f t="shared" si="99"/>
        <v>0</v>
      </c>
      <c r="H321" s="106"/>
      <c r="I321" s="108">
        <f t="shared" si="100"/>
        <v>0</v>
      </c>
      <c r="J321" s="108">
        <f t="shared" si="101"/>
        <v>0</v>
      </c>
      <c r="K321" s="108">
        <f t="shared" si="102"/>
        <v>0</v>
      </c>
      <c r="L321" s="108">
        <f t="shared" si="97"/>
        <v>0</v>
      </c>
      <c r="M321" s="108">
        <f t="shared" si="103"/>
        <v>0</v>
      </c>
      <c r="N321" s="108">
        <f t="shared" si="104"/>
        <v>0</v>
      </c>
      <c r="O321" s="142" t="s">
        <v>66</v>
      </c>
    </row>
    <row r="322" spans="1:15" s="78" customFormat="1" ht="15" hidden="1" customHeight="1">
      <c r="A322" s="140"/>
      <c r="B322" s="74"/>
      <c r="C322" s="74"/>
      <c r="D322" s="141"/>
      <c r="E322" s="106"/>
      <c r="F322" s="106" t="str">
        <f t="shared" ref="F322:F385" si="105">IFERROR(VLOOKUP(E322,$E$6:$H$129,4,0),"")</f>
        <v/>
      </c>
      <c r="G322" s="107">
        <f t="shared" si="99"/>
        <v>0</v>
      </c>
      <c r="H322" s="106"/>
      <c r="I322" s="108">
        <f t="shared" si="100"/>
        <v>0</v>
      </c>
      <c r="J322" s="108">
        <f t="shared" si="101"/>
        <v>0</v>
      </c>
      <c r="K322" s="108">
        <f t="shared" si="102"/>
        <v>0</v>
      </c>
      <c r="L322" s="108">
        <f t="shared" si="97"/>
        <v>0</v>
      </c>
      <c r="M322" s="108">
        <f t="shared" si="103"/>
        <v>0</v>
      </c>
      <c r="N322" s="108">
        <f t="shared" si="104"/>
        <v>0</v>
      </c>
      <c r="O322" s="142" t="s">
        <v>66</v>
      </c>
    </row>
    <row r="323" spans="1:15" s="78" customFormat="1" ht="15" hidden="1" customHeight="1">
      <c r="A323" s="140"/>
      <c r="B323" s="74"/>
      <c r="C323" s="74"/>
      <c r="D323" s="141"/>
      <c r="E323" s="106"/>
      <c r="F323" s="106" t="str">
        <f t="shared" si="105"/>
        <v/>
      </c>
      <c r="G323" s="107">
        <f t="shared" si="99"/>
        <v>0</v>
      </c>
      <c r="H323" s="106"/>
      <c r="I323" s="108">
        <f t="shared" si="100"/>
        <v>0</v>
      </c>
      <c r="J323" s="108">
        <f t="shared" si="101"/>
        <v>0</v>
      </c>
      <c r="K323" s="108">
        <f t="shared" si="102"/>
        <v>0</v>
      </c>
      <c r="L323" s="108">
        <f t="shared" si="97"/>
        <v>0</v>
      </c>
      <c r="M323" s="108">
        <f t="shared" si="103"/>
        <v>0</v>
      </c>
      <c r="N323" s="108">
        <f t="shared" si="104"/>
        <v>0</v>
      </c>
      <c r="O323" s="142" t="s">
        <v>66</v>
      </c>
    </row>
    <row r="324" spans="1:15" s="78" customFormat="1" ht="15" hidden="1" customHeight="1">
      <c r="A324" s="140"/>
      <c r="B324" s="74"/>
      <c r="C324" s="74"/>
      <c r="D324" s="141"/>
      <c r="E324" s="106"/>
      <c r="F324" s="106" t="str">
        <f t="shared" si="105"/>
        <v/>
      </c>
      <c r="G324" s="107">
        <f t="shared" si="99"/>
        <v>0</v>
      </c>
      <c r="H324" s="106"/>
      <c r="I324" s="108">
        <f t="shared" si="100"/>
        <v>0</v>
      </c>
      <c r="J324" s="108">
        <f t="shared" si="101"/>
        <v>0</v>
      </c>
      <c r="K324" s="108">
        <f t="shared" si="102"/>
        <v>0</v>
      </c>
      <c r="L324" s="108">
        <f t="shared" si="97"/>
        <v>0</v>
      </c>
      <c r="M324" s="108">
        <f t="shared" si="103"/>
        <v>0</v>
      </c>
      <c r="N324" s="108">
        <f t="shared" si="104"/>
        <v>0</v>
      </c>
      <c r="O324" s="142" t="s">
        <v>66</v>
      </c>
    </row>
    <row r="325" spans="1:15" s="78" customFormat="1" ht="15" hidden="1" customHeight="1">
      <c r="A325" s="140"/>
      <c r="B325" s="74"/>
      <c r="C325" s="74"/>
      <c r="D325" s="141"/>
      <c r="E325" s="106"/>
      <c r="F325" s="106" t="str">
        <f t="shared" si="105"/>
        <v/>
      </c>
      <c r="G325" s="107">
        <f t="shared" si="99"/>
        <v>0</v>
      </c>
      <c r="H325" s="106"/>
      <c r="I325" s="108">
        <f t="shared" si="100"/>
        <v>0</v>
      </c>
      <c r="J325" s="108">
        <f t="shared" si="101"/>
        <v>0</v>
      </c>
      <c r="K325" s="108">
        <f t="shared" si="102"/>
        <v>0</v>
      </c>
      <c r="L325" s="108">
        <f t="shared" si="97"/>
        <v>0</v>
      </c>
      <c r="M325" s="108">
        <f t="shared" si="103"/>
        <v>0</v>
      </c>
      <c r="N325" s="108">
        <f t="shared" si="104"/>
        <v>0</v>
      </c>
      <c r="O325" s="142" t="s">
        <v>66</v>
      </c>
    </row>
    <row r="326" spans="1:15" s="78" customFormat="1" ht="15" hidden="1" customHeight="1">
      <c r="A326" s="140"/>
      <c r="B326" s="74"/>
      <c r="C326" s="74"/>
      <c r="D326" s="141"/>
      <c r="E326" s="106"/>
      <c r="F326" s="106" t="str">
        <f t="shared" si="105"/>
        <v/>
      </c>
      <c r="G326" s="107">
        <f t="shared" si="99"/>
        <v>0</v>
      </c>
      <c r="H326" s="106"/>
      <c r="I326" s="108">
        <f t="shared" si="100"/>
        <v>0</v>
      </c>
      <c r="J326" s="108">
        <f t="shared" si="101"/>
        <v>0</v>
      </c>
      <c r="K326" s="108">
        <f t="shared" si="102"/>
        <v>0</v>
      </c>
      <c r="L326" s="108">
        <f t="shared" si="97"/>
        <v>0</v>
      </c>
      <c r="M326" s="108">
        <f t="shared" si="103"/>
        <v>0</v>
      </c>
      <c r="N326" s="108">
        <f t="shared" si="104"/>
        <v>0</v>
      </c>
      <c r="O326" s="142" t="s">
        <v>66</v>
      </c>
    </row>
    <row r="327" spans="1:15" s="78" customFormat="1" ht="15" hidden="1" customHeight="1">
      <c r="A327" s="140"/>
      <c r="B327" s="74"/>
      <c r="C327" s="74"/>
      <c r="D327" s="141"/>
      <c r="E327" s="106"/>
      <c r="F327" s="106" t="str">
        <f t="shared" si="105"/>
        <v/>
      </c>
      <c r="G327" s="107">
        <f t="shared" si="99"/>
        <v>0</v>
      </c>
      <c r="H327" s="106"/>
      <c r="I327" s="108">
        <f t="shared" si="100"/>
        <v>0</v>
      </c>
      <c r="J327" s="108">
        <f t="shared" si="101"/>
        <v>0</v>
      </c>
      <c r="K327" s="108">
        <f t="shared" si="102"/>
        <v>0</v>
      </c>
      <c r="L327" s="108">
        <f t="shared" si="97"/>
        <v>0</v>
      </c>
      <c r="M327" s="108">
        <f t="shared" si="103"/>
        <v>0</v>
      </c>
      <c r="N327" s="108">
        <f t="shared" si="104"/>
        <v>0</v>
      </c>
      <c r="O327" s="142" t="s">
        <v>66</v>
      </c>
    </row>
    <row r="328" spans="1:15" s="78" customFormat="1" ht="15" hidden="1" customHeight="1">
      <c r="A328" s="140"/>
      <c r="B328" s="74"/>
      <c r="C328" s="74"/>
      <c r="D328" s="141"/>
      <c r="E328" s="106"/>
      <c r="F328" s="106" t="str">
        <f t="shared" si="105"/>
        <v/>
      </c>
      <c r="G328" s="107">
        <f t="shared" si="99"/>
        <v>0</v>
      </c>
      <c r="H328" s="106"/>
      <c r="I328" s="108">
        <f t="shared" si="100"/>
        <v>0</v>
      </c>
      <c r="J328" s="108">
        <f t="shared" si="101"/>
        <v>0</v>
      </c>
      <c r="K328" s="108">
        <f t="shared" si="102"/>
        <v>0</v>
      </c>
      <c r="L328" s="108">
        <f t="shared" si="97"/>
        <v>0</v>
      </c>
      <c r="M328" s="108">
        <f t="shared" si="103"/>
        <v>0</v>
      </c>
      <c r="N328" s="108">
        <f t="shared" si="104"/>
        <v>0</v>
      </c>
      <c r="O328" s="142" t="s">
        <v>66</v>
      </c>
    </row>
    <row r="329" spans="1:15" s="78" customFormat="1" ht="15" hidden="1" customHeight="1">
      <c r="A329" s="143"/>
      <c r="B329" s="144"/>
      <c r="C329" s="144"/>
      <c r="D329" s="145"/>
      <c r="E329" s="110"/>
      <c r="F329" s="110" t="str">
        <f t="shared" si="105"/>
        <v/>
      </c>
      <c r="G329" s="111">
        <f t="shared" si="99"/>
        <v>0</v>
      </c>
      <c r="H329" s="110"/>
      <c r="I329" s="112">
        <f t="shared" si="100"/>
        <v>0</v>
      </c>
      <c r="J329" s="112">
        <f t="shared" si="101"/>
        <v>0</v>
      </c>
      <c r="K329" s="112">
        <f t="shared" si="102"/>
        <v>0</v>
      </c>
      <c r="L329" s="112">
        <f t="shared" si="97"/>
        <v>0</v>
      </c>
      <c r="M329" s="112">
        <f t="shared" si="103"/>
        <v>0</v>
      </c>
      <c r="N329" s="112">
        <f t="shared" si="104"/>
        <v>0</v>
      </c>
      <c r="O329" s="146" t="s">
        <v>66</v>
      </c>
    </row>
    <row r="330" spans="1:15" s="78" customFormat="1" ht="20.100000000000001" customHeight="1">
      <c r="A330" s="114"/>
      <c r="B330" s="115"/>
      <c r="C330" s="115"/>
      <c r="D330" s="116"/>
      <c r="E330" s="118"/>
      <c r="F330" s="118" t="str">
        <f t="shared" si="105"/>
        <v/>
      </c>
      <c r="G330" s="119">
        <f>SUM(G312:G329)</f>
        <v>0</v>
      </c>
      <c r="H330" s="118"/>
      <c r="I330" s="129">
        <f t="shared" ref="I330:N330" si="106">SUM(I312:I329)</f>
        <v>0</v>
      </c>
      <c r="J330" s="129">
        <f t="shared" si="106"/>
        <v>0</v>
      </c>
      <c r="K330" s="129">
        <f t="shared" si="106"/>
        <v>0</v>
      </c>
      <c r="L330" s="129">
        <f t="shared" si="97"/>
        <v>0</v>
      </c>
      <c r="M330" s="129">
        <f t="shared" si="106"/>
        <v>0</v>
      </c>
      <c r="N330" s="129">
        <f t="shared" si="106"/>
        <v>0</v>
      </c>
      <c r="O330" s="121"/>
    </row>
    <row r="331" spans="1:15" s="78" customFormat="1" ht="15" customHeight="1">
      <c r="A331" s="140" t="s">
        <v>44</v>
      </c>
      <c r="B331" s="74"/>
      <c r="C331" s="74"/>
      <c r="D331" s="141"/>
      <c r="E331" s="106"/>
      <c r="F331" s="106" t="str">
        <f t="shared" si="105"/>
        <v/>
      </c>
      <c r="G331" s="107">
        <f t="shared" ref="G331:G348" si="107">COUNTIFS($E$6:$E$129,E331,$O$6:$O$129,O331)</f>
        <v>0</v>
      </c>
      <c r="H331" s="100"/>
      <c r="I331" s="108">
        <f t="shared" ref="I331:I348" si="108">SUMIFS($I$6:$I$129,$E$6:$E$129,E331,$O$6:$O$129,O331)</f>
        <v>0</v>
      </c>
      <c r="J331" s="108">
        <f t="shared" ref="J331:J348" si="109">SUMIFS($J$6:$J$129,$E$6:$E$129,E331,$O$6:$O$129,O331)</f>
        <v>0</v>
      </c>
      <c r="K331" s="108">
        <f t="shared" ref="K331:K348" si="110">SUMIFS($K$6:$K$129,$E$6:$E$129,E331,$O$6:$O$129,O331)</f>
        <v>0</v>
      </c>
      <c r="L331" s="108">
        <f t="shared" si="97"/>
        <v>0</v>
      </c>
      <c r="M331" s="108">
        <f t="shared" ref="M331:M348" si="111">SUMIFS($M$6:$M$129,$E$6:$E$129,E331,$O$6:$O$129,O331)</f>
        <v>0</v>
      </c>
      <c r="N331" s="108">
        <f t="shared" ref="N331:N348" si="112">SUMIFS($N$6:$N$129,$E$6:$E$129,E331,$O$6:$O$129,O331)</f>
        <v>0</v>
      </c>
      <c r="O331" s="142" t="s">
        <v>67</v>
      </c>
    </row>
    <row r="332" spans="1:15" s="78" customFormat="1" ht="15" hidden="1" customHeight="1">
      <c r="A332" s="140"/>
      <c r="B332" s="74"/>
      <c r="C332" s="74"/>
      <c r="D332" s="141"/>
      <c r="E332" s="106"/>
      <c r="F332" s="106" t="str">
        <f t="shared" si="105"/>
        <v/>
      </c>
      <c r="G332" s="107">
        <f t="shared" si="107"/>
        <v>0</v>
      </c>
      <c r="H332" s="100"/>
      <c r="I332" s="108">
        <f t="shared" si="108"/>
        <v>0</v>
      </c>
      <c r="J332" s="108">
        <f t="shared" si="109"/>
        <v>0</v>
      </c>
      <c r="K332" s="108">
        <f t="shared" si="110"/>
        <v>0</v>
      </c>
      <c r="L332" s="108">
        <f t="shared" si="97"/>
        <v>0</v>
      </c>
      <c r="M332" s="108">
        <f t="shared" si="111"/>
        <v>0</v>
      </c>
      <c r="N332" s="108">
        <f t="shared" si="112"/>
        <v>0</v>
      </c>
      <c r="O332" s="142" t="s">
        <v>67</v>
      </c>
    </row>
    <row r="333" spans="1:15" s="78" customFormat="1" ht="15" hidden="1" customHeight="1">
      <c r="A333" s="140"/>
      <c r="B333" s="74"/>
      <c r="C333" s="74"/>
      <c r="D333" s="141"/>
      <c r="E333" s="106"/>
      <c r="F333" s="106" t="str">
        <f t="shared" si="105"/>
        <v/>
      </c>
      <c r="G333" s="107">
        <f t="shared" si="107"/>
        <v>0</v>
      </c>
      <c r="H333" s="106"/>
      <c r="I333" s="108">
        <f t="shared" si="108"/>
        <v>0</v>
      </c>
      <c r="J333" s="108">
        <f t="shared" si="109"/>
        <v>0</v>
      </c>
      <c r="K333" s="108">
        <f t="shared" si="110"/>
        <v>0</v>
      </c>
      <c r="L333" s="108">
        <f t="shared" si="97"/>
        <v>0</v>
      </c>
      <c r="M333" s="108">
        <f t="shared" si="111"/>
        <v>0</v>
      </c>
      <c r="N333" s="108">
        <f t="shared" si="112"/>
        <v>0</v>
      </c>
      <c r="O333" s="142" t="s">
        <v>67</v>
      </c>
    </row>
    <row r="334" spans="1:15" s="78" customFormat="1" ht="15" hidden="1" customHeight="1">
      <c r="A334" s="140"/>
      <c r="B334" s="74"/>
      <c r="C334" s="74"/>
      <c r="D334" s="141"/>
      <c r="E334" s="106"/>
      <c r="F334" s="106" t="str">
        <f t="shared" si="105"/>
        <v/>
      </c>
      <c r="G334" s="107">
        <f t="shared" si="107"/>
        <v>0</v>
      </c>
      <c r="H334" s="106"/>
      <c r="I334" s="108">
        <f t="shared" si="108"/>
        <v>0</v>
      </c>
      <c r="J334" s="108">
        <f t="shared" si="109"/>
        <v>0</v>
      </c>
      <c r="K334" s="108">
        <f t="shared" si="110"/>
        <v>0</v>
      </c>
      <c r="L334" s="108">
        <f t="shared" si="97"/>
        <v>0</v>
      </c>
      <c r="M334" s="108">
        <f t="shared" si="111"/>
        <v>0</v>
      </c>
      <c r="N334" s="108">
        <f t="shared" si="112"/>
        <v>0</v>
      </c>
      <c r="O334" s="142" t="s">
        <v>67</v>
      </c>
    </row>
    <row r="335" spans="1:15" s="78" customFormat="1" ht="15" hidden="1" customHeight="1">
      <c r="A335" s="140"/>
      <c r="B335" s="74"/>
      <c r="C335" s="74"/>
      <c r="D335" s="141"/>
      <c r="E335" s="106"/>
      <c r="F335" s="106" t="str">
        <f t="shared" si="105"/>
        <v/>
      </c>
      <c r="G335" s="107">
        <f t="shared" si="107"/>
        <v>0</v>
      </c>
      <c r="H335" s="106"/>
      <c r="I335" s="108">
        <f t="shared" si="108"/>
        <v>0</v>
      </c>
      <c r="J335" s="108">
        <f t="shared" si="109"/>
        <v>0</v>
      </c>
      <c r="K335" s="108">
        <f t="shared" si="110"/>
        <v>0</v>
      </c>
      <c r="L335" s="108">
        <f t="shared" si="97"/>
        <v>0</v>
      </c>
      <c r="M335" s="108">
        <f t="shared" si="111"/>
        <v>0</v>
      </c>
      <c r="N335" s="108">
        <f t="shared" si="112"/>
        <v>0</v>
      </c>
      <c r="O335" s="142" t="s">
        <v>67</v>
      </c>
    </row>
    <row r="336" spans="1:15" s="78" customFormat="1" ht="15" hidden="1" customHeight="1">
      <c r="A336" s="140"/>
      <c r="B336" s="74"/>
      <c r="C336" s="74"/>
      <c r="D336" s="141"/>
      <c r="E336" s="106"/>
      <c r="F336" s="106" t="str">
        <f t="shared" si="105"/>
        <v/>
      </c>
      <c r="G336" s="107">
        <f t="shared" si="107"/>
        <v>0</v>
      </c>
      <c r="H336" s="106"/>
      <c r="I336" s="108">
        <f t="shared" si="108"/>
        <v>0</v>
      </c>
      <c r="J336" s="108">
        <f t="shared" si="109"/>
        <v>0</v>
      </c>
      <c r="K336" s="108">
        <f t="shared" si="110"/>
        <v>0</v>
      </c>
      <c r="L336" s="108">
        <f t="shared" si="97"/>
        <v>0</v>
      </c>
      <c r="M336" s="108">
        <f t="shared" si="111"/>
        <v>0</v>
      </c>
      <c r="N336" s="108">
        <f t="shared" si="112"/>
        <v>0</v>
      </c>
      <c r="O336" s="142" t="s">
        <v>67</v>
      </c>
    </row>
    <row r="337" spans="1:15" s="78" customFormat="1" ht="15" hidden="1" customHeight="1">
      <c r="A337" s="140"/>
      <c r="B337" s="74"/>
      <c r="C337" s="74"/>
      <c r="D337" s="141"/>
      <c r="E337" s="106"/>
      <c r="F337" s="106" t="str">
        <f t="shared" si="105"/>
        <v/>
      </c>
      <c r="G337" s="107">
        <f t="shared" si="107"/>
        <v>0</v>
      </c>
      <c r="H337" s="106"/>
      <c r="I337" s="108">
        <f t="shared" si="108"/>
        <v>0</v>
      </c>
      <c r="J337" s="108">
        <f t="shared" si="109"/>
        <v>0</v>
      </c>
      <c r="K337" s="108">
        <f t="shared" si="110"/>
        <v>0</v>
      </c>
      <c r="L337" s="108">
        <f t="shared" si="97"/>
        <v>0</v>
      </c>
      <c r="M337" s="108">
        <f t="shared" si="111"/>
        <v>0</v>
      </c>
      <c r="N337" s="108">
        <f t="shared" si="112"/>
        <v>0</v>
      </c>
      <c r="O337" s="142" t="s">
        <v>67</v>
      </c>
    </row>
    <row r="338" spans="1:15" s="78" customFormat="1" ht="15" hidden="1" customHeight="1">
      <c r="A338" s="140"/>
      <c r="B338" s="74"/>
      <c r="C338" s="74"/>
      <c r="D338" s="141"/>
      <c r="E338" s="106"/>
      <c r="F338" s="106" t="str">
        <f t="shared" si="105"/>
        <v/>
      </c>
      <c r="G338" s="107">
        <f t="shared" si="107"/>
        <v>0</v>
      </c>
      <c r="H338" s="106"/>
      <c r="I338" s="108">
        <f t="shared" si="108"/>
        <v>0</v>
      </c>
      <c r="J338" s="108">
        <f t="shared" si="109"/>
        <v>0</v>
      </c>
      <c r="K338" s="108">
        <f t="shared" si="110"/>
        <v>0</v>
      </c>
      <c r="L338" s="108">
        <f t="shared" si="97"/>
        <v>0</v>
      </c>
      <c r="M338" s="108">
        <f t="shared" si="111"/>
        <v>0</v>
      </c>
      <c r="N338" s="108">
        <f t="shared" si="112"/>
        <v>0</v>
      </c>
      <c r="O338" s="142" t="s">
        <v>67</v>
      </c>
    </row>
    <row r="339" spans="1:15" s="78" customFormat="1" ht="15" hidden="1" customHeight="1">
      <c r="A339" s="140"/>
      <c r="B339" s="74"/>
      <c r="C339" s="74"/>
      <c r="D339" s="141"/>
      <c r="E339" s="106"/>
      <c r="F339" s="106" t="str">
        <f t="shared" si="105"/>
        <v/>
      </c>
      <c r="G339" s="107">
        <f t="shared" si="107"/>
        <v>0</v>
      </c>
      <c r="H339" s="106"/>
      <c r="I339" s="108">
        <f t="shared" si="108"/>
        <v>0</v>
      </c>
      <c r="J339" s="108">
        <f t="shared" si="109"/>
        <v>0</v>
      </c>
      <c r="K339" s="108">
        <f t="shared" si="110"/>
        <v>0</v>
      </c>
      <c r="L339" s="108">
        <f t="shared" si="97"/>
        <v>0</v>
      </c>
      <c r="M339" s="108">
        <f t="shared" si="111"/>
        <v>0</v>
      </c>
      <c r="N339" s="108">
        <f t="shared" si="112"/>
        <v>0</v>
      </c>
      <c r="O339" s="142" t="s">
        <v>67</v>
      </c>
    </row>
    <row r="340" spans="1:15" s="78" customFormat="1" ht="15" hidden="1" customHeight="1">
      <c r="A340" s="140"/>
      <c r="B340" s="74"/>
      <c r="C340" s="74"/>
      <c r="D340" s="141"/>
      <c r="E340" s="106"/>
      <c r="F340" s="106" t="str">
        <f t="shared" si="105"/>
        <v/>
      </c>
      <c r="G340" s="107">
        <f t="shared" si="107"/>
        <v>0</v>
      </c>
      <c r="H340" s="106"/>
      <c r="I340" s="108">
        <f t="shared" si="108"/>
        <v>0</v>
      </c>
      <c r="J340" s="108">
        <f t="shared" si="109"/>
        <v>0</v>
      </c>
      <c r="K340" s="108">
        <f t="shared" si="110"/>
        <v>0</v>
      </c>
      <c r="L340" s="108">
        <f t="shared" si="97"/>
        <v>0</v>
      </c>
      <c r="M340" s="108">
        <f t="shared" si="111"/>
        <v>0</v>
      </c>
      <c r="N340" s="108">
        <f t="shared" si="112"/>
        <v>0</v>
      </c>
      <c r="O340" s="142" t="s">
        <v>67</v>
      </c>
    </row>
    <row r="341" spans="1:15" s="78" customFormat="1" ht="15" hidden="1" customHeight="1">
      <c r="A341" s="140"/>
      <c r="B341" s="74"/>
      <c r="C341" s="74"/>
      <c r="D341" s="141"/>
      <c r="E341" s="106"/>
      <c r="F341" s="106" t="str">
        <f t="shared" si="105"/>
        <v/>
      </c>
      <c r="G341" s="107">
        <f t="shared" si="107"/>
        <v>0</v>
      </c>
      <c r="H341" s="106"/>
      <c r="I341" s="108">
        <f t="shared" si="108"/>
        <v>0</v>
      </c>
      <c r="J341" s="108">
        <f t="shared" si="109"/>
        <v>0</v>
      </c>
      <c r="K341" s="108">
        <f t="shared" si="110"/>
        <v>0</v>
      </c>
      <c r="L341" s="108">
        <f t="shared" si="97"/>
        <v>0</v>
      </c>
      <c r="M341" s="108">
        <f t="shared" si="111"/>
        <v>0</v>
      </c>
      <c r="N341" s="108">
        <f t="shared" si="112"/>
        <v>0</v>
      </c>
      <c r="O341" s="142" t="s">
        <v>67</v>
      </c>
    </row>
    <row r="342" spans="1:15" s="78" customFormat="1" ht="15" hidden="1" customHeight="1">
      <c r="A342" s="140"/>
      <c r="B342" s="74"/>
      <c r="C342" s="74"/>
      <c r="D342" s="141"/>
      <c r="E342" s="106"/>
      <c r="F342" s="106" t="str">
        <f t="shared" si="105"/>
        <v/>
      </c>
      <c r="G342" s="107">
        <f t="shared" si="107"/>
        <v>0</v>
      </c>
      <c r="H342" s="106"/>
      <c r="I342" s="108">
        <f t="shared" si="108"/>
        <v>0</v>
      </c>
      <c r="J342" s="108">
        <f t="shared" si="109"/>
        <v>0</v>
      </c>
      <c r="K342" s="108">
        <f t="shared" si="110"/>
        <v>0</v>
      </c>
      <c r="L342" s="108">
        <f t="shared" si="97"/>
        <v>0</v>
      </c>
      <c r="M342" s="108">
        <f t="shared" si="111"/>
        <v>0</v>
      </c>
      <c r="N342" s="108">
        <f t="shared" si="112"/>
        <v>0</v>
      </c>
      <c r="O342" s="142" t="s">
        <v>67</v>
      </c>
    </row>
    <row r="343" spans="1:15" s="78" customFormat="1" ht="15" hidden="1" customHeight="1">
      <c r="A343" s="140"/>
      <c r="B343" s="74"/>
      <c r="C343" s="74"/>
      <c r="D343" s="141"/>
      <c r="E343" s="106"/>
      <c r="F343" s="106" t="str">
        <f t="shared" si="105"/>
        <v/>
      </c>
      <c r="G343" s="107">
        <f t="shared" si="107"/>
        <v>0</v>
      </c>
      <c r="H343" s="106"/>
      <c r="I343" s="108">
        <f t="shared" si="108"/>
        <v>0</v>
      </c>
      <c r="J343" s="108">
        <f t="shared" si="109"/>
        <v>0</v>
      </c>
      <c r="K343" s="108">
        <f t="shared" si="110"/>
        <v>0</v>
      </c>
      <c r="L343" s="108">
        <f t="shared" si="97"/>
        <v>0</v>
      </c>
      <c r="M343" s="108">
        <f t="shared" si="111"/>
        <v>0</v>
      </c>
      <c r="N343" s="108">
        <f t="shared" si="112"/>
        <v>0</v>
      </c>
      <c r="O343" s="142" t="s">
        <v>67</v>
      </c>
    </row>
    <row r="344" spans="1:15" s="78" customFormat="1" ht="15" hidden="1" customHeight="1">
      <c r="A344" s="140"/>
      <c r="B344" s="74"/>
      <c r="C344" s="74"/>
      <c r="D344" s="141"/>
      <c r="E344" s="106"/>
      <c r="F344" s="106" t="str">
        <f t="shared" si="105"/>
        <v/>
      </c>
      <c r="G344" s="107">
        <f t="shared" si="107"/>
        <v>0</v>
      </c>
      <c r="H344" s="106"/>
      <c r="I344" s="108">
        <f t="shared" si="108"/>
        <v>0</v>
      </c>
      <c r="J344" s="108">
        <f t="shared" si="109"/>
        <v>0</v>
      </c>
      <c r="K344" s="108">
        <f t="shared" si="110"/>
        <v>0</v>
      </c>
      <c r="L344" s="108">
        <f t="shared" si="97"/>
        <v>0</v>
      </c>
      <c r="M344" s="108">
        <f t="shared" si="111"/>
        <v>0</v>
      </c>
      <c r="N344" s="108">
        <f t="shared" si="112"/>
        <v>0</v>
      </c>
      <c r="O344" s="142" t="s">
        <v>67</v>
      </c>
    </row>
    <row r="345" spans="1:15" s="78" customFormat="1" ht="15" hidden="1" customHeight="1">
      <c r="A345" s="140"/>
      <c r="B345" s="74"/>
      <c r="C345" s="74"/>
      <c r="D345" s="141"/>
      <c r="E345" s="106"/>
      <c r="F345" s="106" t="str">
        <f t="shared" si="105"/>
        <v/>
      </c>
      <c r="G345" s="107">
        <f t="shared" si="107"/>
        <v>0</v>
      </c>
      <c r="H345" s="106"/>
      <c r="I345" s="108">
        <f t="shared" si="108"/>
        <v>0</v>
      </c>
      <c r="J345" s="108">
        <f t="shared" si="109"/>
        <v>0</v>
      </c>
      <c r="K345" s="108">
        <f t="shared" si="110"/>
        <v>0</v>
      </c>
      <c r="L345" s="108">
        <f t="shared" si="97"/>
        <v>0</v>
      </c>
      <c r="M345" s="108">
        <f t="shared" si="111"/>
        <v>0</v>
      </c>
      <c r="N345" s="108">
        <f t="shared" si="112"/>
        <v>0</v>
      </c>
      <c r="O345" s="142" t="s">
        <v>67</v>
      </c>
    </row>
    <row r="346" spans="1:15" s="78" customFormat="1" ht="15" hidden="1" customHeight="1">
      <c r="A346" s="140"/>
      <c r="B346" s="74"/>
      <c r="C346" s="74"/>
      <c r="D346" s="141"/>
      <c r="E346" s="106"/>
      <c r="F346" s="106" t="str">
        <f t="shared" si="105"/>
        <v/>
      </c>
      <c r="G346" s="107">
        <f t="shared" si="107"/>
        <v>0</v>
      </c>
      <c r="H346" s="106"/>
      <c r="I346" s="108">
        <f t="shared" si="108"/>
        <v>0</v>
      </c>
      <c r="J346" s="108">
        <f t="shared" si="109"/>
        <v>0</v>
      </c>
      <c r="K346" s="108">
        <f t="shared" si="110"/>
        <v>0</v>
      </c>
      <c r="L346" s="108">
        <f t="shared" si="97"/>
        <v>0</v>
      </c>
      <c r="M346" s="108">
        <f t="shared" si="111"/>
        <v>0</v>
      </c>
      <c r="N346" s="108">
        <f t="shared" si="112"/>
        <v>0</v>
      </c>
      <c r="O346" s="142" t="s">
        <v>67</v>
      </c>
    </row>
    <row r="347" spans="1:15" s="78" customFormat="1" ht="15" hidden="1" customHeight="1">
      <c r="A347" s="140"/>
      <c r="B347" s="74"/>
      <c r="C347" s="74"/>
      <c r="D347" s="141"/>
      <c r="E347" s="106"/>
      <c r="F347" s="106" t="str">
        <f t="shared" si="105"/>
        <v/>
      </c>
      <c r="G347" s="107">
        <f t="shared" si="107"/>
        <v>0</v>
      </c>
      <c r="H347" s="106"/>
      <c r="I347" s="108">
        <f t="shared" si="108"/>
        <v>0</v>
      </c>
      <c r="J347" s="108">
        <f t="shared" si="109"/>
        <v>0</v>
      </c>
      <c r="K347" s="108">
        <f t="shared" si="110"/>
        <v>0</v>
      </c>
      <c r="L347" s="108">
        <f t="shared" si="97"/>
        <v>0</v>
      </c>
      <c r="M347" s="108">
        <f t="shared" si="111"/>
        <v>0</v>
      </c>
      <c r="N347" s="108">
        <f t="shared" si="112"/>
        <v>0</v>
      </c>
      <c r="O347" s="142" t="s">
        <v>67</v>
      </c>
    </row>
    <row r="348" spans="1:15" s="78" customFormat="1" ht="15" hidden="1" customHeight="1">
      <c r="A348" s="140"/>
      <c r="B348" s="74"/>
      <c r="C348" s="74"/>
      <c r="D348" s="141"/>
      <c r="E348" s="106"/>
      <c r="F348" s="106" t="str">
        <f t="shared" si="105"/>
        <v/>
      </c>
      <c r="G348" s="107">
        <f t="shared" si="107"/>
        <v>0</v>
      </c>
      <c r="H348" s="106"/>
      <c r="I348" s="108">
        <f t="shared" si="108"/>
        <v>0</v>
      </c>
      <c r="J348" s="108">
        <f t="shared" si="109"/>
        <v>0</v>
      </c>
      <c r="K348" s="108">
        <f t="shared" si="110"/>
        <v>0</v>
      </c>
      <c r="L348" s="108">
        <f t="shared" si="97"/>
        <v>0</v>
      </c>
      <c r="M348" s="108">
        <f t="shared" si="111"/>
        <v>0</v>
      </c>
      <c r="N348" s="108">
        <f t="shared" si="112"/>
        <v>0</v>
      </c>
      <c r="O348" s="142" t="s">
        <v>67</v>
      </c>
    </row>
    <row r="349" spans="1:15" s="78" customFormat="1" ht="20.100000000000001" customHeight="1">
      <c r="A349" s="114"/>
      <c r="B349" s="115"/>
      <c r="C349" s="115"/>
      <c r="D349" s="116"/>
      <c r="E349" s="118"/>
      <c r="F349" s="118" t="str">
        <f t="shared" si="105"/>
        <v/>
      </c>
      <c r="G349" s="119">
        <f>SUM(G331:G348)</f>
        <v>0</v>
      </c>
      <c r="H349" s="118"/>
      <c r="I349" s="129">
        <f t="shared" ref="I349:N349" si="113">SUM(I331:I348)</f>
        <v>0</v>
      </c>
      <c r="J349" s="129">
        <f t="shared" si="113"/>
        <v>0</v>
      </c>
      <c r="K349" s="129">
        <f t="shared" si="113"/>
        <v>0</v>
      </c>
      <c r="L349" s="129">
        <f t="shared" si="97"/>
        <v>0</v>
      </c>
      <c r="M349" s="129">
        <f t="shared" si="113"/>
        <v>0</v>
      </c>
      <c r="N349" s="129">
        <f t="shared" si="113"/>
        <v>0</v>
      </c>
      <c r="O349" s="130"/>
    </row>
    <row r="350" spans="1:15" s="78" customFormat="1" ht="15" customHeight="1">
      <c r="A350" s="95" t="s">
        <v>45</v>
      </c>
      <c r="B350" s="96"/>
      <c r="C350" s="96"/>
      <c r="D350" s="97"/>
      <c r="E350" s="98"/>
      <c r="F350" s="98" t="str">
        <f t="shared" si="105"/>
        <v/>
      </c>
      <c r="G350" s="150">
        <f t="shared" ref="G350:G360" si="114">COUNTIFS($E$6:$E$129,E350,$O$6:$O$129,O350)</f>
        <v>0</v>
      </c>
      <c r="H350" s="100"/>
      <c r="I350" s="101">
        <f t="shared" ref="I350:I360" si="115">SUMIFS($I$6:$I$129,$E$6:$E$129,E350,$O$6:$O$129,O350)</f>
        <v>0</v>
      </c>
      <c r="J350" s="101">
        <f t="shared" ref="J350:J360" si="116">SUMIFS($J$6:$J$129,$E$6:$E$129,E350,$O$6:$O$129,O350)</f>
        <v>0</v>
      </c>
      <c r="K350" s="101">
        <f t="shared" ref="K350:K360" si="117">SUMIFS($K$6:$K$129,$E$6:$E$129,E350,$O$6:$O$129,O350)</f>
        <v>0</v>
      </c>
      <c r="L350" s="101">
        <f t="shared" si="97"/>
        <v>0</v>
      </c>
      <c r="M350" s="101">
        <f t="shared" ref="M350:M360" si="118">SUMIFS($M$6:$M$129,$E$6:$E$129,E350,$O$6:$O$129,O350)</f>
        <v>0</v>
      </c>
      <c r="N350" s="101">
        <f t="shared" ref="N350:N360" si="119">SUMIFS($N$6:$N$129,$E$6:$E$129,E350,$O$6:$O$129,O350)</f>
        <v>0</v>
      </c>
      <c r="O350" s="134" t="s">
        <v>68</v>
      </c>
    </row>
    <row r="351" spans="1:15" s="78" customFormat="1" ht="15" hidden="1" customHeight="1">
      <c r="A351" s="122"/>
      <c r="B351" s="123"/>
      <c r="C351" s="123"/>
      <c r="D351" s="124"/>
      <c r="E351" s="106"/>
      <c r="F351" s="106" t="str">
        <f t="shared" si="105"/>
        <v/>
      </c>
      <c r="G351" s="150">
        <f t="shared" si="114"/>
        <v>0</v>
      </c>
      <c r="H351" s="106"/>
      <c r="I351" s="101">
        <f t="shared" si="115"/>
        <v>0</v>
      </c>
      <c r="J351" s="101">
        <f t="shared" si="116"/>
        <v>0</v>
      </c>
      <c r="K351" s="101">
        <f t="shared" si="117"/>
        <v>0</v>
      </c>
      <c r="L351" s="101">
        <f t="shared" si="97"/>
        <v>0</v>
      </c>
      <c r="M351" s="101">
        <f t="shared" si="118"/>
        <v>0</v>
      </c>
      <c r="N351" s="101">
        <f t="shared" si="119"/>
        <v>0</v>
      </c>
      <c r="O351" s="142" t="s">
        <v>68</v>
      </c>
    </row>
    <row r="352" spans="1:15" s="78" customFormat="1" ht="15" hidden="1" customHeight="1">
      <c r="A352" s="125"/>
      <c r="B352" s="126"/>
      <c r="C352" s="126"/>
      <c r="D352" s="127"/>
      <c r="E352" s="135"/>
      <c r="F352" s="106" t="str">
        <f t="shared" si="105"/>
        <v/>
      </c>
      <c r="G352" s="150">
        <f t="shared" si="114"/>
        <v>0</v>
      </c>
      <c r="H352" s="106"/>
      <c r="I352" s="101">
        <f t="shared" si="115"/>
        <v>0</v>
      </c>
      <c r="J352" s="101">
        <f t="shared" si="116"/>
        <v>0</v>
      </c>
      <c r="K352" s="101">
        <f t="shared" si="117"/>
        <v>0</v>
      </c>
      <c r="L352" s="101">
        <f t="shared" si="97"/>
        <v>0</v>
      </c>
      <c r="M352" s="101">
        <f t="shared" si="118"/>
        <v>0</v>
      </c>
      <c r="N352" s="101">
        <f t="shared" si="119"/>
        <v>0</v>
      </c>
      <c r="O352" s="142" t="s">
        <v>68</v>
      </c>
    </row>
    <row r="353" spans="1:15" s="78" customFormat="1" ht="15" hidden="1" customHeight="1">
      <c r="A353" s="125"/>
      <c r="B353" s="126"/>
      <c r="C353" s="126"/>
      <c r="D353" s="127"/>
      <c r="E353" s="135"/>
      <c r="F353" s="106" t="str">
        <f t="shared" si="105"/>
        <v/>
      </c>
      <c r="G353" s="150">
        <f t="shared" si="114"/>
        <v>0</v>
      </c>
      <c r="H353" s="106"/>
      <c r="I353" s="101">
        <f t="shared" si="115"/>
        <v>0</v>
      </c>
      <c r="J353" s="101">
        <f t="shared" si="116"/>
        <v>0</v>
      </c>
      <c r="K353" s="101">
        <f t="shared" si="117"/>
        <v>0</v>
      </c>
      <c r="L353" s="101">
        <f t="shared" si="97"/>
        <v>0</v>
      </c>
      <c r="M353" s="101">
        <f t="shared" si="118"/>
        <v>0</v>
      </c>
      <c r="N353" s="101">
        <f t="shared" si="119"/>
        <v>0</v>
      </c>
      <c r="O353" s="142" t="s">
        <v>68</v>
      </c>
    </row>
    <row r="354" spans="1:15" s="78" customFormat="1" ht="15" hidden="1" customHeight="1">
      <c r="A354" s="122"/>
      <c r="B354" s="123"/>
      <c r="C354" s="123"/>
      <c r="D354" s="124"/>
      <c r="E354" s="135"/>
      <c r="F354" s="106" t="str">
        <f t="shared" si="105"/>
        <v/>
      </c>
      <c r="G354" s="150">
        <f t="shared" si="114"/>
        <v>0</v>
      </c>
      <c r="H354" s="106"/>
      <c r="I354" s="101">
        <f t="shared" si="115"/>
        <v>0</v>
      </c>
      <c r="J354" s="101">
        <f t="shared" si="116"/>
        <v>0</v>
      </c>
      <c r="K354" s="101">
        <f t="shared" si="117"/>
        <v>0</v>
      </c>
      <c r="L354" s="101">
        <f t="shared" si="97"/>
        <v>0</v>
      </c>
      <c r="M354" s="101">
        <f t="shared" si="118"/>
        <v>0</v>
      </c>
      <c r="N354" s="101">
        <f t="shared" si="119"/>
        <v>0</v>
      </c>
      <c r="O354" s="142" t="s">
        <v>68</v>
      </c>
    </row>
    <row r="355" spans="1:15" s="78" customFormat="1" ht="15" hidden="1" customHeight="1">
      <c r="A355" s="125"/>
      <c r="B355" s="126"/>
      <c r="C355" s="126"/>
      <c r="D355" s="127"/>
      <c r="E355" s="135"/>
      <c r="F355" s="106" t="str">
        <f t="shared" si="105"/>
        <v/>
      </c>
      <c r="G355" s="150">
        <f t="shared" si="114"/>
        <v>0</v>
      </c>
      <c r="H355" s="106"/>
      <c r="I355" s="101">
        <f t="shared" si="115"/>
        <v>0</v>
      </c>
      <c r="J355" s="101">
        <f t="shared" si="116"/>
        <v>0</v>
      </c>
      <c r="K355" s="101">
        <f t="shared" si="117"/>
        <v>0</v>
      </c>
      <c r="L355" s="101">
        <f t="shared" si="97"/>
        <v>0</v>
      </c>
      <c r="M355" s="101">
        <f t="shared" si="118"/>
        <v>0</v>
      </c>
      <c r="N355" s="101">
        <f t="shared" si="119"/>
        <v>0</v>
      </c>
      <c r="O355" s="142" t="s">
        <v>68</v>
      </c>
    </row>
    <row r="356" spans="1:15" s="78" customFormat="1" ht="15" hidden="1" customHeight="1">
      <c r="A356" s="125"/>
      <c r="B356" s="126"/>
      <c r="C356" s="126"/>
      <c r="D356" s="127"/>
      <c r="E356" s="135"/>
      <c r="F356" s="106" t="str">
        <f t="shared" si="105"/>
        <v/>
      </c>
      <c r="G356" s="150">
        <f t="shared" si="114"/>
        <v>0</v>
      </c>
      <c r="H356" s="106"/>
      <c r="I356" s="101">
        <f t="shared" si="115"/>
        <v>0</v>
      </c>
      <c r="J356" s="101">
        <f t="shared" si="116"/>
        <v>0</v>
      </c>
      <c r="K356" s="101">
        <f t="shared" si="117"/>
        <v>0</v>
      </c>
      <c r="L356" s="101">
        <f t="shared" si="97"/>
        <v>0</v>
      </c>
      <c r="M356" s="101">
        <f t="shared" si="118"/>
        <v>0</v>
      </c>
      <c r="N356" s="101">
        <f t="shared" si="119"/>
        <v>0</v>
      </c>
      <c r="O356" s="142" t="s">
        <v>68</v>
      </c>
    </row>
    <row r="357" spans="1:15" s="78" customFormat="1" ht="15" hidden="1" customHeight="1">
      <c r="A357" s="125"/>
      <c r="B357" s="126"/>
      <c r="C357" s="126"/>
      <c r="D357" s="127"/>
      <c r="E357" s="135"/>
      <c r="F357" s="106" t="str">
        <f t="shared" si="105"/>
        <v/>
      </c>
      <c r="G357" s="150">
        <f t="shared" si="114"/>
        <v>0</v>
      </c>
      <c r="H357" s="106"/>
      <c r="I357" s="101">
        <f t="shared" si="115"/>
        <v>0</v>
      </c>
      <c r="J357" s="101">
        <f t="shared" si="116"/>
        <v>0</v>
      </c>
      <c r="K357" s="101">
        <f t="shared" si="117"/>
        <v>0</v>
      </c>
      <c r="L357" s="101">
        <f t="shared" si="97"/>
        <v>0</v>
      </c>
      <c r="M357" s="101">
        <f t="shared" si="118"/>
        <v>0</v>
      </c>
      <c r="N357" s="101">
        <f t="shared" si="119"/>
        <v>0</v>
      </c>
      <c r="O357" s="142" t="s">
        <v>68</v>
      </c>
    </row>
    <row r="358" spans="1:15" s="78" customFormat="1" ht="15" hidden="1" customHeight="1">
      <c r="A358" s="122"/>
      <c r="B358" s="123"/>
      <c r="C358" s="123"/>
      <c r="D358" s="124"/>
      <c r="E358" s="135"/>
      <c r="F358" s="106" t="str">
        <f t="shared" si="105"/>
        <v/>
      </c>
      <c r="G358" s="150">
        <f t="shared" si="114"/>
        <v>0</v>
      </c>
      <c r="H358" s="106"/>
      <c r="I358" s="101">
        <f t="shared" si="115"/>
        <v>0</v>
      </c>
      <c r="J358" s="101">
        <f t="shared" si="116"/>
        <v>0</v>
      </c>
      <c r="K358" s="101">
        <f t="shared" si="117"/>
        <v>0</v>
      </c>
      <c r="L358" s="101">
        <f t="shared" si="97"/>
        <v>0</v>
      </c>
      <c r="M358" s="101">
        <f t="shared" si="118"/>
        <v>0</v>
      </c>
      <c r="N358" s="101">
        <f t="shared" si="119"/>
        <v>0</v>
      </c>
      <c r="O358" s="142" t="s">
        <v>68</v>
      </c>
    </row>
    <row r="359" spans="1:15" s="78" customFormat="1" ht="15" hidden="1" customHeight="1">
      <c r="A359" s="125"/>
      <c r="B359" s="126"/>
      <c r="C359" s="126"/>
      <c r="D359" s="127"/>
      <c r="E359" s="135"/>
      <c r="F359" s="106" t="str">
        <f t="shared" si="105"/>
        <v/>
      </c>
      <c r="G359" s="150">
        <f t="shared" si="114"/>
        <v>0</v>
      </c>
      <c r="H359" s="106"/>
      <c r="I359" s="101">
        <f t="shared" si="115"/>
        <v>0</v>
      </c>
      <c r="J359" s="101">
        <f t="shared" si="116"/>
        <v>0</v>
      </c>
      <c r="K359" s="101">
        <f t="shared" si="117"/>
        <v>0</v>
      </c>
      <c r="L359" s="101">
        <f t="shared" si="97"/>
        <v>0</v>
      </c>
      <c r="M359" s="101">
        <f t="shared" si="118"/>
        <v>0</v>
      </c>
      <c r="N359" s="101">
        <f t="shared" si="119"/>
        <v>0</v>
      </c>
      <c r="O359" s="142" t="s">
        <v>68</v>
      </c>
    </row>
    <row r="360" spans="1:15" s="78" customFormat="1" ht="15" hidden="1" customHeight="1">
      <c r="A360" s="103"/>
      <c r="B360" s="104"/>
      <c r="C360" s="104"/>
      <c r="D360" s="105"/>
      <c r="E360" s="136"/>
      <c r="F360" s="110" t="str">
        <f t="shared" si="105"/>
        <v/>
      </c>
      <c r="G360" s="160">
        <f t="shared" si="114"/>
        <v>0</v>
      </c>
      <c r="H360" s="110"/>
      <c r="I360" s="159">
        <f t="shared" si="115"/>
        <v>0</v>
      </c>
      <c r="J360" s="159">
        <f t="shared" si="116"/>
        <v>0</v>
      </c>
      <c r="K360" s="159">
        <f t="shared" si="117"/>
        <v>0</v>
      </c>
      <c r="L360" s="159">
        <f t="shared" si="97"/>
        <v>0</v>
      </c>
      <c r="M360" s="159">
        <f t="shared" si="118"/>
        <v>0</v>
      </c>
      <c r="N360" s="159">
        <f t="shared" si="119"/>
        <v>0</v>
      </c>
      <c r="O360" s="146" t="s">
        <v>68</v>
      </c>
    </row>
    <row r="361" spans="1:15" s="78" customFormat="1" ht="20.100000000000001" customHeight="1">
      <c r="A361" s="114"/>
      <c r="B361" s="115"/>
      <c r="C361" s="115"/>
      <c r="D361" s="116"/>
      <c r="E361" s="118"/>
      <c r="F361" s="118" t="str">
        <f t="shared" si="105"/>
        <v/>
      </c>
      <c r="G361" s="119">
        <f>SUM(G350:G358)</f>
        <v>0</v>
      </c>
      <c r="H361" s="118"/>
      <c r="I361" s="129">
        <f t="shared" ref="I361:N361" si="120">SUM(I350:I358)</f>
        <v>0</v>
      </c>
      <c r="J361" s="129">
        <f t="shared" si="120"/>
        <v>0</v>
      </c>
      <c r="K361" s="129">
        <f t="shared" si="120"/>
        <v>0</v>
      </c>
      <c r="L361" s="129">
        <f t="shared" si="97"/>
        <v>0</v>
      </c>
      <c r="M361" s="129">
        <f t="shared" si="120"/>
        <v>0</v>
      </c>
      <c r="N361" s="129">
        <f t="shared" si="120"/>
        <v>0</v>
      </c>
      <c r="O361" s="130"/>
    </row>
    <row r="362" spans="1:15" s="78" customFormat="1" ht="15" customHeight="1">
      <c r="A362" s="137" t="s">
        <v>46</v>
      </c>
      <c r="B362" s="138"/>
      <c r="C362" s="138"/>
      <c r="D362" s="139"/>
      <c r="E362" s="98"/>
      <c r="F362" s="98" t="str">
        <f t="shared" si="105"/>
        <v/>
      </c>
      <c r="G362" s="99">
        <f t="shared" ref="G362:G377" si="121">COUNTIFS($E$6:$E$129,E362,$O$6:$O$129,O362)</f>
        <v>0</v>
      </c>
      <c r="H362" s="100"/>
      <c r="I362" s="101">
        <f t="shared" ref="I362:I377" si="122">SUMIFS($I$6:$I$129,$E$6:$E$129,E362,$O$6:$O$129,O362)</f>
        <v>0</v>
      </c>
      <c r="J362" s="101">
        <f t="shared" ref="J362:J377" si="123">SUMIFS($J$6:$J$129,$E$6:$E$129,E362,$O$6:$O$129,O362)</f>
        <v>0</v>
      </c>
      <c r="K362" s="101">
        <f t="shared" ref="K362:K377" si="124">SUMIFS($K$6:$K$129,$E$6:$E$129,E362,$O$6:$O$129,O362)</f>
        <v>0</v>
      </c>
      <c r="L362" s="101">
        <f t="shared" si="97"/>
        <v>0</v>
      </c>
      <c r="M362" s="101">
        <f t="shared" ref="M362:M377" si="125">SUMIFS($M$6:$M$129,$E$6:$E$129,E362,$O$6:$O$129,O362)</f>
        <v>0</v>
      </c>
      <c r="N362" s="101">
        <f t="shared" ref="N362:N377" si="126">SUMIFS($N$6:$N$129,$E$6:$E$129,E362,$O$6:$O$129,O362)</f>
        <v>0</v>
      </c>
      <c r="O362" s="134" t="s">
        <v>69</v>
      </c>
    </row>
    <row r="363" spans="1:15" s="78" customFormat="1" ht="15" hidden="1" customHeight="1">
      <c r="A363" s="140"/>
      <c r="B363" s="74"/>
      <c r="C363" s="74"/>
      <c r="D363" s="141"/>
      <c r="E363" s="106"/>
      <c r="F363" s="106" t="str">
        <f t="shared" si="105"/>
        <v/>
      </c>
      <c r="G363" s="107">
        <f t="shared" si="121"/>
        <v>0</v>
      </c>
      <c r="H363" s="106"/>
      <c r="I363" s="108">
        <f t="shared" si="122"/>
        <v>0</v>
      </c>
      <c r="J363" s="108">
        <f t="shared" si="123"/>
        <v>0</v>
      </c>
      <c r="K363" s="108">
        <f t="shared" si="124"/>
        <v>0</v>
      </c>
      <c r="L363" s="108">
        <f t="shared" si="97"/>
        <v>0</v>
      </c>
      <c r="M363" s="108">
        <f t="shared" si="125"/>
        <v>0</v>
      </c>
      <c r="N363" s="108">
        <f t="shared" si="126"/>
        <v>0</v>
      </c>
      <c r="O363" s="142" t="s">
        <v>69</v>
      </c>
    </row>
    <row r="364" spans="1:15" s="78" customFormat="1" ht="15" hidden="1" customHeight="1">
      <c r="A364" s="140"/>
      <c r="B364" s="74"/>
      <c r="C364" s="74"/>
      <c r="D364" s="141"/>
      <c r="E364" s="106"/>
      <c r="F364" s="106" t="str">
        <f t="shared" si="105"/>
        <v/>
      </c>
      <c r="G364" s="107">
        <f t="shared" si="121"/>
        <v>0</v>
      </c>
      <c r="H364" s="106"/>
      <c r="I364" s="108">
        <f t="shared" si="122"/>
        <v>0</v>
      </c>
      <c r="J364" s="108">
        <f t="shared" si="123"/>
        <v>0</v>
      </c>
      <c r="K364" s="108">
        <f t="shared" si="124"/>
        <v>0</v>
      </c>
      <c r="L364" s="108">
        <f t="shared" si="97"/>
        <v>0</v>
      </c>
      <c r="M364" s="108">
        <f t="shared" si="125"/>
        <v>0</v>
      </c>
      <c r="N364" s="108">
        <f t="shared" si="126"/>
        <v>0</v>
      </c>
      <c r="O364" s="142" t="s">
        <v>69</v>
      </c>
    </row>
    <row r="365" spans="1:15" s="78" customFormat="1" ht="15" hidden="1" customHeight="1">
      <c r="A365" s="140"/>
      <c r="B365" s="74"/>
      <c r="C365" s="74"/>
      <c r="D365" s="141"/>
      <c r="E365" s="106"/>
      <c r="F365" s="106" t="str">
        <f t="shared" si="105"/>
        <v/>
      </c>
      <c r="G365" s="107">
        <f t="shared" si="121"/>
        <v>0</v>
      </c>
      <c r="H365" s="106"/>
      <c r="I365" s="108">
        <f t="shared" si="122"/>
        <v>0</v>
      </c>
      <c r="J365" s="108">
        <f t="shared" si="123"/>
        <v>0</v>
      </c>
      <c r="K365" s="108">
        <f t="shared" si="124"/>
        <v>0</v>
      </c>
      <c r="L365" s="108">
        <f t="shared" si="97"/>
        <v>0</v>
      </c>
      <c r="M365" s="108">
        <f t="shared" si="125"/>
        <v>0</v>
      </c>
      <c r="N365" s="108">
        <f t="shared" si="126"/>
        <v>0</v>
      </c>
      <c r="O365" s="142" t="s">
        <v>69</v>
      </c>
    </row>
    <row r="366" spans="1:15" s="78" customFormat="1" ht="15" hidden="1" customHeight="1">
      <c r="A366" s="140"/>
      <c r="B366" s="74"/>
      <c r="C366" s="74"/>
      <c r="D366" s="141"/>
      <c r="E366" s="106"/>
      <c r="F366" s="106" t="str">
        <f t="shared" si="105"/>
        <v/>
      </c>
      <c r="G366" s="107">
        <f t="shared" si="121"/>
        <v>0</v>
      </c>
      <c r="H366" s="106"/>
      <c r="I366" s="108">
        <f t="shared" si="122"/>
        <v>0</v>
      </c>
      <c r="J366" s="108">
        <f t="shared" si="123"/>
        <v>0</v>
      </c>
      <c r="K366" s="108">
        <f t="shared" si="124"/>
        <v>0</v>
      </c>
      <c r="L366" s="108">
        <f t="shared" si="97"/>
        <v>0</v>
      </c>
      <c r="M366" s="108">
        <f t="shared" si="125"/>
        <v>0</v>
      </c>
      <c r="N366" s="108">
        <f t="shared" si="126"/>
        <v>0</v>
      </c>
      <c r="O366" s="142" t="s">
        <v>69</v>
      </c>
    </row>
    <row r="367" spans="1:15" s="78" customFormat="1" ht="15" hidden="1" customHeight="1">
      <c r="A367" s="140"/>
      <c r="B367" s="74"/>
      <c r="C367" s="74"/>
      <c r="D367" s="141"/>
      <c r="E367" s="106"/>
      <c r="F367" s="106" t="str">
        <f t="shared" si="105"/>
        <v/>
      </c>
      <c r="G367" s="107">
        <f t="shared" si="121"/>
        <v>0</v>
      </c>
      <c r="H367" s="106"/>
      <c r="I367" s="108">
        <f t="shared" si="122"/>
        <v>0</v>
      </c>
      <c r="J367" s="108">
        <f t="shared" si="123"/>
        <v>0</v>
      </c>
      <c r="K367" s="108">
        <f t="shared" si="124"/>
        <v>0</v>
      </c>
      <c r="L367" s="108">
        <f t="shared" si="97"/>
        <v>0</v>
      </c>
      <c r="M367" s="108">
        <f t="shared" si="125"/>
        <v>0</v>
      </c>
      <c r="N367" s="108">
        <f t="shared" si="126"/>
        <v>0</v>
      </c>
      <c r="O367" s="142" t="s">
        <v>69</v>
      </c>
    </row>
    <row r="368" spans="1:15" s="78" customFormat="1" ht="15" hidden="1" customHeight="1">
      <c r="A368" s="140"/>
      <c r="B368" s="74"/>
      <c r="C368" s="74"/>
      <c r="D368" s="141"/>
      <c r="E368" s="106"/>
      <c r="F368" s="106" t="str">
        <f t="shared" si="105"/>
        <v/>
      </c>
      <c r="G368" s="107">
        <f t="shared" si="121"/>
        <v>0</v>
      </c>
      <c r="H368" s="106"/>
      <c r="I368" s="108">
        <f t="shared" si="122"/>
        <v>0</v>
      </c>
      <c r="J368" s="108">
        <f t="shared" si="123"/>
        <v>0</v>
      </c>
      <c r="K368" s="108">
        <f t="shared" si="124"/>
        <v>0</v>
      </c>
      <c r="L368" s="108">
        <f t="shared" si="97"/>
        <v>0</v>
      </c>
      <c r="M368" s="108">
        <f t="shared" si="125"/>
        <v>0</v>
      </c>
      <c r="N368" s="108">
        <f t="shared" si="126"/>
        <v>0</v>
      </c>
      <c r="O368" s="142" t="s">
        <v>69</v>
      </c>
    </row>
    <row r="369" spans="1:15" s="78" customFormat="1" ht="15" hidden="1" customHeight="1">
      <c r="A369" s="140"/>
      <c r="B369" s="74"/>
      <c r="C369" s="74"/>
      <c r="D369" s="141"/>
      <c r="E369" s="106"/>
      <c r="F369" s="106" t="str">
        <f t="shared" si="105"/>
        <v/>
      </c>
      <c r="G369" s="107">
        <f t="shared" si="121"/>
        <v>0</v>
      </c>
      <c r="H369" s="106"/>
      <c r="I369" s="108">
        <f t="shared" si="122"/>
        <v>0</v>
      </c>
      <c r="J369" s="108">
        <f t="shared" si="123"/>
        <v>0</v>
      </c>
      <c r="K369" s="108">
        <f t="shared" si="124"/>
        <v>0</v>
      </c>
      <c r="L369" s="108">
        <f t="shared" si="97"/>
        <v>0</v>
      </c>
      <c r="M369" s="108">
        <f t="shared" si="125"/>
        <v>0</v>
      </c>
      <c r="N369" s="108">
        <f t="shared" si="126"/>
        <v>0</v>
      </c>
      <c r="O369" s="142" t="s">
        <v>69</v>
      </c>
    </row>
    <row r="370" spans="1:15" s="78" customFormat="1" ht="15" hidden="1" customHeight="1">
      <c r="A370" s="140"/>
      <c r="B370" s="74"/>
      <c r="C370" s="74"/>
      <c r="D370" s="141"/>
      <c r="E370" s="106"/>
      <c r="F370" s="106" t="str">
        <f t="shared" si="105"/>
        <v/>
      </c>
      <c r="G370" s="107">
        <f t="shared" si="121"/>
        <v>0</v>
      </c>
      <c r="H370" s="106"/>
      <c r="I370" s="108">
        <f t="shared" si="122"/>
        <v>0</v>
      </c>
      <c r="J370" s="108">
        <f t="shared" si="123"/>
        <v>0</v>
      </c>
      <c r="K370" s="108">
        <f t="shared" si="124"/>
        <v>0</v>
      </c>
      <c r="L370" s="108">
        <f t="shared" si="97"/>
        <v>0</v>
      </c>
      <c r="M370" s="108">
        <f t="shared" si="125"/>
        <v>0</v>
      </c>
      <c r="N370" s="108">
        <f t="shared" si="126"/>
        <v>0</v>
      </c>
      <c r="O370" s="142" t="s">
        <v>69</v>
      </c>
    </row>
    <row r="371" spans="1:15" s="78" customFormat="1" ht="15" hidden="1" customHeight="1">
      <c r="A371" s="140"/>
      <c r="B371" s="74"/>
      <c r="C371" s="74"/>
      <c r="D371" s="141"/>
      <c r="E371" s="106"/>
      <c r="F371" s="106" t="str">
        <f t="shared" si="105"/>
        <v/>
      </c>
      <c r="G371" s="107">
        <f t="shared" si="121"/>
        <v>0</v>
      </c>
      <c r="H371" s="106"/>
      <c r="I371" s="108">
        <f t="shared" si="122"/>
        <v>0</v>
      </c>
      <c r="J371" s="108">
        <f t="shared" si="123"/>
        <v>0</v>
      </c>
      <c r="K371" s="108">
        <f t="shared" si="124"/>
        <v>0</v>
      </c>
      <c r="L371" s="108">
        <f t="shared" si="97"/>
        <v>0</v>
      </c>
      <c r="M371" s="108">
        <f t="shared" si="125"/>
        <v>0</v>
      </c>
      <c r="N371" s="108">
        <f t="shared" si="126"/>
        <v>0</v>
      </c>
      <c r="O371" s="142" t="s">
        <v>69</v>
      </c>
    </row>
    <row r="372" spans="1:15" s="78" customFormat="1" ht="15" hidden="1" customHeight="1">
      <c r="A372" s="140"/>
      <c r="B372" s="74"/>
      <c r="C372" s="74"/>
      <c r="D372" s="141"/>
      <c r="E372" s="106"/>
      <c r="F372" s="106" t="str">
        <f t="shared" si="105"/>
        <v/>
      </c>
      <c r="G372" s="107">
        <f t="shared" si="121"/>
        <v>0</v>
      </c>
      <c r="H372" s="106"/>
      <c r="I372" s="108">
        <f t="shared" si="122"/>
        <v>0</v>
      </c>
      <c r="J372" s="108">
        <f t="shared" si="123"/>
        <v>0</v>
      </c>
      <c r="K372" s="108">
        <f t="shared" si="124"/>
        <v>0</v>
      </c>
      <c r="L372" s="108">
        <f t="shared" si="97"/>
        <v>0</v>
      </c>
      <c r="M372" s="108">
        <f t="shared" si="125"/>
        <v>0</v>
      </c>
      <c r="N372" s="108">
        <f t="shared" si="126"/>
        <v>0</v>
      </c>
      <c r="O372" s="142" t="s">
        <v>69</v>
      </c>
    </row>
    <row r="373" spans="1:15" s="78" customFormat="1" ht="15" hidden="1" customHeight="1">
      <c r="A373" s="140"/>
      <c r="B373" s="74"/>
      <c r="C373" s="74"/>
      <c r="D373" s="141"/>
      <c r="E373" s="106"/>
      <c r="F373" s="106" t="str">
        <f t="shared" si="105"/>
        <v/>
      </c>
      <c r="G373" s="107">
        <f t="shared" si="121"/>
        <v>0</v>
      </c>
      <c r="H373" s="106"/>
      <c r="I373" s="108">
        <f t="shared" si="122"/>
        <v>0</v>
      </c>
      <c r="J373" s="108">
        <f t="shared" si="123"/>
        <v>0</v>
      </c>
      <c r="K373" s="108">
        <f t="shared" si="124"/>
        <v>0</v>
      </c>
      <c r="L373" s="108">
        <f t="shared" ref="L373:L451" si="127">IFERROR(M373/K373%,0)</f>
        <v>0</v>
      </c>
      <c r="M373" s="108">
        <f t="shared" si="125"/>
        <v>0</v>
      </c>
      <c r="N373" s="108">
        <f t="shared" si="126"/>
        <v>0</v>
      </c>
      <c r="O373" s="142" t="s">
        <v>69</v>
      </c>
    </row>
    <row r="374" spans="1:15" s="78" customFormat="1" ht="15" hidden="1" customHeight="1">
      <c r="A374" s="140"/>
      <c r="B374" s="74"/>
      <c r="C374" s="74"/>
      <c r="D374" s="141"/>
      <c r="E374" s="106"/>
      <c r="F374" s="106" t="str">
        <f t="shared" si="105"/>
        <v/>
      </c>
      <c r="G374" s="107">
        <f t="shared" si="121"/>
        <v>0</v>
      </c>
      <c r="H374" s="106"/>
      <c r="I374" s="108">
        <f t="shared" si="122"/>
        <v>0</v>
      </c>
      <c r="J374" s="108">
        <f t="shared" si="123"/>
        <v>0</v>
      </c>
      <c r="K374" s="108">
        <f t="shared" si="124"/>
        <v>0</v>
      </c>
      <c r="L374" s="108">
        <f t="shared" si="127"/>
        <v>0</v>
      </c>
      <c r="M374" s="108">
        <f t="shared" si="125"/>
        <v>0</v>
      </c>
      <c r="N374" s="108">
        <f t="shared" si="126"/>
        <v>0</v>
      </c>
      <c r="O374" s="142" t="s">
        <v>69</v>
      </c>
    </row>
    <row r="375" spans="1:15" s="78" customFormat="1" ht="15" hidden="1" customHeight="1">
      <c r="A375" s="140"/>
      <c r="B375" s="74"/>
      <c r="C375" s="74"/>
      <c r="D375" s="141"/>
      <c r="E375" s="106"/>
      <c r="F375" s="106" t="str">
        <f t="shared" si="105"/>
        <v/>
      </c>
      <c r="G375" s="107">
        <f t="shared" si="121"/>
        <v>0</v>
      </c>
      <c r="H375" s="106"/>
      <c r="I375" s="108">
        <f t="shared" si="122"/>
        <v>0</v>
      </c>
      <c r="J375" s="108">
        <f t="shared" si="123"/>
        <v>0</v>
      </c>
      <c r="K375" s="108">
        <f t="shared" si="124"/>
        <v>0</v>
      </c>
      <c r="L375" s="108">
        <f t="shared" si="127"/>
        <v>0</v>
      </c>
      <c r="M375" s="108">
        <f t="shared" si="125"/>
        <v>0</v>
      </c>
      <c r="N375" s="108">
        <f t="shared" si="126"/>
        <v>0</v>
      </c>
      <c r="O375" s="142" t="s">
        <v>69</v>
      </c>
    </row>
    <row r="376" spans="1:15" s="78" customFormat="1" ht="15" hidden="1" customHeight="1">
      <c r="A376" s="140"/>
      <c r="B376" s="74"/>
      <c r="C376" s="74"/>
      <c r="D376" s="141"/>
      <c r="E376" s="106"/>
      <c r="F376" s="106" t="str">
        <f t="shared" si="105"/>
        <v/>
      </c>
      <c r="G376" s="107">
        <f t="shared" si="121"/>
        <v>0</v>
      </c>
      <c r="H376" s="106"/>
      <c r="I376" s="108">
        <f t="shared" si="122"/>
        <v>0</v>
      </c>
      <c r="J376" s="108">
        <f t="shared" si="123"/>
        <v>0</v>
      </c>
      <c r="K376" s="108">
        <f t="shared" si="124"/>
        <v>0</v>
      </c>
      <c r="L376" s="108">
        <f t="shared" si="127"/>
        <v>0</v>
      </c>
      <c r="M376" s="108">
        <f t="shared" si="125"/>
        <v>0</v>
      </c>
      <c r="N376" s="108">
        <f t="shared" si="126"/>
        <v>0</v>
      </c>
      <c r="O376" s="142" t="s">
        <v>69</v>
      </c>
    </row>
    <row r="377" spans="1:15" s="78" customFormat="1" ht="15" hidden="1" customHeight="1">
      <c r="A377" s="143"/>
      <c r="B377" s="144"/>
      <c r="C377" s="144"/>
      <c r="D377" s="145"/>
      <c r="E377" s="110"/>
      <c r="F377" s="110" t="str">
        <f t="shared" si="105"/>
        <v/>
      </c>
      <c r="G377" s="111">
        <f t="shared" si="121"/>
        <v>0</v>
      </c>
      <c r="H377" s="110"/>
      <c r="I377" s="112">
        <f t="shared" si="122"/>
        <v>0</v>
      </c>
      <c r="J377" s="112">
        <f t="shared" si="123"/>
        <v>0</v>
      </c>
      <c r="K377" s="112">
        <f t="shared" si="124"/>
        <v>0</v>
      </c>
      <c r="L377" s="112">
        <f t="shared" si="127"/>
        <v>0</v>
      </c>
      <c r="M377" s="112">
        <f t="shared" si="125"/>
        <v>0</v>
      </c>
      <c r="N377" s="112">
        <f t="shared" si="126"/>
        <v>0</v>
      </c>
      <c r="O377" s="146" t="s">
        <v>69</v>
      </c>
    </row>
    <row r="378" spans="1:15" s="78" customFormat="1" ht="20.100000000000001" customHeight="1">
      <c r="A378" s="114"/>
      <c r="B378" s="115"/>
      <c r="C378" s="115"/>
      <c r="D378" s="116"/>
      <c r="E378" s="161"/>
      <c r="F378" s="118" t="str">
        <f t="shared" si="105"/>
        <v/>
      </c>
      <c r="G378" s="119">
        <f>SUM(G362:G377)</f>
        <v>0</v>
      </c>
      <c r="H378" s="118"/>
      <c r="I378" s="129">
        <f t="shared" ref="I378:N378" si="128">SUM(I362:I377)</f>
        <v>0</v>
      </c>
      <c r="J378" s="129">
        <f t="shared" si="128"/>
        <v>0</v>
      </c>
      <c r="K378" s="129">
        <f t="shared" si="128"/>
        <v>0</v>
      </c>
      <c r="L378" s="129">
        <f t="shared" si="127"/>
        <v>0</v>
      </c>
      <c r="M378" s="129">
        <f t="shared" si="128"/>
        <v>0</v>
      </c>
      <c r="N378" s="129">
        <f t="shared" si="128"/>
        <v>0</v>
      </c>
      <c r="O378" s="121"/>
    </row>
    <row r="379" spans="1:15" s="78" customFormat="1" ht="15" customHeight="1">
      <c r="A379" s="147" t="s">
        <v>47</v>
      </c>
      <c r="B379" s="148"/>
      <c r="C379" s="148"/>
      <c r="D379" s="149"/>
      <c r="E379" s="98"/>
      <c r="F379" s="98" t="str">
        <f t="shared" si="105"/>
        <v/>
      </c>
      <c r="G379" s="99">
        <f t="shared" ref="G379:G401" si="129">COUNTIFS($E$6:$E$129,E379,$O$6:$O$129,O379)</f>
        <v>0</v>
      </c>
      <c r="H379" s="100"/>
      <c r="I379" s="101">
        <f t="shared" ref="I379:I401" si="130">SUMIFS($I$6:$I$129,$E$6:$E$129,E379,$O$6:$O$129,O379)</f>
        <v>0</v>
      </c>
      <c r="J379" s="101">
        <f t="shared" ref="J379:J401" si="131">SUMIFS($J$6:$J$129,$E$6:$E$129,E379,$O$6:$O$129,O379)</f>
        <v>0</v>
      </c>
      <c r="K379" s="101">
        <f t="shared" ref="K379:K401" si="132">SUMIFS($K$6:$K$129,$E$6:$E$129,E379,$O$6:$O$129,O379)</f>
        <v>0</v>
      </c>
      <c r="L379" s="101">
        <f t="shared" si="127"/>
        <v>0</v>
      </c>
      <c r="M379" s="101">
        <f t="shared" ref="M379:M401" si="133">SUMIFS($M$6:$M$129,$E$6:$E$129,E379,$O$6:$O$129,O379)</f>
        <v>0</v>
      </c>
      <c r="N379" s="101">
        <f t="shared" ref="N379:N401" si="134">SUMIFS($N$6:$N$129,$E$6:$E$129,E379,$O$6:$O$129,O379)</f>
        <v>0</v>
      </c>
      <c r="O379" s="134" t="s">
        <v>70</v>
      </c>
    </row>
    <row r="380" spans="1:15" s="78" customFormat="1" ht="14.25" hidden="1" customHeight="1">
      <c r="A380" s="125"/>
      <c r="B380" s="126"/>
      <c r="C380" s="126"/>
      <c r="D380" s="127"/>
      <c r="E380" s="106"/>
      <c r="F380" s="106" t="str">
        <f t="shared" si="105"/>
        <v/>
      </c>
      <c r="G380" s="107">
        <f t="shared" si="129"/>
        <v>0</v>
      </c>
      <c r="H380" s="106"/>
      <c r="I380" s="108">
        <f t="shared" si="130"/>
        <v>0</v>
      </c>
      <c r="J380" s="108">
        <f t="shared" si="131"/>
        <v>0</v>
      </c>
      <c r="K380" s="108">
        <f t="shared" si="132"/>
        <v>0</v>
      </c>
      <c r="L380" s="108">
        <f t="shared" si="127"/>
        <v>0</v>
      </c>
      <c r="M380" s="108">
        <f t="shared" si="133"/>
        <v>0</v>
      </c>
      <c r="N380" s="108">
        <f t="shared" si="134"/>
        <v>0</v>
      </c>
      <c r="O380" s="109" t="s">
        <v>70</v>
      </c>
    </row>
    <row r="381" spans="1:15" s="78" customFormat="1" ht="14.25" hidden="1" customHeight="1">
      <c r="A381" s="125"/>
      <c r="B381" s="126"/>
      <c r="C381" s="126"/>
      <c r="D381" s="127"/>
      <c r="E381" s="106"/>
      <c r="F381" s="106" t="str">
        <f t="shared" si="105"/>
        <v/>
      </c>
      <c r="G381" s="107">
        <f t="shared" si="129"/>
        <v>0</v>
      </c>
      <c r="H381" s="106"/>
      <c r="I381" s="108">
        <f t="shared" si="130"/>
        <v>0</v>
      </c>
      <c r="J381" s="108">
        <f t="shared" si="131"/>
        <v>0</v>
      </c>
      <c r="K381" s="108">
        <f t="shared" si="132"/>
        <v>0</v>
      </c>
      <c r="L381" s="108">
        <f t="shared" si="127"/>
        <v>0</v>
      </c>
      <c r="M381" s="108">
        <f t="shared" si="133"/>
        <v>0</v>
      </c>
      <c r="N381" s="108">
        <f t="shared" si="134"/>
        <v>0</v>
      </c>
      <c r="O381" s="109" t="s">
        <v>70</v>
      </c>
    </row>
    <row r="382" spans="1:15" s="78" customFormat="1" ht="14.25" hidden="1" customHeight="1">
      <c r="A382" s="125"/>
      <c r="B382" s="126"/>
      <c r="C382" s="126"/>
      <c r="D382" s="127"/>
      <c r="E382" s="106"/>
      <c r="F382" s="106" t="str">
        <f t="shared" si="105"/>
        <v/>
      </c>
      <c r="G382" s="107">
        <f t="shared" si="129"/>
        <v>0</v>
      </c>
      <c r="H382" s="106"/>
      <c r="I382" s="108">
        <f t="shared" si="130"/>
        <v>0</v>
      </c>
      <c r="J382" s="108">
        <f t="shared" si="131"/>
        <v>0</v>
      </c>
      <c r="K382" s="108">
        <f t="shared" si="132"/>
        <v>0</v>
      </c>
      <c r="L382" s="108">
        <f t="shared" si="127"/>
        <v>0</v>
      </c>
      <c r="M382" s="108">
        <f t="shared" si="133"/>
        <v>0</v>
      </c>
      <c r="N382" s="108">
        <f t="shared" si="134"/>
        <v>0</v>
      </c>
      <c r="O382" s="109" t="s">
        <v>70</v>
      </c>
    </row>
    <row r="383" spans="1:15" s="78" customFormat="1" ht="14.25" hidden="1" customHeight="1">
      <c r="A383" s="125"/>
      <c r="B383" s="126"/>
      <c r="C383" s="126"/>
      <c r="D383" s="127"/>
      <c r="E383" s="106"/>
      <c r="F383" s="106" t="str">
        <f t="shared" si="105"/>
        <v/>
      </c>
      <c r="G383" s="107">
        <f t="shared" si="129"/>
        <v>0</v>
      </c>
      <c r="H383" s="106"/>
      <c r="I383" s="108">
        <f t="shared" si="130"/>
        <v>0</v>
      </c>
      <c r="J383" s="108">
        <f t="shared" si="131"/>
        <v>0</v>
      </c>
      <c r="K383" s="108">
        <f t="shared" si="132"/>
        <v>0</v>
      </c>
      <c r="L383" s="108">
        <f t="shared" si="127"/>
        <v>0</v>
      </c>
      <c r="M383" s="108">
        <f t="shared" si="133"/>
        <v>0</v>
      </c>
      <c r="N383" s="108">
        <f t="shared" si="134"/>
        <v>0</v>
      </c>
      <c r="O383" s="109" t="s">
        <v>70</v>
      </c>
    </row>
    <row r="384" spans="1:15" s="78" customFormat="1" ht="14.25" hidden="1" customHeight="1">
      <c r="A384" s="125"/>
      <c r="B384" s="126"/>
      <c r="C384" s="126"/>
      <c r="D384" s="127"/>
      <c r="E384" s="106"/>
      <c r="F384" s="106" t="str">
        <f t="shared" si="105"/>
        <v/>
      </c>
      <c r="G384" s="107">
        <f t="shared" si="129"/>
        <v>0</v>
      </c>
      <c r="H384" s="106"/>
      <c r="I384" s="108">
        <f t="shared" si="130"/>
        <v>0</v>
      </c>
      <c r="J384" s="108">
        <f t="shared" si="131"/>
        <v>0</v>
      </c>
      <c r="K384" s="108">
        <f t="shared" si="132"/>
        <v>0</v>
      </c>
      <c r="L384" s="108">
        <f t="shared" si="127"/>
        <v>0</v>
      </c>
      <c r="M384" s="108">
        <f t="shared" si="133"/>
        <v>0</v>
      </c>
      <c r="N384" s="108">
        <f t="shared" si="134"/>
        <v>0</v>
      </c>
      <c r="O384" s="109" t="s">
        <v>70</v>
      </c>
    </row>
    <row r="385" spans="1:15" s="78" customFormat="1" ht="14.25" hidden="1" customHeight="1">
      <c r="A385" s="125"/>
      <c r="B385" s="126"/>
      <c r="C385" s="126"/>
      <c r="D385" s="127"/>
      <c r="E385" s="106"/>
      <c r="F385" s="106" t="str">
        <f t="shared" si="105"/>
        <v/>
      </c>
      <c r="G385" s="107">
        <f t="shared" si="129"/>
        <v>0</v>
      </c>
      <c r="H385" s="106"/>
      <c r="I385" s="108">
        <f t="shared" si="130"/>
        <v>0</v>
      </c>
      <c r="J385" s="108">
        <f t="shared" si="131"/>
        <v>0</v>
      </c>
      <c r="K385" s="108">
        <f t="shared" si="132"/>
        <v>0</v>
      </c>
      <c r="L385" s="108">
        <f t="shared" si="127"/>
        <v>0</v>
      </c>
      <c r="M385" s="108">
        <f t="shared" si="133"/>
        <v>0</v>
      </c>
      <c r="N385" s="108">
        <f t="shared" si="134"/>
        <v>0</v>
      </c>
      <c r="O385" s="109" t="s">
        <v>70</v>
      </c>
    </row>
    <row r="386" spans="1:15" s="78" customFormat="1" ht="14.25" hidden="1" customHeight="1">
      <c r="A386" s="125"/>
      <c r="B386" s="126"/>
      <c r="C386" s="126"/>
      <c r="D386" s="127"/>
      <c r="E386" s="106"/>
      <c r="F386" s="106" t="str">
        <f t="shared" ref="F386:F449" si="135">IFERROR(VLOOKUP(E386,$E$6:$H$129,4,0),"")</f>
        <v/>
      </c>
      <c r="G386" s="107">
        <f t="shared" si="129"/>
        <v>0</v>
      </c>
      <c r="H386" s="106"/>
      <c r="I386" s="108">
        <f t="shared" si="130"/>
        <v>0</v>
      </c>
      <c r="J386" s="108">
        <f t="shared" si="131"/>
        <v>0</v>
      </c>
      <c r="K386" s="108">
        <f t="shared" si="132"/>
        <v>0</v>
      </c>
      <c r="L386" s="108">
        <f t="shared" si="127"/>
        <v>0</v>
      </c>
      <c r="M386" s="108">
        <f t="shared" si="133"/>
        <v>0</v>
      </c>
      <c r="N386" s="108">
        <f t="shared" si="134"/>
        <v>0</v>
      </c>
      <c r="O386" s="109" t="s">
        <v>70</v>
      </c>
    </row>
    <row r="387" spans="1:15" s="78" customFormat="1" ht="14.25" hidden="1" customHeight="1">
      <c r="A387" s="125"/>
      <c r="B387" s="126"/>
      <c r="C387" s="126"/>
      <c r="D387" s="127"/>
      <c r="E387" s="106"/>
      <c r="F387" s="106" t="str">
        <f t="shared" si="135"/>
        <v/>
      </c>
      <c r="G387" s="107">
        <f t="shared" si="129"/>
        <v>0</v>
      </c>
      <c r="H387" s="106"/>
      <c r="I387" s="108">
        <f t="shared" si="130"/>
        <v>0</v>
      </c>
      <c r="J387" s="108">
        <f t="shared" si="131"/>
        <v>0</v>
      </c>
      <c r="K387" s="108">
        <f t="shared" si="132"/>
        <v>0</v>
      </c>
      <c r="L387" s="108">
        <f t="shared" si="127"/>
        <v>0</v>
      </c>
      <c r="M387" s="108">
        <f t="shared" si="133"/>
        <v>0</v>
      </c>
      <c r="N387" s="108">
        <f t="shared" si="134"/>
        <v>0</v>
      </c>
      <c r="O387" s="109" t="s">
        <v>70</v>
      </c>
    </row>
    <row r="388" spans="1:15" s="78" customFormat="1" ht="14.25" hidden="1" customHeight="1">
      <c r="A388" s="125"/>
      <c r="B388" s="126"/>
      <c r="C388" s="126"/>
      <c r="D388" s="127"/>
      <c r="E388" s="106"/>
      <c r="F388" s="106" t="str">
        <f t="shared" si="135"/>
        <v/>
      </c>
      <c r="G388" s="107">
        <f t="shared" si="129"/>
        <v>0</v>
      </c>
      <c r="H388" s="106"/>
      <c r="I388" s="108">
        <f t="shared" si="130"/>
        <v>0</v>
      </c>
      <c r="J388" s="108">
        <f t="shared" si="131"/>
        <v>0</v>
      </c>
      <c r="K388" s="108">
        <f t="shared" si="132"/>
        <v>0</v>
      </c>
      <c r="L388" s="108">
        <f t="shared" si="127"/>
        <v>0</v>
      </c>
      <c r="M388" s="108">
        <f t="shared" si="133"/>
        <v>0</v>
      </c>
      <c r="N388" s="108">
        <f t="shared" si="134"/>
        <v>0</v>
      </c>
      <c r="O388" s="109" t="s">
        <v>70</v>
      </c>
    </row>
    <row r="389" spans="1:15" s="78" customFormat="1" ht="14.25" hidden="1" customHeight="1">
      <c r="A389" s="125"/>
      <c r="B389" s="126"/>
      <c r="C389" s="126"/>
      <c r="D389" s="127"/>
      <c r="E389" s="106"/>
      <c r="F389" s="106" t="str">
        <f t="shared" si="135"/>
        <v/>
      </c>
      <c r="G389" s="107">
        <f t="shared" si="129"/>
        <v>0</v>
      </c>
      <c r="H389" s="106"/>
      <c r="I389" s="108">
        <f t="shared" si="130"/>
        <v>0</v>
      </c>
      <c r="J389" s="108">
        <f t="shared" si="131"/>
        <v>0</v>
      </c>
      <c r="K389" s="108">
        <f t="shared" si="132"/>
        <v>0</v>
      </c>
      <c r="L389" s="108">
        <f t="shared" si="127"/>
        <v>0</v>
      </c>
      <c r="M389" s="108">
        <f t="shared" si="133"/>
        <v>0</v>
      </c>
      <c r="N389" s="108">
        <f t="shared" si="134"/>
        <v>0</v>
      </c>
      <c r="O389" s="109" t="s">
        <v>70</v>
      </c>
    </row>
    <row r="390" spans="1:15" s="78" customFormat="1" ht="14.25" hidden="1" customHeight="1">
      <c r="A390" s="125"/>
      <c r="B390" s="126"/>
      <c r="C390" s="126"/>
      <c r="D390" s="127"/>
      <c r="E390" s="106"/>
      <c r="F390" s="106" t="str">
        <f t="shared" si="135"/>
        <v/>
      </c>
      <c r="G390" s="107">
        <f t="shared" si="129"/>
        <v>0</v>
      </c>
      <c r="H390" s="106"/>
      <c r="I390" s="108">
        <f t="shared" si="130"/>
        <v>0</v>
      </c>
      <c r="J390" s="108">
        <f t="shared" si="131"/>
        <v>0</v>
      </c>
      <c r="K390" s="108">
        <f t="shared" si="132"/>
        <v>0</v>
      </c>
      <c r="L390" s="108">
        <f t="shared" si="127"/>
        <v>0</v>
      </c>
      <c r="M390" s="108">
        <f t="shared" si="133"/>
        <v>0</v>
      </c>
      <c r="N390" s="108">
        <f t="shared" si="134"/>
        <v>0</v>
      </c>
      <c r="O390" s="109" t="s">
        <v>70</v>
      </c>
    </row>
    <row r="391" spans="1:15" s="78" customFormat="1" ht="14.25" hidden="1" customHeight="1">
      <c r="A391" s="125"/>
      <c r="B391" s="126"/>
      <c r="C391" s="126"/>
      <c r="D391" s="127"/>
      <c r="E391" s="106"/>
      <c r="F391" s="106" t="str">
        <f t="shared" si="135"/>
        <v/>
      </c>
      <c r="G391" s="107">
        <f t="shared" si="129"/>
        <v>0</v>
      </c>
      <c r="H391" s="106"/>
      <c r="I391" s="108">
        <f t="shared" si="130"/>
        <v>0</v>
      </c>
      <c r="J391" s="108">
        <f t="shared" si="131"/>
        <v>0</v>
      </c>
      <c r="K391" s="108">
        <f t="shared" si="132"/>
        <v>0</v>
      </c>
      <c r="L391" s="108">
        <f t="shared" si="127"/>
        <v>0</v>
      </c>
      <c r="M391" s="108">
        <f t="shared" si="133"/>
        <v>0</v>
      </c>
      <c r="N391" s="108">
        <f t="shared" si="134"/>
        <v>0</v>
      </c>
      <c r="O391" s="109" t="s">
        <v>70</v>
      </c>
    </row>
    <row r="392" spans="1:15" s="78" customFormat="1" ht="14.25" hidden="1" customHeight="1">
      <c r="A392" s="125"/>
      <c r="B392" s="126"/>
      <c r="C392" s="126"/>
      <c r="D392" s="127"/>
      <c r="E392" s="106"/>
      <c r="F392" s="106" t="str">
        <f t="shared" si="135"/>
        <v/>
      </c>
      <c r="G392" s="107">
        <f t="shared" si="129"/>
        <v>0</v>
      </c>
      <c r="H392" s="106"/>
      <c r="I392" s="108">
        <f t="shared" si="130"/>
        <v>0</v>
      </c>
      <c r="J392" s="108">
        <f t="shared" si="131"/>
        <v>0</v>
      </c>
      <c r="K392" s="108">
        <f t="shared" si="132"/>
        <v>0</v>
      </c>
      <c r="L392" s="108">
        <f t="shared" si="127"/>
        <v>0</v>
      </c>
      <c r="M392" s="108">
        <f t="shared" si="133"/>
        <v>0</v>
      </c>
      <c r="N392" s="108">
        <f t="shared" si="134"/>
        <v>0</v>
      </c>
      <c r="O392" s="109" t="s">
        <v>70</v>
      </c>
    </row>
    <row r="393" spans="1:15" s="78" customFormat="1" ht="14.25" hidden="1" customHeight="1">
      <c r="A393" s="125"/>
      <c r="B393" s="126"/>
      <c r="C393" s="126"/>
      <c r="D393" s="127"/>
      <c r="E393" s="106"/>
      <c r="F393" s="106" t="str">
        <f t="shared" si="135"/>
        <v/>
      </c>
      <c r="G393" s="107">
        <f t="shared" si="129"/>
        <v>0</v>
      </c>
      <c r="H393" s="106"/>
      <c r="I393" s="108">
        <f t="shared" si="130"/>
        <v>0</v>
      </c>
      <c r="J393" s="108">
        <f t="shared" si="131"/>
        <v>0</v>
      </c>
      <c r="K393" s="108">
        <f t="shared" si="132"/>
        <v>0</v>
      </c>
      <c r="L393" s="108">
        <f t="shared" si="127"/>
        <v>0</v>
      </c>
      <c r="M393" s="108">
        <f t="shared" si="133"/>
        <v>0</v>
      </c>
      <c r="N393" s="108">
        <f t="shared" si="134"/>
        <v>0</v>
      </c>
      <c r="O393" s="109" t="s">
        <v>70</v>
      </c>
    </row>
    <row r="394" spans="1:15" s="78" customFormat="1" ht="14.25" hidden="1" customHeight="1">
      <c r="A394" s="125"/>
      <c r="B394" s="126"/>
      <c r="C394" s="126"/>
      <c r="D394" s="127"/>
      <c r="E394" s="106"/>
      <c r="F394" s="106" t="str">
        <f t="shared" si="135"/>
        <v/>
      </c>
      <c r="G394" s="107">
        <f t="shared" si="129"/>
        <v>0</v>
      </c>
      <c r="H394" s="106"/>
      <c r="I394" s="108">
        <f t="shared" si="130"/>
        <v>0</v>
      </c>
      <c r="J394" s="108">
        <f t="shared" si="131"/>
        <v>0</v>
      </c>
      <c r="K394" s="108">
        <f t="shared" si="132"/>
        <v>0</v>
      </c>
      <c r="L394" s="108">
        <f t="shared" si="127"/>
        <v>0</v>
      </c>
      <c r="M394" s="108">
        <f t="shared" si="133"/>
        <v>0</v>
      </c>
      <c r="N394" s="108">
        <f t="shared" si="134"/>
        <v>0</v>
      </c>
      <c r="O394" s="109" t="s">
        <v>70</v>
      </c>
    </row>
    <row r="395" spans="1:15" s="78" customFormat="1" ht="14.25" hidden="1" customHeight="1">
      <c r="A395" s="125"/>
      <c r="B395" s="126"/>
      <c r="C395" s="126"/>
      <c r="D395" s="127"/>
      <c r="E395" s="106"/>
      <c r="F395" s="106" t="str">
        <f t="shared" si="135"/>
        <v/>
      </c>
      <c r="G395" s="107">
        <f t="shared" si="129"/>
        <v>0</v>
      </c>
      <c r="H395" s="106"/>
      <c r="I395" s="108">
        <f t="shared" si="130"/>
        <v>0</v>
      </c>
      <c r="J395" s="108">
        <f t="shared" si="131"/>
        <v>0</v>
      </c>
      <c r="K395" s="108">
        <f t="shared" si="132"/>
        <v>0</v>
      </c>
      <c r="L395" s="108">
        <f t="shared" si="127"/>
        <v>0</v>
      </c>
      <c r="M395" s="108">
        <f t="shared" si="133"/>
        <v>0</v>
      </c>
      <c r="N395" s="108">
        <f t="shared" si="134"/>
        <v>0</v>
      </c>
      <c r="O395" s="109" t="s">
        <v>70</v>
      </c>
    </row>
    <row r="396" spans="1:15" s="78" customFormat="1" ht="14.25" hidden="1" customHeight="1">
      <c r="A396" s="125"/>
      <c r="B396" s="126"/>
      <c r="C396" s="126"/>
      <c r="D396" s="127"/>
      <c r="E396" s="106"/>
      <c r="F396" s="106" t="str">
        <f t="shared" si="135"/>
        <v/>
      </c>
      <c r="G396" s="107">
        <f t="shared" si="129"/>
        <v>0</v>
      </c>
      <c r="H396" s="106"/>
      <c r="I396" s="108">
        <f t="shared" si="130"/>
        <v>0</v>
      </c>
      <c r="J396" s="108">
        <f t="shared" si="131"/>
        <v>0</v>
      </c>
      <c r="K396" s="108">
        <f t="shared" si="132"/>
        <v>0</v>
      </c>
      <c r="L396" s="108">
        <f t="shared" si="127"/>
        <v>0</v>
      </c>
      <c r="M396" s="108">
        <f t="shared" si="133"/>
        <v>0</v>
      </c>
      <c r="N396" s="108">
        <f t="shared" si="134"/>
        <v>0</v>
      </c>
      <c r="O396" s="109" t="s">
        <v>70</v>
      </c>
    </row>
    <row r="397" spans="1:15" s="78" customFormat="1" ht="14.25" hidden="1" customHeight="1">
      <c r="A397" s="125"/>
      <c r="B397" s="126"/>
      <c r="C397" s="126"/>
      <c r="D397" s="127"/>
      <c r="E397" s="106"/>
      <c r="F397" s="106" t="str">
        <f t="shared" si="135"/>
        <v/>
      </c>
      <c r="G397" s="107">
        <f t="shared" si="129"/>
        <v>0</v>
      </c>
      <c r="H397" s="106"/>
      <c r="I397" s="108">
        <f t="shared" si="130"/>
        <v>0</v>
      </c>
      <c r="J397" s="108">
        <f t="shared" si="131"/>
        <v>0</v>
      </c>
      <c r="K397" s="108">
        <f t="shared" si="132"/>
        <v>0</v>
      </c>
      <c r="L397" s="108">
        <f t="shared" si="127"/>
        <v>0</v>
      </c>
      <c r="M397" s="108">
        <f t="shared" si="133"/>
        <v>0</v>
      </c>
      <c r="N397" s="108">
        <f t="shared" si="134"/>
        <v>0</v>
      </c>
      <c r="O397" s="109" t="s">
        <v>70</v>
      </c>
    </row>
    <row r="398" spans="1:15" s="78" customFormat="1" ht="14.25" hidden="1" customHeight="1">
      <c r="A398" s="125"/>
      <c r="B398" s="126"/>
      <c r="C398" s="126"/>
      <c r="D398" s="127"/>
      <c r="E398" s="106"/>
      <c r="F398" s="106" t="str">
        <f t="shared" si="135"/>
        <v/>
      </c>
      <c r="G398" s="107">
        <f t="shared" si="129"/>
        <v>0</v>
      </c>
      <c r="H398" s="106"/>
      <c r="I398" s="108">
        <f t="shared" si="130"/>
        <v>0</v>
      </c>
      <c r="J398" s="108">
        <f t="shared" si="131"/>
        <v>0</v>
      </c>
      <c r="K398" s="108">
        <f t="shared" si="132"/>
        <v>0</v>
      </c>
      <c r="L398" s="108">
        <f t="shared" si="127"/>
        <v>0</v>
      </c>
      <c r="M398" s="108">
        <f t="shared" si="133"/>
        <v>0</v>
      </c>
      <c r="N398" s="108">
        <f t="shared" si="134"/>
        <v>0</v>
      </c>
      <c r="O398" s="109" t="s">
        <v>70</v>
      </c>
    </row>
    <row r="399" spans="1:15" s="78" customFormat="1" ht="14.25" hidden="1" customHeight="1">
      <c r="A399" s="125"/>
      <c r="B399" s="126"/>
      <c r="C399" s="126"/>
      <c r="D399" s="127"/>
      <c r="E399" s="106"/>
      <c r="F399" s="106" t="str">
        <f t="shared" si="135"/>
        <v/>
      </c>
      <c r="G399" s="107">
        <f t="shared" si="129"/>
        <v>0</v>
      </c>
      <c r="H399" s="106"/>
      <c r="I399" s="108">
        <f t="shared" si="130"/>
        <v>0</v>
      </c>
      <c r="J399" s="108">
        <f t="shared" si="131"/>
        <v>0</v>
      </c>
      <c r="K399" s="108">
        <f t="shared" si="132"/>
        <v>0</v>
      </c>
      <c r="L399" s="108">
        <f t="shared" si="127"/>
        <v>0</v>
      </c>
      <c r="M399" s="108">
        <f t="shared" si="133"/>
        <v>0</v>
      </c>
      <c r="N399" s="108">
        <f t="shared" si="134"/>
        <v>0</v>
      </c>
      <c r="O399" s="109" t="s">
        <v>70</v>
      </c>
    </row>
    <row r="400" spans="1:15" s="78" customFormat="1" ht="14.25" hidden="1" customHeight="1">
      <c r="A400" s="125"/>
      <c r="B400" s="126"/>
      <c r="C400" s="126"/>
      <c r="D400" s="127"/>
      <c r="E400" s="106"/>
      <c r="F400" s="106" t="str">
        <f t="shared" si="135"/>
        <v/>
      </c>
      <c r="G400" s="107">
        <f t="shared" si="129"/>
        <v>0</v>
      </c>
      <c r="H400" s="106"/>
      <c r="I400" s="108">
        <f t="shared" si="130"/>
        <v>0</v>
      </c>
      <c r="J400" s="108">
        <f t="shared" si="131"/>
        <v>0</v>
      </c>
      <c r="K400" s="108">
        <f t="shared" si="132"/>
        <v>0</v>
      </c>
      <c r="L400" s="108">
        <f t="shared" si="127"/>
        <v>0</v>
      </c>
      <c r="M400" s="108">
        <f t="shared" si="133"/>
        <v>0</v>
      </c>
      <c r="N400" s="108">
        <f t="shared" si="134"/>
        <v>0</v>
      </c>
      <c r="O400" s="109" t="s">
        <v>70</v>
      </c>
    </row>
    <row r="401" spans="1:15" s="78" customFormat="1" ht="14.25" hidden="1" customHeight="1">
      <c r="A401" s="131"/>
      <c r="B401" s="132"/>
      <c r="C401" s="132"/>
      <c r="D401" s="133"/>
      <c r="E401" s="110"/>
      <c r="F401" s="110" t="str">
        <f t="shared" si="135"/>
        <v/>
      </c>
      <c r="G401" s="111">
        <f t="shared" si="129"/>
        <v>0</v>
      </c>
      <c r="H401" s="110"/>
      <c r="I401" s="112">
        <f t="shared" si="130"/>
        <v>0</v>
      </c>
      <c r="J401" s="112">
        <f t="shared" si="131"/>
        <v>0</v>
      </c>
      <c r="K401" s="112">
        <f t="shared" si="132"/>
        <v>0</v>
      </c>
      <c r="L401" s="112">
        <f t="shared" si="127"/>
        <v>0</v>
      </c>
      <c r="M401" s="112">
        <f t="shared" si="133"/>
        <v>0</v>
      </c>
      <c r="N401" s="112">
        <f t="shared" si="134"/>
        <v>0</v>
      </c>
      <c r="O401" s="113" t="s">
        <v>70</v>
      </c>
    </row>
    <row r="402" spans="1:15" s="78" customFormat="1" ht="20.100000000000001" customHeight="1">
      <c r="A402" s="114"/>
      <c r="B402" s="115"/>
      <c r="C402" s="115"/>
      <c r="D402" s="116"/>
      <c r="E402" s="153"/>
      <c r="F402" s="118" t="str">
        <f t="shared" si="135"/>
        <v/>
      </c>
      <c r="G402" s="119">
        <f>SUM(G379:G401)</f>
        <v>0</v>
      </c>
      <c r="H402" s="118"/>
      <c r="I402" s="129">
        <f t="shared" ref="I402:N402" si="136">SUM(I379:I401)</f>
        <v>0</v>
      </c>
      <c r="J402" s="129">
        <f t="shared" si="136"/>
        <v>0</v>
      </c>
      <c r="K402" s="129">
        <f t="shared" si="136"/>
        <v>0</v>
      </c>
      <c r="L402" s="129">
        <f t="shared" si="127"/>
        <v>0</v>
      </c>
      <c r="M402" s="129">
        <f t="shared" si="136"/>
        <v>0</v>
      </c>
      <c r="N402" s="129">
        <f t="shared" si="136"/>
        <v>0</v>
      </c>
      <c r="O402" s="121"/>
    </row>
    <row r="403" spans="1:15" s="78" customFormat="1" ht="15" customHeight="1">
      <c r="A403" s="147" t="s">
        <v>48</v>
      </c>
      <c r="B403" s="148"/>
      <c r="C403" s="148"/>
      <c r="D403" s="149"/>
      <c r="E403" s="98"/>
      <c r="F403" s="98" t="str">
        <f t="shared" si="135"/>
        <v/>
      </c>
      <c r="G403" s="150">
        <f t="shared" ref="G403:G419" si="137">COUNTIFS($E$6:$E$129,E403,$O$6:$O$129,O403)</f>
        <v>0</v>
      </c>
      <c r="H403" s="100"/>
      <c r="I403" s="101">
        <f t="shared" ref="I403:I419" si="138">SUMIFS($I$6:$I$129,$E$6:$E$129,E403,$O$6:$O$129,O403)</f>
        <v>0</v>
      </c>
      <c r="J403" s="101">
        <f t="shared" ref="J403:J419" si="139">SUMIFS($J$6:$J$129,$E$6:$E$129,E403,$O$6:$O$129,O403)</f>
        <v>0</v>
      </c>
      <c r="K403" s="101">
        <f t="shared" ref="K403:K419" si="140">SUMIFS($K$6:$K$129,$E$6:$E$129,E403,$O$6:$O$129,O403)</f>
        <v>0</v>
      </c>
      <c r="L403" s="101">
        <f t="shared" si="127"/>
        <v>0</v>
      </c>
      <c r="M403" s="101">
        <f t="shared" ref="M403:M419" si="141">SUMIFS($M$6:$M$129,$E$6:$E$129,E403,$O$6:$O$129,O403)</f>
        <v>0</v>
      </c>
      <c r="N403" s="101">
        <f t="shared" ref="N403:N419" si="142">SUMIFS($N$6:$N$129,$E$6:$E$129,E403,$O$6:$O$129,O403)</f>
        <v>0</v>
      </c>
      <c r="O403" s="134" t="s">
        <v>71</v>
      </c>
    </row>
    <row r="404" spans="1:15" s="78" customFormat="1" ht="15" hidden="1" customHeight="1">
      <c r="A404" s="140"/>
      <c r="B404" s="74"/>
      <c r="C404" s="74"/>
      <c r="D404" s="141"/>
      <c r="E404" s="106"/>
      <c r="F404" s="106" t="str">
        <f t="shared" si="135"/>
        <v/>
      </c>
      <c r="G404" s="151">
        <f t="shared" si="137"/>
        <v>0</v>
      </c>
      <c r="H404" s="106"/>
      <c r="I404" s="108">
        <f t="shared" si="138"/>
        <v>0</v>
      </c>
      <c r="J404" s="108">
        <f t="shared" si="139"/>
        <v>0</v>
      </c>
      <c r="K404" s="108">
        <f t="shared" si="140"/>
        <v>0</v>
      </c>
      <c r="L404" s="108">
        <f t="shared" si="127"/>
        <v>0</v>
      </c>
      <c r="M404" s="108">
        <f t="shared" si="141"/>
        <v>0</v>
      </c>
      <c r="N404" s="108">
        <f t="shared" si="142"/>
        <v>0</v>
      </c>
      <c r="O404" s="142" t="s">
        <v>71</v>
      </c>
    </row>
    <row r="405" spans="1:15" s="78" customFormat="1" ht="15" hidden="1" customHeight="1">
      <c r="A405" s="140"/>
      <c r="B405" s="74"/>
      <c r="C405" s="74"/>
      <c r="D405" s="141"/>
      <c r="E405" s="106"/>
      <c r="F405" s="106" t="str">
        <f t="shared" si="135"/>
        <v/>
      </c>
      <c r="G405" s="151">
        <f t="shared" si="137"/>
        <v>0</v>
      </c>
      <c r="H405" s="106"/>
      <c r="I405" s="108">
        <f t="shared" si="138"/>
        <v>0</v>
      </c>
      <c r="J405" s="108">
        <f t="shared" si="139"/>
        <v>0</v>
      </c>
      <c r="K405" s="108">
        <f t="shared" si="140"/>
        <v>0</v>
      </c>
      <c r="L405" s="108">
        <f t="shared" si="127"/>
        <v>0</v>
      </c>
      <c r="M405" s="108">
        <f t="shared" si="141"/>
        <v>0</v>
      </c>
      <c r="N405" s="108">
        <f t="shared" si="142"/>
        <v>0</v>
      </c>
      <c r="O405" s="142" t="s">
        <v>71</v>
      </c>
    </row>
    <row r="406" spans="1:15" s="78" customFormat="1" ht="15" hidden="1" customHeight="1">
      <c r="A406" s="140"/>
      <c r="B406" s="74"/>
      <c r="C406" s="74"/>
      <c r="D406" s="141"/>
      <c r="E406" s="106"/>
      <c r="F406" s="106" t="str">
        <f t="shared" si="135"/>
        <v/>
      </c>
      <c r="G406" s="151">
        <f t="shared" si="137"/>
        <v>0</v>
      </c>
      <c r="H406" s="106"/>
      <c r="I406" s="108">
        <f t="shared" si="138"/>
        <v>0</v>
      </c>
      <c r="J406" s="108">
        <f t="shared" si="139"/>
        <v>0</v>
      </c>
      <c r="K406" s="108">
        <f t="shared" si="140"/>
        <v>0</v>
      </c>
      <c r="L406" s="108">
        <f t="shared" si="127"/>
        <v>0</v>
      </c>
      <c r="M406" s="108">
        <f t="shared" si="141"/>
        <v>0</v>
      </c>
      <c r="N406" s="108">
        <f t="shared" si="142"/>
        <v>0</v>
      </c>
      <c r="O406" s="142" t="s">
        <v>71</v>
      </c>
    </row>
    <row r="407" spans="1:15" s="78" customFormat="1" ht="15" hidden="1" customHeight="1">
      <c r="A407" s="140"/>
      <c r="B407" s="74"/>
      <c r="C407" s="74"/>
      <c r="D407" s="141"/>
      <c r="E407" s="106"/>
      <c r="F407" s="106" t="str">
        <f t="shared" si="135"/>
        <v/>
      </c>
      <c r="G407" s="151">
        <f t="shared" si="137"/>
        <v>0</v>
      </c>
      <c r="H407" s="106"/>
      <c r="I407" s="108">
        <f t="shared" si="138"/>
        <v>0</v>
      </c>
      <c r="J407" s="108">
        <f t="shared" si="139"/>
        <v>0</v>
      </c>
      <c r="K407" s="108">
        <f t="shared" si="140"/>
        <v>0</v>
      </c>
      <c r="L407" s="108">
        <f t="shared" si="127"/>
        <v>0</v>
      </c>
      <c r="M407" s="108">
        <f t="shared" si="141"/>
        <v>0</v>
      </c>
      <c r="N407" s="108">
        <f t="shared" si="142"/>
        <v>0</v>
      </c>
      <c r="O407" s="142" t="s">
        <v>71</v>
      </c>
    </row>
    <row r="408" spans="1:15" s="78" customFormat="1" ht="15" hidden="1" customHeight="1">
      <c r="A408" s="140"/>
      <c r="B408" s="74"/>
      <c r="C408" s="74"/>
      <c r="D408" s="141"/>
      <c r="E408" s="106"/>
      <c r="F408" s="106" t="str">
        <f t="shared" si="135"/>
        <v/>
      </c>
      <c r="G408" s="151">
        <f t="shared" si="137"/>
        <v>0</v>
      </c>
      <c r="H408" s="106"/>
      <c r="I408" s="108">
        <f t="shared" si="138"/>
        <v>0</v>
      </c>
      <c r="J408" s="108">
        <f t="shared" si="139"/>
        <v>0</v>
      </c>
      <c r="K408" s="108">
        <f t="shared" si="140"/>
        <v>0</v>
      </c>
      <c r="L408" s="108">
        <f t="shared" si="127"/>
        <v>0</v>
      </c>
      <c r="M408" s="108">
        <f t="shared" si="141"/>
        <v>0</v>
      </c>
      <c r="N408" s="108">
        <f t="shared" si="142"/>
        <v>0</v>
      </c>
      <c r="O408" s="142" t="s">
        <v>71</v>
      </c>
    </row>
    <row r="409" spans="1:15" s="78" customFormat="1" ht="15" hidden="1" customHeight="1">
      <c r="A409" s="140"/>
      <c r="B409" s="74"/>
      <c r="C409" s="74"/>
      <c r="D409" s="141"/>
      <c r="E409" s="106"/>
      <c r="F409" s="106" t="str">
        <f t="shared" si="135"/>
        <v/>
      </c>
      <c r="G409" s="151">
        <f t="shared" si="137"/>
        <v>0</v>
      </c>
      <c r="H409" s="106"/>
      <c r="I409" s="108">
        <f t="shared" si="138"/>
        <v>0</v>
      </c>
      <c r="J409" s="108">
        <f t="shared" si="139"/>
        <v>0</v>
      </c>
      <c r="K409" s="108">
        <f t="shared" si="140"/>
        <v>0</v>
      </c>
      <c r="L409" s="108">
        <f t="shared" si="127"/>
        <v>0</v>
      </c>
      <c r="M409" s="108">
        <f t="shared" si="141"/>
        <v>0</v>
      </c>
      <c r="N409" s="108">
        <f t="shared" si="142"/>
        <v>0</v>
      </c>
      <c r="O409" s="142" t="s">
        <v>71</v>
      </c>
    </row>
    <row r="410" spans="1:15" s="78" customFormat="1" ht="15" hidden="1" customHeight="1">
      <c r="A410" s="140"/>
      <c r="B410" s="74"/>
      <c r="C410" s="74"/>
      <c r="D410" s="141"/>
      <c r="E410" s="106"/>
      <c r="F410" s="106" t="str">
        <f t="shared" si="135"/>
        <v/>
      </c>
      <c r="G410" s="151">
        <f t="shared" si="137"/>
        <v>0</v>
      </c>
      <c r="H410" s="106"/>
      <c r="I410" s="108">
        <f t="shared" si="138"/>
        <v>0</v>
      </c>
      <c r="J410" s="108">
        <f t="shared" si="139"/>
        <v>0</v>
      </c>
      <c r="K410" s="108">
        <f t="shared" si="140"/>
        <v>0</v>
      </c>
      <c r="L410" s="108">
        <f t="shared" si="127"/>
        <v>0</v>
      </c>
      <c r="M410" s="108">
        <f t="shared" si="141"/>
        <v>0</v>
      </c>
      <c r="N410" s="108">
        <f t="shared" si="142"/>
        <v>0</v>
      </c>
      <c r="O410" s="142" t="s">
        <v>71</v>
      </c>
    </row>
    <row r="411" spans="1:15" s="78" customFormat="1" ht="15" hidden="1" customHeight="1">
      <c r="A411" s="140"/>
      <c r="B411" s="74"/>
      <c r="C411" s="74"/>
      <c r="D411" s="141"/>
      <c r="E411" s="106"/>
      <c r="F411" s="106" t="str">
        <f t="shared" si="135"/>
        <v/>
      </c>
      <c r="G411" s="151">
        <f t="shared" si="137"/>
        <v>0</v>
      </c>
      <c r="H411" s="106"/>
      <c r="I411" s="108">
        <f t="shared" si="138"/>
        <v>0</v>
      </c>
      <c r="J411" s="108">
        <f t="shared" si="139"/>
        <v>0</v>
      </c>
      <c r="K411" s="108">
        <f t="shared" si="140"/>
        <v>0</v>
      </c>
      <c r="L411" s="108">
        <f t="shared" si="127"/>
        <v>0</v>
      </c>
      <c r="M411" s="108">
        <f t="shared" si="141"/>
        <v>0</v>
      </c>
      <c r="N411" s="108">
        <f t="shared" si="142"/>
        <v>0</v>
      </c>
      <c r="O411" s="142" t="s">
        <v>71</v>
      </c>
    </row>
    <row r="412" spans="1:15" s="78" customFormat="1" ht="15" hidden="1" customHeight="1">
      <c r="A412" s="140"/>
      <c r="B412" s="74"/>
      <c r="C412" s="74"/>
      <c r="D412" s="141"/>
      <c r="E412" s="106"/>
      <c r="F412" s="106" t="str">
        <f t="shared" si="135"/>
        <v/>
      </c>
      <c r="G412" s="151">
        <f t="shared" si="137"/>
        <v>0</v>
      </c>
      <c r="H412" s="106"/>
      <c r="I412" s="108">
        <f t="shared" si="138"/>
        <v>0</v>
      </c>
      <c r="J412" s="108">
        <f t="shared" si="139"/>
        <v>0</v>
      </c>
      <c r="K412" s="108">
        <f t="shared" si="140"/>
        <v>0</v>
      </c>
      <c r="L412" s="108">
        <f t="shared" si="127"/>
        <v>0</v>
      </c>
      <c r="M412" s="108">
        <f t="shared" si="141"/>
        <v>0</v>
      </c>
      <c r="N412" s="108">
        <f t="shared" si="142"/>
        <v>0</v>
      </c>
      <c r="O412" s="142" t="s">
        <v>71</v>
      </c>
    </row>
    <row r="413" spans="1:15" s="78" customFormat="1" ht="15" hidden="1" customHeight="1">
      <c r="A413" s="140"/>
      <c r="B413" s="74"/>
      <c r="C413" s="74"/>
      <c r="D413" s="141"/>
      <c r="E413" s="106"/>
      <c r="F413" s="106" t="str">
        <f t="shared" si="135"/>
        <v/>
      </c>
      <c r="G413" s="151">
        <f t="shared" si="137"/>
        <v>0</v>
      </c>
      <c r="H413" s="106"/>
      <c r="I413" s="108">
        <f t="shared" si="138"/>
        <v>0</v>
      </c>
      <c r="J413" s="108">
        <f t="shared" si="139"/>
        <v>0</v>
      </c>
      <c r="K413" s="108">
        <f t="shared" si="140"/>
        <v>0</v>
      </c>
      <c r="L413" s="108">
        <f t="shared" si="127"/>
        <v>0</v>
      </c>
      <c r="M413" s="108">
        <f t="shared" si="141"/>
        <v>0</v>
      </c>
      <c r="N413" s="108">
        <f t="shared" si="142"/>
        <v>0</v>
      </c>
      <c r="O413" s="142" t="s">
        <v>71</v>
      </c>
    </row>
    <row r="414" spans="1:15" s="78" customFormat="1" ht="15" hidden="1" customHeight="1">
      <c r="A414" s="140"/>
      <c r="B414" s="74"/>
      <c r="C414" s="74"/>
      <c r="D414" s="141"/>
      <c r="E414" s="106"/>
      <c r="F414" s="106" t="str">
        <f t="shared" si="135"/>
        <v/>
      </c>
      <c r="G414" s="151">
        <f t="shared" si="137"/>
        <v>0</v>
      </c>
      <c r="H414" s="106"/>
      <c r="I414" s="108">
        <f t="shared" si="138"/>
        <v>0</v>
      </c>
      <c r="J414" s="108">
        <f t="shared" si="139"/>
        <v>0</v>
      </c>
      <c r="K414" s="108">
        <f t="shared" si="140"/>
        <v>0</v>
      </c>
      <c r="L414" s="108">
        <f t="shared" si="127"/>
        <v>0</v>
      </c>
      <c r="M414" s="108">
        <f t="shared" si="141"/>
        <v>0</v>
      </c>
      <c r="N414" s="108">
        <f t="shared" si="142"/>
        <v>0</v>
      </c>
      <c r="O414" s="142" t="s">
        <v>71</v>
      </c>
    </row>
    <row r="415" spans="1:15" s="78" customFormat="1" ht="15" hidden="1" customHeight="1">
      <c r="A415" s="140"/>
      <c r="B415" s="74"/>
      <c r="C415" s="74"/>
      <c r="D415" s="141"/>
      <c r="E415" s="106"/>
      <c r="F415" s="106" t="str">
        <f t="shared" si="135"/>
        <v/>
      </c>
      <c r="G415" s="151">
        <f t="shared" si="137"/>
        <v>0</v>
      </c>
      <c r="H415" s="106"/>
      <c r="I415" s="108">
        <f t="shared" si="138"/>
        <v>0</v>
      </c>
      <c r="J415" s="108">
        <f t="shared" si="139"/>
        <v>0</v>
      </c>
      <c r="K415" s="108">
        <f t="shared" si="140"/>
        <v>0</v>
      </c>
      <c r="L415" s="108">
        <f t="shared" si="127"/>
        <v>0</v>
      </c>
      <c r="M415" s="108">
        <f t="shared" si="141"/>
        <v>0</v>
      </c>
      <c r="N415" s="108">
        <f t="shared" si="142"/>
        <v>0</v>
      </c>
      <c r="O415" s="142" t="s">
        <v>71</v>
      </c>
    </row>
    <row r="416" spans="1:15" s="78" customFormat="1" ht="15" hidden="1" customHeight="1">
      <c r="A416" s="140"/>
      <c r="B416" s="74"/>
      <c r="C416" s="74"/>
      <c r="D416" s="141"/>
      <c r="E416" s="106"/>
      <c r="F416" s="106" t="str">
        <f t="shared" si="135"/>
        <v/>
      </c>
      <c r="G416" s="151">
        <f t="shared" si="137"/>
        <v>0</v>
      </c>
      <c r="H416" s="106"/>
      <c r="I416" s="108">
        <f t="shared" si="138"/>
        <v>0</v>
      </c>
      <c r="J416" s="108">
        <f t="shared" si="139"/>
        <v>0</v>
      </c>
      <c r="K416" s="108">
        <f t="shared" si="140"/>
        <v>0</v>
      </c>
      <c r="L416" s="108">
        <f t="shared" si="127"/>
        <v>0</v>
      </c>
      <c r="M416" s="108">
        <f t="shared" si="141"/>
        <v>0</v>
      </c>
      <c r="N416" s="108">
        <f t="shared" si="142"/>
        <v>0</v>
      </c>
      <c r="O416" s="142" t="s">
        <v>71</v>
      </c>
    </row>
    <row r="417" spans="1:15" s="78" customFormat="1" ht="15" hidden="1" customHeight="1">
      <c r="A417" s="140"/>
      <c r="B417" s="74"/>
      <c r="C417" s="74"/>
      <c r="D417" s="141"/>
      <c r="E417" s="106"/>
      <c r="F417" s="106" t="str">
        <f t="shared" si="135"/>
        <v/>
      </c>
      <c r="G417" s="151">
        <f t="shared" si="137"/>
        <v>0</v>
      </c>
      <c r="H417" s="106"/>
      <c r="I417" s="108">
        <f t="shared" si="138"/>
        <v>0</v>
      </c>
      <c r="J417" s="108">
        <f t="shared" si="139"/>
        <v>0</v>
      </c>
      <c r="K417" s="108">
        <f t="shared" si="140"/>
        <v>0</v>
      </c>
      <c r="L417" s="108">
        <f t="shared" si="127"/>
        <v>0</v>
      </c>
      <c r="M417" s="108">
        <f t="shared" si="141"/>
        <v>0</v>
      </c>
      <c r="N417" s="108">
        <f t="shared" si="142"/>
        <v>0</v>
      </c>
      <c r="O417" s="142" t="s">
        <v>71</v>
      </c>
    </row>
    <row r="418" spans="1:15" s="78" customFormat="1" ht="15" hidden="1" customHeight="1">
      <c r="A418" s="140"/>
      <c r="B418" s="74"/>
      <c r="C418" s="74"/>
      <c r="D418" s="141"/>
      <c r="E418" s="106"/>
      <c r="F418" s="106" t="str">
        <f t="shared" si="135"/>
        <v/>
      </c>
      <c r="G418" s="151">
        <f t="shared" si="137"/>
        <v>0</v>
      </c>
      <c r="H418" s="106"/>
      <c r="I418" s="108">
        <f t="shared" si="138"/>
        <v>0</v>
      </c>
      <c r="J418" s="108">
        <f t="shared" si="139"/>
        <v>0</v>
      </c>
      <c r="K418" s="108">
        <f t="shared" si="140"/>
        <v>0</v>
      </c>
      <c r="L418" s="108">
        <f t="shared" si="127"/>
        <v>0</v>
      </c>
      <c r="M418" s="108">
        <f t="shared" si="141"/>
        <v>0</v>
      </c>
      <c r="N418" s="108">
        <f t="shared" si="142"/>
        <v>0</v>
      </c>
      <c r="O418" s="142" t="s">
        <v>71</v>
      </c>
    </row>
    <row r="419" spans="1:15" s="78" customFormat="1" ht="15" hidden="1" customHeight="1">
      <c r="A419" s="143"/>
      <c r="B419" s="144"/>
      <c r="C419" s="144"/>
      <c r="D419" s="145"/>
      <c r="E419" s="110"/>
      <c r="F419" s="110" t="str">
        <f t="shared" si="135"/>
        <v/>
      </c>
      <c r="G419" s="152">
        <f t="shared" si="137"/>
        <v>0</v>
      </c>
      <c r="H419" s="110"/>
      <c r="I419" s="112">
        <f t="shared" si="138"/>
        <v>0</v>
      </c>
      <c r="J419" s="112">
        <f t="shared" si="139"/>
        <v>0</v>
      </c>
      <c r="K419" s="112">
        <f t="shared" si="140"/>
        <v>0</v>
      </c>
      <c r="L419" s="112">
        <f t="shared" si="127"/>
        <v>0</v>
      </c>
      <c r="M419" s="112">
        <f t="shared" si="141"/>
        <v>0</v>
      </c>
      <c r="N419" s="112">
        <f t="shared" si="142"/>
        <v>0</v>
      </c>
      <c r="O419" s="146" t="s">
        <v>71</v>
      </c>
    </row>
    <row r="420" spans="1:15" s="78" customFormat="1" ht="20.100000000000001" customHeight="1">
      <c r="A420" s="114"/>
      <c r="B420" s="115"/>
      <c r="C420" s="115"/>
      <c r="D420" s="116"/>
      <c r="E420" s="153"/>
      <c r="F420" s="118" t="str">
        <f t="shared" si="135"/>
        <v/>
      </c>
      <c r="G420" s="119">
        <f>SUM(G403:G419)</f>
        <v>0</v>
      </c>
      <c r="H420" s="118"/>
      <c r="I420" s="120">
        <f t="shared" ref="I420:N420" si="143">SUM(I403:I419)</f>
        <v>0</v>
      </c>
      <c r="J420" s="120">
        <f t="shared" si="143"/>
        <v>0</v>
      </c>
      <c r="K420" s="120">
        <f t="shared" si="143"/>
        <v>0</v>
      </c>
      <c r="L420" s="120">
        <f t="shared" si="127"/>
        <v>0</v>
      </c>
      <c r="M420" s="120">
        <f t="shared" si="143"/>
        <v>0</v>
      </c>
      <c r="N420" s="120">
        <f t="shared" si="143"/>
        <v>0</v>
      </c>
      <c r="O420" s="154"/>
    </row>
    <row r="421" spans="1:15" s="78" customFormat="1" ht="15" customHeight="1">
      <c r="A421" s="155" t="s">
        <v>49</v>
      </c>
      <c r="B421" s="156"/>
      <c r="C421" s="156"/>
      <c r="D421" s="157"/>
      <c r="E421" s="158"/>
      <c r="F421" s="158" t="str">
        <f t="shared" si="135"/>
        <v/>
      </c>
      <c r="G421" s="150">
        <f t="shared" ref="G421:G439" si="144">COUNTIFS($E$6:$E$129,E421,$O$6:$O$129,O421)</f>
        <v>0</v>
      </c>
      <c r="H421" s="100"/>
      <c r="I421" s="101">
        <f t="shared" ref="I421:I439" si="145">SUMIFS($I$6:$I$129,$E$6:$E$129,E421,$O$6:$O$129,O421)</f>
        <v>0</v>
      </c>
      <c r="J421" s="101">
        <f t="shared" ref="J421:J439" si="146">SUMIFS($J$6:$J$129,$E$6:$E$129,E421,$O$6:$O$129,O421)</f>
        <v>0</v>
      </c>
      <c r="K421" s="101">
        <f t="shared" ref="K421:K439" si="147">SUMIFS($K$6:$K$129,$E$6:$E$129,E421,$O$6:$O$129,O421)</f>
        <v>0</v>
      </c>
      <c r="L421" s="101">
        <f t="shared" si="127"/>
        <v>0</v>
      </c>
      <c r="M421" s="101">
        <f t="shared" ref="M421:M439" si="148">SUMIFS($M$6:$M$129,$E$6:$E$129,E421,$O$6:$O$129,O421)</f>
        <v>0</v>
      </c>
      <c r="N421" s="101">
        <f t="shared" ref="N421:N439" si="149">SUMIFS($N$6:$N$129,$E$6:$E$129,E421,$O$6:$O$129,O421)</f>
        <v>0</v>
      </c>
      <c r="O421" s="134" t="s">
        <v>72</v>
      </c>
    </row>
    <row r="422" spans="1:15" s="78" customFormat="1" ht="15" hidden="1" customHeight="1">
      <c r="A422" s="140"/>
      <c r="B422" s="74"/>
      <c r="C422" s="74"/>
      <c r="D422" s="141"/>
      <c r="E422" s="106"/>
      <c r="F422" s="106" t="str">
        <f t="shared" si="135"/>
        <v/>
      </c>
      <c r="G422" s="150">
        <f t="shared" si="144"/>
        <v>0</v>
      </c>
      <c r="H422" s="106"/>
      <c r="I422" s="101">
        <f t="shared" si="145"/>
        <v>0</v>
      </c>
      <c r="J422" s="101">
        <f t="shared" si="146"/>
        <v>0</v>
      </c>
      <c r="K422" s="101">
        <f t="shared" si="147"/>
        <v>0</v>
      </c>
      <c r="L422" s="101">
        <f t="shared" si="127"/>
        <v>0</v>
      </c>
      <c r="M422" s="101">
        <f t="shared" si="148"/>
        <v>0</v>
      </c>
      <c r="N422" s="101">
        <f t="shared" si="149"/>
        <v>0</v>
      </c>
      <c r="O422" s="142" t="s">
        <v>72</v>
      </c>
    </row>
    <row r="423" spans="1:15" s="78" customFormat="1" ht="15" hidden="1" customHeight="1">
      <c r="A423" s="140"/>
      <c r="B423" s="74"/>
      <c r="C423" s="74"/>
      <c r="D423" s="141"/>
      <c r="E423" s="106"/>
      <c r="F423" s="106" t="str">
        <f t="shared" si="135"/>
        <v/>
      </c>
      <c r="G423" s="150">
        <f t="shared" si="144"/>
        <v>0</v>
      </c>
      <c r="H423" s="106"/>
      <c r="I423" s="101">
        <f t="shared" si="145"/>
        <v>0</v>
      </c>
      <c r="J423" s="101">
        <f t="shared" si="146"/>
        <v>0</v>
      </c>
      <c r="K423" s="101">
        <f t="shared" si="147"/>
        <v>0</v>
      </c>
      <c r="L423" s="101">
        <f t="shared" si="127"/>
        <v>0</v>
      </c>
      <c r="M423" s="101">
        <f t="shared" si="148"/>
        <v>0</v>
      </c>
      <c r="N423" s="101">
        <f t="shared" si="149"/>
        <v>0</v>
      </c>
      <c r="O423" s="142" t="s">
        <v>72</v>
      </c>
    </row>
    <row r="424" spans="1:15" s="78" customFormat="1" ht="15" hidden="1" customHeight="1">
      <c r="A424" s="140"/>
      <c r="B424" s="74"/>
      <c r="C424" s="74"/>
      <c r="D424" s="141"/>
      <c r="E424" s="106"/>
      <c r="F424" s="106" t="str">
        <f t="shared" si="135"/>
        <v/>
      </c>
      <c r="G424" s="150">
        <f t="shared" si="144"/>
        <v>0</v>
      </c>
      <c r="H424" s="106"/>
      <c r="I424" s="101">
        <f t="shared" si="145"/>
        <v>0</v>
      </c>
      <c r="J424" s="101">
        <f t="shared" si="146"/>
        <v>0</v>
      </c>
      <c r="K424" s="101">
        <f t="shared" si="147"/>
        <v>0</v>
      </c>
      <c r="L424" s="101">
        <f t="shared" si="127"/>
        <v>0</v>
      </c>
      <c r="M424" s="101">
        <f t="shared" si="148"/>
        <v>0</v>
      </c>
      <c r="N424" s="101">
        <f t="shared" si="149"/>
        <v>0</v>
      </c>
      <c r="O424" s="142" t="s">
        <v>72</v>
      </c>
    </row>
    <row r="425" spans="1:15" s="78" customFormat="1" ht="15" hidden="1" customHeight="1">
      <c r="A425" s="140"/>
      <c r="B425" s="74"/>
      <c r="C425" s="74"/>
      <c r="D425" s="141"/>
      <c r="E425" s="106"/>
      <c r="F425" s="106" t="str">
        <f t="shared" si="135"/>
        <v/>
      </c>
      <c r="G425" s="150">
        <f t="shared" si="144"/>
        <v>0</v>
      </c>
      <c r="H425" s="106"/>
      <c r="I425" s="101">
        <f t="shared" si="145"/>
        <v>0</v>
      </c>
      <c r="J425" s="101">
        <f t="shared" si="146"/>
        <v>0</v>
      </c>
      <c r="K425" s="101">
        <f t="shared" si="147"/>
        <v>0</v>
      </c>
      <c r="L425" s="101">
        <f t="shared" si="127"/>
        <v>0</v>
      </c>
      <c r="M425" s="101">
        <f t="shared" si="148"/>
        <v>0</v>
      </c>
      <c r="N425" s="101">
        <f t="shared" si="149"/>
        <v>0</v>
      </c>
      <c r="O425" s="142" t="s">
        <v>72</v>
      </c>
    </row>
    <row r="426" spans="1:15" s="78" customFormat="1" ht="15" hidden="1" customHeight="1">
      <c r="A426" s="140"/>
      <c r="B426" s="74"/>
      <c r="C426" s="74"/>
      <c r="D426" s="141"/>
      <c r="E426" s="106"/>
      <c r="F426" s="106" t="str">
        <f t="shared" si="135"/>
        <v/>
      </c>
      <c r="G426" s="150">
        <f t="shared" si="144"/>
        <v>0</v>
      </c>
      <c r="H426" s="106"/>
      <c r="I426" s="101">
        <f t="shared" si="145"/>
        <v>0</v>
      </c>
      <c r="J426" s="101">
        <f t="shared" si="146"/>
        <v>0</v>
      </c>
      <c r="K426" s="101">
        <f t="shared" si="147"/>
        <v>0</v>
      </c>
      <c r="L426" s="101">
        <f t="shared" si="127"/>
        <v>0</v>
      </c>
      <c r="M426" s="101">
        <f t="shared" si="148"/>
        <v>0</v>
      </c>
      <c r="N426" s="101">
        <f t="shared" si="149"/>
        <v>0</v>
      </c>
      <c r="O426" s="142" t="s">
        <v>72</v>
      </c>
    </row>
    <row r="427" spans="1:15" s="78" customFormat="1" ht="15" hidden="1" customHeight="1">
      <c r="A427" s="140"/>
      <c r="B427" s="74"/>
      <c r="C427" s="74"/>
      <c r="D427" s="141"/>
      <c r="E427" s="106"/>
      <c r="F427" s="106" t="str">
        <f t="shared" si="135"/>
        <v/>
      </c>
      <c r="G427" s="150">
        <f t="shared" si="144"/>
        <v>0</v>
      </c>
      <c r="H427" s="106"/>
      <c r="I427" s="101">
        <f t="shared" si="145"/>
        <v>0</v>
      </c>
      <c r="J427" s="101">
        <f t="shared" si="146"/>
        <v>0</v>
      </c>
      <c r="K427" s="101">
        <f t="shared" si="147"/>
        <v>0</v>
      </c>
      <c r="L427" s="101">
        <f t="shared" si="127"/>
        <v>0</v>
      </c>
      <c r="M427" s="101">
        <f t="shared" si="148"/>
        <v>0</v>
      </c>
      <c r="N427" s="101">
        <f t="shared" si="149"/>
        <v>0</v>
      </c>
      <c r="O427" s="142" t="s">
        <v>72</v>
      </c>
    </row>
    <row r="428" spans="1:15" s="78" customFormat="1" ht="15" hidden="1" customHeight="1">
      <c r="A428" s="140"/>
      <c r="B428" s="74"/>
      <c r="C428" s="74"/>
      <c r="D428" s="141"/>
      <c r="E428" s="106"/>
      <c r="F428" s="106" t="str">
        <f t="shared" si="135"/>
        <v/>
      </c>
      <c r="G428" s="150">
        <f t="shared" si="144"/>
        <v>0</v>
      </c>
      <c r="H428" s="106"/>
      <c r="I428" s="101">
        <f t="shared" si="145"/>
        <v>0</v>
      </c>
      <c r="J428" s="101">
        <f t="shared" si="146"/>
        <v>0</v>
      </c>
      <c r="K428" s="101">
        <f t="shared" si="147"/>
        <v>0</v>
      </c>
      <c r="L428" s="101">
        <f t="shared" si="127"/>
        <v>0</v>
      </c>
      <c r="M428" s="101">
        <f t="shared" si="148"/>
        <v>0</v>
      </c>
      <c r="N428" s="101">
        <f t="shared" si="149"/>
        <v>0</v>
      </c>
      <c r="O428" s="142" t="s">
        <v>72</v>
      </c>
    </row>
    <row r="429" spans="1:15" s="78" customFormat="1" ht="15" hidden="1" customHeight="1">
      <c r="A429" s="140"/>
      <c r="B429" s="74"/>
      <c r="C429" s="74"/>
      <c r="D429" s="141"/>
      <c r="E429" s="106"/>
      <c r="F429" s="106" t="str">
        <f t="shared" si="135"/>
        <v/>
      </c>
      <c r="G429" s="150">
        <f t="shared" si="144"/>
        <v>0</v>
      </c>
      <c r="H429" s="106"/>
      <c r="I429" s="101">
        <f t="shared" si="145"/>
        <v>0</v>
      </c>
      <c r="J429" s="101">
        <f t="shared" si="146"/>
        <v>0</v>
      </c>
      <c r="K429" s="101">
        <f t="shared" si="147"/>
        <v>0</v>
      </c>
      <c r="L429" s="101">
        <f t="shared" si="127"/>
        <v>0</v>
      </c>
      <c r="M429" s="101">
        <f t="shared" si="148"/>
        <v>0</v>
      </c>
      <c r="N429" s="101">
        <f t="shared" si="149"/>
        <v>0</v>
      </c>
      <c r="O429" s="142" t="s">
        <v>72</v>
      </c>
    </row>
    <row r="430" spans="1:15" s="78" customFormat="1" ht="15" hidden="1" customHeight="1">
      <c r="A430" s="140"/>
      <c r="B430" s="74"/>
      <c r="C430" s="74"/>
      <c r="D430" s="141"/>
      <c r="E430" s="106"/>
      <c r="F430" s="106" t="str">
        <f t="shared" si="135"/>
        <v/>
      </c>
      <c r="G430" s="150">
        <f t="shared" si="144"/>
        <v>0</v>
      </c>
      <c r="H430" s="106"/>
      <c r="I430" s="101">
        <f t="shared" si="145"/>
        <v>0</v>
      </c>
      <c r="J430" s="101">
        <f t="shared" si="146"/>
        <v>0</v>
      </c>
      <c r="K430" s="101">
        <f t="shared" si="147"/>
        <v>0</v>
      </c>
      <c r="L430" s="101">
        <f t="shared" si="127"/>
        <v>0</v>
      </c>
      <c r="M430" s="101">
        <f t="shared" si="148"/>
        <v>0</v>
      </c>
      <c r="N430" s="101">
        <f t="shared" si="149"/>
        <v>0</v>
      </c>
      <c r="O430" s="142" t="s">
        <v>72</v>
      </c>
    </row>
    <row r="431" spans="1:15" s="78" customFormat="1" ht="15" hidden="1" customHeight="1">
      <c r="A431" s="140"/>
      <c r="B431" s="74"/>
      <c r="C431" s="74"/>
      <c r="D431" s="141"/>
      <c r="E431" s="106"/>
      <c r="F431" s="106" t="str">
        <f t="shared" si="135"/>
        <v/>
      </c>
      <c r="G431" s="150">
        <f t="shared" si="144"/>
        <v>0</v>
      </c>
      <c r="H431" s="106"/>
      <c r="I431" s="101">
        <f t="shared" si="145"/>
        <v>0</v>
      </c>
      <c r="J431" s="101">
        <f t="shared" si="146"/>
        <v>0</v>
      </c>
      <c r="K431" s="101">
        <f t="shared" si="147"/>
        <v>0</v>
      </c>
      <c r="L431" s="101">
        <f t="shared" si="127"/>
        <v>0</v>
      </c>
      <c r="M431" s="101">
        <f t="shared" si="148"/>
        <v>0</v>
      </c>
      <c r="N431" s="101">
        <f t="shared" si="149"/>
        <v>0</v>
      </c>
      <c r="O431" s="142" t="s">
        <v>72</v>
      </c>
    </row>
    <row r="432" spans="1:15" s="78" customFormat="1" ht="15" hidden="1" customHeight="1">
      <c r="A432" s="140"/>
      <c r="B432" s="74"/>
      <c r="C432" s="74"/>
      <c r="D432" s="141"/>
      <c r="E432" s="106"/>
      <c r="F432" s="106" t="str">
        <f t="shared" si="135"/>
        <v/>
      </c>
      <c r="G432" s="150">
        <f t="shared" si="144"/>
        <v>0</v>
      </c>
      <c r="H432" s="106"/>
      <c r="I432" s="101">
        <f t="shared" si="145"/>
        <v>0</v>
      </c>
      <c r="J432" s="101">
        <f t="shared" si="146"/>
        <v>0</v>
      </c>
      <c r="K432" s="101">
        <f t="shared" si="147"/>
        <v>0</v>
      </c>
      <c r="L432" s="101">
        <f t="shared" si="127"/>
        <v>0</v>
      </c>
      <c r="M432" s="101">
        <f t="shared" si="148"/>
        <v>0</v>
      </c>
      <c r="N432" s="101">
        <f t="shared" si="149"/>
        <v>0</v>
      </c>
      <c r="O432" s="142" t="s">
        <v>72</v>
      </c>
    </row>
    <row r="433" spans="1:15" s="78" customFormat="1" ht="15" hidden="1" customHeight="1">
      <c r="A433" s="140"/>
      <c r="B433" s="74"/>
      <c r="C433" s="74"/>
      <c r="D433" s="141"/>
      <c r="E433" s="106"/>
      <c r="F433" s="106" t="str">
        <f t="shared" si="135"/>
        <v/>
      </c>
      <c r="G433" s="150">
        <f t="shared" si="144"/>
        <v>0</v>
      </c>
      <c r="H433" s="106"/>
      <c r="I433" s="101">
        <f t="shared" si="145"/>
        <v>0</v>
      </c>
      <c r="J433" s="101">
        <f t="shared" si="146"/>
        <v>0</v>
      </c>
      <c r="K433" s="101">
        <f t="shared" si="147"/>
        <v>0</v>
      </c>
      <c r="L433" s="101">
        <f t="shared" si="127"/>
        <v>0</v>
      </c>
      <c r="M433" s="101">
        <f t="shared" si="148"/>
        <v>0</v>
      </c>
      <c r="N433" s="101">
        <f t="shared" si="149"/>
        <v>0</v>
      </c>
      <c r="O433" s="142" t="s">
        <v>72</v>
      </c>
    </row>
    <row r="434" spans="1:15" s="78" customFormat="1" ht="15" hidden="1" customHeight="1">
      <c r="A434" s="140"/>
      <c r="B434" s="74"/>
      <c r="C434" s="74"/>
      <c r="D434" s="141"/>
      <c r="E434" s="106"/>
      <c r="F434" s="106" t="str">
        <f t="shared" si="135"/>
        <v/>
      </c>
      <c r="G434" s="150">
        <f t="shared" si="144"/>
        <v>0</v>
      </c>
      <c r="H434" s="106"/>
      <c r="I434" s="101">
        <f t="shared" si="145"/>
        <v>0</v>
      </c>
      <c r="J434" s="101">
        <f t="shared" si="146"/>
        <v>0</v>
      </c>
      <c r="K434" s="101">
        <f t="shared" si="147"/>
        <v>0</v>
      </c>
      <c r="L434" s="101">
        <f t="shared" si="127"/>
        <v>0</v>
      </c>
      <c r="M434" s="101">
        <f t="shared" si="148"/>
        <v>0</v>
      </c>
      <c r="N434" s="101">
        <f t="shared" si="149"/>
        <v>0</v>
      </c>
      <c r="O434" s="142" t="s">
        <v>72</v>
      </c>
    </row>
    <row r="435" spans="1:15" s="78" customFormat="1" ht="15" hidden="1" customHeight="1">
      <c r="A435" s="140"/>
      <c r="B435" s="74"/>
      <c r="C435" s="74"/>
      <c r="D435" s="141"/>
      <c r="E435" s="106"/>
      <c r="F435" s="106" t="str">
        <f t="shared" si="135"/>
        <v/>
      </c>
      <c r="G435" s="150">
        <f t="shared" si="144"/>
        <v>0</v>
      </c>
      <c r="H435" s="106"/>
      <c r="I435" s="101">
        <f t="shared" si="145"/>
        <v>0</v>
      </c>
      <c r="J435" s="101">
        <f t="shared" si="146"/>
        <v>0</v>
      </c>
      <c r="K435" s="101">
        <f t="shared" si="147"/>
        <v>0</v>
      </c>
      <c r="L435" s="101">
        <f t="shared" si="127"/>
        <v>0</v>
      </c>
      <c r="M435" s="101">
        <f t="shared" si="148"/>
        <v>0</v>
      </c>
      <c r="N435" s="101">
        <f t="shared" si="149"/>
        <v>0</v>
      </c>
      <c r="O435" s="142" t="s">
        <v>72</v>
      </c>
    </row>
    <row r="436" spans="1:15" s="78" customFormat="1" ht="15" hidden="1" customHeight="1">
      <c r="A436" s="140"/>
      <c r="B436" s="74"/>
      <c r="C436" s="74"/>
      <c r="D436" s="141"/>
      <c r="E436" s="106"/>
      <c r="F436" s="106" t="str">
        <f t="shared" si="135"/>
        <v/>
      </c>
      <c r="G436" s="150">
        <f t="shared" si="144"/>
        <v>0</v>
      </c>
      <c r="H436" s="106"/>
      <c r="I436" s="101">
        <f t="shared" si="145"/>
        <v>0</v>
      </c>
      <c r="J436" s="101">
        <f t="shared" si="146"/>
        <v>0</v>
      </c>
      <c r="K436" s="101">
        <f t="shared" si="147"/>
        <v>0</v>
      </c>
      <c r="L436" s="101">
        <f t="shared" si="127"/>
        <v>0</v>
      </c>
      <c r="M436" s="101">
        <f t="shared" si="148"/>
        <v>0</v>
      </c>
      <c r="N436" s="101">
        <f t="shared" si="149"/>
        <v>0</v>
      </c>
      <c r="O436" s="142" t="s">
        <v>72</v>
      </c>
    </row>
    <row r="437" spans="1:15" s="78" customFormat="1" ht="15" hidden="1" customHeight="1">
      <c r="A437" s="140"/>
      <c r="B437" s="74"/>
      <c r="C437" s="74"/>
      <c r="D437" s="141"/>
      <c r="E437" s="106"/>
      <c r="F437" s="106" t="str">
        <f t="shared" si="135"/>
        <v/>
      </c>
      <c r="G437" s="150">
        <f t="shared" si="144"/>
        <v>0</v>
      </c>
      <c r="H437" s="106"/>
      <c r="I437" s="101">
        <f t="shared" si="145"/>
        <v>0</v>
      </c>
      <c r="J437" s="101">
        <f t="shared" si="146"/>
        <v>0</v>
      </c>
      <c r="K437" s="101">
        <f t="shared" si="147"/>
        <v>0</v>
      </c>
      <c r="L437" s="101">
        <f t="shared" si="127"/>
        <v>0</v>
      </c>
      <c r="M437" s="101">
        <f t="shared" si="148"/>
        <v>0</v>
      </c>
      <c r="N437" s="101">
        <f t="shared" si="149"/>
        <v>0</v>
      </c>
      <c r="O437" s="142" t="s">
        <v>72</v>
      </c>
    </row>
    <row r="438" spans="1:15" s="78" customFormat="1" ht="15" hidden="1" customHeight="1">
      <c r="A438" s="140"/>
      <c r="B438" s="74"/>
      <c r="C438" s="74"/>
      <c r="D438" s="141"/>
      <c r="E438" s="106"/>
      <c r="F438" s="106" t="str">
        <f t="shared" si="135"/>
        <v/>
      </c>
      <c r="G438" s="150">
        <f t="shared" si="144"/>
        <v>0</v>
      </c>
      <c r="H438" s="106"/>
      <c r="I438" s="101">
        <f t="shared" si="145"/>
        <v>0</v>
      </c>
      <c r="J438" s="101">
        <f t="shared" si="146"/>
        <v>0</v>
      </c>
      <c r="K438" s="101">
        <f t="shared" si="147"/>
        <v>0</v>
      </c>
      <c r="L438" s="101">
        <f t="shared" si="127"/>
        <v>0</v>
      </c>
      <c r="M438" s="101">
        <f t="shared" si="148"/>
        <v>0</v>
      </c>
      <c r="N438" s="101">
        <f t="shared" si="149"/>
        <v>0</v>
      </c>
      <c r="O438" s="142" t="s">
        <v>72</v>
      </c>
    </row>
    <row r="439" spans="1:15" s="78" customFormat="1" ht="15" hidden="1" customHeight="1">
      <c r="A439" s="143"/>
      <c r="B439" s="144"/>
      <c r="C439" s="144"/>
      <c r="D439" s="145"/>
      <c r="E439" s="110"/>
      <c r="F439" s="110" t="str">
        <f t="shared" si="135"/>
        <v/>
      </c>
      <c r="G439" s="160">
        <f t="shared" si="144"/>
        <v>0</v>
      </c>
      <c r="H439" s="110"/>
      <c r="I439" s="159">
        <f t="shared" si="145"/>
        <v>0</v>
      </c>
      <c r="J439" s="159">
        <f t="shared" si="146"/>
        <v>0</v>
      </c>
      <c r="K439" s="159">
        <f t="shared" si="147"/>
        <v>0</v>
      </c>
      <c r="L439" s="159">
        <f t="shared" si="127"/>
        <v>0</v>
      </c>
      <c r="M439" s="159">
        <f t="shared" si="148"/>
        <v>0</v>
      </c>
      <c r="N439" s="159">
        <f t="shared" si="149"/>
        <v>0</v>
      </c>
      <c r="O439" s="146" t="s">
        <v>72</v>
      </c>
    </row>
    <row r="440" spans="1:15" s="78" customFormat="1" ht="20.100000000000001" customHeight="1">
      <c r="A440" s="114"/>
      <c r="B440" s="115"/>
      <c r="C440" s="115"/>
      <c r="D440" s="116"/>
      <c r="E440" s="118"/>
      <c r="F440" s="118" t="str">
        <f t="shared" si="135"/>
        <v/>
      </c>
      <c r="G440" s="119">
        <f>SUM(G421:G439)</f>
        <v>0</v>
      </c>
      <c r="H440" s="118"/>
      <c r="I440" s="120">
        <f t="shared" ref="I440:N440" si="150">SUM(I421:I439)</f>
        <v>0</v>
      </c>
      <c r="J440" s="120">
        <f t="shared" si="150"/>
        <v>0</v>
      </c>
      <c r="K440" s="120">
        <f t="shared" si="150"/>
        <v>0</v>
      </c>
      <c r="L440" s="120">
        <f t="shared" si="127"/>
        <v>0</v>
      </c>
      <c r="M440" s="120">
        <f t="shared" si="150"/>
        <v>0</v>
      </c>
      <c r="N440" s="120">
        <f t="shared" si="150"/>
        <v>0</v>
      </c>
      <c r="O440" s="154"/>
    </row>
    <row r="441" spans="1:15" s="78" customFormat="1" ht="15" customHeight="1">
      <c r="A441" s="147" t="s">
        <v>50</v>
      </c>
      <c r="B441" s="148"/>
      <c r="C441" s="148"/>
      <c r="D441" s="149"/>
      <c r="E441" s="98"/>
      <c r="F441" s="98" t="str">
        <f t="shared" si="135"/>
        <v/>
      </c>
      <c r="G441" s="150">
        <f t="shared" ref="G441:G457" si="151">COUNTIFS($E$6:$E$129,E441,$O$6:$O$129,O441)</f>
        <v>0</v>
      </c>
      <c r="H441" s="100"/>
      <c r="I441" s="101">
        <f t="shared" ref="I441:I457" si="152">SUMIFS($I$6:$I$129,$E$6:$E$129,E441,$O$6:$O$129,O441)</f>
        <v>0</v>
      </c>
      <c r="J441" s="101">
        <f t="shared" ref="J441:J457" si="153">SUMIFS($J$6:$J$129,$E$6:$E$129,E441,$O$6:$O$129,O441)</f>
        <v>0</v>
      </c>
      <c r="K441" s="101">
        <f t="shared" ref="K441:K457" si="154">SUMIFS($K$6:$K$129,$E$6:$E$129,E441,$O$6:$O$129,O441)</f>
        <v>0</v>
      </c>
      <c r="L441" s="101">
        <f t="shared" si="127"/>
        <v>0</v>
      </c>
      <c r="M441" s="101">
        <f t="shared" ref="M441:M457" si="155">SUMIFS($M$6:$M$129,$E$6:$E$129,E441,$O$6:$O$129,O441)</f>
        <v>0</v>
      </c>
      <c r="N441" s="101">
        <f t="shared" ref="N441:N457" si="156">SUMIFS($N$6:$N$129,$E$6:$E$129,E441,$O$6:$O$129,O441)</f>
        <v>0</v>
      </c>
      <c r="O441" s="134" t="s">
        <v>73</v>
      </c>
    </row>
    <row r="442" spans="1:15" s="78" customFormat="1" ht="15" hidden="1" customHeight="1">
      <c r="A442" s="140"/>
      <c r="B442" s="74"/>
      <c r="C442" s="74"/>
      <c r="D442" s="141"/>
      <c r="E442" s="106"/>
      <c r="F442" s="106" t="str">
        <f t="shared" si="135"/>
        <v/>
      </c>
      <c r="G442" s="150">
        <f t="shared" si="151"/>
        <v>0</v>
      </c>
      <c r="H442" s="106"/>
      <c r="I442" s="101">
        <f t="shared" si="152"/>
        <v>0</v>
      </c>
      <c r="J442" s="101">
        <f t="shared" si="153"/>
        <v>0</v>
      </c>
      <c r="K442" s="101">
        <f t="shared" si="154"/>
        <v>0</v>
      </c>
      <c r="L442" s="101">
        <f t="shared" si="127"/>
        <v>0</v>
      </c>
      <c r="M442" s="101">
        <f t="shared" si="155"/>
        <v>0</v>
      </c>
      <c r="N442" s="101">
        <f t="shared" si="156"/>
        <v>0</v>
      </c>
      <c r="O442" s="142" t="s">
        <v>73</v>
      </c>
    </row>
    <row r="443" spans="1:15" s="78" customFormat="1" ht="15" hidden="1" customHeight="1">
      <c r="A443" s="140"/>
      <c r="B443" s="74"/>
      <c r="C443" s="74"/>
      <c r="D443" s="141"/>
      <c r="E443" s="106"/>
      <c r="F443" s="106" t="str">
        <f t="shared" si="135"/>
        <v/>
      </c>
      <c r="G443" s="150">
        <f t="shared" si="151"/>
        <v>0</v>
      </c>
      <c r="H443" s="106"/>
      <c r="I443" s="101">
        <f t="shared" si="152"/>
        <v>0</v>
      </c>
      <c r="J443" s="101">
        <f t="shared" si="153"/>
        <v>0</v>
      </c>
      <c r="K443" s="101">
        <f t="shared" si="154"/>
        <v>0</v>
      </c>
      <c r="L443" s="101">
        <f t="shared" si="127"/>
        <v>0</v>
      </c>
      <c r="M443" s="101">
        <f t="shared" si="155"/>
        <v>0</v>
      </c>
      <c r="N443" s="101">
        <f t="shared" si="156"/>
        <v>0</v>
      </c>
      <c r="O443" s="142" t="s">
        <v>73</v>
      </c>
    </row>
    <row r="444" spans="1:15" s="78" customFormat="1" ht="15" hidden="1" customHeight="1">
      <c r="A444" s="140"/>
      <c r="B444" s="74"/>
      <c r="C444" s="74"/>
      <c r="D444" s="141"/>
      <c r="E444" s="106"/>
      <c r="F444" s="106" t="str">
        <f t="shared" si="135"/>
        <v/>
      </c>
      <c r="G444" s="150">
        <f t="shared" si="151"/>
        <v>0</v>
      </c>
      <c r="H444" s="106"/>
      <c r="I444" s="101">
        <f t="shared" si="152"/>
        <v>0</v>
      </c>
      <c r="J444" s="101">
        <f t="shared" si="153"/>
        <v>0</v>
      </c>
      <c r="K444" s="101">
        <f t="shared" si="154"/>
        <v>0</v>
      </c>
      <c r="L444" s="101">
        <f t="shared" si="127"/>
        <v>0</v>
      </c>
      <c r="M444" s="101">
        <f t="shared" si="155"/>
        <v>0</v>
      </c>
      <c r="N444" s="101">
        <f t="shared" si="156"/>
        <v>0</v>
      </c>
      <c r="O444" s="142" t="s">
        <v>73</v>
      </c>
    </row>
    <row r="445" spans="1:15" s="78" customFormat="1" ht="15" hidden="1" customHeight="1">
      <c r="A445" s="140"/>
      <c r="B445" s="74"/>
      <c r="C445" s="74"/>
      <c r="D445" s="141"/>
      <c r="E445" s="106"/>
      <c r="F445" s="106" t="str">
        <f t="shared" si="135"/>
        <v/>
      </c>
      <c r="G445" s="150">
        <f t="shared" si="151"/>
        <v>0</v>
      </c>
      <c r="H445" s="106"/>
      <c r="I445" s="101">
        <f t="shared" si="152"/>
        <v>0</v>
      </c>
      <c r="J445" s="101">
        <f t="shared" si="153"/>
        <v>0</v>
      </c>
      <c r="K445" s="101">
        <f t="shared" si="154"/>
        <v>0</v>
      </c>
      <c r="L445" s="101">
        <f t="shared" si="127"/>
        <v>0</v>
      </c>
      <c r="M445" s="101">
        <f t="shared" si="155"/>
        <v>0</v>
      </c>
      <c r="N445" s="101">
        <f t="shared" si="156"/>
        <v>0</v>
      </c>
      <c r="O445" s="142" t="s">
        <v>73</v>
      </c>
    </row>
    <row r="446" spans="1:15" s="78" customFormat="1" ht="15" hidden="1" customHeight="1">
      <c r="A446" s="140"/>
      <c r="B446" s="74"/>
      <c r="C446" s="74"/>
      <c r="D446" s="141"/>
      <c r="E446" s="106"/>
      <c r="F446" s="106" t="str">
        <f t="shared" si="135"/>
        <v/>
      </c>
      <c r="G446" s="150">
        <f t="shared" si="151"/>
        <v>0</v>
      </c>
      <c r="H446" s="106"/>
      <c r="I446" s="101">
        <f t="shared" si="152"/>
        <v>0</v>
      </c>
      <c r="J446" s="101">
        <f t="shared" si="153"/>
        <v>0</v>
      </c>
      <c r="K446" s="101">
        <f t="shared" si="154"/>
        <v>0</v>
      </c>
      <c r="L446" s="101">
        <f t="shared" si="127"/>
        <v>0</v>
      </c>
      <c r="M446" s="101">
        <f t="shared" si="155"/>
        <v>0</v>
      </c>
      <c r="N446" s="101">
        <f t="shared" si="156"/>
        <v>0</v>
      </c>
      <c r="O446" s="142" t="s">
        <v>73</v>
      </c>
    </row>
    <row r="447" spans="1:15" s="78" customFormat="1" ht="15" hidden="1" customHeight="1">
      <c r="A447" s="140"/>
      <c r="B447" s="74"/>
      <c r="C447" s="74"/>
      <c r="D447" s="141"/>
      <c r="E447" s="106"/>
      <c r="F447" s="106" t="str">
        <f t="shared" si="135"/>
        <v/>
      </c>
      <c r="G447" s="150">
        <f t="shared" si="151"/>
        <v>0</v>
      </c>
      <c r="H447" s="106"/>
      <c r="I447" s="101">
        <f t="shared" si="152"/>
        <v>0</v>
      </c>
      <c r="J447" s="101">
        <f t="shared" si="153"/>
        <v>0</v>
      </c>
      <c r="K447" s="101">
        <f t="shared" si="154"/>
        <v>0</v>
      </c>
      <c r="L447" s="101">
        <f t="shared" si="127"/>
        <v>0</v>
      </c>
      <c r="M447" s="101">
        <f t="shared" si="155"/>
        <v>0</v>
      </c>
      <c r="N447" s="101">
        <f t="shared" si="156"/>
        <v>0</v>
      </c>
      <c r="O447" s="142" t="s">
        <v>73</v>
      </c>
    </row>
    <row r="448" spans="1:15" s="78" customFormat="1" ht="15" hidden="1" customHeight="1">
      <c r="A448" s="140"/>
      <c r="B448" s="74"/>
      <c r="C448" s="74"/>
      <c r="D448" s="141"/>
      <c r="E448" s="106"/>
      <c r="F448" s="106" t="str">
        <f t="shared" si="135"/>
        <v/>
      </c>
      <c r="G448" s="150">
        <f t="shared" si="151"/>
        <v>0</v>
      </c>
      <c r="H448" s="106"/>
      <c r="I448" s="101">
        <f t="shared" si="152"/>
        <v>0</v>
      </c>
      <c r="J448" s="101">
        <f t="shared" si="153"/>
        <v>0</v>
      </c>
      <c r="K448" s="101">
        <f t="shared" si="154"/>
        <v>0</v>
      </c>
      <c r="L448" s="101">
        <f t="shared" si="127"/>
        <v>0</v>
      </c>
      <c r="M448" s="101">
        <f t="shared" si="155"/>
        <v>0</v>
      </c>
      <c r="N448" s="101">
        <f t="shared" si="156"/>
        <v>0</v>
      </c>
      <c r="O448" s="142" t="s">
        <v>73</v>
      </c>
    </row>
    <row r="449" spans="1:15" s="78" customFormat="1" ht="15" hidden="1" customHeight="1">
      <c r="A449" s="140"/>
      <c r="B449" s="74"/>
      <c r="C449" s="74"/>
      <c r="D449" s="141"/>
      <c r="E449" s="106"/>
      <c r="F449" s="106" t="str">
        <f t="shared" si="135"/>
        <v/>
      </c>
      <c r="G449" s="150">
        <f t="shared" si="151"/>
        <v>0</v>
      </c>
      <c r="H449" s="106"/>
      <c r="I449" s="101">
        <f t="shared" si="152"/>
        <v>0</v>
      </c>
      <c r="J449" s="101">
        <f t="shared" si="153"/>
        <v>0</v>
      </c>
      <c r="K449" s="101">
        <f t="shared" si="154"/>
        <v>0</v>
      </c>
      <c r="L449" s="101">
        <f t="shared" si="127"/>
        <v>0</v>
      </c>
      <c r="M449" s="101">
        <f t="shared" si="155"/>
        <v>0</v>
      </c>
      <c r="N449" s="101">
        <f t="shared" si="156"/>
        <v>0</v>
      </c>
      <c r="O449" s="142" t="s">
        <v>73</v>
      </c>
    </row>
    <row r="450" spans="1:15" s="78" customFormat="1" ht="15" hidden="1" customHeight="1">
      <c r="A450" s="140"/>
      <c r="B450" s="74"/>
      <c r="C450" s="74"/>
      <c r="D450" s="141"/>
      <c r="E450" s="106"/>
      <c r="F450" s="106" t="str">
        <f t="shared" ref="F450:F467" si="157">IFERROR(VLOOKUP(E450,$E$6:$H$129,4,0),"")</f>
        <v/>
      </c>
      <c r="G450" s="150">
        <f t="shared" si="151"/>
        <v>0</v>
      </c>
      <c r="H450" s="106"/>
      <c r="I450" s="101">
        <f t="shared" si="152"/>
        <v>0</v>
      </c>
      <c r="J450" s="101">
        <f t="shared" si="153"/>
        <v>0</v>
      </c>
      <c r="K450" s="101">
        <f t="shared" si="154"/>
        <v>0</v>
      </c>
      <c r="L450" s="101">
        <f t="shared" si="127"/>
        <v>0</v>
      </c>
      <c r="M450" s="101">
        <f t="shared" si="155"/>
        <v>0</v>
      </c>
      <c r="N450" s="101">
        <f t="shared" si="156"/>
        <v>0</v>
      </c>
      <c r="O450" s="142" t="s">
        <v>73</v>
      </c>
    </row>
    <row r="451" spans="1:15" s="78" customFormat="1" ht="15" hidden="1" customHeight="1">
      <c r="A451" s="140"/>
      <c r="B451" s="74"/>
      <c r="C451" s="74"/>
      <c r="D451" s="141"/>
      <c r="E451" s="106"/>
      <c r="F451" s="106" t="str">
        <f t="shared" si="157"/>
        <v/>
      </c>
      <c r="G451" s="150">
        <f t="shared" si="151"/>
        <v>0</v>
      </c>
      <c r="H451" s="106"/>
      <c r="I451" s="101">
        <f t="shared" si="152"/>
        <v>0</v>
      </c>
      <c r="J451" s="101">
        <f t="shared" si="153"/>
        <v>0</v>
      </c>
      <c r="K451" s="101">
        <f t="shared" si="154"/>
        <v>0</v>
      </c>
      <c r="L451" s="101">
        <f t="shared" si="127"/>
        <v>0</v>
      </c>
      <c r="M451" s="101">
        <f t="shared" si="155"/>
        <v>0</v>
      </c>
      <c r="N451" s="101">
        <f t="shared" si="156"/>
        <v>0</v>
      </c>
      <c r="O451" s="142" t="s">
        <v>73</v>
      </c>
    </row>
    <row r="452" spans="1:15" s="78" customFormat="1" ht="15" hidden="1" customHeight="1">
      <c r="A452" s="140"/>
      <c r="B452" s="74"/>
      <c r="C452" s="74"/>
      <c r="D452" s="141"/>
      <c r="E452" s="106"/>
      <c r="F452" s="106" t="str">
        <f t="shared" si="157"/>
        <v/>
      </c>
      <c r="G452" s="150">
        <f t="shared" si="151"/>
        <v>0</v>
      </c>
      <c r="H452" s="106"/>
      <c r="I452" s="101">
        <f t="shared" si="152"/>
        <v>0</v>
      </c>
      <c r="J452" s="101">
        <f t="shared" si="153"/>
        <v>0</v>
      </c>
      <c r="K452" s="101">
        <f t="shared" si="154"/>
        <v>0</v>
      </c>
      <c r="L452" s="101">
        <f t="shared" ref="L452:L493" si="158">IFERROR(M452/K452%,0)</f>
        <v>0</v>
      </c>
      <c r="M452" s="101">
        <f t="shared" si="155"/>
        <v>0</v>
      </c>
      <c r="N452" s="101">
        <f t="shared" si="156"/>
        <v>0</v>
      </c>
      <c r="O452" s="142" t="s">
        <v>73</v>
      </c>
    </row>
    <row r="453" spans="1:15" s="78" customFormat="1" ht="15" hidden="1" customHeight="1">
      <c r="A453" s="140"/>
      <c r="B453" s="74"/>
      <c r="C453" s="74"/>
      <c r="D453" s="141"/>
      <c r="E453" s="106"/>
      <c r="F453" s="106" t="str">
        <f t="shared" si="157"/>
        <v/>
      </c>
      <c r="G453" s="150">
        <f t="shared" si="151"/>
        <v>0</v>
      </c>
      <c r="H453" s="106"/>
      <c r="I453" s="101">
        <f t="shared" si="152"/>
        <v>0</v>
      </c>
      <c r="J453" s="101">
        <f t="shared" si="153"/>
        <v>0</v>
      </c>
      <c r="K453" s="101">
        <f t="shared" si="154"/>
        <v>0</v>
      </c>
      <c r="L453" s="101">
        <f t="shared" si="158"/>
        <v>0</v>
      </c>
      <c r="M453" s="101">
        <f t="shared" si="155"/>
        <v>0</v>
      </c>
      <c r="N453" s="101">
        <f t="shared" si="156"/>
        <v>0</v>
      </c>
      <c r="O453" s="142" t="s">
        <v>73</v>
      </c>
    </row>
    <row r="454" spans="1:15" s="78" customFormat="1" ht="15" hidden="1" customHeight="1">
      <c r="A454" s="140"/>
      <c r="B454" s="74"/>
      <c r="C454" s="74"/>
      <c r="D454" s="141"/>
      <c r="E454" s="106"/>
      <c r="F454" s="106" t="str">
        <f t="shared" si="157"/>
        <v/>
      </c>
      <c r="G454" s="150">
        <f t="shared" si="151"/>
        <v>0</v>
      </c>
      <c r="H454" s="106"/>
      <c r="I454" s="101">
        <f t="shared" si="152"/>
        <v>0</v>
      </c>
      <c r="J454" s="101">
        <f t="shared" si="153"/>
        <v>0</v>
      </c>
      <c r="K454" s="101">
        <f t="shared" si="154"/>
        <v>0</v>
      </c>
      <c r="L454" s="101">
        <f t="shared" si="158"/>
        <v>0</v>
      </c>
      <c r="M454" s="101">
        <f t="shared" si="155"/>
        <v>0</v>
      </c>
      <c r="N454" s="101">
        <f t="shared" si="156"/>
        <v>0</v>
      </c>
      <c r="O454" s="142" t="s">
        <v>73</v>
      </c>
    </row>
    <row r="455" spans="1:15" s="78" customFormat="1" ht="15" hidden="1" customHeight="1">
      <c r="A455" s="140"/>
      <c r="B455" s="74"/>
      <c r="C455" s="74"/>
      <c r="D455" s="141"/>
      <c r="E455" s="106"/>
      <c r="F455" s="106" t="str">
        <f t="shared" si="157"/>
        <v/>
      </c>
      <c r="G455" s="150">
        <f t="shared" si="151"/>
        <v>0</v>
      </c>
      <c r="H455" s="106"/>
      <c r="I455" s="101">
        <f t="shared" si="152"/>
        <v>0</v>
      </c>
      <c r="J455" s="101">
        <f t="shared" si="153"/>
        <v>0</v>
      </c>
      <c r="K455" s="101">
        <f t="shared" si="154"/>
        <v>0</v>
      </c>
      <c r="L455" s="101">
        <f t="shared" si="158"/>
        <v>0</v>
      </c>
      <c r="M455" s="101">
        <f t="shared" si="155"/>
        <v>0</v>
      </c>
      <c r="N455" s="101">
        <f t="shared" si="156"/>
        <v>0</v>
      </c>
      <c r="O455" s="142" t="s">
        <v>73</v>
      </c>
    </row>
    <row r="456" spans="1:15" s="78" customFormat="1" ht="15" hidden="1" customHeight="1">
      <c r="A456" s="140"/>
      <c r="B456" s="74"/>
      <c r="C456" s="74"/>
      <c r="D456" s="141"/>
      <c r="E456" s="106"/>
      <c r="F456" s="106" t="str">
        <f t="shared" si="157"/>
        <v/>
      </c>
      <c r="G456" s="150">
        <f t="shared" si="151"/>
        <v>0</v>
      </c>
      <c r="H456" s="106"/>
      <c r="I456" s="101">
        <f t="shared" si="152"/>
        <v>0</v>
      </c>
      <c r="J456" s="101">
        <f t="shared" si="153"/>
        <v>0</v>
      </c>
      <c r="K456" s="101">
        <f t="shared" si="154"/>
        <v>0</v>
      </c>
      <c r="L456" s="101">
        <f t="shared" si="158"/>
        <v>0</v>
      </c>
      <c r="M456" s="101">
        <f t="shared" si="155"/>
        <v>0</v>
      </c>
      <c r="N456" s="101">
        <f t="shared" si="156"/>
        <v>0</v>
      </c>
      <c r="O456" s="142" t="s">
        <v>73</v>
      </c>
    </row>
    <row r="457" spans="1:15" s="78" customFormat="1" ht="15" hidden="1" customHeight="1">
      <c r="A457" s="143"/>
      <c r="B457" s="144"/>
      <c r="C457" s="144"/>
      <c r="D457" s="145"/>
      <c r="E457" s="110"/>
      <c r="F457" s="110" t="str">
        <f t="shared" si="157"/>
        <v/>
      </c>
      <c r="G457" s="160">
        <f t="shared" si="151"/>
        <v>0</v>
      </c>
      <c r="H457" s="110"/>
      <c r="I457" s="159">
        <f t="shared" si="152"/>
        <v>0</v>
      </c>
      <c r="J457" s="159">
        <f t="shared" si="153"/>
        <v>0</v>
      </c>
      <c r="K457" s="159">
        <f t="shared" si="154"/>
        <v>0</v>
      </c>
      <c r="L457" s="159">
        <f t="shared" si="158"/>
        <v>0</v>
      </c>
      <c r="M457" s="159">
        <f t="shared" si="155"/>
        <v>0</v>
      </c>
      <c r="N457" s="159">
        <f t="shared" si="156"/>
        <v>0</v>
      </c>
      <c r="O457" s="146" t="s">
        <v>73</v>
      </c>
    </row>
    <row r="458" spans="1:15" s="78" customFormat="1" ht="20.100000000000001" customHeight="1">
      <c r="A458" s="114"/>
      <c r="B458" s="115"/>
      <c r="C458" s="115"/>
      <c r="D458" s="116"/>
      <c r="E458" s="118"/>
      <c r="F458" s="118" t="str">
        <f t="shared" si="157"/>
        <v/>
      </c>
      <c r="G458" s="119">
        <f>SUM(G441:G457)</f>
        <v>0</v>
      </c>
      <c r="H458" s="118"/>
      <c r="I458" s="120">
        <f t="shared" ref="I458:N458" si="159">SUM(I441:I457)</f>
        <v>0</v>
      </c>
      <c r="J458" s="120">
        <f t="shared" si="159"/>
        <v>0</v>
      </c>
      <c r="K458" s="120">
        <f t="shared" si="159"/>
        <v>0</v>
      </c>
      <c r="L458" s="120">
        <f t="shared" si="158"/>
        <v>0</v>
      </c>
      <c r="M458" s="120">
        <f t="shared" si="159"/>
        <v>0</v>
      </c>
      <c r="N458" s="120">
        <f t="shared" si="159"/>
        <v>0</v>
      </c>
      <c r="O458" s="121"/>
    </row>
    <row r="459" spans="1:15" s="78" customFormat="1" ht="15" customHeight="1">
      <c r="A459" s="147" t="s">
        <v>51</v>
      </c>
      <c r="B459" s="148"/>
      <c r="C459" s="148"/>
      <c r="D459" s="149"/>
      <c r="E459" s="98"/>
      <c r="F459" s="98" t="str">
        <f t="shared" si="157"/>
        <v/>
      </c>
      <c r="G459" s="150">
        <f t="shared" ref="G459:G467" si="160">COUNTIFS($E$6:$E$129,E459,$O$6:$O$129,O459)</f>
        <v>0</v>
      </c>
      <c r="H459" s="100"/>
      <c r="I459" s="101">
        <f t="shared" ref="I459:I467" si="161">SUMIFS($I$6:$I$129,$E$6:$E$129,E459,$O$6:$O$129,O459)</f>
        <v>0</v>
      </c>
      <c r="J459" s="101">
        <f t="shared" ref="J459:J467" si="162">SUMIFS($J$6:$J$129,$E$6:$E$129,E459,$O$6:$O$129,O459)</f>
        <v>0</v>
      </c>
      <c r="K459" s="101">
        <f t="shared" ref="K459:K467" si="163">SUMIFS($K$6:$K$129,$E$6:$E$129,E459,$O$6:$O$129,O459)</f>
        <v>0</v>
      </c>
      <c r="L459" s="101">
        <f t="shared" si="158"/>
        <v>0</v>
      </c>
      <c r="M459" s="101">
        <f t="shared" ref="M459:M467" si="164">SUMIFS($M$6:$M$129,$E$6:$E$129,E459,$O$6:$O$129,O459)</f>
        <v>0</v>
      </c>
      <c r="N459" s="101">
        <f t="shared" ref="N459:N467" si="165">SUMIFS($N$6:$N$129,$E$6:$E$129,E459,$O$6:$O$129,O459)</f>
        <v>0</v>
      </c>
      <c r="O459" s="134" t="s">
        <v>74</v>
      </c>
    </row>
    <row r="460" spans="1:15" s="78" customFormat="1" ht="15" hidden="1" customHeight="1">
      <c r="A460" s="140"/>
      <c r="B460" s="74"/>
      <c r="C460" s="74"/>
      <c r="D460" s="141"/>
      <c r="E460" s="106"/>
      <c r="F460" s="106" t="str">
        <f t="shared" si="157"/>
        <v/>
      </c>
      <c r="G460" s="150">
        <f t="shared" si="160"/>
        <v>0</v>
      </c>
      <c r="H460" s="106"/>
      <c r="I460" s="101">
        <f t="shared" si="161"/>
        <v>0</v>
      </c>
      <c r="J460" s="101">
        <f t="shared" si="162"/>
        <v>0</v>
      </c>
      <c r="K460" s="101">
        <f t="shared" si="163"/>
        <v>0</v>
      </c>
      <c r="L460" s="101">
        <f t="shared" si="158"/>
        <v>0</v>
      </c>
      <c r="M460" s="101">
        <f t="shared" si="164"/>
        <v>0</v>
      </c>
      <c r="N460" s="101">
        <f t="shared" si="165"/>
        <v>0</v>
      </c>
      <c r="O460" s="142" t="s">
        <v>74</v>
      </c>
    </row>
    <row r="461" spans="1:15" s="78" customFormat="1" ht="15" hidden="1" customHeight="1">
      <c r="A461" s="140"/>
      <c r="B461" s="74"/>
      <c r="C461" s="74"/>
      <c r="D461" s="141"/>
      <c r="E461" s="106"/>
      <c r="F461" s="106" t="str">
        <f t="shared" si="157"/>
        <v/>
      </c>
      <c r="G461" s="150">
        <f t="shared" si="160"/>
        <v>0</v>
      </c>
      <c r="H461" s="106"/>
      <c r="I461" s="101">
        <f t="shared" si="161"/>
        <v>0</v>
      </c>
      <c r="J461" s="101">
        <f t="shared" si="162"/>
        <v>0</v>
      </c>
      <c r="K461" s="101">
        <f t="shared" si="163"/>
        <v>0</v>
      </c>
      <c r="L461" s="101">
        <f t="shared" si="158"/>
        <v>0</v>
      </c>
      <c r="M461" s="101">
        <f t="shared" si="164"/>
        <v>0</v>
      </c>
      <c r="N461" s="101">
        <f t="shared" si="165"/>
        <v>0</v>
      </c>
      <c r="O461" s="142" t="s">
        <v>74</v>
      </c>
    </row>
    <row r="462" spans="1:15" s="78" customFormat="1" ht="15" hidden="1" customHeight="1">
      <c r="A462" s="140"/>
      <c r="B462" s="74"/>
      <c r="C462" s="74"/>
      <c r="D462" s="141"/>
      <c r="E462" s="106"/>
      <c r="F462" s="106" t="str">
        <f t="shared" si="157"/>
        <v/>
      </c>
      <c r="G462" s="150">
        <f t="shared" si="160"/>
        <v>0</v>
      </c>
      <c r="H462" s="106"/>
      <c r="I462" s="101">
        <f t="shared" si="161"/>
        <v>0</v>
      </c>
      <c r="J462" s="101">
        <f t="shared" si="162"/>
        <v>0</v>
      </c>
      <c r="K462" s="101">
        <f t="shared" si="163"/>
        <v>0</v>
      </c>
      <c r="L462" s="101">
        <f t="shared" si="158"/>
        <v>0</v>
      </c>
      <c r="M462" s="101">
        <f t="shared" si="164"/>
        <v>0</v>
      </c>
      <c r="N462" s="101">
        <f t="shared" si="165"/>
        <v>0</v>
      </c>
      <c r="O462" s="142" t="s">
        <v>74</v>
      </c>
    </row>
    <row r="463" spans="1:15" s="78" customFormat="1" ht="15" hidden="1" customHeight="1">
      <c r="A463" s="140"/>
      <c r="B463" s="74"/>
      <c r="C463" s="74"/>
      <c r="D463" s="141"/>
      <c r="E463" s="106"/>
      <c r="F463" s="106" t="str">
        <f t="shared" si="157"/>
        <v/>
      </c>
      <c r="G463" s="150">
        <f t="shared" si="160"/>
        <v>0</v>
      </c>
      <c r="H463" s="106"/>
      <c r="I463" s="101">
        <f t="shared" si="161"/>
        <v>0</v>
      </c>
      <c r="J463" s="101">
        <f t="shared" si="162"/>
        <v>0</v>
      </c>
      <c r="K463" s="101">
        <f t="shared" si="163"/>
        <v>0</v>
      </c>
      <c r="L463" s="101">
        <f t="shared" si="158"/>
        <v>0</v>
      </c>
      <c r="M463" s="101">
        <f t="shared" si="164"/>
        <v>0</v>
      </c>
      <c r="N463" s="101">
        <f t="shared" si="165"/>
        <v>0</v>
      </c>
      <c r="O463" s="142" t="s">
        <v>74</v>
      </c>
    </row>
    <row r="464" spans="1:15" s="78" customFormat="1" ht="15" hidden="1" customHeight="1">
      <c r="A464" s="140"/>
      <c r="B464" s="74"/>
      <c r="C464" s="74"/>
      <c r="D464" s="141"/>
      <c r="E464" s="106"/>
      <c r="F464" s="106" t="str">
        <f t="shared" si="157"/>
        <v/>
      </c>
      <c r="G464" s="150">
        <f t="shared" si="160"/>
        <v>0</v>
      </c>
      <c r="H464" s="106"/>
      <c r="I464" s="101">
        <f t="shared" si="161"/>
        <v>0</v>
      </c>
      <c r="J464" s="101">
        <f t="shared" si="162"/>
        <v>0</v>
      </c>
      <c r="K464" s="101">
        <f t="shared" si="163"/>
        <v>0</v>
      </c>
      <c r="L464" s="101">
        <f t="shared" si="158"/>
        <v>0</v>
      </c>
      <c r="M464" s="101">
        <f t="shared" si="164"/>
        <v>0</v>
      </c>
      <c r="N464" s="101">
        <f t="shared" si="165"/>
        <v>0</v>
      </c>
      <c r="O464" s="142" t="s">
        <v>74</v>
      </c>
    </row>
    <row r="465" spans="1:15" s="78" customFormat="1" ht="15" hidden="1" customHeight="1">
      <c r="A465" s="140"/>
      <c r="B465" s="74"/>
      <c r="C465" s="74"/>
      <c r="D465" s="141"/>
      <c r="E465" s="106"/>
      <c r="F465" s="106" t="str">
        <f t="shared" si="157"/>
        <v/>
      </c>
      <c r="G465" s="150">
        <f t="shared" si="160"/>
        <v>0</v>
      </c>
      <c r="H465" s="106"/>
      <c r="I465" s="101">
        <f t="shared" si="161"/>
        <v>0</v>
      </c>
      <c r="J465" s="101">
        <f t="shared" si="162"/>
        <v>0</v>
      </c>
      <c r="K465" s="101">
        <f t="shared" si="163"/>
        <v>0</v>
      </c>
      <c r="L465" s="101">
        <f t="shared" si="158"/>
        <v>0</v>
      </c>
      <c r="M465" s="101">
        <f t="shared" si="164"/>
        <v>0</v>
      </c>
      <c r="N465" s="101">
        <f t="shared" si="165"/>
        <v>0</v>
      </c>
      <c r="O465" s="142" t="s">
        <v>74</v>
      </c>
    </row>
    <row r="466" spans="1:15" s="78" customFormat="1" ht="15" hidden="1" customHeight="1">
      <c r="A466" s="140"/>
      <c r="B466" s="74"/>
      <c r="C466" s="74"/>
      <c r="D466" s="141"/>
      <c r="E466" s="106"/>
      <c r="F466" s="106" t="str">
        <f t="shared" si="157"/>
        <v/>
      </c>
      <c r="G466" s="150">
        <f t="shared" si="160"/>
        <v>0</v>
      </c>
      <c r="H466" s="106"/>
      <c r="I466" s="101">
        <f t="shared" si="161"/>
        <v>0</v>
      </c>
      <c r="J466" s="101">
        <f t="shared" si="162"/>
        <v>0</v>
      </c>
      <c r="K466" s="101">
        <f t="shared" si="163"/>
        <v>0</v>
      </c>
      <c r="L466" s="101">
        <f t="shared" si="158"/>
        <v>0</v>
      </c>
      <c r="M466" s="101">
        <f t="shared" si="164"/>
        <v>0</v>
      </c>
      <c r="N466" s="101">
        <f t="shared" si="165"/>
        <v>0</v>
      </c>
      <c r="O466" s="142" t="s">
        <v>74</v>
      </c>
    </row>
    <row r="467" spans="1:15" s="78" customFormat="1" ht="15" hidden="1" customHeight="1">
      <c r="A467" s="140"/>
      <c r="B467" s="74"/>
      <c r="C467" s="74"/>
      <c r="D467" s="141"/>
      <c r="E467" s="106"/>
      <c r="F467" s="106" t="str">
        <f t="shared" si="157"/>
        <v/>
      </c>
      <c r="G467" s="150">
        <f t="shared" si="160"/>
        <v>0</v>
      </c>
      <c r="H467" s="106"/>
      <c r="I467" s="101">
        <f t="shared" si="161"/>
        <v>0</v>
      </c>
      <c r="J467" s="101">
        <f t="shared" si="162"/>
        <v>0</v>
      </c>
      <c r="K467" s="101">
        <f t="shared" si="163"/>
        <v>0</v>
      </c>
      <c r="L467" s="101">
        <f t="shared" si="158"/>
        <v>0</v>
      </c>
      <c r="M467" s="101">
        <f t="shared" si="164"/>
        <v>0</v>
      </c>
      <c r="N467" s="101">
        <f t="shared" si="165"/>
        <v>0</v>
      </c>
      <c r="O467" s="142" t="s">
        <v>74</v>
      </c>
    </row>
    <row r="468" spans="1:15" s="78" customFormat="1" ht="20.100000000000001" customHeight="1">
      <c r="A468" s="114"/>
      <c r="B468" s="115"/>
      <c r="C468" s="115"/>
      <c r="D468" s="116"/>
      <c r="E468" s="118"/>
      <c r="F468" s="118"/>
      <c r="G468" s="119">
        <f>SUM(G459:G467)</f>
        <v>0</v>
      </c>
      <c r="H468" s="118"/>
      <c r="I468" s="129">
        <f>SUM(I459:I467)</f>
        <v>0</v>
      </c>
      <c r="J468" s="129">
        <f>SUM(J459:J467)</f>
        <v>0</v>
      </c>
      <c r="K468" s="129">
        <f>SUM(K459:K467)</f>
        <v>0</v>
      </c>
      <c r="L468" s="129">
        <f t="shared" si="158"/>
        <v>0</v>
      </c>
      <c r="M468" s="129">
        <f>SUM(M459:M467)</f>
        <v>0</v>
      </c>
      <c r="N468" s="129">
        <f>SUM(N459:N467)</f>
        <v>0</v>
      </c>
      <c r="O468" s="154"/>
    </row>
    <row r="469" spans="1:15" s="78" customFormat="1" ht="15" customHeight="1">
      <c r="A469" s="140" t="s">
        <v>52</v>
      </c>
      <c r="B469" s="74"/>
      <c r="C469" s="74"/>
      <c r="D469" s="141"/>
      <c r="E469" s="106"/>
      <c r="F469" s="106" t="str">
        <f t="shared" ref="F469:F479" si="166">IFERROR(VLOOKUP(E469,$E$6:$H$129,4,0),"")</f>
        <v/>
      </c>
      <c r="G469" s="150">
        <f t="shared" ref="G469:G487" si="167">COUNTIFS($E$6:$E$129,E469,$O$6:$O$129,O469)</f>
        <v>0</v>
      </c>
      <c r="H469" s="100"/>
      <c r="I469" s="101">
        <f t="shared" ref="I469:I487" si="168">SUMIFS($I$6:$I$129,$E$6:$E$129,E469,$O$6:$O$129,O469)</f>
        <v>0</v>
      </c>
      <c r="J469" s="101">
        <f t="shared" ref="J469:J487" si="169">SUMIFS($J$6:$J$129,$E$6:$E$129,E469,$O$6:$O$129,O469)</f>
        <v>0</v>
      </c>
      <c r="K469" s="101">
        <f t="shared" ref="K469:K487" si="170">SUMIFS($K$6:$K$129,$E$6:$E$129,E469,$O$6:$O$129,O469)</f>
        <v>0</v>
      </c>
      <c r="L469" s="101">
        <f t="shared" si="158"/>
        <v>0</v>
      </c>
      <c r="M469" s="101">
        <f t="shared" ref="M469:M487" si="171">SUMIFS($M$6:$M$129,$E$6:$E$129,E469,$O$6:$O$129,O469)</f>
        <v>0</v>
      </c>
      <c r="N469" s="101">
        <f t="shared" ref="N469:N487" si="172">SUMIFS($N$6:$N$129,$E$6:$E$129,E469,$O$6:$O$129,O469)</f>
        <v>0</v>
      </c>
      <c r="O469" s="142" t="s">
        <v>75</v>
      </c>
    </row>
    <row r="470" spans="1:15" s="78" customFormat="1" ht="15" hidden="1" customHeight="1">
      <c r="A470" s="140"/>
      <c r="B470" s="74"/>
      <c r="C470" s="74"/>
      <c r="D470" s="141"/>
      <c r="E470" s="106"/>
      <c r="F470" s="106" t="str">
        <f t="shared" si="166"/>
        <v/>
      </c>
      <c r="G470" s="150">
        <f t="shared" si="167"/>
        <v>0</v>
      </c>
      <c r="H470" s="106"/>
      <c r="I470" s="101">
        <f t="shared" si="168"/>
        <v>0</v>
      </c>
      <c r="J470" s="101">
        <f t="shared" si="169"/>
        <v>0</v>
      </c>
      <c r="K470" s="101">
        <f t="shared" si="170"/>
        <v>0</v>
      </c>
      <c r="L470" s="101">
        <f t="shared" si="158"/>
        <v>0</v>
      </c>
      <c r="M470" s="101">
        <f t="shared" si="171"/>
        <v>0</v>
      </c>
      <c r="N470" s="101">
        <f t="shared" si="172"/>
        <v>0</v>
      </c>
      <c r="O470" s="142" t="s">
        <v>75</v>
      </c>
    </row>
    <row r="471" spans="1:15" s="78" customFormat="1" ht="15" hidden="1" customHeight="1">
      <c r="A471" s="140"/>
      <c r="B471" s="74"/>
      <c r="C471" s="74"/>
      <c r="D471" s="141"/>
      <c r="E471" s="106"/>
      <c r="F471" s="106" t="str">
        <f t="shared" si="166"/>
        <v/>
      </c>
      <c r="G471" s="150">
        <f t="shared" si="167"/>
        <v>0</v>
      </c>
      <c r="H471" s="106"/>
      <c r="I471" s="101">
        <f t="shared" si="168"/>
        <v>0</v>
      </c>
      <c r="J471" s="101">
        <f t="shared" si="169"/>
        <v>0</v>
      </c>
      <c r="K471" s="101">
        <f t="shared" si="170"/>
        <v>0</v>
      </c>
      <c r="L471" s="101">
        <f t="shared" si="158"/>
        <v>0</v>
      </c>
      <c r="M471" s="101">
        <f t="shared" si="171"/>
        <v>0</v>
      </c>
      <c r="N471" s="101">
        <f t="shared" si="172"/>
        <v>0</v>
      </c>
      <c r="O471" s="142" t="s">
        <v>75</v>
      </c>
    </row>
    <row r="472" spans="1:15" s="78" customFormat="1" ht="15" hidden="1" customHeight="1">
      <c r="A472" s="140"/>
      <c r="B472" s="74"/>
      <c r="C472" s="74"/>
      <c r="D472" s="141"/>
      <c r="E472" s="106"/>
      <c r="F472" s="106" t="str">
        <f t="shared" si="166"/>
        <v/>
      </c>
      <c r="G472" s="150">
        <f t="shared" si="167"/>
        <v>0</v>
      </c>
      <c r="H472" s="106"/>
      <c r="I472" s="101">
        <f t="shared" si="168"/>
        <v>0</v>
      </c>
      <c r="J472" s="101">
        <f t="shared" si="169"/>
        <v>0</v>
      </c>
      <c r="K472" s="101">
        <f t="shared" si="170"/>
        <v>0</v>
      </c>
      <c r="L472" s="101">
        <f t="shared" si="158"/>
        <v>0</v>
      </c>
      <c r="M472" s="101">
        <f t="shared" si="171"/>
        <v>0</v>
      </c>
      <c r="N472" s="101">
        <f t="shared" si="172"/>
        <v>0</v>
      </c>
      <c r="O472" s="142" t="s">
        <v>75</v>
      </c>
    </row>
    <row r="473" spans="1:15" s="78" customFormat="1" ht="15" hidden="1" customHeight="1">
      <c r="A473" s="140"/>
      <c r="B473" s="74"/>
      <c r="C473" s="74"/>
      <c r="D473" s="141"/>
      <c r="E473" s="106"/>
      <c r="F473" s="106" t="str">
        <f t="shared" si="166"/>
        <v/>
      </c>
      <c r="G473" s="150">
        <f t="shared" si="167"/>
        <v>0</v>
      </c>
      <c r="H473" s="106"/>
      <c r="I473" s="101">
        <f t="shared" si="168"/>
        <v>0</v>
      </c>
      <c r="J473" s="101">
        <f t="shared" si="169"/>
        <v>0</v>
      </c>
      <c r="K473" s="101">
        <f t="shared" si="170"/>
        <v>0</v>
      </c>
      <c r="L473" s="101">
        <f t="shared" si="158"/>
        <v>0</v>
      </c>
      <c r="M473" s="101">
        <f t="shared" si="171"/>
        <v>0</v>
      </c>
      <c r="N473" s="101">
        <f t="shared" si="172"/>
        <v>0</v>
      </c>
      <c r="O473" s="142" t="s">
        <v>75</v>
      </c>
    </row>
    <row r="474" spans="1:15" s="78" customFormat="1" ht="15" hidden="1" customHeight="1">
      <c r="A474" s="140"/>
      <c r="B474" s="74"/>
      <c r="C474" s="74"/>
      <c r="D474" s="141"/>
      <c r="E474" s="106"/>
      <c r="F474" s="106" t="str">
        <f t="shared" si="166"/>
        <v/>
      </c>
      <c r="G474" s="150">
        <f t="shared" si="167"/>
        <v>0</v>
      </c>
      <c r="H474" s="106"/>
      <c r="I474" s="101">
        <f t="shared" si="168"/>
        <v>0</v>
      </c>
      <c r="J474" s="101">
        <f t="shared" si="169"/>
        <v>0</v>
      </c>
      <c r="K474" s="101">
        <f t="shared" si="170"/>
        <v>0</v>
      </c>
      <c r="L474" s="101">
        <f t="shared" si="158"/>
        <v>0</v>
      </c>
      <c r="M474" s="101">
        <f t="shared" si="171"/>
        <v>0</v>
      </c>
      <c r="N474" s="101">
        <f t="shared" si="172"/>
        <v>0</v>
      </c>
      <c r="O474" s="142" t="s">
        <v>75</v>
      </c>
    </row>
    <row r="475" spans="1:15" s="78" customFormat="1" ht="15" hidden="1" customHeight="1">
      <c r="A475" s="140"/>
      <c r="B475" s="74"/>
      <c r="C475" s="74"/>
      <c r="D475" s="141"/>
      <c r="E475" s="106"/>
      <c r="F475" s="106" t="str">
        <f t="shared" si="166"/>
        <v/>
      </c>
      <c r="G475" s="150">
        <f t="shared" si="167"/>
        <v>0</v>
      </c>
      <c r="H475" s="106"/>
      <c r="I475" s="101">
        <f t="shared" si="168"/>
        <v>0</v>
      </c>
      <c r="J475" s="101">
        <f t="shared" si="169"/>
        <v>0</v>
      </c>
      <c r="K475" s="101">
        <f t="shared" si="170"/>
        <v>0</v>
      </c>
      <c r="L475" s="101">
        <f t="shared" si="158"/>
        <v>0</v>
      </c>
      <c r="M475" s="101">
        <f t="shared" si="171"/>
        <v>0</v>
      </c>
      <c r="N475" s="101">
        <f t="shared" si="172"/>
        <v>0</v>
      </c>
      <c r="O475" s="142" t="s">
        <v>75</v>
      </c>
    </row>
    <row r="476" spans="1:15" s="78" customFormat="1" ht="15" hidden="1" customHeight="1">
      <c r="A476" s="140"/>
      <c r="B476" s="74"/>
      <c r="C476" s="74"/>
      <c r="D476" s="141"/>
      <c r="E476" s="106"/>
      <c r="F476" s="106" t="str">
        <f t="shared" si="166"/>
        <v/>
      </c>
      <c r="G476" s="150">
        <f t="shared" si="167"/>
        <v>0</v>
      </c>
      <c r="H476" s="106"/>
      <c r="I476" s="101">
        <f t="shared" si="168"/>
        <v>0</v>
      </c>
      <c r="J476" s="101">
        <f t="shared" si="169"/>
        <v>0</v>
      </c>
      <c r="K476" s="101">
        <f t="shared" si="170"/>
        <v>0</v>
      </c>
      <c r="L476" s="101">
        <f t="shared" si="158"/>
        <v>0</v>
      </c>
      <c r="M476" s="101">
        <f t="shared" si="171"/>
        <v>0</v>
      </c>
      <c r="N476" s="101">
        <f t="shared" si="172"/>
        <v>0</v>
      </c>
      <c r="O476" s="142" t="s">
        <v>75</v>
      </c>
    </row>
    <row r="477" spans="1:15" s="78" customFormat="1" ht="15" hidden="1" customHeight="1">
      <c r="A477" s="140"/>
      <c r="B477" s="74"/>
      <c r="C477" s="74"/>
      <c r="D477" s="141"/>
      <c r="E477" s="106"/>
      <c r="F477" s="106" t="str">
        <f t="shared" si="166"/>
        <v/>
      </c>
      <c r="G477" s="150">
        <f t="shared" si="167"/>
        <v>0</v>
      </c>
      <c r="H477" s="106"/>
      <c r="I477" s="101">
        <f t="shared" si="168"/>
        <v>0</v>
      </c>
      <c r="J477" s="101">
        <f t="shared" si="169"/>
        <v>0</v>
      </c>
      <c r="K477" s="101">
        <f t="shared" si="170"/>
        <v>0</v>
      </c>
      <c r="L477" s="101">
        <f t="shared" si="158"/>
        <v>0</v>
      </c>
      <c r="M477" s="101">
        <f t="shared" si="171"/>
        <v>0</v>
      </c>
      <c r="N477" s="101">
        <f t="shared" si="172"/>
        <v>0</v>
      </c>
      <c r="O477" s="142" t="s">
        <v>75</v>
      </c>
    </row>
    <row r="478" spans="1:15" s="78" customFormat="1" ht="15" hidden="1" customHeight="1">
      <c r="A478" s="140"/>
      <c r="B478" s="74"/>
      <c r="C478" s="74"/>
      <c r="D478" s="141"/>
      <c r="E478" s="106"/>
      <c r="F478" s="106" t="str">
        <f t="shared" si="166"/>
        <v/>
      </c>
      <c r="G478" s="150">
        <f t="shared" si="167"/>
        <v>0</v>
      </c>
      <c r="H478" s="106"/>
      <c r="I478" s="101">
        <f t="shared" si="168"/>
        <v>0</v>
      </c>
      <c r="J478" s="101">
        <f t="shared" si="169"/>
        <v>0</v>
      </c>
      <c r="K478" s="101">
        <f t="shared" si="170"/>
        <v>0</v>
      </c>
      <c r="L478" s="101">
        <f t="shared" si="158"/>
        <v>0</v>
      </c>
      <c r="M478" s="101">
        <f t="shared" si="171"/>
        <v>0</v>
      </c>
      <c r="N478" s="101">
        <f t="shared" si="172"/>
        <v>0</v>
      </c>
      <c r="O478" s="142" t="s">
        <v>75</v>
      </c>
    </row>
    <row r="479" spans="1:15" s="78" customFormat="1" ht="15" hidden="1" customHeight="1">
      <c r="A479" s="140"/>
      <c r="B479" s="74"/>
      <c r="C479" s="74"/>
      <c r="D479" s="141"/>
      <c r="E479" s="106"/>
      <c r="F479" s="106" t="str">
        <f t="shared" si="166"/>
        <v/>
      </c>
      <c r="G479" s="150">
        <f t="shared" si="167"/>
        <v>0</v>
      </c>
      <c r="H479" s="106"/>
      <c r="I479" s="101">
        <f t="shared" si="168"/>
        <v>0</v>
      </c>
      <c r="J479" s="101">
        <f t="shared" si="169"/>
        <v>0</v>
      </c>
      <c r="K479" s="101">
        <f t="shared" si="170"/>
        <v>0</v>
      </c>
      <c r="L479" s="101">
        <f t="shared" si="158"/>
        <v>0</v>
      </c>
      <c r="M479" s="101">
        <f t="shared" si="171"/>
        <v>0</v>
      </c>
      <c r="N479" s="101">
        <f t="shared" si="172"/>
        <v>0</v>
      </c>
      <c r="O479" s="142" t="s">
        <v>75</v>
      </c>
    </row>
    <row r="480" spans="1:15" s="78" customFormat="1" ht="15" hidden="1" customHeight="1">
      <c r="A480" s="140"/>
      <c r="B480" s="74"/>
      <c r="C480" s="74"/>
      <c r="D480" s="141"/>
      <c r="E480" s="106"/>
      <c r="F480" s="106"/>
      <c r="G480" s="150">
        <f t="shared" si="167"/>
        <v>0</v>
      </c>
      <c r="H480" s="106"/>
      <c r="I480" s="101">
        <f t="shared" si="168"/>
        <v>0</v>
      </c>
      <c r="J480" s="101">
        <f t="shared" si="169"/>
        <v>0</v>
      </c>
      <c r="K480" s="101">
        <f t="shared" si="170"/>
        <v>0</v>
      </c>
      <c r="L480" s="101">
        <f t="shared" si="158"/>
        <v>0</v>
      </c>
      <c r="M480" s="101">
        <f t="shared" si="171"/>
        <v>0</v>
      </c>
      <c r="N480" s="101">
        <f t="shared" si="172"/>
        <v>0</v>
      </c>
      <c r="O480" s="142" t="s">
        <v>75</v>
      </c>
    </row>
    <row r="481" spans="1:15" s="78" customFormat="1" ht="15" hidden="1" customHeight="1">
      <c r="A481" s="140"/>
      <c r="B481" s="74"/>
      <c r="C481" s="74"/>
      <c r="D481" s="141"/>
      <c r="E481" s="106"/>
      <c r="F481" s="106"/>
      <c r="G481" s="150">
        <f t="shared" si="167"/>
        <v>0</v>
      </c>
      <c r="H481" s="106"/>
      <c r="I481" s="101">
        <f t="shared" si="168"/>
        <v>0</v>
      </c>
      <c r="J481" s="101">
        <f t="shared" si="169"/>
        <v>0</v>
      </c>
      <c r="K481" s="101">
        <f t="shared" si="170"/>
        <v>0</v>
      </c>
      <c r="L481" s="101">
        <f t="shared" si="158"/>
        <v>0</v>
      </c>
      <c r="M481" s="101">
        <f t="shared" si="171"/>
        <v>0</v>
      </c>
      <c r="N481" s="101">
        <f t="shared" si="172"/>
        <v>0</v>
      </c>
      <c r="O481" s="142" t="s">
        <v>75</v>
      </c>
    </row>
    <row r="482" spans="1:15" s="78" customFormat="1" ht="15" hidden="1" customHeight="1">
      <c r="A482" s="140"/>
      <c r="B482" s="74"/>
      <c r="C482" s="74"/>
      <c r="D482" s="141"/>
      <c r="E482" s="106"/>
      <c r="F482" s="106"/>
      <c r="G482" s="150">
        <f t="shared" si="167"/>
        <v>0</v>
      </c>
      <c r="H482" s="106"/>
      <c r="I482" s="101">
        <f t="shared" si="168"/>
        <v>0</v>
      </c>
      <c r="J482" s="101">
        <f t="shared" si="169"/>
        <v>0</v>
      </c>
      <c r="K482" s="101">
        <f t="shared" si="170"/>
        <v>0</v>
      </c>
      <c r="L482" s="101">
        <f t="shared" si="158"/>
        <v>0</v>
      </c>
      <c r="M482" s="101">
        <f t="shared" si="171"/>
        <v>0</v>
      </c>
      <c r="N482" s="101">
        <f t="shared" si="172"/>
        <v>0</v>
      </c>
      <c r="O482" s="142" t="s">
        <v>75</v>
      </c>
    </row>
    <row r="483" spans="1:15" s="78" customFormat="1" ht="15" hidden="1" customHeight="1">
      <c r="A483" s="140"/>
      <c r="B483" s="74"/>
      <c r="C483" s="74"/>
      <c r="D483" s="141"/>
      <c r="E483" s="106"/>
      <c r="F483" s="106"/>
      <c r="G483" s="150">
        <f t="shared" si="167"/>
        <v>0</v>
      </c>
      <c r="H483" s="106"/>
      <c r="I483" s="101">
        <f t="shared" si="168"/>
        <v>0</v>
      </c>
      <c r="J483" s="101">
        <f t="shared" si="169"/>
        <v>0</v>
      </c>
      <c r="K483" s="101">
        <f t="shared" si="170"/>
        <v>0</v>
      </c>
      <c r="L483" s="101">
        <f t="shared" si="158"/>
        <v>0</v>
      </c>
      <c r="M483" s="101">
        <f t="shared" si="171"/>
        <v>0</v>
      </c>
      <c r="N483" s="101">
        <f t="shared" si="172"/>
        <v>0</v>
      </c>
      <c r="O483" s="142" t="s">
        <v>75</v>
      </c>
    </row>
    <row r="484" spans="1:15" s="78" customFormat="1" ht="15" hidden="1" customHeight="1">
      <c r="A484" s="140"/>
      <c r="B484" s="74"/>
      <c r="C484" s="74"/>
      <c r="D484" s="141"/>
      <c r="E484" s="106"/>
      <c r="F484" s="106"/>
      <c r="G484" s="150">
        <f t="shared" si="167"/>
        <v>0</v>
      </c>
      <c r="H484" s="106"/>
      <c r="I484" s="101">
        <f t="shared" si="168"/>
        <v>0</v>
      </c>
      <c r="J484" s="101">
        <f t="shared" si="169"/>
        <v>0</v>
      </c>
      <c r="K484" s="101">
        <f t="shared" si="170"/>
        <v>0</v>
      </c>
      <c r="L484" s="101">
        <f t="shared" si="158"/>
        <v>0</v>
      </c>
      <c r="M484" s="101">
        <f t="shared" si="171"/>
        <v>0</v>
      </c>
      <c r="N484" s="101">
        <f t="shared" si="172"/>
        <v>0</v>
      </c>
      <c r="O484" s="142" t="s">
        <v>75</v>
      </c>
    </row>
    <row r="485" spans="1:15" s="78" customFormat="1" ht="15" hidden="1" customHeight="1">
      <c r="A485" s="140"/>
      <c r="B485" s="74"/>
      <c r="C485" s="74"/>
      <c r="D485" s="141"/>
      <c r="E485" s="106"/>
      <c r="F485" s="106"/>
      <c r="G485" s="150">
        <f t="shared" si="167"/>
        <v>0</v>
      </c>
      <c r="H485" s="106"/>
      <c r="I485" s="101">
        <f t="shared" si="168"/>
        <v>0</v>
      </c>
      <c r="J485" s="101">
        <f t="shared" si="169"/>
        <v>0</v>
      </c>
      <c r="K485" s="101">
        <f t="shared" si="170"/>
        <v>0</v>
      </c>
      <c r="L485" s="101">
        <f t="shared" si="158"/>
        <v>0</v>
      </c>
      <c r="M485" s="101">
        <f t="shared" si="171"/>
        <v>0</v>
      </c>
      <c r="N485" s="101">
        <f t="shared" si="172"/>
        <v>0</v>
      </c>
      <c r="O485" s="142" t="s">
        <v>75</v>
      </c>
    </row>
    <row r="486" spans="1:15" s="78" customFormat="1" ht="15" hidden="1" customHeight="1">
      <c r="A486" s="140"/>
      <c r="B486" s="74"/>
      <c r="C486" s="74"/>
      <c r="D486" s="141"/>
      <c r="E486" s="106"/>
      <c r="F486" s="106"/>
      <c r="G486" s="150">
        <f t="shared" si="167"/>
        <v>0</v>
      </c>
      <c r="H486" s="106"/>
      <c r="I486" s="101">
        <f t="shared" si="168"/>
        <v>0</v>
      </c>
      <c r="J486" s="101">
        <f t="shared" si="169"/>
        <v>0</v>
      </c>
      <c r="K486" s="101">
        <f t="shared" si="170"/>
        <v>0</v>
      </c>
      <c r="L486" s="101">
        <f t="shared" si="158"/>
        <v>0</v>
      </c>
      <c r="M486" s="101">
        <f t="shared" si="171"/>
        <v>0</v>
      </c>
      <c r="N486" s="101">
        <f t="shared" si="172"/>
        <v>0</v>
      </c>
      <c r="O486" s="142" t="s">
        <v>75</v>
      </c>
    </row>
    <row r="487" spans="1:15" s="78" customFormat="1" ht="15" hidden="1" customHeight="1">
      <c r="A487" s="140"/>
      <c r="B487" s="74"/>
      <c r="C487" s="74"/>
      <c r="D487" s="141"/>
      <c r="E487" s="106"/>
      <c r="F487" s="106"/>
      <c r="G487" s="150">
        <f t="shared" si="167"/>
        <v>0</v>
      </c>
      <c r="H487" s="106"/>
      <c r="I487" s="101">
        <f t="shared" si="168"/>
        <v>0</v>
      </c>
      <c r="J487" s="101">
        <f t="shared" si="169"/>
        <v>0</v>
      </c>
      <c r="K487" s="101">
        <f t="shared" si="170"/>
        <v>0</v>
      </c>
      <c r="L487" s="101">
        <f t="shared" si="158"/>
        <v>0</v>
      </c>
      <c r="M487" s="101">
        <f t="shared" si="171"/>
        <v>0</v>
      </c>
      <c r="N487" s="101">
        <f t="shared" si="172"/>
        <v>0</v>
      </c>
      <c r="O487" s="142" t="s">
        <v>75</v>
      </c>
    </row>
    <row r="488" spans="1:15" s="78" customFormat="1" ht="20.100000000000001" customHeight="1">
      <c r="A488" s="114"/>
      <c r="B488" s="115"/>
      <c r="C488" s="115"/>
      <c r="D488" s="116"/>
      <c r="E488" s="118"/>
      <c r="F488" s="118"/>
      <c r="G488" s="119">
        <f>SUM(G469:G487)</f>
        <v>0</v>
      </c>
      <c r="H488" s="118"/>
      <c r="I488" s="129">
        <f t="shared" ref="I488:N488" si="173">SUM(I469:I487)</f>
        <v>0</v>
      </c>
      <c r="J488" s="129">
        <f t="shared" si="173"/>
        <v>0</v>
      </c>
      <c r="K488" s="129">
        <f t="shared" si="173"/>
        <v>0</v>
      </c>
      <c r="L488" s="129">
        <f t="shared" si="158"/>
        <v>0</v>
      </c>
      <c r="M488" s="129">
        <f t="shared" si="173"/>
        <v>0</v>
      </c>
      <c r="N488" s="129">
        <f t="shared" si="173"/>
        <v>0</v>
      </c>
      <c r="O488" s="130"/>
    </row>
    <row r="489" spans="1:15" s="78" customFormat="1" ht="20.100000000000001" customHeight="1">
      <c r="A489" s="162" t="s">
        <v>76</v>
      </c>
      <c r="B489" s="163"/>
      <c r="C489" s="163"/>
      <c r="D489" s="164"/>
      <c r="E489" s="165"/>
      <c r="F489" s="165"/>
      <c r="G489" s="119">
        <f>SUM(G488,G468,G458,G440,G420,G402,G378,G361,G349,G330,G311,G300,G288,G274,G264,G246,G233,G220,G209,G194)</f>
        <v>0</v>
      </c>
      <c r="H489" s="118"/>
      <c r="I489" s="129">
        <f>SUM(I488,I468,I458,I440,I420,I402,I378,I361,I349,I330,I311,I300,I288,I274,I264,I246,I233,I220,I209,I194)</f>
        <v>0</v>
      </c>
      <c r="J489" s="129">
        <f>SUM(J488,J468,J458,J440,J420,J402,J378,J361,J349,J330,J311,J300,J288,J274,J264,J246,J233,J220,J209,J194)</f>
        <v>0</v>
      </c>
      <c r="K489" s="129">
        <f>SUM(K488,K468,K458,K440,K420,K402,K378,K361,K349,K330,K311,K300,K288,K274,K264,K246,K233,K220,K209,K194)</f>
        <v>0</v>
      </c>
      <c r="L489" s="129">
        <f t="shared" si="158"/>
        <v>0</v>
      </c>
      <c r="M489" s="129">
        <f>SUM(M488,M468,M458,M440,M420,M402,M378,M361,M349,M330,M311,M300,M288,M274,M264,M246,M233,M220,M209,M194)</f>
        <v>0</v>
      </c>
      <c r="N489" s="129">
        <f>SUM(N488,N468,N458,N440,N420,N402,N378,N361,N349,N330,N311,N300,N288,N274,N264,N246,N233,N220,N209,N194)</f>
        <v>0</v>
      </c>
      <c r="O489" s="166"/>
    </row>
    <row r="490" spans="1:15" s="78" customFormat="1" ht="15" customHeight="1">
      <c r="A490" s="167" t="s">
        <v>54</v>
      </c>
      <c r="B490" s="168"/>
      <c r="C490" s="168"/>
      <c r="D490" s="169"/>
      <c r="E490" s="170"/>
      <c r="F490" s="171" t="str">
        <f>IFERROR(VLOOKUP(E490,E139:H148,4,0),"")</f>
        <v/>
      </c>
      <c r="G490" s="99">
        <f>COUNTIFS($E$139:$E$148,E490,$O$139:$O$148,O490)</f>
        <v>0</v>
      </c>
      <c r="H490" s="100" t="s">
        <v>77</v>
      </c>
      <c r="I490" s="172">
        <f>SUMIFS($I$139:$I$148,$E$139:$E$148,E490,$O$139:$O$148,O490)</f>
        <v>0</v>
      </c>
      <c r="J490" s="172">
        <f>SUMIFS($J$139:$J$148,$E$139:$E$148,E490,$O$139:$O$148,O490)</f>
        <v>0</v>
      </c>
      <c r="K490" s="172">
        <f>SUMIFS($K$139:$K$148,$E$139:$E$148,E490,$O$139:$O$148,O490)</f>
        <v>0</v>
      </c>
      <c r="L490" s="172">
        <f t="shared" si="158"/>
        <v>0</v>
      </c>
      <c r="M490" s="172">
        <f>SUMIFS($M$139:$M$148,$E$139:$E$148,E490,$O$139:$O$148,O490)</f>
        <v>0</v>
      </c>
      <c r="N490" s="172">
        <f>SUMIFS($N$139:$N$148,$E$139:$E$148,E490,$O$139:$O$148,O490)</f>
        <v>0</v>
      </c>
      <c r="O490" s="134" t="s">
        <v>55</v>
      </c>
    </row>
    <row r="491" spans="1:15" s="78" customFormat="1" ht="15" hidden="1" customHeight="1">
      <c r="A491" s="173"/>
      <c r="B491" s="174"/>
      <c r="C491" s="174"/>
      <c r="D491" s="175"/>
      <c r="E491" s="176"/>
      <c r="F491" s="176" t="str">
        <f>IFERROR(VLOOKUP(E491,E140:H149,4,0),"")</f>
        <v/>
      </c>
      <c r="G491" s="107">
        <f t="shared" ref="G491:G493" si="174">COUNTIFS($E$139:$E$148,E491,$O$139:$O$148,O491)</f>
        <v>0</v>
      </c>
      <c r="H491" s="176"/>
      <c r="I491" s="177">
        <f t="shared" ref="I491:I493" si="175">SUMIFS($I$139:$I$148,$E$139:$E$148,E491,$O$139:$O$148,O491)</f>
        <v>0</v>
      </c>
      <c r="J491" s="177">
        <f t="shared" ref="J491:J493" si="176">SUMIFS($J$139:$J$148,$E$139:$E$148,E491,$O$139:$O$148,O491)</f>
        <v>0</v>
      </c>
      <c r="K491" s="177">
        <f t="shared" ref="K491:K493" si="177">SUMIFS($K$139:$K$148,$E$139:$E$148,E491,$O$139:$O$148,O491)</f>
        <v>0</v>
      </c>
      <c r="L491" s="177">
        <f t="shared" si="158"/>
        <v>0</v>
      </c>
      <c r="M491" s="177">
        <f t="shared" ref="M491:M493" si="178">SUMIFS($M$139:$M$148,$E$139:$E$148,E491,$O$139:$O$148,O491)</f>
        <v>0</v>
      </c>
      <c r="N491" s="177">
        <f t="shared" ref="N491:N493" si="179">SUMIFS($N$139:$N$148,$E$139:$E$148,E491,$O$139:$O$148,O491)</f>
        <v>0</v>
      </c>
      <c r="O491" s="142" t="s">
        <v>55</v>
      </c>
    </row>
    <row r="492" spans="1:15" s="78" customFormat="1" ht="15" hidden="1" customHeight="1">
      <c r="A492" s="178"/>
      <c r="B492" s="179"/>
      <c r="C492" s="179"/>
      <c r="D492" s="180"/>
      <c r="E492" s="176"/>
      <c r="F492" s="176" t="str">
        <f>IFERROR(VLOOKUP(E492,E141:H150,4,0),"")</f>
        <v/>
      </c>
      <c r="G492" s="107">
        <f t="shared" si="174"/>
        <v>0</v>
      </c>
      <c r="H492" s="176"/>
      <c r="I492" s="177">
        <f t="shared" si="175"/>
        <v>0</v>
      </c>
      <c r="J492" s="177">
        <f t="shared" si="176"/>
        <v>0</v>
      </c>
      <c r="K492" s="177">
        <f t="shared" si="177"/>
        <v>0</v>
      </c>
      <c r="L492" s="177">
        <f t="shared" si="158"/>
        <v>0</v>
      </c>
      <c r="M492" s="177">
        <f t="shared" si="178"/>
        <v>0</v>
      </c>
      <c r="N492" s="177">
        <f t="shared" si="179"/>
        <v>0</v>
      </c>
      <c r="O492" s="142" t="s">
        <v>55</v>
      </c>
    </row>
    <row r="493" spans="1:15" s="78" customFormat="1" ht="15" hidden="1" customHeight="1">
      <c r="A493" s="181"/>
      <c r="B493" s="182"/>
      <c r="C493" s="182"/>
      <c r="D493" s="183"/>
      <c r="E493" s="184"/>
      <c r="F493" s="184"/>
      <c r="G493" s="111">
        <f t="shared" si="174"/>
        <v>0</v>
      </c>
      <c r="H493" s="184"/>
      <c r="I493" s="185">
        <f t="shared" si="175"/>
        <v>0</v>
      </c>
      <c r="J493" s="185">
        <f t="shared" si="176"/>
        <v>0</v>
      </c>
      <c r="K493" s="185">
        <f t="shared" si="177"/>
        <v>0</v>
      </c>
      <c r="L493" s="185">
        <f t="shared" si="158"/>
        <v>0</v>
      </c>
      <c r="M493" s="185">
        <f t="shared" si="178"/>
        <v>0</v>
      </c>
      <c r="N493" s="185">
        <f t="shared" si="179"/>
        <v>0</v>
      </c>
      <c r="O493" s="142" t="s">
        <v>55</v>
      </c>
    </row>
    <row r="494" spans="1:15" s="78" customFormat="1" ht="15" customHeight="1">
      <c r="A494" s="186" t="s">
        <v>78</v>
      </c>
      <c r="B494" s="187"/>
      <c r="C494" s="187"/>
      <c r="D494" s="187"/>
      <c r="E494" s="187"/>
      <c r="F494" s="188"/>
      <c r="G494" s="119">
        <f>SUM(G490:G493)</f>
        <v>0</v>
      </c>
      <c r="H494" s="189"/>
      <c r="I494" s="190">
        <f t="shared" ref="I494:K494" si="180">SUM(I490:I493)</f>
        <v>0</v>
      </c>
      <c r="J494" s="190">
        <f t="shared" si="180"/>
        <v>0</v>
      </c>
      <c r="K494" s="190">
        <f t="shared" si="180"/>
        <v>0</v>
      </c>
      <c r="L494" s="190">
        <f>IFERROR(M494/K494%,0)</f>
        <v>0</v>
      </c>
      <c r="M494" s="190">
        <f t="shared" ref="M494:N494" si="181">SUM(M490:M493)</f>
        <v>0</v>
      </c>
      <c r="N494" s="190">
        <f t="shared" si="181"/>
        <v>0</v>
      </c>
      <c r="O494" s="191"/>
    </row>
    <row r="495" spans="1:15" s="78" customFormat="1" ht="12" customHeight="1">
      <c r="A495" s="192"/>
      <c r="B495" s="193"/>
      <c r="C495" s="193"/>
      <c r="D495" s="193"/>
      <c r="E495" s="193"/>
      <c r="F495" s="193"/>
      <c r="G495" s="193"/>
      <c r="H495" s="1"/>
      <c r="I495" s="194"/>
      <c r="J495" s="194"/>
      <c r="K495" s="194"/>
      <c r="L495" s="194"/>
      <c r="M495" s="194"/>
      <c r="N495" s="194"/>
      <c r="O495" s="195"/>
    </row>
    <row r="496" spans="1:15" s="78" customFormat="1" ht="12" customHeight="1">
      <c r="A496" s="88"/>
      <c r="B496" s="233" t="s">
        <v>79</v>
      </c>
      <c r="C496" s="233"/>
      <c r="D496" s="233"/>
      <c r="E496" s="196"/>
      <c r="F496" s="196" t="s">
        <v>80</v>
      </c>
      <c r="G496" s="193"/>
      <c r="H496" s="1"/>
      <c r="I496" s="194"/>
      <c r="J496" s="194"/>
      <c r="K496" s="194"/>
      <c r="L496" s="194"/>
      <c r="M496" s="194"/>
      <c r="N496" s="194"/>
      <c r="O496" s="195"/>
    </row>
    <row r="497" spans="1:15" s="78" customFormat="1" ht="12" customHeight="1">
      <c r="A497" s="192"/>
      <c r="B497" s="193"/>
      <c r="C497" s="193"/>
      <c r="D497" s="193"/>
      <c r="E497" s="193"/>
      <c r="F497" s="193"/>
      <c r="G497" s="193"/>
      <c r="H497" s="1"/>
      <c r="I497" s="194"/>
      <c r="J497" s="194"/>
      <c r="K497" s="194"/>
      <c r="L497" s="194"/>
      <c r="M497" s="194"/>
      <c r="N497" s="194"/>
      <c r="O497" s="195"/>
    </row>
    <row r="498" spans="1:15" s="78" customFormat="1" ht="12" customHeight="1">
      <c r="A498" s="8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95"/>
    </row>
    <row r="499" spans="1:15" s="78" customFormat="1" ht="12" customHeight="1">
      <c r="A499" s="8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95"/>
    </row>
    <row r="500" spans="1:15" s="78" customFormat="1" ht="12" customHeight="1">
      <c r="A500" s="88"/>
      <c r="B500" s="197" t="s">
        <v>88</v>
      </c>
      <c r="C500" s="234" t="s">
        <v>81</v>
      </c>
      <c r="D500" s="234"/>
      <c r="E500" s="197"/>
      <c r="F500" s="198" t="s">
        <v>82</v>
      </c>
      <c r="G500" s="1"/>
      <c r="H500" s="1"/>
      <c r="I500" s="1"/>
      <c r="J500" s="1"/>
      <c r="K500" s="1"/>
      <c r="L500" s="1"/>
      <c r="M500" s="1"/>
      <c r="N500" s="1"/>
      <c r="O500" s="195"/>
    </row>
    <row r="501" spans="1:15" s="78" customFormat="1" ht="12" customHeight="1">
      <c r="A501" s="88"/>
      <c r="B501" s="91" t="s">
        <v>83</v>
      </c>
      <c r="C501" s="233" t="s">
        <v>84</v>
      </c>
      <c r="D501" s="233"/>
      <c r="E501" s="1"/>
      <c r="F501" s="196" t="s">
        <v>85</v>
      </c>
      <c r="G501" s="1"/>
      <c r="H501" s="1"/>
      <c r="I501" s="199"/>
      <c r="J501" s="199"/>
      <c r="K501" s="199"/>
      <c r="L501" s="199"/>
      <c r="M501" s="199"/>
      <c r="N501" s="199"/>
      <c r="O501" s="195"/>
    </row>
    <row r="502" spans="1:15" s="78" customFormat="1" ht="12" customHeight="1">
      <c r="A502" s="88"/>
      <c r="B502" s="91"/>
      <c r="C502" s="1"/>
      <c r="D502" s="1"/>
      <c r="E502" s="1"/>
      <c r="F502" s="196"/>
      <c r="G502" s="1"/>
      <c r="H502" s="1"/>
      <c r="I502" s="199"/>
      <c r="J502" s="199"/>
      <c r="K502" s="199"/>
      <c r="L502" s="199"/>
      <c r="M502" s="199"/>
      <c r="N502" s="199"/>
      <c r="O502" s="195"/>
    </row>
    <row r="503" spans="1:15" s="78" customFormat="1" ht="12" customHeight="1">
      <c r="A503" s="200" t="s">
        <v>86</v>
      </c>
      <c r="B503" s="201"/>
      <c r="C503" s="201"/>
      <c r="D503" s="201"/>
      <c r="E503" s="201"/>
      <c r="F503" s="201"/>
      <c r="G503" s="201"/>
      <c r="H503" s="201"/>
      <c r="I503" s="202"/>
      <c r="J503" s="202"/>
      <c r="K503" s="202"/>
      <c r="L503" s="202"/>
      <c r="M503" s="202"/>
      <c r="N503" s="235" t="s">
        <v>87</v>
      </c>
      <c r="O503" s="236"/>
    </row>
    <row r="504" spans="1:15" s="78" customFormat="1">
      <c r="I504" s="203"/>
      <c r="J504" s="203"/>
      <c r="K504" s="203"/>
      <c r="L504" s="203"/>
      <c r="M504" s="203"/>
      <c r="N504" s="203"/>
    </row>
    <row r="505" spans="1:15" s="78" customFormat="1">
      <c r="I505" s="203"/>
      <c r="J505" s="203"/>
      <c r="K505" s="203"/>
      <c r="L505" s="203"/>
      <c r="M505" s="203"/>
      <c r="N505" s="203"/>
    </row>
    <row r="506" spans="1:15" s="78" customFormat="1">
      <c r="I506" s="203"/>
      <c r="J506" s="203"/>
      <c r="K506" s="203"/>
      <c r="L506" s="203"/>
      <c r="M506" s="203"/>
      <c r="N506" s="203"/>
    </row>
    <row r="507" spans="1:15" s="78" customFormat="1">
      <c r="I507" s="204">
        <f>I489-I175</f>
        <v>0</v>
      </c>
      <c r="J507" s="204">
        <f>J489-J175</f>
        <v>0</v>
      </c>
      <c r="K507" s="204">
        <f>K489-K175</f>
        <v>0</v>
      </c>
      <c r="L507" s="204">
        <v>0</v>
      </c>
      <c r="M507" s="204">
        <f>M489-M175</f>
        <v>0</v>
      </c>
      <c r="N507" s="204">
        <f>N489-N175</f>
        <v>0</v>
      </c>
    </row>
    <row r="508" spans="1:15" s="78" customFormat="1">
      <c r="G508" s="205"/>
      <c r="I508" s="204">
        <f>I489-I130</f>
        <v>0</v>
      </c>
      <c r="J508" s="204">
        <f>J489-J130</f>
        <v>0</v>
      </c>
      <c r="K508" s="204">
        <f>K489-K130</f>
        <v>0</v>
      </c>
      <c r="L508" s="204">
        <v>0</v>
      </c>
      <c r="M508" s="204">
        <f>M489-M130</f>
        <v>0</v>
      </c>
      <c r="N508" s="204">
        <f>N489-N130</f>
        <v>0</v>
      </c>
    </row>
    <row r="509" spans="1:15" s="78" customFormat="1">
      <c r="I509" s="206"/>
      <c r="J509" s="206"/>
      <c r="K509" s="206"/>
      <c r="L509" s="206"/>
      <c r="M509" s="206"/>
      <c r="N509" s="206"/>
    </row>
    <row r="510" spans="1:15" s="78" customFormat="1">
      <c r="I510" s="206"/>
      <c r="J510" s="206"/>
      <c r="K510" s="206"/>
      <c r="L510" s="206"/>
      <c r="M510" s="206"/>
      <c r="N510" s="206"/>
    </row>
    <row r="511" spans="1:15" s="78" customFormat="1">
      <c r="I511" s="206"/>
      <c r="J511" s="206"/>
      <c r="K511" s="206"/>
      <c r="L511" s="206"/>
      <c r="M511" s="206"/>
      <c r="N511" s="206"/>
    </row>
    <row r="512" spans="1:15" s="78" customFormat="1">
      <c r="I512" s="206"/>
      <c r="J512" s="206"/>
      <c r="K512" s="206"/>
      <c r="L512" s="206"/>
      <c r="M512" s="206"/>
      <c r="N512" s="206"/>
    </row>
    <row r="513" spans="9:14" s="78" customFormat="1">
      <c r="I513" s="206"/>
      <c r="J513" s="206"/>
      <c r="K513" s="206"/>
      <c r="L513" s="206"/>
      <c r="M513" s="206"/>
      <c r="N513" s="206"/>
    </row>
    <row r="514" spans="9:14" s="78" customFormat="1">
      <c r="I514" s="206"/>
      <c r="J514" s="206"/>
      <c r="K514" s="206"/>
      <c r="L514" s="206"/>
      <c r="M514" s="206"/>
      <c r="N514" s="206"/>
    </row>
    <row r="515" spans="9:14" s="78" customFormat="1">
      <c r="I515" s="204"/>
      <c r="J515" s="204"/>
      <c r="K515" s="204"/>
      <c r="L515" s="204"/>
      <c r="M515" s="204"/>
      <c r="N515" s="204"/>
    </row>
    <row r="516" spans="9:14" s="78" customFormat="1">
      <c r="I516" s="204"/>
      <c r="J516" s="204"/>
      <c r="K516" s="204"/>
      <c r="L516" s="204"/>
      <c r="M516" s="204"/>
      <c r="N516" s="204"/>
    </row>
  </sheetData>
  <dataConsolidate/>
  <mergeCells count="35">
    <mergeCell ref="B496:D496"/>
    <mergeCell ref="C500:D500"/>
    <mergeCell ref="C501:D501"/>
    <mergeCell ref="N503:O503"/>
    <mergeCell ref="A175:E175"/>
    <mergeCell ref="A176:E176"/>
    <mergeCell ref="A178:O178"/>
    <mergeCell ref="A179:D180"/>
    <mergeCell ref="E179:E180"/>
    <mergeCell ref="F179:F180"/>
    <mergeCell ref="G179:H180"/>
    <mergeCell ref="L179:M179"/>
    <mergeCell ref="O179:O180"/>
    <mergeCell ref="L136:M136"/>
    <mergeCell ref="O136:O137"/>
    <mergeCell ref="A152:O152"/>
    <mergeCell ref="A153:E154"/>
    <mergeCell ref="L153:M153"/>
    <mergeCell ref="O153:O154"/>
    <mergeCell ref="A136:A137"/>
    <mergeCell ref="B136:B137"/>
    <mergeCell ref="C136:C137"/>
    <mergeCell ref="E136:E137"/>
    <mergeCell ref="F136:F137"/>
    <mergeCell ref="H136:H137"/>
    <mergeCell ref="A2:O2"/>
    <mergeCell ref="Q2:R2"/>
    <mergeCell ref="A3:A4"/>
    <mergeCell ref="B3:B4"/>
    <mergeCell ref="C3:C4"/>
    <mergeCell ref="E3:E4"/>
    <mergeCell ref="F3:F4"/>
    <mergeCell ref="H3:H4"/>
    <mergeCell ref="L3:M3"/>
    <mergeCell ref="O3:O4"/>
  </mergeCells>
  <conditionalFormatting sqref="D139:D148">
    <cfRule type="duplicateValues" dxfId="57" priority="32"/>
    <cfRule type="duplicateValues" dxfId="56" priority="33"/>
  </conditionalFormatting>
  <conditionalFormatting sqref="D139:D148">
    <cfRule type="duplicateValues" dxfId="55" priority="31"/>
  </conditionalFormatting>
  <conditionalFormatting sqref="D6:D10">
    <cfRule type="duplicateValues" dxfId="54" priority="29"/>
    <cfRule type="duplicateValues" dxfId="53" priority="30"/>
  </conditionalFormatting>
  <conditionalFormatting sqref="O6:O129">
    <cfRule type="containsText" dxfId="52" priority="10" operator="containsText" text="B.MP.B">
      <formula>NOT(ISERROR(SEARCH("B.MP.B",O6)))</formula>
    </cfRule>
    <cfRule type="containsText" dxfId="51" priority="11" operator="containsText" text="B.MP.A">
      <formula>NOT(ISERROR(SEARCH("B.MP.A",O6)))</formula>
    </cfRule>
    <cfRule type="containsText" dxfId="50" priority="12" operator="containsText" text="B.PTL.C5">
      <formula>NOT(ISERROR(SEARCH("B.PTL.C5",O6)))</formula>
    </cfRule>
    <cfRule type="containsText" dxfId="49" priority="13" operator="containsText" text="B.PTL.C8">
      <formula>NOT(ISERROR(SEARCH("B.PTL.C8",O6)))</formula>
    </cfRule>
    <cfRule type="containsText" dxfId="48" priority="14" operator="containsText" text="B.PTL.D7">
      <formula>NOT(ISERROR(SEARCH("B.PTL.D7",O6)))</formula>
    </cfRule>
    <cfRule type="containsText" dxfId="47" priority="15" operator="containsText" text="B.PTL.C7">
      <formula>NOT(ISERROR(SEARCH("B.PTL.C7",O6)))</formula>
    </cfRule>
    <cfRule type="containsText" dxfId="46" priority="16" operator="containsText" text="B.PTL.C6">
      <formula>NOT(ISERROR(SEARCH("B.PTL.C6",O6)))</formula>
    </cfRule>
    <cfRule type="containsText" dxfId="45" priority="17" operator="containsText" text="B.PTL.C4">
      <formula>NOT(ISERROR(SEARCH("B.PTL.C4",O6)))</formula>
    </cfRule>
    <cfRule type="containsText" dxfId="44" priority="18" operator="containsText" text="B.PTL.C3">
      <formula>NOT(ISERROR(SEARCH("B.PTL.C3",O6)))</formula>
    </cfRule>
    <cfRule type="containsText" dxfId="43" priority="19" operator="containsText" text="B.PTL.D4">
      <formula>NOT(ISERROR(SEARCH("B.PTL.D4",O6)))</formula>
    </cfRule>
    <cfRule type="containsText" dxfId="42" priority="20" operator="containsText" text="B.PTL.D3">
      <formula>NOT(ISERROR(SEARCH("B.PTL.D3",O6)))</formula>
    </cfRule>
    <cfRule type="containsText" dxfId="41" priority="21" operator="containsText" text="B.PTL.D5">
      <formula>NOT(ISERROR(SEARCH("B.PTL.D5",O6)))</formula>
    </cfRule>
    <cfRule type="containsText" dxfId="40" priority="22" operator="containsText" text="B.PTL.D6">
      <formula>NOT(ISERROR(SEARCH("B.PTL.D6",O6)))</formula>
    </cfRule>
    <cfRule type="containsText" dxfId="39" priority="23" operator="containsText" text="B.PTL.D8">
      <formula>NOT(ISERROR(SEARCH("B.PTL.D8",O6)))</formula>
    </cfRule>
    <cfRule type="containsText" dxfId="38" priority="24" operator="containsText" text="B.PTL.C2">
      <formula>NOT(ISERROR(SEARCH("B.PTL.C2",O6)))</formula>
    </cfRule>
    <cfRule type="containsText" dxfId="37" priority="25" operator="containsText" text="B.PTL.D1">
      <formula>NOT(ISERROR(SEARCH("B.PTL.D1",O6)))</formula>
    </cfRule>
    <cfRule type="containsText" dxfId="36" priority="26" operator="containsText" text="B.PTL.D2">
      <formula>NOT(ISERROR(SEARCH("B.PTL.D2",O6)))</formula>
    </cfRule>
    <cfRule type="containsText" dxfId="35" priority="27" operator="containsText" text="B.PTL.C1">
      <formula>NOT(ISERROR(SEARCH("B.PTL.C1",O6)))</formula>
    </cfRule>
    <cfRule type="containsText" dxfId="34" priority="28" operator="containsText" text="B.MP2">
      <formula>NOT(ISERROR(SEARCH("B.MP2",O6)))</formula>
    </cfRule>
  </conditionalFormatting>
  <conditionalFormatting sqref="D6:D28">
    <cfRule type="duplicateValues" dxfId="33" priority="8"/>
    <cfRule type="duplicateValues" dxfId="32" priority="9"/>
  </conditionalFormatting>
  <conditionalFormatting sqref="D6:D30">
    <cfRule type="duplicateValues" dxfId="31" priority="6"/>
    <cfRule type="duplicateValues" dxfId="30" priority="7"/>
  </conditionalFormatting>
  <conditionalFormatting sqref="D6:D37">
    <cfRule type="duplicateValues" dxfId="29" priority="4"/>
    <cfRule type="duplicateValues" dxfId="28" priority="5"/>
  </conditionalFormatting>
  <conditionalFormatting sqref="D6:D129">
    <cfRule type="duplicateValues" dxfId="27" priority="2"/>
    <cfRule type="duplicateValues" dxfId="26" priority="3"/>
  </conditionalFormatting>
  <conditionalFormatting sqref="D6:D129">
    <cfRule type="duplicateValues" dxfId="25" priority="1"/>
  </conditionalFormatting>
  <hyperlinks>
    <hyperlink ref="Q2" r:id="rId1"/>
  </hyperlinks>
  <pageMargins left="7.4999999999999997E-2" right="7.4999999999999997E-2" top="7.4999999999999997E-2" bottom="7.4999999999999997E-2" header="0.5" footer="0.5"/>
  <pageSetup paperSize="256" scale="55" orientation="portrait" horizontalDpi="4294967293" verticalDpi="180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</vt:lpstr>
      <vt:lpstr>01</vt:lpstr>
      <vt:lpstr>frm</vt:lpstr>
    </vt:vector>
  </TitlesOfParts>
  <Company>pt.isk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rudi</cp:lastModifiedBy>
  <dcterms:created xsi:type="dcterms:W3CDTF">2019-10-02T01:20:16Z</dcterms:created>
  <dcterms:modified xsi:type="dcterms:W3CDTF">2020-04-03T01:36:14Z</dcterms:modified>
</cp:coreProperties>
</file>